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tabRatio="977" activeTab="18"/>
  </bookViews>
  <sheets>
    <sheet name="【記載例】様式４" sheetId="57"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様式４" sheetId="55" r:id="rId19"/>
    <sheet name="管理用（このシートは削除しないでください）" sheetId="9" r:id="rId20"/>
  </sheets>
  <definedNames>
    <definedName name="補助事業名">'管理用（このシートは削除しないでください）'!$H$3:$U$3</definedName>
    <definedName name="有床診療所等スプリンクラー等施設整備事業">#REF!</definedName>
    <definedName name="過疎地域等特定診療所施設整備事業">'管理用（このシートは削除しないでください）'!$I$4:$I$7</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'管理用（このシートは削除しないでください）'!$S$4</definedName>
    <definedName name="産科医療機関施設整備事業">#REF!</definedName>
    <definedName name="死亡時画像診断システム施設整備事業">'管理用（このシートは削除しないでください）'!$Q$4</definedName>
    <definedName name="研修医のための研修施設整備事業">'管理用（このシートは削除しないでください）'!$K$4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19">'管理用（このシートは削除しないでください）'!$A$1:$W$64</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2">'1 へき地診療所'!$A$1:$K$61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1">'10 分娩取扱'!$A$1:$K$60</definedName>
    <definedName name="_xlnm.Print_Area" localSheetId="12">'11 死亡時画像診断'!$A$1:$K$50</definedName>
    <definedName name="_xlnm.Print_Area" localSheetId="17">'14 院内感染'!$A$1:$K$61</definedName>
    <definedName name="_xlnm.Print_Area" localSheetId="16">'13 南海トラフ（へき地診療所）'!$A$1:$K$61</definedName>
    <definedName name="_xlnm.Print_Area" localSheetId="15">'13 南海トラフ（へき地医療拠点病院）'!$A$1:$K$57</definedName>
    <definedName name="_xlnm.Print_Area" localSheetId="1">'(様式2) 事業費内訳書'!$A$1:$U$55</definedName>
    <definedName name="_xlnm.Print_Titles" localSheetId="1">'(様式2) 事業費内訳書'!$A:$C</definedName>
    <definedName name="_xlnm.Print_Area" localSheetId="18">様式４!$A$1:$N$16</definedName>
    <definedName name="_xlnm.Print_Area" localSheetId="0">'【記載例】様式４'!$A$1:$N$14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10.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3.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4.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<sst xmlns="http://schemas.openxmlformats.org/spreadsheetml/2006/main" xmlns:r="http://schemas.openxmlformats.org/officeDocument/2006/relationships" count="662" uniqueCount="662">
  <si>
    <t>Ａ</t>
  </si>
  <si>
    <t>Ｅ</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</si>
  <si>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36"/>
  </si>
  <si>
    <t>寄付金　その他の収入額</t>
  </si>
  <si>
    <t>Ｂ</t>
  </si>
  <si>
    <t>鉄骨造（鉄筋コンクリート造と同等の強度）</t>
    <rPh sb="0" eb="2">
      <t>テッコツ</t>
    </rPh>
    <rPh sb="4" eb="6">
      <t>テッキン</t>
    </rPh>
    <rPh sb="12" eb="13">
      <t>ヅク</t>
    </rPh>
    <rPh sb="14" eb="16">
      <t>ドウトウ</t>
    </rPh>
    <rPh sb="17" eb="19">
      <t>キョウド</t>
    </rPh>
    <phoneticPr fontId="4"/>
  </si>
  <si>
    <t>Ｇ</t>
  </si>
  <si>
    <t>補助対象外経費</t>
    <rPh sb="0" eb="2">
      <t>ホジョ</t>
    </rPh>
    <rPh sb="2" eb="5">
      <t>タイショウガイ</t>
    </rPh>
    <rPh sb="5" eb="7">
      <t>ケイヒ</t>
    </rPh>
    <phoneticPr fontId="4"/>
  </si>
  <si>
    <t>更衣室</t>
    <rPh sb="0" eb="3">
      <t>コウイシツ</t>
    </rPh>
    <phoneticPr fontId="4"/>
  </si>
  <si>
    <t>対象経費の
支出予定額</t>
  </si>
  <si>
    <t>日（　年度実績）</t>
    <rPh sb="0" eb="1">
      <t>ニチ</t>
    </rPh>
    <rPh sb="3" eb="4">
      <t>ネン</t>
    </rPh>
    <rPh sb="4" eb="5">
      <t>ド</t>
    </rPh>
    <rPh sb="5" eb="7">
      <t>ジッセキ</t>
    </rPh>
    <phoneticPr fontId="4"/>
  </si>
  <si>
    <t>11 国民健康保険団体連合会</t>
    <rPh sb="3" eb="5">
      <t>コクミン</t>
    </rPh>
    <rPh sb="5" eb="7">
      <t>ケンコウ</t>
    </rPh>
    <rPh sb="7" eb="9">
      <t>ホケン</t>
    </rPh>
    <rPh sb="9" eb="11">
      <t>ダンタイ</t>
    </rPh>
    <rPh sb="11" eb="14">
      <t>レンゴウカイ</t>
    </rPh>
    <phoneticPr fontId="4"/>
  </si>
  <si>
    <t>Ａ－Ｂ＝Ｃ</t>
  </si>
  <si>
    <t>（９）産科医療機関施設整備事業</t>
    <rPh sb="3" eb="5">
      <t>サンカ</t>
    </rPh>
    <rPh sb="5" eb="7">
      <t>イリョウ</t>
    </rPh>
    <rPh sb="7" eb="9">
      <t>キカン</t>
    </rPh>
    <rPh sb="9" eb="11">
      <t>シセツ</t>
    </rPh>
    <rPh sb="11" eb="13">
      <t>セイビ</t>
    </rPh>
    <rPh sb="13" eb="15">
      <t>ジギョウ</t>
    </rPh>
    <phoneticPr fontId="4"/>
  </si>
  <si>
    <t>Ｄ</t>
  </si>
  <si>
    <t>保健師住宅</t>
    <rPh sb="0" eb="3">
      <t>ホケンシ</t>
    </rPh>
    <rPh sb="3" eb="5">
      <t>ジュウタク</t>
    </rPh>
    <phoneticPr fontId="4"/>
  </si>
  <si>
    <t>補助面積</t>
    <rPh sb="0" eb="2">
      <t>ホジョ</t>
    </rPh>
    <rPh sb="2" eb="4">
      <t>メンセキ</t>
    </rPh>
    <phoneticPr fontId="4"/>
  </si>
  <si>
    <t>（記入上の注意）</t>
  </si>
  <si>
    <t>Ｈ</t>
  </si>
  <si>
    <t>16 医療法人</t>
    <rPh sb="3" eb="5">
      <t>イリョウ</t>
    </rPh>
    <rPh sb="5" eb="7">
      <t>ホウジン</t>
    </rPh>
    <phoneticPr fontId="4"/>
  </si>
  <si>
    <t>Ｆ</t>
  </si>
  <si>
    <t>自己財源</t>
  </si>
  <si>
    <t>Ｉ</t>
  </si>
  <si>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</si>
  <si>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</si>
  <si>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</si>
  <si>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</si>
  <si>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</si>
  <si>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</si>
  <si>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7"/>
  </si>
  <si>
    <t>員数</t>
  </si>
  <si>
    <t>整備場所</t>
    <rPh sb="0" eb="2">
      <t>セイビ</t>
    </rPh>
    <rPh sb="2" eb="4">
      <t>バショ</t>
    </rPh>
    <phoneticPr fontId="4"/>
  </si>
  <si>
    <t>日／週</t>
    <rPh sb="0" eb="1">
      <t>ニチ</t>
    </rPh>
    <rPh sb="2" eb="3">
      <t>シュウ</t>
    </rPh>
    <phoneticPr fontId="4"/>
  </si>
  <si>
    <t>総事業費</t>
  </si>
  <si>
    <t>【診療棟】</t>
    <rPh sb="1" eb="3">
      <t>シンリョウ</t>
    </rPh>
    <rPh sb="3" eb="4">
      <t>トウ</t>
    </rPh>
    <phoneticPr fontId="4"/>
  </si>
  <si>
    <t>－</t>
  </si>
  <si>
    <t>討議室</t>
    <rPh sb="0" eb="2">
      <t>トウギ</t>
    </rPh>
    <rPh sb="2" eb="3">
      <t>シツ</t>
    </rPh>
    <phoneticPr fontId="4"/>
  </si>
  <si>
    <t>「補助対象外経費」とは補助対象事業分のうち、医療施設等施設整備費補助金交付要綱に定める（交付の対象外費用）に該</t>
  </si>
  <si>
    <t>差引事業費</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</si>
  <si>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7"/>
  </si>
  <si>
    <t>(1)～(4)に該当する場合</t>
    <rPh sb="8" eb="10">
      <t>ガイトウ</t>
    </rPh>
    <rPh sb="12" eb="14">
      <t>バアイ</t>
    </rPh>
    <phoneticPr fontId="4"/>
  </si>
  <si>
    <t>延べ床面積
（施設（棟）全体）</t>
    <rPh sb="0" eb="1">
      <t>ノ</t>
    </rPh>
    <rPh sb="2" eb="5">
      <t>ユカメンセキ</t>
    </rPh>
    <rPh sb="7" eb="9">
      <t>シセツ</t>
    </rPh>
    <rPh sb="10" eb="11">
      <t>トウ</t>
    </rPh>
    <rPh sb="12" eb="14">
      <t>ゼンタイ</t>
    </rPh>
    <phoneticPr fontId="37"/>
  </si>
  <si>
    <t>国庫補助金</t>
  </si>
  <si>
    <t>皮膚科</t>
    <rPh sb="0" eb="3">
      <t>ヒフカ</t>
    </rPh>
    <phoneticPr fontId="4"/>
  </si>
  <si>
    <t>「沖縄離島」</t>
    <rPh sb="1" eb="3">
      <t>オキナワ</t>
    </rPh>
    <rPh sb="3" eb="5">
      <t>リトウ</t>
    </rPh>
    <phoneticPr fontId="4"/>
  </si>
  <si>
    <t>補助対象事業分</t>
    <rPh sb="0" eb="2">
      <t>ホジョ</t>
    </rPh>
    <rPh sb="2" eb="4">
      <t>タイショウ</t>
    </rPh>
    <rPh sb="4" eb="7">
      <t>ジギョウブン</t>
    </rPh>
    <phoneticPr fontId="4"/>
  </si>
  <si>
    <t xml:space="preserve">      </t>
  </si>
  <si>
    <t>基　　　準　　　額</t>
  </si>
  <si>
    <t>診療部門（病棟）</t>
    <rPh sb="0" eb="2">
      <t>シンリョウ</t>
    </rPh>
    <rPh sb="2" eb="4">
      <t>ブモン</t>
    </rPh>
    <rPh sb="5" eb="7">
      <t>ビョウトウ</t>
    </rPh>
    <phoneticPr fontId="4"/>
  </si>
  <si>
    <t>都道府県　　補助額</t>
  </si>
  <si>
    <t>有無：</t>
    <rPh sb="0" eb="2">
      <t>ウム</t>
    </rPh>
    <phoneticPr fontId="4"/>
  </si>
  <si>
    <t>○○病院</t>
    <rPh sb="2" eb="4">
      <t>ビョウイン</t>
    </rPh>
    <phoneticPr fontId="4"/>
  </si>
  <si>
    <t>単価</t>
  </si>
  <si>
    <t xml:space="preserve">     </t>
  </si>
  <si>
    <t xml:space="preserve"> ～ </t>
  </si>
  <si>
    <t>人／日</t>
    <rPh sb="0" eb="1">
      <t>ニン</t>
    </rPh>
    <rPh sb="2" eb="3">
      <t>ヒ</t>
    </rPh>
    <phoneticPr fontId="37"/>
  </si>
  <si>
    <t>費目</t>
  </si>
  <si>
    <t>金額</t>
  </si>
  <si>
    <t>収容人員</t>
    <rPh sb="0" eb="2">
      <t>シュウヨウ</t>
    </rPh>
    <rPh sb="2" eb="4">
      <t>ジンイン</t>
    </rPh>
    <phoneticPr fontId="37"/>
  </si>
  <si>
    <t>円</t>
  </si>
  <si>
    <t>主な診療科</t>
    <rPh sb="0" eb="1">
      <t>オモ</t>
    </rPh>
    <rPh sb="2" eb="5">
      <t>シンリョウカ</t>
    </rPh>
    <phoneticPr fontId="4"/>
  </si>
  <si>
    <t>借入金</t>
  </si>
  <si>
    <t>補助対象部分</t>
    <rPh sb="0" eb="2">
      <t>ホジョ</t>
    </rPh>
    <rPh sb="2" eb="4">
      <t>タイショウ</t>
    </rPh>
    <rPh sb="4" eb="6">
      <t>ブブン</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</si>
  <si>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7"/>
  </si>
  <si>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</si>
  <si>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補助対象事業外分</t>
    <rPh sb="0" eb="2">
      <t>ホジョ</t>
    </rPh>
    <rPh sb="2" eb="4">
      <t>タイショウ</t>
    </rPh>
    <rPh sb="4" eb="6">
      <t>ジギョウ</t>
    </rPh>
    <rPh sb="6" eb="7">
      <t>ガイ</t>
    </rPh>
    <phoneticPr fontId="4"/>
  </si>
  <si>
    <t>整備面積</t>
    <rPh sb="0" eb="2">
      <t>セイビ</t>
    </rPh>
    <phoneticPr fontId="37"/>
  </si>
  <si>
    <t>診察室・
処置室</t>
    <rPh sb="0" eb="3">
      <t>シンサツシツ</t>
    </rPh>
    <rPh sb="5" eb="7">
      <t>ショチ</t>
    </rPh>
    <rPh sb="7" eb="8">
      <t>シツ</t>
    </rPh>
    <phoneticPr fontId="4"/>
  </si>
  <si>
    <t>選　定　額</t>
  </si>
  <si>
    <t>国庫補助　　　基本額</t>
  </si>
  <si>
    <t>施設名</t>
  </si>
  <si>
    <t>　総合診療部門</t>
    <rPh sb="1" eb="3">
      <t>ソウゴウ</t>
    </rPh>
    <rPh sb="3" eb="5">
      <t>シンリョウ</t>
    </rPh>
    <rPh sb="5" eb="7">
      <t>ブモン</t>
    </rPh>
    <phoneticPr fontId="4"/>
  </si>
  <si>
    <t xml:space="preserve">                                                                                                            </t>
  </si>
  <si>
    <t>事業区分</t>
    <rPh sb="0" eb="2">
      <t>ジギョウ</t>
    </rPh>
    <rPh sb="2" eb="4">
      <t>クブン</t>
    </rPh>
    <phoneticPr fontId="4"/>
  </si>
  <si>
    <t>棟名</t>
    <rPh sb="0" eb="2">
      <t>トウメイ</t>
    </rPh>
    <phoneticPr fontId="37"/>
  </si>
  <si>
    <t>年      度      別      内      訳</t>
  </si>
  <si>
    <t>共同浴室</t>
    <rPh sb="0" eb="2">
      <t>キョウドウ</t>
    </rPh>
    <rPh sb="2" eb="4">
      <t>ヨクシツ</t>
    </rPh>
    <phoneticPr fontId="4"/>
  </si>
  <si>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</si>
  <si>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</si>
  <si>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</si>
  <si>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 xml:space="preserve">     ㎡</t>
  </si>
  <si>
    <t xml:space="preserve">       </t>
  </si>
  <si>
    <t>（２）</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</si>
  <si>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</si>
  <si>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</si>
  <si>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</si>
  <si>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合計：</t>
    <rPh sb="0" eb="2">
      <t>ゴウケイ</t>
    </rPh>
    <phoneticPr fontId="4"/>
  </si>
  <si>
    <t xml:space="preserve">    円</t>
  </si>
  <si>
    <t xml:space="preserve">    ㎡</t>
  </si>
  <si>
    <t>避難誘導灯及び避難誘導標識の有無</t>
  </si>
  <si>
    <t>様式２</t>
  </si>
  <si>
    <t xml:space="preserve">      円</t>
  </si>
  <si>
    <t>　救急診療部門</t>
    <rPh sb="1" eb="3">
      <t>キュウキュウ</t>
    </rPh>
    <rPh sb="3" eb="5">
      <t>シンリョウ</t>
    </rPh>
    <rPh sb="5" eb="7">
      <t>ブモン</t>
    </rPh>
    <phoneticPr fontId="4"/>
  </si>
  <si>
    <t>事業財源内訳</t>
  </si>
  <si>
    <t>（整備後）</t>
    <rPh sb="1" eb="3">
      <t>セイビ</t>
    </rPh>
    <rPh sb="3" eb="4">
      <t>ゴ</t>
    </rPh>
    <phoneticPr fontId="4"/>
  </si>
  <si>
    <t>市町村補助金</t>
  </si>
  <si>
    <t>事業区分</t>
  </si>
  <si>
    <t>内装の仕上げ</t>
    <rPh sb="0" eb="2">
      <t>ナイソウ</t>
    </rPh>
    <rPh sb="3" eb="5">
      <t>シア</t>
    </rPh>
    <phoneticPr fontId="37"/>
  </si>
  <si>
    <t>地方債</t>
  </si>
  <si>
    <t xml:space="preserve"> </t>
  </si>
  <si>
    <t>月</t>
    <rPh sb="0" eb="1">
      <t>ガツ</t>
    </rPh>
    <phoneticPr fontId="37"/>
  </si>
  <si>
    <t>補助対象経費</t>
    <rPh sb="0" eb="2">
      <t>ホジョ</t>
    </rPh>
    <rPh sb="2" eb="4">
      <t>タイショウ</t>
    </rPh>
    <rPh sb="4" eb="6">
      <t>ケイヒ</t>
    </rPh>
    <phoneticPr fontId="4"/>
  </si>
  <si>
    <t>様式３－１</t>
    <rPh sb="0" eb="2">
      <t>ヨウシキ</t>
    </rPh>
    <phoneticPr fontId="4"/>
  </si>
  <si>
    <t>・</t>
  </si>
  <si>
    <t>病院</t>
    <rPh sb="0" eb="2">
      <t>ビョウイン</t>
    </rPh>
    <phoneticPr fontId="4"/>
  </si>
  <si>
    <t>診療部門（診療棟）</t>
    <rPh sb="0" eb="2">
      <t>シンリョウ</t>
    </rPh>
    <rPh sb="2" eb="4">
      <t>ブモン</t>
    </rPh>
    <rPh sb="5" eb="8">
      <t>シンリョウトウ</t>
    </rPh>
    <phoneticPr fontId="4"/>
  </si>
  <si>
    <t>【病棟】</t>
    <rPh sb="1" eb="3">
      <t>ビョウトウ</t>
    </rPh>
    <phoneticPr fontId="4"/>
  </si>
  <si>
    <t>施工内容</t>
    <rPh sb="0" eb="2">
      <t>セコウ</t>
    </rPh>
    <rPh sb="2" eb="4">
      <t>ナイヨウ</t>
    </rPh>
    <phoneticPr fontId="4"/>
  </si>
  <si>
    <t>様式３－４</t>
    <rPh sb="0" eb="2">
      <t>ヨウシキ</t>
    </rPh>
    <phoneticPr fontId="4"/>
  </si>
  <si>
    <t>回／年</t>
    <rPh sb="0" eb="1">
      <t>カイ</t>
    </rPh>
    <rPh sb="2" eb="3">
      <t>ネン</t>
    </rPh>
    <phoneticPr fontId="37"/>
  </si>
  <si>
    <t xml:space="preserve"> &lt;附帯工事&gt;</t>
  </si>
  <si>
    <t>スプリンクラー設置実支出(予定)額
（A）</t>
    <rPh sb="7" eb="9">
      <t>セッチ</t>
    </rPh>
    <rPh sb="9" eb="10">
      <t>ジツ</t>
    </rPh>
    <rPh sb="13" eb="15">
      <t>ヨテイ</t>
    </rPh>
    <phoneticPr fontId="37"/>
  </si>
  <si>
    <t xml:space="preserve">計         </t>
  </si>
  <si>
    <t>一般：</t>
    <rPh sb="0" eb="2">
      <t>イッパン</t>
    </rPh>
    <phoneticPr fontId="4"/>
  </si>
  <si>
    <t>ブロック造</t>
    <rPh sb="4" eb="5">
      <t>ヅク</t>
    </rPh>
    <phoneticPr fontId="4"/>
  </si>
  <si>
    <t xml:space="preserve"> &lt;附帯工事&gt;         </t>
  </si>
  <si>
    <t>合計（総事業費）</t>
    <rPh sb="0" eb="2">
      <t>ゴウケイ</t>
    </rPh>
    <rPh sb="3" eb="4">
      <t>ソウ</t>
    </rPh>
    <rPh sb="4" eb="7">
      <t>ジギョウヒ</t>
    </rPh>
    <phoneticPr fontId="4"/>
  </si>
  <si>
    <t>現在</t>
    <rPh sb="0" eb="2">
      <t>ゲンザイ</t>
    </rPh>
    <phoneticPr fontId="4"/>
  </si>
  <si>
    <t>07 日本赤十字社</t>
    <rPh sb="3" eb="5">
      <t>ニホン</t>
    </rPh>
    <rPh sb="5" eb="9">
      <t>セキジュウジシャ</t>
    </rPh>
    <phoneticPr fontId="4"/>
  </si>
  <si>
    <t>小　計</t>
  </si>
  <si>
    <t>診療所からの距離（ｋｍ）</t>
    <rPh sb="0" eb="3">
      <t>シンリョウジョ</t>
    </rPh>
    <rPh sb="6" eb="8">
      <t>キョリ</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</si>
  <si>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7"/>
  </si>
  <si>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</si>
  <si>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</si>
  <si>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総　合　計</t>
    <rPh sb="0" eb="1">
      <t>フサ</t>
    </rPh>
    <rPh sb="2" eb="3">
      <t>ゴウ</t>
    </rPh>
    <rPh sb="4" eb="5">
      <t>ケイ</t>
    </rPh>
    <phoneticPr fontId="4"/>
  </si>
  <si>
    <t>二次医療圏内</t>
    <rPh sb="0" eb="2">
      <t>ニジ</t>
    </rPh>
    <rPh sb="2" eb="5">
      <t>イリョウケン</t>
    </rPh>
    <rPh sb="5" eb="6">
      <t>ナイ</t>
    </rPh>
    <phoneticPr fontId="4"/>
  </si>
  <si>
    <t>構造</t>
    <rPh sb="0" eb="2">
      <t>コウゾウ</t>
    </rPh>
    <phoneticPr fontId="4"/>
  </si>
  <si>
    <t>（今回整備）</t>
    <rPh sb="1" eb="3">
      <t>コンカイ</t>
    </rPh>
    <rPh sb="3" eb="5">
      <t>セイビ</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</si>
  <si>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7"/>
  </si>
  <si>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</si>
  <si>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</si>
  <si>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</si>
  <si>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</si>
  <si>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7"/>
  </si>
  <si>
    <t>特定地域振興法の指定状況等</t>
    <rPh sb="12" eb="13">
      <t>トウ</t>
    </rPh>
    <phoneticPr fontId="4"/>
  </si>
  <si>
    <t>鉄骨造（ブロック造と同等の強度）</t>
    <rPh sb="0" eb="2">
      <t>テッコツ</t>
    </rPh>
    <rPh sb="8" eb="9">
      <t>ツク</t>
    </rPh>
    <rPh sb="10" eb="12">
      <t>ドウトウ</t>
    </rPh>
    <rPh sb="13" eb="15">
      <t>キョウド</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</si>
  <si>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</si>
  <si>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</si>
  <si>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</si>
  <si>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37"/>
  </si>
  <si>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</si>
  <si>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</si>
  <si>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</si>
  <si>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ヘリポート</t>
  </si>
  <si>
    <t xml:space="preserve">      　</t>
  </si>
  <si>
    <t>総合診療部門</t>
    <rPh sb="0" eb="2">
      <t>ソウゴウ</t>
    </rPh>
    <rPh sb="2" eb="4">
      <t>シンリョウ</t>
    </rPh>
    <rPh sb="4" eb="6">
      <t>ブモン</t>
    </rPh>
    <phoneticPr fontId="4"/>
  </si>
  <si>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</si>
  <si>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</si>
  <si>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</si>
  <si>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</si>
  <si>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</si>
  <si>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7"/>
  </si>
  <si>
    <t>居室</t>
    <rPh sb="0" eb="2">
      <t>キョシツ</t>
    </rPh>
    <phoneticPr fontId="4"/>
  </si>
  <si>
    <t xml:space="preserve">   </t>
  </si>
  <si>
    <t>施設種別</t>
    <rPh sb="0" eb="2">
      <t>シセツ</t>
    </rPh>
    <rPh sb="2" eb="4">
      <t>シュベツ</t>
    </rPh>
    <phoneticPr fontId="37"/>
  </si>
  <si>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</si>
  <si>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</si>
  <si>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</si>
  <si>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</si>
  <si>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</si>
  <si>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</si>
  <si>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</si>
  <si>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</si>
  <si>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</si>
  <si>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</si>
  <si>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(2) 過疎地域等特定診療所施設整備事業</t>
  </si>
  <si>
    <t>「過疎」</t>
    <rPh sb="1" eb="3">
      <t>カソ</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</si>
  <si>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</si>
  <si>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</si>
  <si>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（５）</t>
  </si>
  <si>
    <t>視聴覚室</t>
    <rPh sb="0" eb="3">
      <t>シチョウカク</t>
    </rPh>
    <rPh sb="3" eb="4">
      <t>シツ</t>
    </rPh>
    <phoneticPr fontId="4"/>
  </si>
  <si>
    <t>（６）</t>
  </si>
  <si>
    <t>有無</t>
    <rPh sb="0" eb="2">
      <t>ウム</t>
    </rPh>
    <phoneticPr fontId="4"/>
  </si>
  <si>
    <t>指導所からの時間（分）</t>
    <rPh sb="0" eb="3">
      <t>シドウショ</t>
    </rPh>
    <rPh sb="6" eb="8">
      <t>ジカン</t>
    </rPh>
    <rPh sb="9" eb="10">
      <t>フン</t>
    </rPh>
    <phoneticPr fontId="4"/>
  </si>
  <si>
    <t>個室1の面積</t>
    <rPh sb="0" eb="2">
      <t>コシツ</t>
    </rPh>
    <rPh sb="4" eb="6">
      <t>メンセキ</t>
    </rPh>
    <phoneticPr fontId="4"/>
  </si>
  <si>
    <t>（７）</t>
  </si>
  <si>
    <t>診療部門の面積</t>
    <rPh sb="0" eb="2">
      <t>シンリョウ</t>
    </rPh>
    <rPh sb="2" eb="4">
      <t>ブモン</t>
    </rPh>
    <rPh sb="5" eb="7">
      <t>メンセキ</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</si>
  <si>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</si>
  <si>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7"/>
  </si>
  <si>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</si>
  <si>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</si>
  <si>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</si>
  <si>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7"/>
  </si>
  <si>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</si>
  <si>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</si>
  <si>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計画年度</t>
  </si>
  <si>
    <t>指導所名</t>
    <rPh sb="0" eb="3">
      <t>シドウショ</t>
    </rPh>
    <rPh sb="3" eb="4">
      <t>メイ</t>
    </rPh>
    <phoneticPr fontId="4"/>
  </si>
  <si>
    <t>有</t>
  </si>
  <si>
    <t>自動火災報知
設備の有無</t>
    <rPh sb="0" eb="2">
      <t>ジドウ</t>
    </rPh>
    <rPh sb="2" eb="4">
      <t>カサイ</t>
    </rPh>
    <rPh sb="4" eb="6">
      <t>ホウチ</t>
    </rPh>
    <rPh sb="7" eb="9">
      <t>セツビ</t>
    </rPh>
    <rPh sb="10" eb="12">
      <t>ウム</t>
    </rPh>
    <phoneticPr fontId="37"/>
  </si>
  <si>
    <t>人</t>
    <rPh sb="0" eb="1">
      <t>ニン</t>
    </rPh>
    <phoneticPr fontId="37"/>
  </si>
  <si>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</si>
  <si>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団　体　名　（　開　設　者　）</t>
  </si>
  <si>
    <t>所　　　　　在　　　　　地</t>
  </si>
  <si>
    <t>床</t>
    <rPh sb="0" eb="1">
      <t>ショウ</t>
    </rPh>
    <phoneticPr fontId="37"/>
  </si>
  <si>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</si>
  <si>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</si>
  <si>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円</t>
    <rPh sb="0" eb="1">
      <t>エン</t>
    </rPh>
    <phoneticPr fontId="37"/>
  </si>
  <si>
    <t>整 備 事 業 期 間</t>
  </si>
  <si>
    <t>延べ床面積</t>
    <rPh sb="0" eb="1">
      <t>ノ</t>
    </rPh>
    <rPh sb="2" eb="5">
      <t>ユカメンセキ</t>
    </rPh>
    <phoneticPr fontId="37"/>
  </si>
  <si>
    <t>うち複数世帯による共用</t>
    <rPh sb="2" eb="4">
      <t>フクスウ</t>
    </rPh>
    <rPh sb="4" eb="6">
      <t>セタイ</t>
    </rPh>
    <rPh sb="9" eb="11">
      <t>キョウヨウ</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</si>
  <si>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</si>
  <si>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</si>
  <si>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</si>
  <si>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都道府県番号</t>
    <rPh sb="0" eb="4">
      <t>トドウフケン</t>
    </rPh>
    <rPh sb="4" eb="6">
      <t>バンゴウ</t>
    </rPh>
    <phoneticPr fontId="37"/>
  </si>
  <si>
    <t>都道府県内施設通番</t>
    <rPh sb="0" eb="4">
      <t>トドウフケン</t>
    </rPh>
    <rPh sb="4" eb="5">
      <t>ナイ</t>
    </rPh>
    <rPh sb="5" eb="7">
      <t>シセツ</t>
    </rPh>
    <rPh sb="7" eb="9">
      <t>ツウバン</t>
    </rPh>
    <phoneticPr fontId="37"/>
  </si>
  <si>
    <t>補助事業者名
（都道府県名）</t>
    <rPh sb="0" eb="2">
      <t>ホジョ</t>
    </rPh>
    <rPh sb="2" eb="5">
      <t>ジギョウシャ</t>
    </rPh>
    <rPh sb="5" eb="6">
      <t>メイ</t>
    </rPh>
    <rPh sb="8" eb="12">
      <t>トドウフケン</t>
    </rPh>
    <rPh sb="12" eb="13">
      <t>メイ</t>
    </rPh>
    <phoneticPr fontId="37"/>
  </si>
  <si>
    <t>○○診療所</t>
    <rPh sb="2" eb="5">
      <t>シンリョウジョ</t>
    </rPh>
    <phoneticPr fontId="37"/>
  </si>
  <si>
    <t>間接補助事業者名
（施設名）</t>
    <rPh sb="0" eb="2">
      <t>カンセツ</t>
    </rPh>
    <rPh sb="2" eb="4">
      <t>ホジョ</t>
    </rPh>
    <rPh sb="4" eb="8">
      <t>ジギョウシャメイ</t>
    </rPh>
    <rPh sb="10" eb="13">
      <t>シセツメイ</t>
    </rPh>
    <phoneticPr fontId="37"/>
  </si>
  <si>
    <t>夜間の職員
実配置人数</t>
    <rPh sb="0" eb="2">
      <t>ヤカン</t>
    </rPh>
    <rPh sb="3" eb="5">
      <t>ショクイン</t>
    </rPh>
    <rPh sb="6" eb="7">
      <t>ジツ</t>
    </rPh>
    <rPh sb="7" eb="9">
      <t>ハイチ</t>
    </rPh>
    <rPh sb="9" eb="11">
      <t>ニンズウ</t>
    </rPh>
    <phoneticPr fontId="37"/>
  </si>
  <si>
    <t>当該市町村の財政力指数</t>
    <rPh sb="0" eb="2">
      <t>トウガイ</t>
    </rPh>
    <rPh sb="2" eb="5">
      <t>シチョウソン</t>
    </rPh>
    <rPh sb="6" eb="9">
      <t>ザイセイリョク</t>
    </rPh>
    <rPh sb="9" eb="11">
      <t>シスウ</t>
    </rPh>
    <phoneticPr fontId="4"/>
  </si>
  <si>
    <t>住所</t>
    <rPh sb="0" eb="2">
      <t>ジュウショ</t>
    </rPh>
    <phoneticPr fontId="37"/>
  </si>
  <si>
    <t>施　　設　　名</t>
    <rPh sb="0" eb="1">
      <t>シ</t>
    </rPh>
    <rPh sb="3" eb="4">
      <t>セツ</t>
    </rPh>
    <rPh sb="6" eb="7">
      <t>メイ</t>
    </rPh>
    <phoneticPr fontId="37"/>
  </si>
  <si>
    <t>開設者</t>
    <rPh sb="0" eb="3">
      <t>カイセツシャ</t>
    </rPh>
    <phoneticPr fontId="37"/>
  </si>
  <si>
    <t>整備部門</t>
    <rPh sb="0" eb="2">
      <t>セイビ</t>
    </rPh>
    <rPh sb="2" eb="4">
      <t>ブモン</t>
    </rPh>
    <phoneticPr fontId="4"/>
  </si>
  <si>
    <t>補助区分</t>
    <rPh sb="0" eb="2">
      <t>ホジョ</t>
    </rPh>
    <rPh sb="2" eb="4">
      <t>クブン</t>
    </rPh>
    <phoneticPr fontId="37"/>
  </si>
  <si>
    <t>　　　　　年度</t>
  </si>
  <si>
    <t>外科</t>
    <rPh sb="0" eb="2">
      <t>ゲカ</t>
    </rPh>
    <phoneticPr fontId="4"/>
  </si>
  <si>
    <t>整備するスプリンクラー等の種別</t>
    <rPh sb="0" eb="2">
      <t>セイビ</t>
    </rPh>
    <rPh sb="11" eb="12">
      <t>トウ</t>
    </rPh>
    <rPh sb="13" eb="15">
      <t>シュベツ</t>
    </rPh>
    <phoneticPr fontId="37"/>
  </si>
  <si>
    <t>病床数（助産所にあっては入所施設のベッド数）</t>
    <rPh sb="0" eb="3">
      <t>ビョウショウスウ</t>
    </rPh>
    <rPh sb="4" eb="7">
      <t>ジョサンジョ</t>
    </rPh>
    <rPh sb="12" eb="14">
      <t>ニュウショ</t>
    </rPh>
    <rPh sb="14" eb="16">
      <t>シセツ</t>
    </rPh>
    <rPh sb="20" eb="21">
      <t>スウ</t>
    </rPh>
    <phoneticPr fontId="37"/>
  </si>
  <si>
    <t>へき地医療拠点病院施設整備事業</t>
  </si>
  <si>
    <t>主な診療科</t>
    <rPh sb="0" eb="1">
      <t>オモ</t>
    </rPh>
    <rPh sb="2" eb="5">
      <t>シンリョウカ</t>
    </rPh>
    <phoneticPr fontId="3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</si>
  <si>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7"/>
  </si>
  <si>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</si>
  <si>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7"/>
  </si>
  <si>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</si>
  <si>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棟の建築構造</t>
    <rPh sb="0" eb="1">
      <t>トウ</t>
    </rPh>
    <rPh sb="2" eb="4">
      <t>ケンチク</t>
    </rPh>
    <rPh sb="4" eb="6">
      <t>コウゾウ</t>
    </rPh>
    <phoneticPr fontId="37"/>
  </si>
  <si>
    <t>「特豪」</t>
    <rPh sb="1" eb="2">
      <t>トク</t>
    </rPh>
    <rPh sb="2" eb="3">
      <t>ゴウ</t>
    </rPh>
    <phoneticPr fontId="4"/>
  </si>
  <si>
    <t>消火器の有無</t>
    <rPh sb="0" eb="3">
      <t>ショウカキ</t>
    </rPh>
    <rPh sb="4" eb="6">
      <t>ウム</t>
    </rPh>
    <phoneticPr fontId="37"/>
  </si>
  <si>
    <t>自動火災報知設備の設置の有無</t>
    <rPh sb="0" eb="2">
      <t>ジドウ</t>
    </rPh>
    <rPh sb="2" eb="4">
      <t>カサイ</t>
    </rPh>
    <rPh sb="4" eb="6">
      <t>ホウチ</t>
    </rPh>
    <rPh sb="6" eb="8">
      <t>セツビ</t>
    </rPh>
    <rPh sb="9" eb="11">
      <t>セッチ</t>
    </rPh>
    <rPh sb="12" eb="14">
      <t>ウム</t>
    </rPh>
    <phoneticPr fontId="37"/>
  </si>
  <si>
    <t>21 その他の法人</t>
    <rPh sb="5" eb="6">
      <t>タ</t>
    </rPh>
    <rPh sb="7" eb="9">
      <t>ホウジン</t>
    </rPh>
    <phoneticPr fontId="4"/>
  </si>
  <si>
    <t>国庫補助　　　所要額</t>
  </si>
  <si>
    <t>巡回診療（年度）</t>
    <rPh sb="0" eb="2">
      <t>ジュンカイ</t>
    </rPh>
    <rPh sb="2" eb="4">
      <t>シンリョウ</t>
    </rPh>
    <rPh sb="5" eb="7">
      <t>ネンド</t>
    </rPh>
    <phoneticPr fontId="4"/>
  </si>
  <si>
    <t>1：有床診療所
2：病院
3：有床歯科診療所
4：助産所</t>
    <rPh sb="2" eb="4">
      <t>ユウショウ</t>
    </rPh>
    <rPh sb="4" eb="7">
      <t>シンリョウジョ</t>
    </rPh>
    <rPh sb="10" eb="12">
      <t>ビョウイン</t>
    </rPh>
    <rPh sb="15" eb="17">
      <t>ユウショウ</t>
    </rPh>
    <rPh sb="17" eb="19">
      <t>シカ</t>
    </rPh>
    <phoneticPr fontId="37"/>
  </si>
  <si>
    <t>補助基準額
（D）＝（B）×（C）</t>
    <rPh sb="0" eb="2">
      <t>ホジョ</t>
    </rPh>
    <rPh sb="2" eb="5">
      <t>キジュンガク</t>
    </rPh>
    <phoneticPr fontId="3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</si>
  <si>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7"/>
  </si>
  <si>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</si>
  <si>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7"/>
  </si>
  <si>
    <t>㎡</t>
  </si>
  <si>
    <t>○○科</t>
    <rPh sb="2" eb="3">
      <t>カ</t>
    </rPh>
    <phoneticPr fontId="37"/>
  </si>
  <si>
    <t>1:不燃
2：準不燃
3：難燃
4：その他</t>
    <rPh sb="2" eb="4">
      <t>フネン</t>
    </rPh>
    <rPh sb="7" eb="8">
      <t>ジュン</t>
    </rPh>
    <rPh sb="8" eb="10">
      <t>フネン</t>
    </rPh>
    <rPh sb="13" eb="15">
      <t>ナンネン</t>
    </rPh>
    <rPh sb="20" eb="21">
      <t>タ</t>
    </rPh>
    <phoneticPr fontId="37"/>
  </si>
  <si>
    <t>医師・歯科
医師住宅</t>
    <rPh sb="0" eb="2">
      <t>イシ</t>
    </rPh>
    <rPh sb="3" eb="5">
      <t>シカ</t>
    </rPh>
    <rPh sb="6" eb="8">
      <t>イシ</t>
    </rPh>
    <rPh sb="8" eb="10">
      <t>ジュウタク</t>
    </rPh>
    <phoneticPr fontId="4"/>
  </si>
  <si>
    <t>1：有
2：無</t>
    <rPh sb="2" eb="3">
      <t>ア</t>
    </rPh>
    <rPh sb="6" eb="7">
      <t>ナ</t>
    </rPh>
    <phoneticPr fontId="37"/>
  </si>
  <si>
    <t>○○県</t>
    <rPh sb="2" eb="3">
      <t>ケン</t>
    </rPh>
    <phoneticPr fontId="37"/>
  </si>
  <si>
    <t>○○県○○市</t>
    <rPh sb="2" eb="3">
      <t>ケン</t>
    </rPh>
    <rPh sb="5" eb="6">
      <t>シ</t>
    </rPh>
    <phoneticPr fontId="37"/>
  </si>
  <si>
    <t>△△</t>
  </si>
  <si>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</si>
  <si>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</si>
  <si>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内科</t>
    <rPh sb="0" eb="2">
      <t>ナイカ</t>
    </rPh>
    <phoneticPr fontId="4"/>
  </si>
  <si>
    <t>●●病院</t>
    <rPh sb="2" eb="4">
      <t>ビョウイン</t>
    </rPh>
    <phoneticPr fontId="37"/>
  </si>
  <si>
    <t>▲▲</t>
  </si>
  <si>
    <t>施設の種別（○をつける）</t>
    <rPh sb="0" eb="2">
      <t>シセツ</t>
    </rPh>
    <rPh sb="3" eb="5">
      <t>シュベツ</t>
    </rPh>
    <phoneticPr fontId="37"/>
  </si>
  <si>
    <t>Ｃ</t>
  </si>
  <si>
    <t>様　式　２</t>
  </si>
  <si>
    <t>年度間の金額の按分は支払額ではなく進捗率により行うこと。</t>
  </si>
  <si>
    <t>ス　プ　リ　ン　ク　ラ　ー　等　施　設　整　備　事　業　計　画　書</t>
    <rPh sb="14" eb="15">
      <t>トウ</t>
    </rPh>
    <phoneticPr fontId="37"/>
  </si>
  <si>
    <t>有床診療所</t>
    <rPh sb="0" eb="2">
      <t>ユウショウ</t>
    </rPh>
    <rPh sb="2" eb="5">
      <t>シンリョウジョ</t>
    </rPh>
    <phoneticPr fontId="37"/>
  </si>
  <si>
    <t>　　　病院</t>
    <rPh sb="3" eb="5">
      <t>ビョウイン</t>
    </rPh>
    <phoneticPr fontId="37"/>
  </si>
  <si>
    <t>有床歯科診療所</t>
    <rPh sb="0" eb="2">
      <t>ユウショウ</t>
    </rPh>
    <rPh sb="2" eb="4">
      <t>シカ</t>
    </rPh>
    <rPh sb="4" eb="7">
      <t>シンリョウジョ</t>
    </rPh>
    <phoneticPr fontId="37"/>
  </si>
  <si>
    <t>助産所（入所施設を有する）</t>
    <rPh sb="0" eb="3">
      <t>ジョサンジョ</t>
    </rPh>
    <rPh sb="4" eb="6">
      <t>ニュウショ</t>
    </rPh>
    <rPh sb="6" eb="8">
      <t>シセツ</t>
    </rPh>
    <rPh sb="9" eb="10">
      <t>ユウ</t>
    </rPh>
    <phoneticPr fontId="37"/>
  </si>
  <si>
    <t>自動火災報知設備</t>
    <rPh sb="0" eb="2">
      <t>ジドウ</t>
    </rPh>
    <rPh sb="2" eb="4">
      <t>カサイ</t>
    </rPh>
    <rPh sb="4" eb="6">
      <t>ホウチ</t>
    </rPh>
    <rPh sb="6" eb="8">
      <t>セツビ</t>
    </rPh>
    <phoneticPr fontId="37"/>
  </si>
  <si>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</si>
  <si>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</si>
  <si>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</si>
  <si>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7"/>
  </si>
  <si>
    <t>着工</t>
  </si>
  <si>
    <t>床</t>
    <rPh sb="0" eb="1">
      <t>ユカ</t>
    </rPh>
    <phoneticPr fontId="4"/>
  </si>
  <si>
    <t>平成</t>
    <rPh sb="0" eb="2">
      <t>ヘイセイ</t>
    </rPh>
    <phoneticPr fontId="37"/>
  </si>
  <si>
    <t>年</t>
    <rPh sb="0" eb="1">
      <t>ネン</t>
    </rPh>
    <phoneticPr fontId="37"/>
  </si>
  <si>
    <t>08 済生会</t>
    <rPh sb="3" eb="6">
      <t>サイセイカイ</t>
    </rPh>
    <phoneticPr fontId="4"/>
  </si>
  <si>
    <t>a</t>
  </si>
  <si>
    <t>日</t>
    <rPh sb="0" eb="1">
      <t>ニチ</t>
    </rPh>
    <phoneticPr fontId="37"/>
  </si>
  <si>
    <t>病室</t>
    <rPh sb="0" eb="2">
      <t>ビョウシツ</t>
    </rPh>
    <phoneticPr fontId="4"/>
  </si>
  <si>
    <t>２．スプリンクラー施設の整備</t>
    <rPh sb="9" eb="11">
      <t>シセツ</t>
    </rPh>
    <rPh sb="12" eb="14">
      <t>セイビ</t>
    </rPh>
    <phoneticPr fontId="37"/>
  </si>
  <si>
    <t>施設名
（棟名）</t>
    <rPh sb="0" eb="2">
      <t>シセツ</t>
    </rPh>
    <rPh sb="2" eb="3">
      <t>メイ</t>
    </rPh>
    <rPh sb="5" eb="6">
      <t>トウ</t>
    </rPh>
    <rPh sb="6" eb="7">
      <t>メイ</t>
    </rPh>
    <phoneticPr fontId="37"/>
  </si>
  <si>
    <t>病棟部門の面積</t>
    <rPh sb="0" eb="2">
      <t>ビョウトウ</t>
    </rPh>
    <rPh sb="2" eb="4">
      <t>ブモン</t>
    </rPh>
    <rPh sb="5" eb="7">
      <t>メンセキ</t>
    </rPh>
    <phoneticPr fontId="4"/>
  </si>
  <si>
    <t>整備する
スプリンクラー等の種別</t>
    <rPh sb="0" eb="2">
      <t>セイビ</t>
    </rPh>
    <rPh sb="12" eb="13">
      <t>トウ</t>
    </rPh>
    <rPh sb="14" eb="16">
      <t>シュベツ</t>
    </rPh>
    <phoneticPr fontId="37"/>
  </si>
  <si>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</si>
  <si>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37"/>
  </si>
  <si>
    <t>対象経費の
実支出（予定）額</t>
    <rPh sb="0" eb="2">
      <t>タイショウ</t>
    </rPh>
    <rPh sb="2" eb="4">
      <t>ケイヒ</t>
    </rPh>
    <rPh sb="6" eb="7">
      <t>ジツ</t>
    </rPh>
    <rPh sb="10" eb="12">
      <t>ヨテイ</t>
    </rPh>
    <rPh sb="13" eb="14">
      <t>ガク</t>
    </rPh>
    <phoneticPr fontId="3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</si>
  <si>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</si>
  <si>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7"/>
  </si>
  <si>
    <t>一日平均入院患者数
（直近の報告）</t>
    <rPh sb="0" eb="2">
      <t>イチニチ</t>
    </rPh>
    <rPh sb="2" eb="4">
      <t>ヘイキン</t>
    </rPh>
    <rPh sb="4" eb="6">
      <t>ニュウイン</t>
    </rPh>
    <rPh sb="6" eb="9">
      <t>カンジャスウ</t>
    </rPh>
    <rPh sb="11" eb="13">
      <t>チョッキン</t>
    </rPh>
    <rPh sb="14" eb="16">
      <t>ホウコク</t>
    </rPh>
    <phoneticPr fontId="37"/>
  </si>
  <si>
    <t>棟の建築構造</t>
    <rPh sb="0" eb="1">
      <t>ムネ</t>
    </rPh>
    <rPh sb="2" eb="4">
      <t>ケンチク</t>
    </rPh>
    <rPh sb="4" eb="6">
      <t>コウゾウ</t>
    </rPh>
    <phoneticPr fontId="3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</si>
  <si>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7"/>
  </si>
  <si>
    <t>エックス線室</t>
    <rPh sb="4" eb="5">
      <t>セン</t>
    </rPh>
    <rPh sb="5" eb="6">
      <t>シツ</t>
    </rPh>
    <phoneticPr fontId="4"/>
  </si>
  <si>
    <t>基準額
（B）</t>
  </si>
  <si>
    <t>自動火災報知設備の有無</t>
    <rPh sb="0" eb="2">
      <t>ジドウ</t>
    </rPh>
    <rPh sb="2" eb="4">
      <t>カサイ</t>
    </rPh>
    <rPh sb="4" eb="6">
      <t>ホウチ</t>
    </rPh>
    <rPh sb="6" eb="8">
      <t>セツビ</t>
    </rPh>
    <rPh sb="9" eb="11">
      <t>ウム</t>
    </rPh>
    <phoneticPr fontId="37"/>
  </si>
  <si>
    <t>様式３－１１</t>
    <rPh sb="0" eb="2">
      <t>ヨウシキ</t>
    </rPh>
    <phoneticPr fontId="4"/>
  </si>
  <si>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</si>
  <si>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7"/>
  </si>
  <si>
    <t>　診療部門</t>
    <rPh sb="1" eb="3">
      <t>シンリョウ</t>
    </rPh>
    <rPh sb="3" eb="5">
      <t>ブモン</t>
    </rPh>
    <phoneticPr fontId="4"/>
  </si>
  <si>
    <t>（１３）南海トラフ日本海溝・千島海溝周辺海溝型地震に係る津波避難対策緊急事業（へき地診療所）</t>
    <rPh sb="42" eb="45">
      <t>シンリョウジョ</t>
    </rPh>
    <phoneticPr fontId="4"/>
  </si>
  <si>
    <t>床</t>
    <rPh sb="0" eb="1">
      <t>トコ</t>
    </rPh>
    <phoneticPr fontId="37"/>
  </si>
  <si>
    <t>島の人口（人）</t>
    <rPh sb="0" eb="1">
      <t>シマ</t>
    </rPh>
    <rPh sb="2" eb="4">
      <t>ジンコウ</t>
    </rPh>
    <rPh sb="5" eb="6">
      <t>ニン</t>
    </rPh>
    <phoneticPr fontId="4"/>
  </si>
  <si>
    <t>人／日</t>
    <rPh sb="0" eb="1">
      <t>ニン</t>
    </rPh>
    <rPh sb="2" eb="3">
      <t>ニチ</t>
    </rPh>
    <phoneticPr fontId="37"/>
  </si>
  <si>
    <t>1：不燃
2：準不燃
3：難燃
4：その他</t>
    <rPh sb="2" eb="4">
      <t>フネン</t>
    </rPh>
    <rPh sb="7" eb="8">
      <t>ジュン</t>
    </rPh>
    <rPh sb="8" eb="10">
      <t>フネン</t>
    </rPh>
    <rPh sb="13" eb="15">
      <t>ナンネン</t>
    </rPh>
    <rPh sb="20" eb="21">
      <t>タ</t>
    </rPh>
    <phoneticPr fontId="37"/>
  </si>
  <si>
    <t>改築</t>
    <rPh sb="0" eb="2">
      <t>カイチク</t>
    </rPh>
    <phoneticPr fontId="4"/>
  </si>
  <si>
    <t>22 個人</t>
    <rPh sb="3" eb="5">
      <t>コジン</t>
    </rPh>
    <phoneticPr fontId="4"/>
  </si>
  <si>
    <t>①</t>
  </si>
  <si>
    <t>01 独立行政法人</t>
    <rPh sb="3" eb="5">
      <t>ドクリツ</t>
    </rPh>
    <rPh sb="5" eb="7">
      <t>ギョウセイ</t>
    </rPh>
    <rPh sb="7" eb="9">
      <t>ホウジン</t>
    </rPh>
    <phoneticPr fontId="4"/>
  </si>
  <si>
    <t>同一市町村内（再掲）</t>
    <rPh sb="0" eb="2">
      <t>ドウイツ</t>
    </rPh>
    <rPh sb="2" eb="5">
      <t>シチョウソン</t>
    </rPh>
    <rPh sb="5" eb="6">
      <t>ナイ</t>
    </rPh>
    <rPh sb="7" eb="9">
      <t>サイケイ</t>
    </rPh>
    <phoneticPr fontId="4"/>
  </si>
  <si>
    <t>②</t>
  </si>
  <si>
    <t>整備後</t>
    <rPh sb="0" eb="2">
      <t>セイビ</t>
    </rPh>
    <rPh sb="2" eb="3">
      <t>ゴ</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</si>
  <si>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</si>
  <si>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</si>
  <si>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</si>
  <si>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</si>
  <si>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7"/>
  </si>
  <si>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</si>
  <si>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7"/>
  </si>
  <si>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</si>
  <si>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7"/>
  </si>
  <si>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</si>
  <si>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</si>
  <si>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</si>
  <si>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</si>
  <si>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</si>
  <si>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37"/>
  </si>
  <si>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</si>
  <si>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</si>
  <si>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37"/>
  </si>
  <si>
    <t>浴室</t>
    <rPh sb="0" eb="2">
      <t>ヨクシツ</t>
    </rPh>
    <phoneticPr fontId="4"/>
  </si>
  <si>
    <t>様式３－５</t>
    <rPh sb="0" eb="2">
      <t>ヨウシキ</t>
    </rPh>
    <phoneticPr fontId="4"/>
  </si>
  <si>
    <t>非常通報機能の有無</t>
    <rPh sb="0" eb="2">
      <t>ヒジョウ</t>
    </rPh>
    <rPh sb="2" eb="4">
      <t>ツウホウ</t>
    </rPh>
    <rPh sb="4" eb="6">
      <t>キノウ</t>
    </rPh>
    <rPh sb="7" eb="9">
      <t>ウム</t>
    </rPh>
    <phoneticPr fontId="37"/>
  </si>
  <si>
    <t>今回補助対象 外来診療棟</t>
    <rPh sb="0" eb="2">
      <t>コンカイ</t>
    </rPh>
    <rPh sb="2" eb="4">
      <t>ホジョ</t>
    </rPh>
    <rPh sb="4" eb="6">
      <t>タイショウ</t>
    </rPh>
    <rPh sb="7" eb="9">
      <t>ガイライ</t>
    </rPh>
    <rPh sb="9" eb="12">
      <t>シンリョウトウ</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</si>
  <si>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7"/>
  </si>
  <si>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</si>
  <si>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7"/>
  </si>
  <si>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7"/>
  </si>
  <si>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</si>
  <si>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</si>
  <si>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</si>
  <si>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</si>
  <si>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</si>
  <si>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</si>
  <si>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診察室</t>
    <rPh sb="0" eb="3">
      <t>シンサツシツ</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</si>
  <si>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</si>
  <si>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</si>
  <si>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</si>
  <si>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</si>
  <si>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</si>
  <si>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</si>
  <si>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</si>
  <si>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</si>
  <si>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</si>
  <si>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</si>
  <si>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</si>
  <si>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分娩室</t>
    <rPh sb="0" eb="3">
      <t>ブンベンシツ</t>
    </rPh>
    <phoneticPr fontId="4"/>
  </si>
  <si>
    <t>病床数</t>
    <rPh sb="0" eb="3">
      <t>ビョウショウスウ</t>
    </rPh>
    <phoneticPr fontId="4"/>
  </si>
  <si>
    <t>既設分</t>
    <rPh sb="0" eb="2">
      <t>キセツ</t>
    </rPh>
    <rPh sb="2" eb="3">
      <t>ブン</t>
    </rPh>
    <phoneticPr fontId="4"/>
  </si>
  <si>
    <t>補助対象部門</t>
    <rPh sb="0" eb="2">
      <t>ホジョ</t>
    </rPh>
    <rPh sb="2" eb="4">
      <t>タイショウ</t>
    </rPh>
    <rPh sb="4" eb="6">
      <t>ブモン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</si>
  <si>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</si>
  <si>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</si>
  <si>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</si>
  <si>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</si>
  <si>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</si>
  <si>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</si>
  <si>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</si>
  <si>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</si>
  <si>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</si>
  <si>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</si>
  <si>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補助年度</t>
    <rPh sb="0" eb="2">
      <t>ホジョ</t>
    </rPh>
    <rPh sb="2" eb="4">
      <t>ネンド</t>
    </rPh>
    <phoneticPr fontId="4"/>
  </si>
  <si>
    <t>管理部門</t>
    <rPh sb="0" eb="2">
      <t>カンリ</t>
    </rPh>
    <rPh sb="2" eb="4">
      <t>ブモン</t>
    </rPh>
    <phoneticPr fontId="4"/>
  </si>
  <si>
    <t>「離島」</t>
    <rPh sb="1" eb="3">
      <t>リトウ</t>
    </rPh>
    <phoneticPr fontId="4"/>
  </si>
  <si>
    <t>分娩室、病室、入所室等</t>
    <rPh sb="0" eb="2">
      <t>ブンベン</t>
    </rPh>
    <rPh sb="2" eb="3">
      <t>シツ</t>
    </rPh>
    <rPh sb="4" eb="6">
      <t>ビョウシツ</t>
    </rPh>
    <rPh sb="7" eb="9">
      <t>ニュウショ</t>
    </rPh>
    <rPh sb="9" eb="10">
      <t>シツ</t>
    </rPh>
    <rPh sb="10" eb="11">
      <t>トウ</t>
    </rPh>
    <phoneticPr fontId="4"/>
  </si>
  <si>
    <t>支援対象医療機関に選定した理由</t>
    <rPh sb="0" eb="2">
      <t>シエン</t>
    </rPh>
    <rPh sb="2" eb="4">
      <t>タイショウ</t>
    </rPh>
    <rPh sb="4" eb="6">
      <t>イリョウ</t>
    </rPh>
    <rPh sb="6" eb="8">
      <t>キカン</t>
    </rPh>
    <rPh sb="9" eb="11">
      <t>センテイ</t>
    </rPh>
    <rPh sb="13" eb="15">
      <t>リユウ</t>
    </rPh>
    <phoneticPr fontId="4"/>
  </si>
  <si>
    <t>補助金額</t>
    <rPh sb="0" eb="2">
      <t>ホジョ</t>
    </rPh>
    <rPh sb="2" eb="4">
      <t>キンガク</t>
    </rPh>
    <phoneticPr fontId="4"/>
  </si>
  <si>
    <t>CT室</t>
    <rPh sb="2" eb="3">
      <t>シツ</t>
    </rPh>
    <phoneticPr fontId="4"/>
  </si>
  <si>
    <t>事業の種別</t>
    <rPh sb="0" eb="2">
      <t>ジギョウ</t>
    </rPh>
    <rPh sb="3" eb="5">
      <t>シュベツ</t>
    </rPh>
    <phoneticPr fontId="4"/>
  </si>
  <si>
    <t>現在（㎡）
（○室）</t>
    <rPh sb="0" eb="2">
      <t>ゲンザイ</t>
    </rPh>
    <rPh sb="8" eb="9">
      <t>シツ</t>
    </rPh>
    <phoneticPr fontId="4"/>
  </si>
  <si>
    <t>許可病床数</t>
    <rPh sb="0" eb="2">
      <t>キョカ</t>
    </rPh>
    <rPh sb="2" eb="5">
      <t>ビョウショウスウ</t>
    </rPh>
    <phoneticPr fontId="4"/>
  </si>
  <si>
    <t>特定地域振興法の指定状況</t>
    <rPh sb="0" eb="2">
      <t>トクテイ</t>
    </rPh>
    <rPh sb="2" eb="4">
      <t>チイキ</t>
    </rPh>
    <rPh sb="4" eb="7">
      <t>シンコウホウ</t>
    </rPh>
    <rPh sb="8" eb="10">
      <t>シテイ</t>
    </rPh>
    <rPh sb="10" eb="12">
      <t>ジョウキョウ</t>
    </rPh>
    <phoneticPr fontId="4"/>
  </si>
  <si>
    <t>MRI室</t>
    <rPh sb="3" eb="4">
      <t>シツ</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</si>
  <si>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</si>
  <si>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</si>
  <si>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</si>
  <si>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</si>
  <si>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</si>
  <si>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</si>
  <si>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</si>
  <si>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設置地区の状況</t>
    <rPh sb="0" eb="2">
      <t>セッチ</t>
    </rPh>
    <rPh sb="2" eb="4">
      <t>チク</t>
    </rPh>
    <rPh sb="5" eb="7">
      <t>ジョウキョウ</t>
    </rPh>
    <phoneticPr fontId="4"/>
  </si>
  <si>
    <t>管理室</t>
    <rPh sb="0" eb="3">
      <t>カンリシツ</t>
    </rPh>
    <phoneticPr fontId="4"/>
  </si>
  <si>
    <t>(10) 解剖・死亡時画像診断等施設整備事業</t>
  </si>
  <si>
    <t>有床の場合、病床数</t>
    <rPh sb="0" eb="2">
      <t>ユウショウ</t>
    </rPh>
    <rPh sb="3" eb="5">
      <t>バアイ</t>
    </rPh>
    <rPh sb="6" eb="9">
      <t>ビョウショウスウ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</si>
  <si>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</si>
  <si>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</si>
  <si>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(4) 研修医のための研修施設整備事業</t>
  </si>
  <si>
    <t>特定地域振興法の指定状況</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</si>
  <si>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</si>
  <si>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</si>
  <si>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３．整備事業の必要性（具体的に記載）</t>
    <rPh sb="2" eb="4">
      <t>セイビ</t>
    </rPh>
    <rPh sb="4" eb="6">
      <t>ジギョウ</t>
    </rPh>
    <rPh sb="7" eb="10">
      <t>ヒツヨウセイ</t>
    </rPh>
    <rPh sb="11" eb="14">
      <t>グタイテキ</t>
    </rPh>
    <rPh sb="15" eb="17">
      <t>キサイ</t>
    </rPh>
    <phoneticPr fontId="4"/>
  </si>
  <si>
    <t>分娩費の金額（円）</t>
    <rPh sb="0" eb="2">
      <t>ブンベン</t>
    </rPh>
    <rPh sb="2" eb="3">
      <t>ヒ</t>
    </rPh>
    <rPh sb="4" eb="6">
      <t>キンガク</t>
    </rPh>
    <rPh sb="7" eb="8">
      <t>エン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</si>
  <si>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</si>
  <si>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</si>
  <si>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</si>
  <si>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</si>
  <si>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</si>
  <si>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</si>
  <si>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(1)～(4)に該当しない場合</t>
    <rPh sb="8" eb="10">
      <t>ガイトウ</t>
    </rPh>
    <rPh sb="13" eb="15">
      <t>バアイ</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</si>
  <si>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</si>
  <si>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最最寄り医療機関の状況</t>
    <rPh sb="0" eb="1">
      <t>サイ</t>
    </rPh>
    <rPh sb="1" eb="3">
      <t>モヨ</t>
    </rPh>
    <rPh sb="4" eb="6">
      <t>イリョウ</t>
    </rPh>
    <rPh sb="6" eb="8">
      <t>キカン</t>
    </rPh>
    <rPh sb="9" eb="11">
      <t>ジョウキョウ</t>
    </rPh>
    <phoneticPr fontId="4"/>
  </si>
  <si>
    <t>当該最最寄り産科医療機関までの時間（分）</t>
    <rPh sb="15" eb="17">
      <t>ジカン</t>
    </rPh>
    <rPh sb="18" eb="19">
      <t>フン</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</si>
  <si>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</si>
  <si>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</si>
  <si>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</si>
  <si>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</si>
  <si>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</si>
  <si>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</si>
  <si>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</si>
  <si>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</si>
  <si>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</si>
  <si>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支援区域</t>
    <rPh sb="0" eb="2">
      <t>シエン</t>
    </rPh>
    <rPh sb="2" eb="4">
      <t>クイキ</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</si>
  <si>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</si>
  <si>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</si>
  <si>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</si>
  <si>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</si>
  <si>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</si>
  <si>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</si>
  <si>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</si>
  <si>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</si>
  <si>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</si>
  <si>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</si>
  <si>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診療所部門の面積</t>
    <rPh sb="0" eb="3">
      <t>シンリョウジョ</t>
    </rPh>
    <rPh sb="3" eb="5">
      <t>ブモン</t>
    </rPh>
    <rPh sb="6" eb="8">
      <t>メンセキ</t>
    </rPh>
    <phoneticPr fontId="4"/>
  </si>
  <si>
    <t>20 会社</t>
    <rPh sb="3" eb="5">
      <t>カイシャ</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</si>
  <si>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</si>
  <si>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</si>
  <si>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</si>
  <si>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</si>
  <si>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</si>
  <si>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</si>
  <si>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</si>
  <si>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</si>
  <si>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</si>
  <si>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</si>
  <si>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</si>
  <si>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</si>
  <si>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</si>
  <si>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</si>
  <si>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</si>
  <si>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</si>
  <si>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</si>
  <si>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</si>
  <si>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</si>
  <si>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</si>
  <si>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</si>
  <si>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</si>
  <si>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</si>
  <si>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</si>
  <si>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</si>
  <si>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</si>
  <si>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</si>
  <si>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</si>
  <si>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</si>
  <si>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</si>
  <si>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３．臨床研修医数</t>
    <rPh sb="2" eb="4">
      <t>リンショウ</t>
    </rPh>
    <rPh sb="4" eb="7">
      <t>ケンシュウイ</t>
    </rPh>
    <rPh sb="7" eb="8">
      <t>カズ</t>
    </rPh>
    <phoneticPr fontId="4"/>
  </si>
  <si>
    <t>解剖・死亡時画像診断等施設整備事業</t>
  </si>
  <si>
    <t>分娩件数（前年度）（件）</t>
    <rPh sb="0" eb="2">
      <t>ブンベン</t>
    </rPh>
    <rPh sb="2" eb="4">
      <t>ケンスウ</t>
    </rPh>
    <rPh sb="5" eb="8">
      <t>ゼンネンド</t>
    </rPh>
    <rPh sb="10" eb="11">
      <t>ケン</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</si>
  <si>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</si>
  <si>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</si>
  <si>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</si>
  <si>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</si>
  <si>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</si>
  <si>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</si>
  <si>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</si>
  <si>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</si>
  <si>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（５）臨床研修病院施設整備事業</t>
    <rPh sb="3" eb="5">
      <t>リンショウ</t>
    </rPh>
    <rPh sb="5" eb="7">
      <t>ケンシュウ</t>
    </rPh>
    <rPh sb="7" eb="9">
      <t>ビョウイン</t>
    </rPh>
    <rPh sb="9" eb="11">
      <t>シセツ</t>
    </rPh>
    <rPh sb="11" eb="13">
      <t>セイビ</t>
    </rPh>
    <rPh sb="13" eb="15">
      <t>ジギョウ</t>
    </rPh>
    <phoneticPr fontId="4"/>
  </si>
  <si>
    <t>手術部門</t>
    <rPh sb="0" eb="2">
      <t>シュジュツ</t>
    </rPh>
    <rPh sb="2" eb="4">
      <t>ブモン</t>
    </rPh>
    <phoneticPr fontId="4"/>
  </si>
  <si>
    <t>無医地区等</t>
    <rPh sb="0" eb="4">
      <t>ムイチク</t>
    </rPh>
    <rPh sb="4" eb="5">
      <t>トウ</t>
    </rPh>
    <phoneticPr fontId="4"/>
  </si>
  <si>
    <t>外来診療棟</t>
    <rPh sb="0" eb="2">
      <t>ガイライ</t>
    </rPh>
    <rPh sb="2" eb="5">
      <t>シンリョウトウ</t>
    </rPh>
    <phoneticPr fontId="4"/>
  </si>
  <si>
    <t>事業区分：重点医師偏在対策支援区域における医師の勤務・生活環境改善のための施設整備事業</t>
    <rPh sb="0" eb="2">
      <t>ジギョウ</t>
    </rPh>
    <rPh sb="2" eb="4">
      <t>クブン</t>
    </rPh>
    <phoneticPr fontId="4"/>
  </si>
  <si>
    <t>例１</t>
    <rPh sb="0" eb="1">
      <t>レイ</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</si>
  <si>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</si>
  <si>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</si>
  <si>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</si>
  <si>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</si>
  <si>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</si>
  <si>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</si>
  <si>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耳鼻咽喉科</t>
    <rPh sb="0" eb="2">
      <t>ジビ</t>
    </rPh>
    <rPh sb="2" eb="5">
      <t>インコウカ</t>
    </rPh>
    <phoneticPr fontId="4"/>
  </si>
  <si>
    <t>（ア）離島振興法 第2条第1項の指定地域</t>
    <rPh sb="3" eb="5">
      <t>リトウ</t>
    </rPh>
    <rPh sb="5" eb="8">
      <t>シンコウホウ</t>
    </rPh>
    <phoneticPr fontId="4"/>
  </si>
  <si>
    <t>在宅医療部門</t>
    <rPh sb="0" eb="2">
      <t>ザイタク</t>
    </rPh>
    <rPh sb="2" eb="4">
      <t>イリョウ</t>
    </rPh>
    <rPh sb="4" eb="6">
      <t>ブモン</t>
    </rPh>
    <phoneticPr fontId="4"/>
  </si>
  <si>
    <t>病歴管理室</t>
    <rPh sb="0" eb="2">
      <t>ビョウレキ</t>
    </rPh>
    <rPh sb="2" eb="5">
      <t>カンリシツ</t>
    </rPh>
    <phoneticPr fontId="4"/>
  </si>
  <si>
    <t>10 厚生連</t>
    <rPh sb="3" eb="6">
      <t>コウセイレン</t>
    </rPh>
    <phoneticPr fontId="4"/>
  </si>
  <si>
    <t>総合外来
診察室</t>
    <rPh sb="0" eb="2">
      <t>ソウゴウ</t>
    </rPh>
    <rPh sb="2" eb="4">
      <t>ガイライ</t>
    </rPh>
    <rPh sb="5" eb="8">
      <t>シンサツシツ</t>
    </rPh>
    <phoneticPr fontId="4"/>
  </si>
  <si>
    <t>(1) へき地診療所施設整備事業</t>
  </si>
  <si>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</si>
  <si>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</si>
  <si>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</si>
  <si>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</si>
  <si>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04 都道府県</t>
    <rPh sb="3" eb="7">
      <t>トドウフケン</t>
    </rPh>
    <phoneticPr fontId="4"/>
  </si>
  <si>
    <t>　在宅医療部門</t>
    <rPh sb="1" eb="3">
      <t>ザイタク</t>
    </rPh>
    <rPh sb="3" eb="5">
      <t>イリョウ</t>
    </rPh>
    <rPh sb="5" eb="7">
      <t>ブモン</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</si>
  <si>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</si>
  <si>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</si>
  <si>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</si>
  <si>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</si>
  <si>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</si>
  <si>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t>記録室</t>
    <rPh sb="0" eb="3">
      <t>キロクシツ</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</si>
  <si>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</si>
  <si>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</si>
  <si>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</si>
  <si>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</si>
  <si>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</si>
  <si>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</si>
  <si>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</si>
  <si>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か所</t>
    <rPh sb="1" eb="2">
      <t>ショ</t>
    </rPh>
    <phoneticPr fontId="4"/>
  </si>
  <si>
    <t>b</t>
  </si>
  <si>
    <t>年度</t>
    <rPh sb="0" eb="2">
      <t>ネンド</t>
    </rPh>
    <phoneticPr fontId="4"/>
  </si>
  <si>
    <t>通常</t>
    <rPh sb="0" eb="2">
      <t>ツウジョウ</t>
    </rPh>
    <phoneticPr fontId="4"/>
  </si>
  <si>
    <t>例２</t>
    <rPh sb="0" eb="1">
      <t>レイ</t>
    </rPh>
    <phoneticPr fontId="4"/>
  </si>
  <si>
    <t>管理部門の面積</t>
    <rPh sb="0" eb="2">
      <t>カンリ</t>
    </rPh>
    <rPh sb="2" eb="4">
      <t>ブモン</t>
    </rPh>
    <rPh sb="5" eb="7">
      <t>メンセキ</t>
    </rPh>
    <phoneticPr fontId="4"/>
  </si>
  <si>
    <t>19 医療生協</t>
    <rPh sb="3" eb="5">
      <t>イリョウ</t>
    </rPh>
    <rPh sb="5" eb="7">
      <t>セイキョウ</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</si>
  <si>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</si>
  <si>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</si>
  <si>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</si>
  <si>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</si>
  <si>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</si>
  <si>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宿泊を要する医療機関名</t>
    <rPh sb="0" eb="2">
      <t>シュクハク</t>
    </rPh>
    <rPh sb="3" eb="4">
      <t>ヨウ</t>
    </rPh>
    <rPh sb="6" eb="8">
      <t>イリョウ</t>
    </rPh>
    <rPh sb="8" eb="10">
      <t>キカン</t>
    </rPh>
    <rPh sb="10" eb="11">
      <t>メイ</t>
    </rPh>
    <phoneticPr fontId="4"/>
  </si>
  <si>
    <t>開設者</t>
    <rPh sb="0" eb="3">
      <t>カイセツシャ</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</si>
  <si>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</si>
  <si>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</si>
  <si>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医師臨床研修病院研修医環境整備事業</t>
  </si>
  <si>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</si>
  <si>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</si>
  <si>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</si>
  <si>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</si>
  <si>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</si>
  <si>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</si>
  <si>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</si>
  <si>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</si>
  <si>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</si>
  <si>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</si>
  <si>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</si>
  <si>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居室部門の面積</t>
    <rPh sb="0" eb="2">
      <t>キョシツ</t>
    </rPh>
    <rPh sb="2" eb="4">
      <t>ブモン</t>
    </rPh>
    <rPh sb="5" eb="7">
      <t>メンセキ</t>
    </rPh>
    <phoneticPr fontId="4"/>
  </si>
  <si>
    <t>医師住宅</t>
    <rPh sb="0" eb="2">
      <t>イシ</t>
    </rPh>
    <rPh sb="2" eb="4">
      <t>ジュウタク</t>
    </rPh>
    <phoneticPr fontId="4"/>
  </si>
  <si>
    <t>共同部門の面積</t>
    <rPh sb="0" eb="2">
      <t>キョウドウ</t>
    </rPh>
    <rPh sb="2" eb="4">
      <t>ブモン</t>
    </rPh>
    <rPh sb="5" eb="7">
      <t>メンセキ</t>
    </rPh>
    <phoneticPr fontId="4"/>
  </si>
  <si>
    <t>合計</t>
  </si>
  <si>
    <t>研修部門の面積</t>
    <rPh sb="0" eb="2">
      <t>ケンシュウ</t>
    </rPh>
    <rPh sb="2" eb="4">
      <t>ブモン</t>
    </rPh>
    <rPh sb="5" eb="7">
      <t>メンセキ</t>
    </rPh>
    <phoneticPr fontId="4"/>
  </si>
  <si>
    <t>図書・視聴覚部門の面積</t>
    <rPh sb="0" eb="2">
      <t>トショ</t>
    </rPh>
    <rPh sb="3" eb="6">
      <t>シチョウカク</t>
    </rPh>
    <rPh sb="6" eb="8">
      <t>ブモン</t>
    </rPh>
    <rPh sb="9" eb="11">
      <t>メンセキ</t>
    </rPh>
    <phoneticPr fontId="4"/>
  </si>
  <si>
    <t>様式３－１４</t>
    <rPh sb="0" eb="2">
      <t>ヨウシキ</t>
    </rPh>
    <phoneticPr fontId="4"/>
  </si>
  <si>
    <t>外来診療部門の面積</t>
    <rPh sb="0" eb="2">
      <t>ガイライ</t>
    </rPh>
    <rPh sb="2" eb="4">
      <t>シンリョウ</t>
    </rPh>
    <rPh sb="4" eb="6">
      <t>ブモン</t>
    </rPh>
    <rPh sb="7" eb="9">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</si>
  <si>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</si>
  <si>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宿泊部門の面積</t>
    <rPh sb="0" eb="2">
      <t>シュクハク</t>
    </rPh>
    <rPh sb="2" eb="4">
      <t>ブモン</t>
    </rPh>
    <rPh sb="5" eb="7">
      <t>メンセキ</t>
    </rPh>
    <phoneticPr fontId="4"/>
  </si>
  <si>
    <t>（整備前）</t>
    <rPh sb="1" eb="3">
      <t>セイビ</t>
    </rPh>
    <rPh sb="3" eb="4">
      <t>マエ</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</si>
  <si>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</si>
  <si>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</si>
  <si>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</si>
  <si>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</si>
  <si>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</si>
  <si>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医局</t>
    <rPh sb="0" eb="2">
      <t>イキョク</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</si>
  <si>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</si>
  <si>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</si>
  <si>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所  在  す  る  地  域</t>
    <rPh sb="0" eb="1">
      <t>ショ</t>
    </rPh>
    <rPh sb="3" eb="4">
      <t>ザイ</t>
    </rPh>
    <rPh sb="12" eb="13">
      <t>チ</t>
    </rPh>
    <rPh sb="15" eb="16">
      <t>イキ</t>
    </rPh>
    <phoneticPr fontId="4"/>
  </si>
  <si>
    <t>○○診療所</t>
    <rPh sb="2" eb="5">
      <t>シンリョウジョ</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</si>
  <si>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</si>
  <si>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うち浴室
及びトイレ</t>
    <rPh sb="2" eb="4">
      <t>ヨクシツ</t>
    </rPh>
    <rPh sb="5" eb="6">
      <t>オヨ</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</si>
  <si>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</si>
  <si>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</si>
  <si>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</si>
  <si>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</si>
  <si>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</si>
  <si>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</si>
  <si>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</si>
  <si>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</si>
  <si>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</si>
  <si>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</si>
  <si>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（○年度）</t>
    <rPh sb="2" eb="4">
      <t>ネンド</t>
    </rPh>
    <phoneticPr fontId="4"/>
  </si>
  <si>
    <t>金額
（千円）</t>
    <rPh sb="0" eb="2">
      <t>キンガク</t>
    </rPh>
    <rPh sb="4" eb="6">
      <t>センエン</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</si>
  <si>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</si>
  <si>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</si>
  <si>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</si>
  <si>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分娩取扱施設施設整備事業</t>
  </si>
  <si>
    <t>クラス1万以上の空調整備の有無</t>
    <rPh sb="4" eb="5">
      <t>マン</t>
    </rPh>
    <rPh sb="5" eb="7">
      <t>イジョウ</t>
    </rPh>
    <rPh sb="8" eb="10">
      <t>クウチョウ</t>
    </rPh>
    <rPh sb="10" eb="12">
      <t>セイビ</t>
    </rPh>
    <rPh sb="13" eb="15">
      <t>ウム</t>
    </rPh>
    <phoneticPr fontId="4"/>
  </si>
  <si>
    <t>○</t>
  </si>
  <si>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</si>
  <si>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</si>
  <si>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</si>
  <si>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</si>
  <si>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</si>
  <si>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</si>
  <si>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</si>
  <si>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</si>
  <si>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</si>
  <si>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</si>
  <si>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</si>
  <si>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</si>
  <si>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</si>
  <si>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結核：</t>
  </si>
  <si>
    <t>感染症：</t>
  </si>
  <si>
    <t>整備後（㎡）</t>
    <rPh sb="0" eb="2">
      <t>セイビ</t>
    </rPh>
    <rPh sb="2" eb="3">
      <t>ゴ</t>
    </rPh>
    <phoneticPr fontId="4"/>
  </si>
  <si>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</si>
  <si>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</si>
  <si>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</si>
  <si>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</si>
  <si>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</si>
  <si>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</si>
  <si>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t>(8) 離島等患者宿泊施設施設整備事業</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</si>
  <si>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</si>
  <si>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</si>
  <si>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</si>
  <si>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</si>
  <si>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</si>
  <si>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</si>
  <si>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</si>
  <si>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(9) 分娩取扱施設施設整備事業</t>
  </si>
  <si>
    <t>へき地診療所施設整備事業</t>
  </si>
  <si>
    <t>過疎地域等特定診療所施設整備事業</t>
  </si>
  <si>
    <t>へき地保健指導所施設整備事業</t>
  </si>
  <si>
    <t>研修医のための研修施設整備事業</t>
  </si>
  <si>
    <t>臨床研修病院施設整備事業</t>
  </si>
  <si>
    <t>離島等患者宿泊施設施設整備事業</t>
  </si>
  <si>
    <t>南海トラフ地震に係る津波避難対策緊急事業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</si>
  <si>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</si>
  <si>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</si>
  <si>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</si>
  <si>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</si>
  <si>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</si>
  <si>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</si>
  <si>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</si>
  <si>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</si>
  <si>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</si>
  <si>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</si>
  <si>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</si>
  <si>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</si>
  <si>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</si>
  <si>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</si>
  <si>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</si>
  <si>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</si>
  <si>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</si>
  <si>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</si>
  <si>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</si>
  <si>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</si>
  <si>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</si>
  <si>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</si>
  <si>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令和○年度</t>
    <rPh sb="0" eb="2">
      <t>レイワ</t>
    </rPh>
    <phoneticPr fontId="4"/>
  </si>
  <si>
    <t>支援対象医療機関</t>
    <rPh sb="0" eb="2">
      <t>シエン</t>
    </rPh>
    <rPh sb="2" eb="4">
      <t>タイショウ</t>
    </rPh>
    <rPh sb="4" eb="6">
      <t>イリョウ</t>
    </rPh>
    <rPh sb="6" eb="8">
      <t>キカン</t>
    </rPh>
    <phoneticPr fontId="4"/>
  </si>
  <si>
    <t>(13) 医療施設ブロック塀改修等施設整備事業</t>
  </si>
  <si>
    <t>選定過程</t>
    <rPh sb="0" eb="2">
      <t>センテイ</t>
    </rPh>
    <rPh sb="2" eb="4">
      <t>カテイ</t>
    </rPh>
    <phoneticPr fontId="4"/>
  </si>
  <si>
    <t>整備面積</t>
    <rPh sb="0" eb="2">
      <t>セイビ</t>
    </rPh>
    <rPh sb="2" eb="4">
      <t>メンセキ</t>
    </rPh>
    <phoneticPr fontId="4"/>
  </si>
  <si>
    <t>有</t>
    <rPh sb="0" eb="1">
      <t>ユウ</t>
    </rPh>
    <phoneticPr fontId="4"/>
  </si>
  <si>
    <t>無</t>
    <rPh sb="0" eb="1">
      <t>ム</t>
    </rPh>
    <phoneticPr fontId="4"/>
  </si>
  <si>
    <t>(3) へき地保健指導所施設整備事業</t>
  </si>
  <si>
    <t>(5) 臨床研修病院施設整備事業</t>
  </si>
  <si>
    <t>(6) へき地医療拠点病院施設整備事業</t>
  </si>
  <si>
    <t>(7) 医師臨床研修病院研修医環境整備事業</t>
  </si>
  <si>
    <t>(12) 院内感染対策施設整備事業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</si>
  <si>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36"/>
  </si>
  <si>
    <t>(15) 重点医師偏在対策支援区域における診療所の承継・開業支援事業</t>
  </si>
  <si>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</si>
  <si>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</si>
  <si>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</si>
  <si>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</si>
  <si>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</si>
  <si>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</si>
  <si>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36"/>
  </si>
  <si>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36"/>
  </si>
  <si>
    <t>重点医師偏在対策支援区域における医師の勤務・生活環境改善のための施設整備事業</t>
  </si>
  <si>
    <t>宿直室、医局、更衣室、浴室等</t>
  </si>
  <si>
    <t>重点医師偏在対策支援区域における医師の勤務・生活環境改善のための施設整備事業　実施計画（先行的な医師偏在是正プラン）</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4"/>
  </si>
  <si>
    <t>抵当権</t>
  </si>
  <si>
    <t>医療機関名</t>
    <rPh sb="0" eb="2">
      <t>イリョウ</t>
    </rPh>
    <rPh sb="2" eb="4">
      <t>キカン</t>
    </rPh>
    <rPh sb="4" eb="5">
      <t>メイ</t>
    </rPh>
    <phoneticPr fontId="4"/>
  </si>
  <si>
    <t>支援の内容</t>
  </si>
  <si>
    <t>宿直室</t>
    <rPh sb="0" eb="3">
      <t>シュクチョクシツ</t>
    </rPh>
    <phoneticPr fontId="4"/>
  </si>
  <si>
    <t>様式４</t>
    <rPh sb="0" eb="2">
      <t>ヨウシキ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</si>
</sst>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8">
    <numFmt numFmtId="176" formatCode="0&quot;床&quot;;&quot;△ &quot;0&quot;床&quot;"/>
    <numFmt numFmtId="177" formatCode="0.0&quot;㎡&quot;;&quot;△ &quot;0.0&quot;㎡&quot;"/>
    <numFmt numFmtId="178" formatCode="#,##0;&quot;△ &quot;#,##0"/>
    <numFmt numFmtId="179" formatCode="#,##0.00;&quot;△ &quot;#,##0.00"/>
    <numFmt numFmtId="180" formatCode="#,##0.00_ "/>
    <numFmt numFmtId="181" formatCode="#,###"/>
    <numFmt numFmtId="182" formatCode="#,###.00"/>
    <numFmt numFmtId="183" formatCode="#,##0_ "/>
    <numFmt numFmtId="184" formatCode="\(###&quot;%&quot;\)"/>
    <numFmt numFmtId="185" formatCode="#,##0.00&quot;㎡&quot;"/>
    <numFmt numFmtId="186" formatCode="\(#,##0.00&quot;㎡&quot;\)"/>
    <numFmt numFmtId="187" formatCode="@&quot;年度&quot;"/>
    <numFmt numFmtId="188" formatCode="#,###&quot;千円&quot;"/>
    <numFmt numFmtId="189" formatCode="#&quot;床&quot;"/>
    <numFmt numFmtId="190" formatCode="#,###&quot;人&quot;"/>
    <numFmt numFmtId="191" formatCode="#&quot;ｋｍ&quot;"/>
    <numFmt numFmtId="192" formatCode="#&quot;分&quot;"/>
    <numFmt numFmtId="193" formatCode="#&quot;回&quot;"/>
    <numFmt numFmtId="194" formatCode="#,##0&quot;人&quot;"/>
    <numFmt numFmtId="195" formatCode="#,##0.00&quot;人&quot;"/>
    <numFmt numFmtId="196" formatCode="#0.#&quot;ｋｍ&quot;"/>
    <numFmt numFmtId="197" formatCode="#,###&quot;円&quot;"/>
    <numFmt numFmtId="198" formatCode="#,##0&quot;ｍ&quot;"/>
    <numFmt numFmtId="199" formatCode="#&quot;室&quot;"/>
    <numFmt numFmtId="200" formatCode="#&quot;件&quot;"/>
    <numFmt numFmtId="201" formatCode="#&quot;施設&quot;"/>
    <numFmt numFmtId="202" formatCode="\(@\)"/>
    <numFmt numFmtId="203" formatCode="#,##0_);\(#,##0\)"/>
  </numFmts>
  <fonts count="38">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b/>
      <sz val="16"/>
      <color theme="1"/>
      <name val="ＭＳ Ｐゴシック"/>
      <family val="3"/>
      <scheme val="minor"/>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14"/>
      <color auto="1"/>
      <name val="ＭＳ Ｐゴシック"/>
      <family val="3"/>
    </font>
    <font>
      <sz val="9"/>
      <color auto="1"/>
      <name val="ＭＳ Ｐゴシック"/>
      <family val="3"/>
    </font>
    <font>
      <sz val="10"/>
      <color theme="4"/>
      <name val="ＭＳ Ｐゴシック"/>
      <family val="3"/>
    </font>
    <font>
      <u/>
      <sz val="10"/>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11"/>
      <color auto="1"/>
      <name val="ＭＳ ゴシック"/>
      <family val="3"/>
    </font>
    <font>
      <sz val="6"/>
      <color auto="1"/>
      <name val="ＭＳ Ｐ明朝"/>
      <family val="1"/>
    </font>
  </fonts>
  <fills count="11">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DAEEF3"/>
        <bgColor indexed="64"/>
      </patternFill>
    </fill>
    <fill>
      <patternFill patternType="solid">
        <fgColor theme="0" tint="-0.25"/>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15"/>
        <bgColor indexed="64"/>
      </patternFill>
    </fill>
  </fills>
  <borders count="153">
    <border>
      <left/>
      <right/>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auto="1"/>
      </left>
      <right style="thin">
        <color auto="1"/>
      </right>
      <top/>
      <bottom style="medium">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indexed="64"/>
      </top>
      <bottom style="medium">
        <color indexed="64"/>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
      <left style="medium">
        <color auto="1"/>
      </left>
      <right style="medium">
        <color auto="1"/>
      </right>
      <top style="hair">
        <color auto="1"/>
      </top>
      <bottom/>
      <diagonal/>
    </border>
    <border>
      <left style="medium">
        <color auto="1"/>
      </left>
      <right/>
      <top style="hair">
        <color auto="1"/>
      </top>
      <bottom/>
      <diagonal/>
    </border>
    <border>
      <left style="medium">
        <color auto="1"/>
      </left>
      <right style="thin">
        <color auto="1"/>
      </right>
      <top style="hair">
        <color auto="1"/>
      </top>
      <bottom/>
      <diagonal/>
    </border>
    <border>
      <left style="medium">
        <color indexed="64"/>
      </left>
      <right style="hair">
        <color indexed="64"/>
      </right>
      <top style="hair">
        <color auto="1"/>
      </top>
      <bottom/>
      <diagonal/>
    </border>
    <border>
      <left style="hair">
        <color auto="1"/>
      </left>
      <right style="hair">
        <color auto="1"/>
      </right>
      <top style="hair">
        <color indexed="64"/>
      </top>
      <bottom/>
      <diagonal/>
    </border>
    <border>
      <left style="hair">
        <color auto="1"/>
      </left>
      <right style="hair">
        <color auto="1"/>
      </right>
      <top style="medium">
        <color auto="1"/>
      </top>
      <bottom style="hair">
        <color indexed="64"/>
      </bottom>
      <diagonal/>
    </border>
    <border>
      <left style="hair">
        <color auto="1"/>
      </left>
      <right style="medium">
        <color indexed="64"/>
      </right>
      <top style="hair">
        <color indexed="64"/>
      </top>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08">
    <xf numFmtId="0" fontId="0" fillId="0" borderId="0" xfId="0"/>
    <xf numFmtId="0" fontId="3" fillId="0" borderId="0" xfId="6">
      <alignment vertical="center"/>
    </xf>
    <xf numFmtId="0" fontId="5" fillId="0" borderId="0" xfId="6" applyFont="1">
      <alignment vertical="center"/>
    </xf>
    <xf numFmtId="0" fontId="3" fillId="0" borderId="1" xfId="6" applyBorder="1">
      <alignment vertical="center"/>
    </xf>
    <xf numFmtId="0" fontId="3" fillId="0" borderId="2" xfId="6" applyBorder="1">
      <alignment vertical="center"/>
    </xf>
    <xf numFmtId="0" fontId="3" fillId="0" borderId="3" xfId="6" applyBorder="1">
      <alignment vertical="center"/>
    </xf>
    <xf numFmtId="0" fontId="3" fillId="0" borderId="4" xfId="6" applyFont="1" applyBorder="1" applyAlignment="1">
      <alignment horizontal="center" vertical="center"/>
    </xf>
    <xf numFmtId="0" fontId="3" fillId="0" borderId="5" xfId="6" applyFont="1" applyBorder="1" applyAlignment="1">
      <alignment horizontal="center" vertical="center"/>
    </xf>
    <xf numFmtId="0" fontId="3" fillId="2" borderId="0" xfId="6" applyFont="1" applyFill="1">
      <alignment vertical="center"/>
    </xf>
    <xf numFmtId="0" fontId="3" fillId="3" borderId="6" xfId="6" applyFill="1" applyBorder="1" applyAlignment="1">
      <alignment horizontal="centerContinuous" vertical="center"/>
    </xf>
    <xf numFmtId="0" fontId="3" fillId="4" borderId="7" xfId="6" applyFont="1" applyFill="1" applyBorder="1" applyAlignment="1">
      <alignment horizontal="center" vertical="center"/>
    </xf>
    <xf numFmtId="0" fontId="3" fillId="4" borderId="8" xfId="6" applyFill="1" applyBorder="1" applyAlignment="1">
      <alignment horizontal="center" vertical="center"/>
    </xf>
    <xf numFmtId="0" fontId="3" fillId="4" borderId="9" xfId="6" applyFill="1" applyBorder="1" applyAlignment="1">
      <alignment horizontal="center" vertical="center"/>
    </xf>
    <xf numFmtId="0" fontId="3" fillId="0" borderId="10" xfId="6" applyFont="1" applyBorder="1" applyAlignment="1">
      <alignment vertical="center" wrapText="1"/>
    </xf>
    <xf numFmtId="0" fontId="3" fillId="0" borderId="11" xfId="6" applyFont="1" applyBorder="1" applyAlignment="1">
      <alignment vertical="center" wrapText="1"/>
    </xf>
    <xf numFmtId="0" fontId="3" fillId="3" borderId="12" xfId="6" applyFill="1" applyBorder="1" applyAlignment="1">
      <alignment horizontal="centerContinuous" vertical="center"/>
    </xf>
    <xf numFmtId="0" fontId="3" fillId="3" borderId="13" xfId="6" applyFill="1" applyBorder="1" applyAlignment="1">
      <alignment horizontal="center" vertical="center" wrapText="1"/>
    </xf>
    <xf numFmtId="0" fontId="3" fillId="0" borderId="14" xfId="6" applyBorder="1" applyAlignment="1">
      <alignment horizontal="center" vertical="center" wrapText="1"/>
    </xf>
    <xf numFmtId="0" fontId="3" fillId="0" borderId="15" xfId="6" applyBorder="1" applyAlignment="1">
      <alignment horizontal="center" vertical="center" wrapText="1"/>
    </xf>
    <xf numFmtId="0" fontId="3" fillId="5" borderId="16" xfId="6" applyFont="1" applyFill="1" applyBorder="1" applyAlignment="1">
      <alignment horizontal="center" vertical="center" wrapText="1"/>
    </xf>
    <xf numFmtId="0" fontId="3" fillId="5" borderId="17" xfId="6" applyFont="1" applyFill="1" applyBorder="1" applyAlignment="1">
      <alignment horizontal="center" vertical="center" wrapText="1"/>
    </xf>
    <xf numFmtId="0" fontId="3" fillId="0" borderId="0" xfId="6" applyAlignment="1">
      <alignment horizontal="center" vertical="center"/>
    </xf>
    <xf numFmtId="0" fontId="3" fillId="4" borderId="18" xfId="6" applyFill="1" applyBorder="1" applyAlignment="1">
      <alignment horizontal="center" vertical="center"/>
    </xf>
    <xf numFmtId="0" fontId="3" fillId="4" borderId="19" xfId="6" applyFill="1" applyBorder="1" applyAlignment="1">
      <alignment horizontal="center" vertical="center"/>
    </xf>
    <xf numFmtId="0" fontId="3" fillId="4" borderId="20" xfId="6" applyFill="1" applyBorder="1" applyAlignment="1">
      <alignment horizontal="center" vertical="center"/>
    </xf>
    <xf numFmtId="0" fontId="3" fillId="5" borderId="21" xfId="6" applyFont="1" applyFill="1" applyBorder="1" applyAlignment="1">
      <alignment vertical="top" wrapText="1"/>
    </xf>
    <xf numFmtId="0" fontId="3" fillId="5" borderId="22" xfId="6" applyFont="1" applyFill="1" applyBorder="1" applyAlignment="1">
      <alignment vertical="top" wrapText="1"/>
    </xf>
    <xf numFmtId="0" fontId="3" fillId="3" borderId="23" xfId="6" applyFill="1" applyBorder="1" applyAlignment="1">
      <alignment horizontal="center" vertical="center"/>
    </xf>
    <xf numFmtId="0" fontId="3" fillId="3" borderId="24" xfId="6" applyFill="1" applyBorder="1" applyAlignment="1">
      <alignment horizontal="center" vertical="center"/>
    </xf>
    <xf numFmtId="0" fontId="3" fillId="3" borderId="25" xfId="6" applyFill="1" applyBorder="1" applyAlignment="1">
      <alignment horizontal="center" vertical="center"/>
    </xf>
    <xf numFmtId="0" fontId="3" fillId="5" borderId="4" xfId="6" applyFont="1" applyFill="1" applyBorder="1" applyAlignment="1">
      <alignment vertical="center" shrinkToFit="1"/>
    </xf>
    <xf numFmtId="0" fontId="3" fillId="5" borderId="5" xfId="6" applyFont="1" applyFill="1" applyBorder="1" applyAlignment="1">
      <alignment vertical="center" shrinkToFit="1"/>
    </xf>
    <xf numFmtId="0" fontId="3" fillId="4" borderId="12" xfId="6" applyFont="1" applyFill="1" applyBorder="1" applyAlignment="1">
      <alignment horizontal="centerContinuous" vertical="center" wrapText="1"/>
    </xf>
    <xf numFmtId="0" fontId="3" fillId="3" borderId="26" xfId="6" applyFill="1" applyBorder="1" applyAlignment="1">
      <alignment horizontal="center" vertical="center" wrapText="1"/>
    </xf>
    <xf numFmtId="0" fontId="3" fillId="3" borderId="27" xfId="6" applyFill="1" applyBorder="1" applyAlignment="1">
      <alignment horizontal="center" vertical="center" wrapText="1"/>
    </xf>
    <xf numFmtId="176" fontId="3" fillId="0" borderId="28" xfId="6" applyNumberFormat="1" applyBorder="1" applyAlignment="1">
      <alignment horizontal="center" vertical="center" wrapText="1"/>
    </xf>
    <xf numFmtId="176" fontId="3" fillId="0" borderId="29" xfId="6" applyNumberFormat="1" applyBorder="1" applyAlignment="1">
      <alignment horizontal="center" vertical="center" wrapText="1"/>
    </xf>
    <xf numFmtId="0" fontId="3" fillId="3" borderId="30" xfId="6" applyFill="1" applyBorder="1" applyAlignment="1">
      <alignment horizontal="center" vertical="center" wrapText="1"/>
    </xf>
    <xf numFmtId="0" fontId="3" fillId="3" borderId="31" xfId="6" applyFill="1" applyBorder="1" applyAlignment="1">
      <alignment horizontal="center" vertical="center" wrapText="1"/>
    </xf>
    <xf numFmtId="177" fontId="3" fillId="0" borderId="32" xfId="6" applyNumberFormat="1" applyBorder="1" applyAlignment="1">
      <alignment horizontal="center" vertical="center" wrapText="1"/>
    </xf>
    <xf numFmtId="177" fontId="3" fillId="0" borderId="33" xfId="6" applyNumberFormat="1" applyBorder="1" applyAlignment="1">
      <alignment horizontal="center" vertical="center" wrapText="1"/>
    </xf>
    <xf numFmtId="178" fontId="3" fillId="0" borderId="32" xfId="6" applyNumberFormat="1" applyBorder="1" applyAlignment="1">
      <alignment horizontal="right" vertical="center" wrapText="1"/>
    </xf>
    <xf numFmtId="178" fontId="3" fillId="0" borderId="33" xfId="6" applyNumberFormat="1" applyBorder="1" applyAlignment="1">
      <alignment horizontal="right" vertical="center" wrapText="1"/>
    </xf>
    <xf numFmtId="0" fontId="3" fillId="4" borderId="34" xfId="6" applyFont="1" applyFill="1" applyBorder="1" applyAlignment="1">
      <alignment horizontal="center" vertical="center" wrapText="1"/>
    </xf>
    <xf numFmtId="0" fontId="3" fillId="4" borderId="35" xfId="6" applyFont="1" applyFill="1" applyBorder="1" applyAlignment="1">
      <alignment horizontal="center" vertical="center" wrapText="1"/>
    </xf>
    <xf numFmtId="0" fontId="3" fillId="4" borderId="36" xfId="6" applyFont="1" applyFill="1" applyBorder="1" applyAlignment="1">
      <alignment horizontal="center" vertical="center" wrapText="1"/>
    </xf>
    <xf numFmtId="0" fontId="3" fillId="4" borderId="33" xfId="6" applyFont="1" applyFill="1" applyBorder="1" applyAlignment="1">
      <alignment horizontal="center" vertical="center" wrapText="1"/>
    </xf>
    <xf numFmtId="178" fontId="3" fillId="0" borderId="32" xfId="6" applyNumberFormat="1" applyBorder="1" applyAlignment="1">
      <alignment horizontal="center" vertical="center" wrapText="1"/>
    </xf>
    <xf numFmtId="178" fontId="3" fillId="0" borderId="33" xfId="6" applyNumberFormat="1" applyBorder="1" applyAlignment="1">
      <alignment horizontal="center" vertical="center" wrapText="1"/>
    </xf>
    <xf numFmtId="0" fontId="3" fillId="4" borderId="37" xfId="6" applyFill="1" applyBorder="1" applyAlignment="1">
      <alignment horizontal="center" vertical="center" wrapText="1"/>
    </xf>
    <xf numFmtId="0" fontId="3" fillId="3" borderId="38" xfId="6" applyFill="1" applyBorder="1" applyAlignment="1">
      <alignment horizontal="centerContinuous" vertical="center"/>
    </xf>
    <xf numFmtId="0" fontId="3" fillId="4" borderId="38" xfId="6" applyFill="1" applyBorder="1" applyAlignment="1">
      <alignment horizontal="centerContinuous" vertical="center" wrapText="1"/>
    </xf>
    <xf numFmtId="0" fontId="3" fillId="4" borderId="39" xfId="6" applyFill="1" applyBorder="1" applyAlignment="1">
      <alignment horizontal="center" vertical="center" wrapText="1"/>
    </xf>
    <xf numFmtId="0" fontId="3" fillId="4" borderId="40" xfId="6" applyFont="1" applyFill="1" applyBorder="1" applyAlignment="1">
      <alignment horizontal="center" vertical="center" wrapText="1"/>
    </xf>
    <xf numFmtId="178" fontId="3" fillId="0" borderId="41" xfId="6" applyNumberFormat="1" applyBorder="1" applyAlignment="1">
      <alignment horizontal="right" vertical="center" wrapText="1"/>
    </xf>
    <xf numFmtId="178" fontId="3" fillId="0" borderId="40" xfId="6" applyNumberFormat="1" applyBorder="1" applyAlignment="1">
      <alignment horizontal="right" vertical="center" wrapText="1"/>
    </xf>
    <xf numFmtId="0" fontId="0" fillId="0" borderId="0" xfId="0" applyFont="1"/>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42" xfId="0" applyFont="1" applyBorder="1" applyAlignment="1">
      <alignment horizontal="center" vertical="center" wrapText="1"/>
    </xf>
    <xf numFmtId="0" fontId="9" fillId="0" borderId="0" xfId="0" applyFont="1" applyAlignment="1">
      <alignment vertical="center"/>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textRotation="255" wrapText="1"/>
    </xf>
    <xf numFmtId="0" fontId="9" fillId="0" borderId="44" xfId="0" applyFont="1" applyBorder="1" applyAlignment="1">
      <alignment horizontal="center" vertical="center" textRotation="255" wrapText="1"/>
    </xf>
    <xf numFmtId="0" fontId="9" fillId="0" borderId="46" xfId="0" applyFont="1" applyBorder="1" applyAlignment="1">
      <alignment horizontal="center" vertical="center" textRotation="255" wrapText="1"/>
    </xf>
    <xf numFmtId="0" fontId="9" fillId="0" borderId="45" xfId="0" applyFont="1" applyBorder="1" applyAlignment="1">
      <alignment horizontal="center" vertical="center" textRotation="255" wrapText="1"/>
    </xf>
    <xf numFmtId="0" fontId="10" fillId="0" borderId="0" xfId="0" applyFont="1" applyAlignment="1">
      <alignment vertical="center"/>
    </xf>
    <xf numFmtId="49" fontId="10" fillId="0" borderId="0" xfId="0" applyNumberFormat="1" applyFont="1" applyAlignment="1">
      <alignment horizontal="right" vertical="center"/>
    </xf>
    <xf numFmtId="49" fontId="0" fillId="0" borderId="0" xfId="0" applyNumberFormat="1" applyFont="1" applyAlignment="1">
      <alignment horizontal="right"/>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8" xfId="0" applyFont="1" applyBorder="1" applyAlignment="1">
      <alignment horizontal="center" vertical="center" textRotation="255" wrapText="1"/>
    </xf>
    <xf numFmtId="0" fontId="9" fillId="0" borderId="49" xfId="0" applyFont="1" applyBorder="1" applyAlignment="1">
      <alignment horizontal="center" vertical="center" textRotation="255" wrapText="1"/>
    </xf>
    <xf numFmtId="0" fontId="9" fillId="0" borderId="0" xfId="0" applyFont="1" applyAlignment="1">
      <alignment vertical="center" wrapText="1"/>
    </xf>
    <xf numFmtId="0" fontId="9" fillId="0" borderId="51" xfId="0" applyFont="1" applyBorder="1" applyAlignment="1">
      <alignment horizontal="right" vertical="center" wrapText="1"/>
    </xf>
    <xf numFmtId="0" fontId="9" fillId="0" borderId="0" xfId="0" applyFont="1" applyAlignment="1">
      <alignment horizontal="right" vertical="center" wrapText="1"/>
    </xf>
    <xf numFmtId="0" fontId="9" fillId="0" borderId="52" xfId="0" applyFont="1" applyBorder="1" applyAlignment="1">
      <alignment horizontal="right" vertical="center" wrapText="1"/>
    </xf>
    <xf numFmtId="0" fontId="9" fillId="0" borderId="53" xfId="0" applyFont="1" applyBorder="1" applyAlignment="1">
      <alignment horizontal="center" vertical="center" wrapText="1"/>
    </xf>
    <xf numFmtId="0" fontId="9" fillId="0" borderId="54" xfId="0" applyFont="1" applyBorder="1" applyAlignment="1">
      <alignment horizontal="left" vertical="center" wrapText="1"/>
    </xf>
    <xf numFmtId="0" fontId="9" fillId="0" borderId="0" xfId="0" applyFont="1" applyAlignment="1">
      <alignment horizontal="left" vertical="center" wrapText="1"/>
    </xf>
    <xf numFmtId="0" fontId="9" fillId="0" borderId="55" xfId="0" applyFont="1" applyBorder="1" applyAlignment="1">
      <alignment horizontal="center" vertical="center" wrapText="1"/>
    </xf>
    <xf numFmtId="0" fontId="0" fillId="6" borderId="0" xfId="0" applyFont="1" applyFill="1"/>
    <xf numFmtId="0" fontId="3" fillId="6" borderId="0" xfId="0" applyFont="1" applyFill="1"/>
    <xf numFmtId="0" fontId="9" fillId="7" borderId="56" xfId="0" applyFont="1" applyFill="1" applyBorder="1" applyAlignment="1">
      <alignment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vertical="center" wrapText="1"/>
    </xf>
    <xf numFmtId="0" fontId="9" fillId="0" borderId="61" xfId="0" applyFont="1" applyBorder="1" applyAlignment="1">
      <alignment vertical="center" wrapText="1"/>
    </xf>
    <xf numFmtId="0" fontId="9" fillId="7" borderId="61" xfId="0" applyFont="1" applyFill="1" applyBorder="1" applyAlignment="1">
      <alignment vertical="center" wrapText="1"/>
    </xf>
    <xf numFmtId="0" fontId="11" fillId="7" borderId="61" xfId="0" applyFont="1" applyFill="1" applyBorder="1" applyAlignment="1">
      <alignment vertical="center" wrapText="1"/>
    </xf>
    <xf numFmtId="0" fontId="9" fillId="7" borderId="62" xfId="0" applyFont="1" applyFill="1" applyBorder="1" applyAlignment="1">
      <alignment vertical="center" wrapText="1"/>
    </xf>
    <xf numFmtId="0" fontId="9" fillId="7" borderId="63" xfId="0" applyFont="1" applyFill="1" applyBorder="1" applyAlignment="1">
      <alignment vertical="center" wrapText="1"/>
    </xf>
    <xf numFmtId="0" fontId="9" fillId="7" borderId="64" xfId="0" applyFont="1" applyFill="1" applyBorder="1" applyAlignment="1">
      <alignment vertical="center" wrapText="1"/>
    </xf>
    <xf numFmtId="0" fontId="9" fillId="0" borderId="65" xfId="0" applyFont="1" applyBorder="1" applyAlignment="1">
      <alignment horizontal="center" vertical="center" wrapText="1"/>
    </xf>
    <xf numFmtId="0" fontId="9" fillId="7" borderId="66" xfId="0" applyFont="1" applyFill="1" applyBorder="1" applyAlignment="1">
      <alignment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0" fontId="9" fillId="0" borderId="67" xfId="0" applyFont="1" applyBorder="1" applyAlignment="1">
      <alignment horizontal="center" vertical="center" wrapText="1"/>
    </xf>
    <xf numFmtId="0" fontId="7" fillId="0" borderId="0" xfId="0" applyFont="1" applyAlignment="1">
      <alignment horizontal="center" vertical="center"/>
    </xf>
    <xf numFmtId="0" fontId="9" fillId="0" borderId="56" xfId="0" applyFont="1" applyBorder="1" applyAlignment="1">
      <alignment horizontal="center" vertical="center" wrapText="1"/>
    </xf>
    <xf numFmtId="0" fontId="9" fillId="0" borderId="13" xfId="0" applyFont="1" applyBorder="1" applyAlignment="1">
      <alignment horizontal="right" vertical="center" wrapText="1"/>
    </xf>
    <xf numFmtId="179" fontId="9" fillId="0" borderId="14" xfId="0" applyNumberFormat="1" applyFont="1" applyBorder="1" applyAlignment="1">
      <alignment horizontal="right" vertical="center" shrinkToFit="1"/>
    </xf>
    <xf numFmtId="180" fontId="11" fillId="7" borderId="14" xfId="0" applyNumberFormat="1" applyFont="1" applyFill="1" applyBorder="1" applyAlignment="1">
      <alignment vertical="center" shrinkToFit="1"/>
    </xf>
    <xf numFmtId="181" fontId="9" fillId="0" borderId="14" xfId="0" applyNumberFormat="1" applyFont="1" applyBorder="1" applyAlignment="1">
      <alignment horizontal="right" vertical="center" shrinkToFit="1"/>
    </xf>
    <xf numFmtId="182" fontId="9" fillId="7" borderId="14" xfId="0" applyNumberFormat="1" applyFont="1" applyFill="1" applyBorder="1" applyAlignment="1">
      <alignment horizontal="right" vertical="center" shrinkToFit="1"/>
    </xf>
    <xf numFmtId="40" fontId="9" fillId="7" borderId="14" xfId="7" applyNumberFormat="1" applyFont="1" applyFill="1" applyBorder="1" applyAlignment="1">
      <alignment horizontal="right" vertical="center" shrinkToFit="1"/>
    </xf>
    <xf numFmtId="181" fontId="9" fillId="7" borderId="14" xfId="0" applyNumberFormat="1" applyFont="1" applyFill="1" applyBorder="1" applyAlignment="1">
      <alignment horizontal="right" vertical="center" shrinkToFit="1"/>
    </xf>
    <xf numFmtId="181" fontId="12" fillId="7" borderId="44" xfId="0" applyNumberFormat="1" applyFont="1" applyFill="1" applyBorder="1" applyAlignment="1">
      <alignment vertical="center" shrinkToFit="1"/>
    </xf>
    <xf numFmtId="181" fontId="9" fillId="7" borderId="46" xfId="0" applyNumberFormat="1" applyFont="1" applyFill="1" applyBorder="1" applyAlignment="1">
      <alignment vertical="center" shrinkToFit="1"/>
    </xf>
    <xf numFmtId="181" fontId="9" fillId="7" borderId="14" xfId="0" applyNumberFormat="1" applyFont="1" applyFill="1" applyBorder="1" applyAlignment="1">
      <alignment vertical="center" shrinkToFit="1"/>
    </xf>
    <xf numFmtId="181" fontId="9" fillId="7" borderId="68" xfId="0" applyNumberFormat="1" applyFont="1" applyFill="1" applyBorder="1" applyAlignment="1">
      <alignment vertical="center" shrinkToFit="1"/>
    </xf>
    <xf numFmtId="181" fontId="9" fillId="7" borderId="44" xfId="0" applyNumberFormat="1" applyFont="1" applyFill="1" applyBorder="1" applyAlignment="1">
      <alignment vertical="center" shrinkToFit="1"/>
    </xf>
    <xf numFmtId="181" fontId="9" fillId="0" borderId="46" xfId="0" applyNumberFormat="1" applyFont="1" applyBorder="1" applyAlignment="1">
      <alignment vertical="center" shrinkToFit="1"/>
    </xf>
    <xf numFmtId="181" fontId="9" fillId="0" borderId="14" xfId="0" applyNumberFormat="1" applyFont="1" applyBorder="1" applyAlignment="1">
      <alignment vertical="center" shrinkToFit="1"/>
    </xf>
    <xf numFmtId="181" fontId="9" fillId="7" borderId="45" xfId="0" applyNumberFormat="1" applyFont="1" applyFill="1" applyBorder="1" applyAlignment="1">
      <alignment vertical="center" shrinkToFit="1"/>
    </xf>
    <xf numFmtId="181" fontId="9" fillId="0" borderId="69" xfId="0" applyNumberFormat="1" applyFont="1" applyBorder="1" applyAlignment="1">
      <alignment vertical="center" shrinkToFit="1"/>
    </xf>
    <xf numFmtId="181" fontId="9" fillId="0" borderId="70" xfId="0" applyNumberFormat="1" applyFont="1" applyBorder="1" applyAlignment="1">
      <alignment vertical="center" shrinkToFit="1"/>
    </xf>
    <xf numFmtId="181" fontId="9" fillId="0" borderId="71" xfId="0" applyNumberFormat="1" applyFont="1" applyBorder="1" applyAlignment="1">
      <alignment vertical="center" shrinkToFit="1"/>
    </xf>
    <xf numFmtId="181" fontId="9" fillId="0" borderId="72" xfId="0" applyNumberFormat="1" applyFont="1" applyBorder="1" applyAlignment="1">
      <alignment vertical="center" shrinkToFit="1"/>
    </xf>
    <xf numFmtId="0" fontId="9" fillId="7" borderId="6" xfId="0" applyFont="1" applyFill="1" applyBorder="1" applyAlignment="1">
      <alignment vertical="center" wrapText="1"/>
    </xf>
    <xf numFmtId="0" fontId="9" fillId="0" borderId="18" xfId="0" applyFont="1" applyBorder="1" applyAlignment="1">
      <alignment horizontal="right" vertical="center" wrapText="1"/>
    </xf>
    <xf numFmtId="179" fontId="9" fillId="0" borderId="19" xfId="0" applyNumberFormat="1" applyFont="1" applyBorder="1" applyAlignment="1">
      <alignment horizontal="right" vertical="center" shrinkToFit="1"/>
    </xf>
    <xf numFmtId="3" fontId="9" fillId="0" borderId="19" xfId="0" applyNumberFormat="1" applyFont="1" applyBorder="1" applyAlignment="1">
      <alignment horizontal="right" vertical="center" shrinkToFit="1"/>
    </xf>
    <xf numFmtId="181" fontId="9" fillId="0" borderId="19" xfId="0" applyNumberFormat="1" applyFont="1" applyBorder="1" applyAlignment="1">
      <alignment horizontal="right" vertical="center" shrinkToFit="1"/>
    </xf>
    <xf numFmtId="182" fontId="6" fillId="0" borderId="0" xfId="0" applyNumberFormat="1" applyFont="1" applyAlignment="1">
      <alignment vertical="center" shrinkToFit="1"/>
    </xf>
    <xf numFmtId="182" fontId="9" fillId="0" borderId="19" xfId="0" applyNumberFormat="1" applyFont="1" applyBorder="1" applyAlignment="1">
      <alignment horizontal="right" vertical="center" shrinkToFit="1"/>
    </xf>
    <xf numFmtId="181" fontId="6" fillId="0" borderId="19" xfId="0" applyNumberFormat="1" applyFont="1" applyBorder="1" applyAlignment="1">
      <alignment vertical="center" shrinkToFit="1"/>
    </xf>
    <xf numFmtId="181" fontId="9" fillId="0" borderId="49" xfId="0" applyNumberFormat="1" applyFont="1" applyBorder="1" applyAlignment="1">
      <alignment vertical="center" shrinkToFit="1"/>
    </xf>
    <xf numFmtId="181" fontId="9" fillId="0" borderId="73" xfId="0" applyNumberFormat="1" applyFont="1" applyBorder="1" applyAlignment="1">
      <alignment vertical="center" shrinkToFit="1"/>
    </xf>
    <xf numFmtId="181" fontId="9" fillId="0" borderId="19" xfId="0" applyNumberFormat="1" applyFont="1" applyBorder="1" applyAlignment="1">
      <alignment vertical="center" shrinkToFit="1"/>
    </xf>
    <xf numFmtId="181" fontId="9" fillId="0" borderId="74" xfId="0" applyNumberFormat="1" applyFont="1" applyBorder="1" applyAlignment="1">
      <alignment vertical="center" shrinkToFit="1"/>
    </xf>
    <xf numFmtId="181" fontId="9" fillId="0" borderId="50" xfId="0" applyNumberFormat="1" applyFont="1" applyBorder="1" applyAlignment="1">
      <alignment vertical="center" shrinkToFit="1"/>
    </xf>
    <xf numFmtId="181" fontId="9" fillId="0" borderId="75" xfId="0" applyNumberFormat="1" applyFont="1" applyBorder="1" applyAlignment="1">
      <alignment vertical="center" shrinkToFit="1"/>
    </xf>
    <xf numFmtId="181" fontId="9" fillId="0" borderId="76" xfId="0" applyNumberFormat="1" applyFont="1" applyBorder="1" applyAlignment="1">
      <alignment vertical="center" shrinkToFit="1"/>
    </xf>
    <xf numFmtId="181" fontId="9" fillId="0" borderId="77" xfId="0" applyNumberFormat="1" applyFont="1" applyBorder="1" applyAlignment="1">
      <alignment vertical="center" shrinkToFit="1"/>
    </xf>
    <xf numFmtId="181" fontId="9" fillId="0" borderId="78" xfId="0" applyNumberFormat="1" applyFont="1" applyBorder="1" applyAlignment="1">
      <alignment vertical="center" shrinkToFit="1"/>
    </xf>
    <xf numFmtId="0" fontId="9" fillId="7" borderId="12" xfId="0" applyFont="1" applyFill="1" applyBorder="1" applyAlignment="1">
      <alignment vertical="center" wrapText="1"/>
    </xf>
    <xf numFmtId="0" fontId="9" fillId="0" borderId="79" xfId="0" applyFont="1" applyBorder="1" applyAlignment="1">
      <alignment horizontal="right" vertical="center" wrapText="1"/>
    </xf>
    <xf numFmtId="183" fontId="9" fillId="0" borderId="63" xfId="0" applyNumberFormat="1" applyFont="1" applyBorder="1" applyAlignment="1">
      <alignment horizontal="right" vertical="center" shrinkToFit="1"/>
    </xf>
    <xf numFmtId="181" fontId="9" fillId="7" borderId="63" xfId="0" applyNumberFormat="1" applyFont="1" applyFill="1" applyBorder="1" applyAlignment="1">
      <alignment horizontal="right" vertical="center" shrinkToFit="1"/>
    </xf>
    <xf numFmtId="181" fontId="9" fillId="0" borderId="63" xfId="0" applyNumberFormat="1" applyFont="1" applyBorder="1" applyAlignment="1">
      <alignment horizontal="right" vertical="center" shrinkToFit="1"/>
    </xf>
    <xf numFmtId="181" fontId="9" fillId="7" borderId="19" xfId="0" applyNumberFormat="1" applyFont="1" applyFill="1" applyBorder="1" applyAlignment="1">
      <alignment horizontal="right" vertical="center" shrinkToFit="1"/>
    </xf>
    <xf numFmtId="181" fontId="6" fillId="7" borderId="63" xfId="0" applyNumberFormat="1" applyFont="1" applyFill="1" applyBorder="1" applyAlignment="1">
      <alignment vertical="center" shrinkToFit="1"/>
    </xf>
    <xf numFmtId="181" fontId="9" fillId="0" borderId="58" xfId="0" applyNumberFormat="1" applyFont="1" applyBorder="1" applyAlignment="1">
      <alignment vertical="center" shrinkToFit="1"/>
    </xf>
    <xf numFmtId="181" fontId="9" fillId="7" borderId="62" xfId="0" applyNumberFormat="1" applyFont="1" applyFill="1" applyBorder="1" applyAlignment="1">
      <alignment vertical="center" shrinkToFit="1"/>
    </xf>
    <xf numFmtId="181" fontId="9" fillId="7" borderId="63" xfId="0" applyNumberFormat="1" applyFont="1" applyFill="1" applyBorder="1" applyAlignment="1">
      <alignment vertical="center" shrinkToFit="1"/>
    </xf>
    <xf numFmtId="181" fontId="9" fillId="7" borderId="64" xfId="0" applyNumberFormat="1" applyFont="1" applyFill="1" applyBorder="1" applyAlignment="1">
      <alignment vertical="center" shrinkToFit="1"/>
    </xf>
    <xf numFmtId="181" fontId="9" fillId="0" borderId="62" xfId="0" applyNumberFormat="1" applyFont="1" applyBorder="1" applyAlignment="1">
      <alignment vertical="center" shrinkToFit="1"/>
    </xf>
    <xf numFmtId="181" fontId="9" fillId="0" borderId="63" xfId="0" applyNumberFormat="1" applyFont="1" applyBorder="1" applyAlignment="1">
      <alignment vertical="center" shrinkToFit="1"/>
    </xf>
    <xf numFmtId="181" fontId="9" fillId="0" borderId="59" xfId="0" applyNumberFormat="1" applyFont="1" applyBorder="1" applyAlignment="1">
      <alignment vertical="center" shrinkToFit="1"/>
    </xf>
    <xf numFmtId="181" fontId="9" fillId="7" borderId="79" xfId="0" applyNumberFormat="1" applyFont="1" applyFill="1" applyBorder="1" applyAlignment="1">
      <alignment vertical="center" shrinkToFit="1"/>
    </xf>
    <xf numFmtId="0" fontId="13" fillId="0" borderId="0" xfId="0" applyFont="1"/>
    <xf numFmtId="0" fontId="9" fillId="7" borderId="80" xfId="0" applyFont="1" applyFill="1" applyBorder="1" applyAlignment="1">
      <alignment horizontal="right" vertical="center" wrapText="1"/>
    </xf>
    <xf numFmtId="180" fontId="9" fillId="7" borderId="14" xfId="0" applyNumberFormat="1" applyFont="1" applyFill="1" applyBorder="1" applyAlignment="1">
      <alignment horizontal="right" vertical="center" shrinkToFit="1"/>
    </xf>
    <xf numFmtId="181" fontId="6" fillId="0" borderId="14" xfId="0" applyNumberFormat="1" applyFont="1" applyBorder="1" applyAlignment="1">
      <alignment vertical="center" shrinkToFit="1"/>
    </xf>
    <xf numFmtId="181" fontId="6" fillId="7" borderId="14" xfId="0" applyNumberFormat="1" applyFont="1" applyFill="1" applyBorder="1" applyAlignment="1">
      <alignment vertical="center" shrinkToFit="1"/>
    </xf>
    <xf numFmtId="0" fontId="9" fillId="7" borderId="81" xfId="0" applyFont="1" applyFill="1" applyBorder="1" applyAlignment="1">
      <alignment horizontal="right" vertical="center" wrapText="1"/>
    </xf>
    <xf numFmtId="0" fontId="9" fillId="7" borderId="38" xfId="0" applyFont="1" applyFill="1" applyBorder="1" applyAlignment="1">
      <alignment vertical="center" wrapText="1"/>
    </xf>
    <xf numFmtId="184" fontId="9" fillId="0" borderId="82" xfId="0" applyNumberFormat="1" applyFont="1" applyBorder="1" applyAlignment="1">
      <alignment horizontal="left" vertical="center" wrapText="1"/>
    </xf>
    <xf numFmtId="178" fontId="9" fillId="0" borderId="19" xfId="0" applyNumberFormat="1" applyFont="1" applyBorder="1" applyAlignment="1">
      <alignment horizontal="right" vertical="center" shrinkToFit="1"/>
    </xf>
    <xf numFmtId="181" fontId="6" fillId="7" borderId="19" xfId="0" applyNumberFormat="1" applyFont="1" applyFill="1" applyBorder="1" applyAlignment="1">
      <alignment vertical="center" shrinkToFit="1"/>
    </xf>
    <xf numFmtId="181" fontId="9" fillId="7" borderId="73" xfId="0" applyNumberFormat="1" applyFont="1" applyFill="1" applyBorder="1" applyAlignment="1">
      <alignment vertical="center" shrinkToFit="1"/>
    </xf>
    <xf numFmtId="181" fontId="9" fillId="7" borderId="19" xfId="0" applyNumberFormat="1" applyFont="1" applyFill="1" applyBorder="1" applyAlignment="1">
      <alignment vertical="center" shrinkToFit="1"/>
    </xf>
    <xf numFmtId="181" fontId="9" fillId="7" borderId="74" xfId="0" applyNumberFormat="1" applyFont="1" applyFill="1" applyBorder="1" applyAlignment="1">
      <alignment vertical="center" shrinkToFit="1"/>
    </xf>
    <xf numFmtId="181" fontId="9" fillId="7" borderId="18" xfId="0" applyNumberFormat="1" applyFont="1" applyFill="1" applyBorder="1" applyAlignment="1">
      <alignment vertical="center" shrinkToFit="1"/>
    </xf>
    <xf numFmtId="0" fontId="9" fillId="7" borderId="53" xfId="0" applyFont="1" applyFill="1" applyBorder="1" applyAlignment="1">
      <alignment horizontal="right" vertical="center" wrapText="1"/>
    </xf>
    <xf numFmtId="180" fontId="9" fillId="7" borderId="19" xfId="0" applyNumberFormat="1" applyFont="1" applyFill="1" applyBorder="1" applyAlignment="1">
      <alignment horizontal="right" vertical="center" shrinkToFit="1"/>
    </xf>
    <xf numFmtId="180" fontId="6" fillId="7" borderId="19" xfId="0" applyNumberFormat="1" applyFont="1" applyFill="1" applyBorder="1" applyAlignment="1">
      <alignment vertical="center" shrinkToFit="1"/>
    </xf>
    <xf numFmtId="181" fontId="9" fillId="7" borderId="49" xfId="0" applyNumberFormat="1" applyFont="1" applyFill="1" applyBorder="1" applyAlignment="1">
      <alignment vertical="center" shrinkToFit="1"/>
    </xf>
    <xf numFmtId="181" fontId="9" fillId="7" borderId="50" xfId="0" applyNumberFormat="1" applyFont="1" applyFill="1" applyBorder="1" applyAlignment="1">
      <alignment vertical="center" shrinkToFit="1"/>
    </xf>
    <xf numFmtId="184" fontId="9" fillId="0" borderId="65" xfId="0" applyNumberFormat="1" applyFont="1" applyBorder="1" applyAlignment="1">
      <alignment horizontal="left" vertical="center" wrapText="1"/>
    </xf>
    <xf numFmtId="178" fontId="9" fillId="0" borderId="63" xfId="0" applyNumberFormat="1" applyFont="1" applyBorder="1" applyAlignment="1">
      <alignment horizontal="right" vertical="center" shrinkToFit="1"/>
    </xf>
    <xf numFmtId="0" fontId="6" fillId="0" borderId="8"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14" fillId="0" borderId="0" xfId="0" applyFont="1" applyAlignment="1">
      <alignment horizontal="center" vertical="center"/>
    </xf>
    <xf numFmtId="0" fontId="6" fillId="0" borderId="49"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left" vertical="center"/>
    </xf>
    <xf numFmtId="0" fontId="6" fillId="7" borderId="49" xfId="0" applyFont="1" applyFill="1" applyBorder="1" applyAlignment="1">
      <alignment vertical="center" shrinkToFit="1"/>
    </xf>
    <xf numFmtId="0" fontId="6" fillId="0" borderId="0" xfId="0" applyFont="1" applyAlignment="1">
      <alignment vertical="center" shrinkToFit="1"/>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7" borderId="83" xfId="0" applyFont="1" applyFill="1" applyBorder="1" applyAlignment="1">
      <alignment vertical="center" wrapText="1"/>
    </xf>
    <xf numFmtId="0" fontId="6" fillId="7" borderId="51" xfId="0" applyFont="1" applyFill="1" applyBorder="1" applyAlignment="1">
      <alignment vertical="center" wrapText="1"/>
    </xf>
    <xf numFmtId="0" fontId="6" fillId="7" borderId="52" xfId="0" applyFont="1" applyFill="1" applyBorder="1" applyAlignment="1">
      <alignment vertical="center" wrapText="1"/>
    </xf>
    <xf numFmtId="0" fontId="6" fillId="0" borderId="53"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19"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0" xfId="0" applyFont="1" applyAlignment="1">
      <alignment horizontal="left" vertical="center"/>
    </xf>
    <xf numFmtId="0" fontId="6" fillId="0" borderId="53" xfId="0" applyFont="1" applyBorder="1" applyAlignment="1">
      <alignment horizontal="center" vertical="center"/>
    </xf>
    <xf numFmtId="0" fontId="6" fillId="7" borderId="49" xfId="0" applyFont="1" applyFill="1" applyBorder="1" applyAlignment="1">
      <alignment horizontal="center" vertical="center"/>
    </xf>
    <xf numFmtId="0" fontId="6" fillId="0" borderId="53" xfId="0" applyFont="1" applyBorder="1" applyAlignment="1">
      <alignment horizontal="left" vertical="center" shrinkToFit="1"/>
    </xf>
    <xf numFmtId="185" fontId="6" fillId="7" borderId="49" xfId="0" applyNumberFormat="1" applyFont="1" applyFill="1" applyBorder="1" applyAlignment="1">
      <alignment vertical="center"/>
    </xf>
    <xf numFmtId="186" fontId="6" fillId="7" borderId="84" xfId="0" applyNumberFormat="1" applyFont="1" applyFill="1" applyBorder="1" applyAlignment="1">
      <alignment vertical="center"/>
    </xf>
    <xf numFmtId="185" fontId="6" fillId="7" borderId="74" xfId="0" applyNumberFormat="1" applyFont="1" applyFill="1" applyBorder="1" applyAlignment="1">
      <alignment vertical="center"/>
    </xf>
    <xf numFmtId="185" fontId="6" fillId="0" borderId="0" xfId="0" applyNumberFormat="1" applyFont="1" applyAlignment="1">
      <alignment vertical="center"/>
    </xf>
    <xf numFmtId="0" fontId="6" fillId="7" borderId="85" xfId="0" applyFont="1" applyFill="1" applyBorder="1" applyAlignment="1">
      <alignment vertical="center" wrapText="1"/>
    </xf>
    <xf numFmtId="0" fontId="6" fillId="7" borderId="0" xfId="0" applyFont="1" applyFill="1" applyAlignment="1">
      <alignment vertical="center" wrapText="1"/>
    </xf>
    <xf numFmtId="0" fontId="6" fillId="7" borderId="86" xfId="0" applyFont="1" applyFill="1" applyBorder="1" applyAlignment="1">
      <alignment vertical="center" wrapText="1"/>
    </xf>
    <xf numFmtId="0" fontId="6" fillId="0" borderId="82"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3" xfId="0" applyFont="1" applyBorder="1" applyAlignment="1">
      <alignment vertical="center"/>
    </xf>
    <xf numFmtId="0" fontId="6" fillId="0" borderId="52" xfId="0" applyFont="1" applyBorder="1" applyAlignment="1">
      <alignment horizontal="center" vertical="center"/>
    </xf>
    <xf numFmtId="0" fontId="15" fillId="0" borderId="51" xfId="0" applyFont="1" applyBorder="1" applyAlignment="1">
      <alignment vertical="center" wrapText="1"/>
    </xf>
    <xf numFmtId="57" fontId="6" fillId="7" borderId="81" xfId="0" applyNumberFormat="1" applyFont="1" applyFill="1" applyBorder="1" applyAlignment="1">
      <alignment horizontal="center" vertical="center" shrinkToFit="1"/>
    </xf>
    <xf numFmtId="187" fontId="6" fillId="7" borderId="49" xfId="0" applyNumberFormat="1" applyFont="1" applyFill="1" applyBorder="1" applyAlignment="1">
      <alignment horizontal="center" vertical="center"/>
    </xf>
    <xf numFmtId="0" fontId="6" fillId="0" borderId="81" xfId="0" applyFont="1" applyBorder="1" applyAlignment="1">
      <alignment horizontal="left" vertical="center" shrinkToFit="1"/>
    </xf>
    <xf numFmtId="0" fontId="6" fillId="7" borderId="53" xfId="0" applyFont="1" applyFill="1" applyBorder="1" applyAlignment="1">
      <alignment horizontal="center" vertical="center" shrinkToFit="1"/>
    </xf>
    <xf numFmtId="0" fontId="6" fillId="7" borderId="51" xfId="0" applyFont="1" applyFill="1" applyBorder="1" applyAlignment="1">
      <alignment horizontal="center" vertical="center"/>
    </xf>
    <xf numFmtId="0" fontId="6" fillId="0" borderId="87" xfId="0" applyFont="1" applyBorder="1" applyAlignment="1">
      <alignment vertical="center"/>
    </xf>
    <xf numFmtId="0" fontId="6" fillId="0" borderId="88" xfId="0" applyFont="1" applyBorder="1" applyAlignment="1">
      <alignment horizontal="center" vertical="center"/>
    </xf>
    <xf numFmtId="0" fontId="15" fillId="0" borderId="0" xfId="0" applyFont="1" applyAlignment="1">
      <alignment vertical="center" wrapText="1"/>
    </xf>
    <xf numFmtId="0" fontId="6" fillId="0" borderId="86" xfId="0" applyFont="1" applyBorder="1" applyAlignment="1">
      <alignment vertical="center"/>
    </xf>
    <xf numFmtId="0" fontId="6" fillId="0" borderId="81" xfId="0" applyFont="1" applyBorder="1" applyAlignment="1">
      <alignment horizontal="center" vertical="center"/>
    </xf>
    <xf numFmtId="0" fontId="6" fillId="0" borderId="53" xfId="0" applyFont="1" applyBorder="1" applyAlignment="1">
      <alignment horizontal="right" vertical="center"/>
    </xf>
    <xf numFmtId="0" fontId="6" fillId="7" borderId="81" xfId="0" applyFont="1" applyFill="1" applyBorder="1" applyAlignment="1">
      <alignment horizontal="center" vertical="center" shrinkToFit="1"/>
    </xf>
    <xf numFmtId="0" fontId="6" fillId="7" borderId="0" xfId="0" applyFont="1" applyFill="1" applyAlignment="1">
      <alignment horizontal="center" vertical="center"/>
    </xf>
    <xf numFmtId="0" fontId="6" fillId="0" borderId="49" xfId="0" applyFont="1" applyBorder="1" applyAlignment="1">
      <alignment vertical="center"/>
    </xf>
    <xf numFmtId="0" fontId="6" fillId="0" borderId="73" xfId="0" applyFont="1" applyBorder="1" applyAlignment="1">
      <alignment vertical="center"/>
    </xf>
    <xf numFmtId="0" fontId="6" fillId="0" borderId="81" xfId="0" applyFont="1" applyBorder="1" applyAlignment="1">
      <alignment horizontal="right" vertical="center"/>
    </xf>
    <xf numFmtId="188" fontId="6" fillId="7" borderId="49" xfId="0" applyNumberFormat="1" applyFont="1" applyFill="1" applyBorder="1" applyAlignment="1">
      <alignment vertical="center"/>
    </xf>
    <xf numFmtId="0" fontId="6" fillId="0" borderId="83" xfId="0" applyFont="1" applyBorder="1" applyAlignment="1">
      <alignment vertical="center" shrinkToFit="1"/>
    </xf>
    <xf numFmtId="0" fontId="6" fillId="0" borderId="51" xfId="0" applyFont="1" applyBorder="1" applyAlignment="1">
      <alignment vertical="center" shrinkToFit="1"/>
    </xf>
    <xf numFmtId="0" fontId="6" fillId="0" borderId="52" xfId="0" applyFont="1" applyBorder="1" applyAlignment="1">
      <alignment vertical="center" shrinkToFit="1"/>
    </xf>
    <xf numFmtId="57" fontId="6" fillId="7" borderId="82" xfId="0" applyNumberFormat="1" applyFont="1" applyFill="1" applyBorder="1" applyAlignment="1">
      <alignment horizontal="center" vertical="center" shrinkToFit="1"/>
    </xf>
    <xf numFmtId="189" fontId="6" fillId="7" borderId="82" xfId="0" applyNumberFormat="1" applyFont="1" applyFill="1" applyBorder="1" applyAlignment="1">
      <alignment horizontal="right" vertical="center"/>
    </xf>
    <xf numFmtId="0" fontId="6" fillId="7" borderId="49" xfId="0" applyFont="1" applyFill="1" applyBorder="1" applyAlignment="1">
      <alignment vertical="center"/>
    </xf>
    <xf numFmtId="0" fontId="6" fillId="7" borderId="53" xfId="0" applyFont="1" applyFill="1" applyBorder="1" applyAlignment="1">
      <alignment vertical="center"/>
    </xf>
    <xf numFmtId="0" fontId="6" fillId="0" borderId="87" xfId="0" applyFont="1" applyBorder="1" applyAlignment="1">
      <alignment vertical="center" shrinkToFit="1"/>
    </xf>
    <xf numFmtId="0" fontId="6" fillId="0" borderId="89" xfId="0" applyFont="1" applyBorder="1" applyAlignment="1">
      <alignment vertical="center" shrinkToFit="1"/>
    </xf>
    <xf numFmtId="0" fontId="6" fillId="0" borderId="88" xfId="0" applyFont="1" applyBorder="1" applyAlignment="1">
      <alignment vertical="center" shrinkToFit="1"/>
    </xf>
    <xf numFmtId="0" fontId="6" fillId="7" borderId="53" xfId="0" applyFont="1" applyFill="1" applyBorder="1" applyAlignment="1">
      <alignment horizontal="center" vertical="center"/>
    </xf>
    <xf numFmtId="0" fontId="6" fillId="0" borderId="82" xfId="0" applyFont="1" applyBorder="1" applyAlignment="1">
      <alignment horizontal="center" vertical="center"/>
    </xf>
    <xf numFmtId="0" fontId="6" fillId="0" borderId="82" xfId="0" applyFont="1" applyBorder="1" applyAlignment="1">
      <alignment horizontal="left" vertical="center" shrinkToFit="1"/>
    </xf>
    <xf numFmtId="190" fontId="6" fillId="7" borderId="53" xfId="0" applyNumberFormat="1" applyFont="1" applyFill="1" applyBorder="1" applyAlignment="1">
      <alignment vertical="center"/>
    </xf>
    <xf numFmtId="0" fontId="6" fillId="0" borderId="82" xfId="0" applyFont="1" applyBorder="1" applyAlignment="1">
      <alignment vertical="center"/>
    </xf>
    <xf numFmtId="0" fontId="6" fillId="0" borderId="19" xfId="0" applyFont="1" applyBorder="1" applyAlignment="1">
      <alignment vertical="center" shrinkToFit="1"/>
    </xf>
    <xf numFmtId="0" fontId="6" fillId="0" borderId="86" xfId="0" applyFont="1" applyBorder="1" applyAlignment="1">
      <alignment vertical="center" shrinkToFit="1"/>
    </xf>
    <xf numFmtId="0" fontId="6" fillId="7" borderId="81" xfId="0" applyFont="1" applyFill="1" applyBorder="1" applyAlignment="1">
      <alignment horizontal="center" vertical="center"/>
    </xf>
    <xf numFmtId="0" fontId="6" fillId="0" borderId="49" xfId="0" applyFont="1" applyBorder="1" applyAlignment="1">
      <alignment horizontal="right" vertical="center"/>
    </xf>
    <xf numFmtId="0" fontId="6" fillId="0" borderId="73" xfId="0" applyFont="1" applyBorder="1" applyAlignment="1">
      <alignment horizontal="center" vertical="center" wrapText="1" shrinkToFit="1"/>
    </xf>
    <xf numFmtId="0" fontId="6" fillId="7" borderId="82" xfId="0" applyFont="1" applyFill="1" applyBorder="1" applyAlignment="1">
      <alignment horizontal="center" vertical="center" shrinkToFit="1"/>
    </xf>
    <xf numFmtId="0" fontId="6" fillId="7" borderId="89" xfId="0" applyFont="1" applyFill="1" applyBorder="1" applyAlignment="1">
      <alignment horizontal="center" vertical="center"/>
    </xf>
    <xf numFmtId="0" fontId="6" fillId="7" borderId="82" xfId="0" applyFont="1" applyFill="1" applyBorder="1" applyAlignment="1">
      <alignment horizontal="center" vertical="center"/>
    </xf>
    <xf numFmtId="190" fontId="6" fillId="7" borderId="82" xfId="0" applyNumberFormat="1" applyFont="1" applyFill="1" applyBorder="1" applyAlignment="1">
      <alignment vertical="center"/>
    </xf>
    <xf numFmtId="0" fontId="6" fillId="0" borderId="82" xfId="0" applyFont="1" applyBorder="1" applyAlignment="1">
      <alignment vertical="center" shrinkToFit="1"/>
    </xf>
    <xf numFmtId="0" fontId="6" fillId="0" borderId="19" xfId="0" applyFont="1" applyBorder="1" applyAlignment="1">
      <alignment horizontal="center" vertical="center" wrapText="1"/>
    </xf>
    <xf numFmtId="0" fontId="6" fillId="0" borderId="74" xfId="0" applyFont="1" applyBorder="1" applyAlignment="1">
      <alignment horizontal="center" vertical="center" wrapText="1"/>
    </xf>
    <xf numFmtId="0" fontId="6" fillId="7" borderId="49" xfId="0" applyFont="1" applyFill="1" applyBorder="1" applyAlignment="1">
      <alignment horizontal="center" vertical="center" shrinkToFit="1"/>
    </xf>
    <xf numFmtId="0" fontId="6" fillId="7" borderId="86" xfId="0" applyFont="1" applyFill="1" applyBorder="1" applyAlignment="1">
      <alignment vertical="center"/>
    </xf>
    <xf numFmtId="191" fontId="6" fillId="7" borderId="49" xfId="0" applyNumberFormat="1" applyFont="1" applyFill="1" applyBorder="1" applyAlignment="1">
      <alignment vertical="center"/>
    </xf>
    <xf numFmtId="192" fontId="6" fillId="7" borderId="90" xfId="0" applyNumberFormat="1" applyFont="1" applyFill="1" applyBorder="1" applyAlignment="1">
      <alignment vertical="center"/>
    </xf>
    <xf numFmtId="0" fontId="6" fillId="0" borderId="49" xfId="0" applyFont="1" applyBorder="1" applyAlignment="1">
      <alignment vertical="center" shrinkToFit="1"/>
    </xf>
    <xf numFmtId="0" fontId="6" fillId="0" borderId="49" xfId="0" applyFont="1" applyBorder="1" applyAlignment="1">
      <alignment horizontal="center" vertical="center" shrinkToFit="1"/>
    </xf>
    <xf numFmtId="192" fontId="6" fillId="7" borderId="86" xfId="0" applyNumberFormat="1" applyFont="1" applyFill="1" applyBorder="1" applyAlignment="1">
      <alignment vertical="center"/>
    </xf>
    <xf numFmtId="0" fontId="6" fillId="7" borderId="81" xfId="0" applyFont="1" applyFill="1" applyBorder="1" applyAlignment="1">
      <alignment vertical="center"/>
    </xf>
    <xf numFmtId="192" fontId="6" fillId="7" borderId="91" xfId="0" applyNumberFormat="1" applyFont="1" applyFill="1" applyBorder="1" applyAlignment="1">
      <alignment vertical="center"/>
    </xf>
    <xf numFmtId="193" fontId="6" fillId="7" borderId="82" xfId="0" applyNumberFormat="1" applyFont="1" applyFill="1" applyBorder="1" applyAlignment="1">
      <alignment vertical="center"/>
    </xf>
    <xf numFmtId="193" fontId="6" fillId="7" borderId="88" xfId="0" applyNumberFormat="1" applyFont="1" applyFill="1" applyBorder="1" applyAlignment="1">
      <alignment vertical="center"/>
    </xf>
    <xf numFmtId="185" fontId="6" fillId="0" borderId="49" xfId="0" applyNumberFormat="1" applyFont="1" applyBorder="1" applyAlignment="1">
      <alignment vertical="center"/>
    </xf>
    <xf numFmtId="186" fontId="6" fillId="0" borderId="73" xfId="0" applyNumberFormat="1" applyFont="1" applyBorder="1" applyAlignment="1">
      <alignment vertical="center"/>
    </xf>
    <xf numFmtId="185" fontId="6" fillId="0" borderId="74" xfId="0" applyNumberFormat="1" applyFont="1" applyBorder="1" applyAlignment="1">
      <alignment vertical="center"/>
    </xf>
    <xf numFmtId="0" fontId="6" fillId="7" borderId="87" xfId="0" applyFont="1" applyFill="1" applyBorder="1" applyAlignment="1">
      <alignment vertical="center" wrapText="1"/>
    </xf>
    <xf numFmtId="0" fontId="6" fillId="7" borderId="89" xfId="0" applyFont="1" applyFill="1" applyBorder="1" applyAlignment="1">
      <alignment vertical="center" wrapText="1"/>
    </xf>
    <xf numFmtId="0" fontId="6" fillId="7" borderId="88" xfId="0" applyFont="1" applyFill="1" applyBorder="1" applyAlignment="1">
      <alignment vertical="center" wrapText="1"/>
    </xf>
    <xf numFmtId="0" fontId="6" fillId="7" borderId="88" xfId="0" applyFont="1" applyFill="1" applyBorder="1" applyAlignment="1">
      <alignment vertical="center"/>
    </xf>
    <xf numFmtId="192" fontId="6" fillId="7" borderId="87" xfId="0" applyNumberFormat="1" applyFont="1" applyFill="1" applyBorder="1" applyAlignment="1">
      <alignment vertical="center"/>
    </xf>
    <xf numFmtId="192" fontId="6" fillId="7" borderId="88" xfId="0" applyNumberFormat="1" applyFont="1" applyFill="1" applyBorder="1" applyAlignment="1">
      <alignment vertical="center"/>
    </xf>
    <xf numFmtId="0" fontId="6" fillId="0" borderId="53" xfId="0" applyFont="1" applyBorder="1" applyAlignment="1">
      <alignment vertical="center" shrinkToFit="1"/>
    </xf>
    <xf numFmtId="0" fontId="6" fillId="0" borderId="53" xfId="0" applyFont="1" applyBorder="1" applyAlignment="1">
      <alignment vertical="center"/>
    </xf>
    <xf numFmtId="0" fontId="6" fillId="0" borderId="81" xfId="0" applyFont="1" applyBorder="1" applyAlignment="1">
      <alignment vertical="center" shrinkToFit="1"/>
    </xf>
    <xf numFmtId="0" fontId="6" fillId="0" borderId="81" xfId="0" applyFont="1" applyBorder="1" applyAlignment="1">
      <alignment vertical="center"/>
    </xf>
    <xf numFmtId="180" fontId="6" fillId="7" borderId="49" xfId="0" applyNumberFormat="1" applyFont="1" applyFill="1" applyBorder="1" applyAlignment="1">
      <alignment horizontal="center" vertical="center"/>
    </xf>
    <xf numFmtId="0" fontId="6" fillId="0" borderId="52" xfId="0" applyFont="1" applyBorder="1" applyAlignment="1">
      <alignment horizontal="center" vertical="center" shrinkToFit="1"/>
    </xf>
    <xf numFmtId="185" fontId="6" fillId="0" borderId="53" xfId="0" applyNumberFormat="1" applyFont="1" applyBorder="1" applyAlignment="1">
      <alignment vertical="center"/>
    </xf>
    <xf numFmtId="186" fontId="6" fillId="0" borderId="83" xfId="0" applyNumberFormat="1" applyFont="1" applyBorder="1" applyAlignment="1">
      <alignment vertical="center"/>
    </xf>
    <xf numFmtId="185" fontId="6" fillId="0" borderId="52" xfId="0" applyNumberFormat="1" applyFont="1" applyBorder="1" applyAlignment="1">
      <alignment vertical="center"/>
    </xf>
    <xf numFmtId="0" fontId="6" fillId="0" borderId="88" xfId="0" applyFont="1" applyBorder="1" applyAlignment="1">
      <alignment horizontal="center" vertical="center" shrinkToFit="1"/>
    </xf>
    <xf numFmtId="185" fontId="6" fillId="0" borderId="82" xfId="0" applyNumberFormat="1" applyFont="1" applyBorder="1" applyAlignment="1">
      <alignment vertical="center"/>
    </xf>
    <xf numFmtId="186" fontId="6" fillId="0" borderId="87" xfId="0" applyNumberFormat="1" applyFont="1" applyBorder="1" applyAlignment="1">
      <alignment vertical="center"/>
    </xf>
    <xf numFmtId="185" fontId="6" fillId="0" borderId="88" xfId="0" applyNumberFormat="1" applyFont="1" applyBorder="1" applyAlignment="1">
      <alignment vertical="center"/>
    </xf>
    <xf numFmtId="0" fontId="6" fillId="0" borderId="83" xfId="0" applyFont="1" applyBorder="1" applyAlignment="1">
      <alignment horizontal="center" vertical="center"/>
    </xf>
    <xf numFmtId="0" fontId="6" fillId="0" borderId="51" xfId="0" applyFont="1" applyBorder="1" applyAlignment="1">
      <alignment horizontal="center" vertical="center"/>
    </xf>
    <xf numFmtId="0" fontId="6" fillId="7" borderId="49" xfId="0" applyFont="1" applyFill="1" applyBorder="1" applyAlignment="1">
      <alignment horizontal="left" vertical="center"/>
    </xf>
    <xf numFmtId="0" fontId="6" fillId="7" borderId="92" xfId="0" applyFont="1" applyFill="1" applyBorder="1" applyAlignment="1">
      <alignment horizontal="left" vertical="center"/>
    </xf>
    <xf numFmtId="0" fontId="6" fillId="0" borderId="93" xfId="0" applyFont="1" applyBorder="1" applyAlignment="1">
      <alignment horizontal="right" vertical="center"/>
    </xf>
    <xf numFmtId="0" fontId="6" fillId="0" borderId="53" xfId="0" applyFont="1" applyBorder="1" applyAlignment="1">
      <alignment horizontal="right" vertical="center" shrinkToFit="1"/>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94" xfId="0" applyFont="1" applyBorder="1" applyAlignment="1">
      <alignment horizontal="right" vertical="center"/>
    </xf>
    <xf numFmtId="189" fontId="6" fillId="7" borderId="0" xfId="0" applyNumberFormat="1" applyFont="1" applyFill="1" applyAlignment="1">
      <alignment horizontal="center" vertical="center"/>
    </xf>
    <xf numFmtId="0" fontId="6" fillId="0" borderId="0" xfId="0" applyFont="1" applyAlignment="1">
      <alignment horizontal="right" vertical="center"/>
    </xf>
    <xf numFmtId="185" fontId="6" fillId="7" borderId="53" xfId="0" applyNumberFormat="1" applyFont="1" applyFill="1" applyBorder="1" applyAlignment="1">
      <alignment vertical="center"/>
    </xf>
    <xf numFmtId="185" fontId="6" fillId="7" borderId="52" xfId="0" applyNumberFormat="1" applyFont="1" applyFill="1" applyBorder="1" applyAlignment="1">
      <alignment vertical="center"/>
    </xf>
    <xf numFmtId="0" fontId="6" fillId="0" borderId="87" xfId="0" applyFont="1" applyBorder="1" applyAlignment="1">
      <alignment horizontal="center" vertical="center"/>
    </xf>
    <xf numFmtId="0" fontId="6" fillId="0" borderId="89" xfId="0" applyFont="1" applyBorder="1" applyAlignment="1">
      <alignment horizontal="center" vertical="center"/>
    </xf>
    <xf numFmtId="0" fontId="6" fillId="0" borderId="95" xfId="0" applyFont="1" applyBorder="1" applyAlignment="1">
      <alignment horizontal="right" vertical="center"/>
    </xf>
    <xf numFmtId="189" fontId="6" fillId="7" borderId="81" xfId="0" applyNumberFormat="1" applyFont="1" applyFill="1" applyBorder="1" applyAlignment="1">
      <alignment horizontal="center" vertical="center" shrinkToFit="1"/>
    </xf>
    <xf numFmtId="38" fontId="6" fillId="7" borderId="49" xfId="7" applyFont="1" applyFill="1" applyBorder="1" applyAlignment="1">
      <alignment vertical="center" shrinkToFit="1"/>
    </xf>
    <xf numFmtId="0" fontId="6" fillId="0" borderId="81" xfId="0" applyFont="1" applyBorder="1" applyAlignment="1">
      <alignment horizontal="center" vertical="center" shrinkToFit="1"/>
    </xf>
    <xf numFmtId="185" fontId="6" fillId="7" borderId="19" xfId="0" applyNumberFormat="1" applyFont="1" applyFill="1" applyBorder="1" applyAlignment="1">
      <alignment vertical="center"/>
    </xf>
    <xf numFmtId="185" fontId="6" fillId="0" borderId="53" xfId="0" applyNumberFormat="1" applyFont="1" applyBorder="1" applyAlignment="1">
      <alignment horizontal="center" vertical="center"/>
    </xf>
    <xf numFmtId="185" fontId="6" fillId="0" borderId="83" xfId="0" applyNumberFormat="1" applyFont="1" applyBorder="1" applyAlignment="1">
      <alignment horizontal="center" vertical="center"/>
    </xf>
    <xf numFmtId="185" fontId="6" fillId="0" borderId="52" xfId="0" applyNumberFormat="1" applyFont="1" applyBorder="1" applyAlignment="1">
      <alignment horizontal="center" vertical="center"/>
    </xf>
    <xf numFmtId="194" fontId="6" fillId="7" borderId="96" xfId="0" applyNumberFormat="1" applyFont="1" applyFill="1" applyBorder="1" applyAlignment="1">
      <alignment vertical="center"/>
    </xf>
    <xf numFmtId="194" fontId="6" fillId="7" borderId="97" xfId="0" applyNumberFormat="1" applyFont="1" applyFill="1" applyBorder="1" applyAlignment="1">
      <alignment vertical="center"/>
    </xf>
    <xf numFmtId="194" fontId="6" fillId="0" borderId="98" xfId="0" applyNumberFormat="1" applyFont="1" applyBorder="1" applyAlignment="1">
      <alignment vertical="center"/>
    </xf>
    <xf numFmtId="189" fontId="6" fillId="0" borderId="81" xfId="0" applyNumberFormat="1" applyFont="1" applyBorder="1" applyAlignment="1">
      <alignment horizontal="right" vertical="center" shrinkToFit="1"/>
    </xf>
    <xf numFmtId="0" fontId="16" fillId="7" borderId="49" xfId="0" applyFont="1" applyFill="1" applyBorder="1" applyAlignment="1">
      <alignment vertical="center" wrapText="1"/>
    </xf>
    <xf numFmtId="185" fontId="6" fillId="0" borderId="81" xfId="0" applyNumberFormat="1" applyFont="1" applyBorder="1" applyAlignment="1">
      <alignment horizontal="center" vertical="center"/>
    </xf>
    <xf numFmtId="185" fontId="6" fillId="0" borderId="87" xfId="0" applyNumberFormat="1" applyFont="1" applyBorder="1" applyAlignment="1">
      <alignment horizontal="center" vertical="center"/>
    </xf>
    <xf numFmtId="185" fontId="6" fillId="0" borderId="99" xfId="0" applyNumberFormat="1" applyFont="1" applyBorder="1" applyAlignment="1">
      <alignment horizontal="center" vertical="center" wrapText="1"/>
    </xf>
    <xf numFmtId="195" fontId="6" fillId="8" borderId="82" xfId="0" applyNumberFormat="1" applyFont="1" applyFill="1" applyBorder="1" applyAlignment="1">
      <alignment vertical="center"/>
    </xf>
    <xf numFmtId="195" fontId="6" fillId="8" borderId="100" xfId="0" applyNumberFormat="1" applyFont="1" applyFill="1" applyBorder="1" applyAlignment="1">
      <alignment vertical="center"/>
    </xf>
    <xf numFmtId="195" fontId="6" fillId="0" borderId="88" xfId="0" applyNumberFormat="1" applyFont="1" applyBorder="1" applyAlignment="1">
      <alignment vertical="center"/>
    </xf>
    <xf numFmtId="185" fontId="6" fillId="0" borderId="85" xfId="0" applyNumberFormat="1" applyFont="1" applyBorder="1" applyAlignment="1">
      <alignment horizontal="right" vertical="center"/>
    </xf>
    <xf numFmtId="0" fontId="6" fillId="0" borderId="89" xfId="0" applyFont="1" applyBorder="1" applyAlignment="1">
      <alignment horizontal="center" vertical="center" shrinkToFit="1"/>
    </xf>
    <xf numFmtId="185" fontId="6" fillId="7" borderId="82" xfId="0" applyNumberFormat="1" applyFont="1" applyFill="1" applyBorder="1" applyAlignment="1">
      <alignment vertical="center"/>
    </xf>
    <xf numFmtId="194" fontId="6" fillId="7" borderId="98" xfId="0" applyNumberFormat="1" applyFont="1" applyFill="1" applyBorder="1" applyAlignment="1">
      <alignment vertical="center"/>
    </xf>
    <xf numFmtId="194" fontId="6" fillId="7" borderId="101" xfId="0" applyNumberFormat="1" applyFont="1" applyFill="1" applyBorder="1" applyAlignment="1">
      <alignment vertical="center"/>
    </xf>
    <xf numFmtId="194" fontId="6" fillId="0" borderId="102" xfId="0" applyNumberFormat="1" applyFont="1" applyBorder="1" applyAlignment="1">
      <alignment vertical="center"/>
    </xf>
    <xf numFmtId="0" fontId="6" fillId="0" borderId="81" xfId="0" applyFont="1" applyBorder="1" applyAlignment="1">
      <alignment horizontal="right" vertical="center" shrinkToFit="1"/>
    </xf>
    <xf numFmtId="0" fontId="6" fillId="0" borderId="19" xfId="0" applyFont="1" applyBorder="1" applyAlignment="1">
      <alignment horizontal="center" vertical="center" wrapText="1" shrinkToFit="1"/>
    </xf>
    <xf numFmtId="185" fontId="6" fillId="0" borderId="82" xfId="0" applyNumberFormat="1" applyFont="1" applyBorder="1" applyAlignment="1">
      <alignment horizontal="center" vertical="center"/>
    </xf>
    <xf numFmtId="185" fontId="6" fillId="0" borderId="85" xfId="0" applyNumberFormat="1" applyFont="1" applyBorder="1" applyAlignment="1">
      <alignment horizontal="center" vertical="center"/>
    </xf>
    <xf numFmtId="185" fontId="6" fillId="0" borderId="103" xfId="0" applyNumberFormat="1" applyFont="1" applyBorder="1" applyAlignment="1">
      <alignment horizontal="center" vertical="center" wrapText="1"/>
    </xf>
    <xf numFmtId="195" fontId="6" fillId="8" borderId="104" xfId="0" applyNumberFormat="1" applyFont="1" applyFill="1" applyBorder="1" applyAlignment="1">
      <alignment vertical="center"/>
    </xf>
    <xf numFmtId="195" fontId="6" fillId="8" borderId="105" xfId="0" applyNumberFormat="1" applyFont="1" applyFill="1" applyBorder="1" applyAlignment="1">
      <alignment vertical="center"/>
    </xf>
    <xf numFmtId="195" fontId="6" fillId="0" borderId="106" xfId="0" applyNumberFormat="1" applyFont="1" applyBorder="1" applyAlignment="1">
      <alignment vertical="center"/>
    </xf>
    <xf numFmtId="0" fontId="6" fillId="0" borderId="51" xfId="0" applyFont="1" applyBorder="1" applyAlignment="1">
      <alignment horizontal="center" vertical="center" shrinkToFit="1"/>
    </xf>
    <xf numFmtId="185" fontId="6" fillId="7" borderId="49" xfId="0" applyNumberFormat="1" applyFont="1" applyFill="1" applyBorder="1" applyAlignment="1">
      <alignment vertical="center" wrapText="1"/>
    </xf>
    <xf numFmtId="185" fontId="6" fillId="0" borderId="73" xfId="0" applyNumberFormat="1" applyFont="1" applyBorder="1" applyAlignment="1">
      <alignment horizontal="center" vertical="center" wrapText="1"/>
    </xf>
    <xf numFmtId="185" fontId="6" fillId="0" borderId="19" xfId="0" applyNumberFormat="1" applyFont="1" applyBorder="1" applyAlignment="1">
      <alignment horizontal="center" vertical="center" wrapText="1"/>
    </xf>
    <xf numFmtId="185" fontId="6" fillId="0" borderId="74" xfId="0" applyNumberFormat="1" applyFont="1" applyBorder="1" applyAlignment="1">
      <alignment horizontal="center" vertical="center" wrapText="1"/>
    </xf>
    <xf numFmtId="195" fontId="6" fillId="0" borderId="49" xfId="0" applyNumberFormat="1" applyFont="1" applyBorder="1" applyAlignment="1">
      <alignment vertical="center"/>
    </xf>
    <xf numFmtId="195" fontId="6" fillId="0" borderId="92" xfId="0" applyNumberFormat="1" applyFont="1" applyBorder="1" applyAlignment="1">
      <alignment vertical="center"/>
    </xf>
    <xf numFmtId="195" fontId="6" fillId="0" borderId="107" xfId="0" applyNumberFormat="1" applyFont="1" applyBorder="1" applyAlignment="1">
      <alignment vertical="center"/>
    </xf>
    <xf numFmtId="190" fontId="6" fillId="0" borderId="56" xfId="0" applyNumberFormat="1" applyFont="1" applyBorder="1" applyAlignment="1">
      <alignment vertical="center"/>
    </xf>
    <xf numFmtId="189" fontId="17" fillId="0" borderId="81" xfId="0" applyNumberFormat="1" applyFont="1" applyBorder="1" applyAlignment="1">
      <alignment horizontal="center" vertical="center" shrinkToFit="1"/>
    </xf>
    <xf numFmtId="0" fontId="6" fillId="0" borderId="53" xfId="0" applyFont="1" applyBorder="1" applyAlignment="1">
      <alignment horizontal="left" vertical="center"/>
    </xf>
    <xf numFmtId="186" fontId="6" fillId="7" borderId="73" xfId="0" applyNumberFormat="1" applyFont="1" applyFill="1" applyBorder="1" applyAlignment="1">
      <alignment vertical="center"/>
    </xf>
    <xf numFmtId="0" fontId="6" fillId="0" borderId="49" xfId="0" applyFont="1" applyBorder="1" applyAlignment="1">
      <alignment horizontal="center" vertical="center" wrapText="1" shrinkToFit="1"/>
    </xf>
    <xf numFmtId="0" fontId="6" fillId="0" borderId="81" xfId="0" applyFont="1" applyBorder="1" applyAlignment="1">
      <alignment horizontal="left" vertical="center"/>
    </xf>
    <xf numFmtId="0" fontId="6" fillId="0" borderId="82" xfId="0" applyFont="1" applyBorder="1" applyAlignment="1">
      <alignment horizontal="right" vertical="center"/>
    </xf>
    <xf numFmtId="195" fontId="6" fillId="7" borderId="49" xfId="0" applyNumberFormat="1" applyFont="1" applyFill="1" applyBorder="1" applyAlignment="1">
      <alignment horizontal="center" vertical="center"/>
    </xf>
    <xf numFmtId="185" fontId="6" fillId="7" borderId="88" xfId="0" applyNumberFormat="1" applyFont="1" applyFill="1" applyBorder="1" applyAlignment="1">
      <alignment vertical="center"/>
    </xf>
    <xf numFmtId="0" fontId="6" fillId="0" borderId="86" xfId="0" applyFont="1" applyBorder="1" applyAlignment="1">
      <alignment horizontal="right" vertical="center"/>
    </xf>
    <xf numFmtId="0" fontId="6" fillId="0" borderId="0" xfId="0" applyFont="1" applyAlignment="1">
      <alignment horizontal="center" vertical="center" shrinkToFit="1"/>
    </xf>
    <xf numFmtId="185" fontId="6" fillId="7" borderId="83" xfId="0" applyNumberFormat="1" applyFont="1" applyFill="1" applyBorder="1" applyAlignment="1">
      <alignment vertical="center"/>
    </xf>
    <xf numFmtId="185" fontId="6" fillId="7" borderId="51" xfId="0" applyNumberFormat="1" applyFont="1" applyFill="1" applyBorder="1" applyAlignment="1">
      <alignment vertical="center"/>
    </xf>
    <xf numFmtId="185" fontId="6" fillId="0" borderId="0" xfId="0" applyNumberFormat="1" applyFont="1" applyAlignment="1">
      <alignment vertical="center" wrapText="1"/>
    </xf>
    <xf numFmtId="0" fontId="6" fillId="0" borderId="82" xfId="0" applyFont="1" applyBorder="1" applyAlignment="1">
      <alignment horizontal="left" vertical="center"/>
    </xf>
    <xf numFmtId="0" fontId="6" fillId="0" borderId="89" xfId="0" applyFont="1" applyBorder="1" applyAlignment="1">
      <alignment vertical="center"/>
    </xf>
    <xf numFmtId="0" fontId="6" fillId="0" borderId="88" xfId="0" applyFont="1" applyBorder="1" applyAlignment="1">
      <alignment vertical="center"/>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185" fontId="6" fillId="7" borderId="85" xfId="0" applyNumberFormat="1" applyFont="1" applyFill="1" applyBorder="1" applyAlignment="1">
      <alignment vertical="center"/>
    </xf>
    <xf numFmtId="185" fontId="6" fillId="7" borderId="0" xfId="0" applyNumberFormat="1" applyFont="1" applyFill="1" applyAlignment="1">
      <alignment vertical="center"/>
    </xf>
    <xf numFmtId="185" fontId="6" fillId="7" borderId="86" xfId="0" applyNumberFormat="1" applyFont="1" applyFill="1" applyBorder="1" applyAlignment="1">
      <alignment vertical="center"/>
    </xf>
    <xf numFmtId="185" fontId="6" fillId="7" borderId="87" xfId="0" applyNumberFormat="1" applyFont="1" applyFill="1" applyBorder="1" applyAlignment="1">
      <alignment vertical="center"/>
    </xf>
    <xf numFmtId="185" fontId="6" fillId="7" borderId="89" xfId="0" applyNumberFormat="1" applyFont="1" applyFill="1" applyBorder="1" applyAlignment="1">
      <alignment vertical="center"/>
    </xf>
    <xf numFmtId="0" fontId="6" fillId="0" borderId="83" xfId="0" applyFont="1" applyBorder="1" applyAlignment="1">
      <alignment horizontal="left" vertical="center"/>
    </xf>
    <xf numFmtId="0" fontId="6" fillId="0" borderId="85" xfId="0" applyFont="1" applyBorder="1" applyAlignment="1">
      <alignment vertical="center"/>
    </xf>
    <xf numFmtId="0" fontId="6" fillId="0" borderId="85" xfId="0" applyFont="1" applyBorder="1" applyAlignment="1">
      <alignment horizontal="left" vertical="center"/>
    </xf>
    <xf numFmtId="0" fontId="6" fillId="7" borderId="83" xfId="0" applyFont="1" applyFill="1" applyBorder="1" applyAlignment="1">
      <alignment vertical="center"/>
    </xf>
    <xf numFmtId="0" fontId="6" fillId="0" borderId="87" xfId="0" applyFont="1" applyBorder="1" applyAlignment="1">
      <alignment horizontal="center" vertical="center" wrapText="1" shrinkToFit="1"/>
    </xf>
    <xf numFmtId="186" fontId="6" fillId="7" borderId="108" xfId="0" applyNumberFormat="1" applyFont="1" applyFill="1" applyBorder="1" applyAlignment="1">
      <alignment vertical="center"/>
    </xf>
    <xf numFmtId="0" fontId="6" fillId="0" borderId="87" xfId="0" applyFont="1" applyBorder="1" applyAlignment="1">
      <alignment horizontal="left" vertical="center"/>
    </xf>
    <xf numFmtId="0" fontId="6" fillId="7" borderId="73" xfId="0" applyFont="1" applyFill="1" applyBorder="1" applyAlignment="1">
      <alignment horizontal="center" vertical="center" wrapText="1" shrinkToFit="1"/>
    </xf>
    <xf numFmtId="0" fontId="6" fillId="7" borderId="74" xfId="0" applyFont="1" applyFill="1" applyBorder="1" applyAlignment="1">
      <alignment horizontal="center" vertical="center" wrapText="1" shrinkToFit="1"/>
    </xf>
    <xf numFmtId="189" fontId="17" fillId="0" borderId="82" xfId="0" applyNumberFormat="1" applyFont="1" applyBorder="1" applyAlignment="1">
      <alignment horizontal="center" vertical="center" shrinkToFit="1"/>
    </xf>
    <xf numFmtId="0" fontId="6" fillId="0" borderId="19" xfId="0" applyFont="1" applyBorder="1" applyAlignment="1">
      <alignment horizontal="center" vertical="center" shrinkToFit="1"/>
    </xf>
    <xf numFmtId="0" fontId="6" fillId="7" borderId="49" xfId="0" applyFont="1" applyFill="1" applyBorder="1" applyAlignment="1">
      <alignment horizontal="center" vertical="center" wrapText="1"/>
    </xf>
    <xf numFmtId="0" fontId="6" fillId="7" borderId="83" xfId="0" applyFont="1" applyFill="1" applyBorder="1" applyAlignment="1">
      <alignment horizontal="center" vertical="center"/>
    </xf>
    <xf numFmtId="0" fontId="6" fillId="7" borderId="52" xfId="0" applyFont="1" applyFill="1" applyBorder="1" applyAlignment="1">
      <alignment horizontal="center" vertical="center"/>
    </xf>
    <xf numFmtId="0" fontId="6" fillId="7" borderId="83" xfId="0" applyFont="1" applyFill="1" applyBorder="1" applyAlignment="1">
      <alignment horizontal="center" vertical="center" wrapText="1" shrinkToFit="1"/>
    </xf>
    <xf numFmtId="0" fontId="6" fillId="7" borderId="52" xfId="0" applyFont="1" applyFill="1" applyBorder="1" applyAlignment="1">
      <alignment horizontal="center" vertical="center" shrinkToFit="1"/>
    </xf>
    <xf numFmtId="185" fontId="6" fillId="0" borderId="49" xfId="0" applyNumberFormat="1" applyFont="1" applyBorder="1" applyAlignment="1">
      <alignment horizontal="center" vertical="center"/>
    </xf>
    <xf numFmtId="0" fontId="6" fillId="7" borderId="85" xfId="0" applyFont="1" applyFill="1" applyBorder="1" applyAlignment="1">
      <alignment horizontal="center" vertical="center"/>
    </xf>
    <xf numFmtId="0" fontId="6" fillId="7" borderId="86" xfId="0" applyFont="1" applyFill="1" applyBorder="1" applyAlignment="1">
      <alignment horizontal="center" vertical="center"/>
    </xf>
    <xf numFmtId="0" fontId="6" fillId="0" borderId="85" xfId="0" applyFont="1" applyBorder="1" applyAlignment="1">
      <alignment horizontal="left" vertical="center" shrinkToFit="1"/>
    </xf>
    <xf numFmtId="185" fontId="6" fillId="0" borderId="73" xfId="0" applyNumberFormat="1" applyFont="1" applyBorder="1" applyAlignment="1">
      <alignment horizontal="center" vertical="center"/>
    </xf>
    <xf numFmtId="185" fontId="6" fillId="0" borderId="19" xfId="0" applyNumberFormat="1" applyFont="1" applyBorder="1" applyAlignment="1">
      <alignment horizontal="center" vertical="center"/>
    </xf>
    <xf numFmtId="185" fontId="6" fillId="0" borderId="74" xfId="0" applyNumberFormat="1" applyFont="1" applyBorder="1" applyAlignment="1">
      <alignment horizontal="center" vertical="center"/>
    </xf>
    <xf numFmtId="183" fontId="6" fillId="7" borderId="49" xfId="0" applyNumberFormat="1" applyFont="1" applyFill="1" applyBorder="1" applyAlignment="1">
      <alignment vertical="center"/>
    </xf>
    <xf numFmtId="185" fontId="6" fillId="0" borderId="51" xfId="0" applyNumberFormat="1" applyFont="1" applyBorder="1" applyAlignment="1">
      <alignment horizontal="center" vertical="center"/>
    </xf>
    <xf numFmtId="0" fontId="6" fillId="0" borderId="74" xfId="0" applyFont="1" applyBorder="1" applyAlignment="1">
      <alignment horizontal="center" vertical="center" wrapText="1" shrinkToFit="1"/>
    </xf>
    <xf numFmtId="185" fontId="6" fillId="0" borderId="81" xfId="0" applyNumberFormat="1" applyFont="1" applyBorder="1" applyAlignment="1">
      <alignment vertical="center"/>
    </xf>
    <xf numFmtId="0" fontId="6" fillId="7" borderId="87" xfId="0" applyFont="1" applyFill="1" applyBorder="1" applyAlignment="1">
      <alignment horizontal="center" vertical="center"/>
    </xf>
    <xf numFmtId="0" fontId="6" fillId="7" borderId="88" xfId="0" applyFont="1" applyFill="1" applyBorder="1" applyAlignment="1">
      <alignment horizontal="center" vertical="center"/>
    </xf>
    <xf numFmtId="195" fontId="6" fillId="0" borderId="82" xfId="0" applyNumberFormat="1" applyFont="1" applyBorder="1" applyAlignment="1">
      <alignment vertical="center"/>
    </xf>
    <xf numFmtId="195" fontId="6" fillId="0" borderId="100" xfId="0" applyNumberFormat="1" applyFont="1" applyBorder="1" applyAlignment="1">
      <alignment vertical="center"/>
    </xf>
    <xf numFmtId="183" fontId="6" fillId="7" borderId="96" xfId="0" applyNumberFormat="1" applyFont="1" applyFill="1" applyBorder="1" applyAlignment="1">
      <alignment vertical="center"/>
    </xf>
    <xf numFmtId="183" fontId="6" fillId="7" borderId="97" xfId="0" applyNumberFormat="1" applyFont="1" applyFill="1" applyBorder="1" applyAlignment="1">
      <alignment vertical="center"/>
    </xf>
    <xf numFmtId="183" fontId="6" fillId="0" borderId="98" xfId="0" applyNumberFormat="1" applyFont="1" applyBorder="1" applyAlignment="1">
      <alignment vertical="center"/>
    </xf>
    <xf numFmtId="195" fontId="6" fillId="0" borderId="104" xfId="0" applyNumberFormat="1" applyFont="1" applyBorder="1" applyAlignment="1">
      <alignment vertical="center"/>
    </xf>
    <xf numFmtId="195" fontId="6" fillId="0" borderId="105" xfId="0" applyNumberFormat="1" applyFont="1" applyBorder="1" applyAlignment="1">
      <alignment vertical="center"/>
    </xf>
    <xf numFmtId="196" fontId="6" fillId="7" borderId="53" xfId="0" applyNumberFormat="1" applyFont="1" applyFill="1" applyBorder="1" applyAlignment="1">
      <alignment horizontal="center" vertical="center"/>
    </xf>
    <xf numFmtId="196" fontId="6" fillId="7" borderId="81" xfId="0" applyNumberFormat="1" applyFont="1" applyFill="1" applyBorder="1" applyAlignment="1">
      <alignment horizontal="center" vertical="center"/>
    </xf>
    <xf numFmtId="196" fontId="6" fillId="7" borderId="82" xfId="0" applyNumberFormat="1" applyFont="1" applyFill="1" applyBorder="1" applyAlignment="1">
      <alignment horizontal="center" vertical="center"/>
    </xf>
    <xf numFmtId="0" fontId="6" fillId="0" borderId="51" xfId="0" applyFont="1" applyBorder="1" applyAlignment="1">
      <alignment vertical="center" wrapText="1"/>
    </xf>
    <xf numFmtId="0" fontId="6" fillId="0" borderId="52" xfId="0" applyFont="1" applyBorder="1" applyAlignment="1">
      <alignment vertical="center" wrapText="1"/>
    </xf>
    <xf numFmtId="187" fontId="6" fillId="0" borderId="49" xfId="0" applyNumberFormat="1" applyFont="1" applyBorder="1" applyAlignment="1">
      <alignment horizontal="center" vertical="center"/>
    </xf>
    <xf numFmtId="197" fontId="6" fillId="7" borderId="83" xfId="0" applyNumberFormat="1" applyFont="1" applyFill="1" applyBorder="1" applyAlignment="1">
      <alignment vertical="center"/>
    </xf>
    <xf numFmtId="197" fontId="6" fillId="7" borderId="85" xfId="0" applyNumberFormat="1" applyFont="1" applyFill="1" applyBorder="1" applyAlignment="1">
      <alignment vertical="center"/>
    </xf>
    <xf numFmtId="188" fontId="6" fillId="0" borderId="49" xfId="0" applyNumberFormat="1" applyFont="1" applyBorder="1" applyAlignment="1">
      <alignment vertical="center"/>
    </xf>
    <xf numFmtId="197" fontId="6" fillId="7" borderId="87" xfId="0" applyNumberFormat="1" applyFont="1" applyFill="1" applyBorder="1" applyAlignment="1">
      <alignment vertical="center"/>
    </xf>
    <xf numFmtId="198" fontId="6" fillId="7" borderId="53" xfId="0" applyNumberFormat="1" applyFont="1" applyFill="1" applyBorder="1" applyAlignment="1">
      <alignment horizontal="center" vertical="center"/>
    </xf>
    <xf numFmtId="0" fontId="6" fillId="7" borderId="81" xfId="0" applyFont="1" applyFill="1" applyBorder="1" applyAlignment="1">
      <alignment vertical="center" wrapText="1"/>
    </xf>
    <xf numFmtId="198" fontId="6" fillId="7" borderId="81" xfId="0" applyNumberFormat="1" applyFont="1" applyFill="1" applyBorder="1" applyAlignment="1">
      <alignment horizontal="center" vertical="center"/>
    </xf>
    <xf numFmtId="198" fontId="6" fillId="7" borderId="82" xfId="0" applyNumberFormat="1" applyFont="1" applyFill="1" applyBorder="1" applyAlignment="1">
      <alignment horizontal="center" vertical="center"/>
    </xf>
    <xf numFmtId="0" fontId="6" fillId="7" borderId="82" xfId="0" applyFont="1" applyFill="1" applyBorder="1" applyAlignment="1">
      <alignment vertical="center" wrapText="1"/>
    </xf>
    <xf numFmtId="0" fontId="6" fillId="0" borderId="89" xfId="0" applyFont="1" applyBorder="1" applyAlignment="1">
      <alignment vertical="center" wrapText="1"/>
    </xf>
    <xf numFmtId="0" fontId="6" fillId="0" borderId="74" xfId="0" applyFont="1" applyBorder="1" applyAlignment="1">
      <alignment vertical="center" shrinkToFit="1"/>
    </xf>
    <xf numFmtId="185" fontId="6" fillId="0" borderId="53" xfId="0" applyNumberFormat="1" applyFont="1" applyBorder="1" applyAlignment="1">
      <alignment horizontal="right" vertical="center"/>
    </xf>
    <xf numFmtId="199" fontId="6" fillId="7" borderId="82" xfId="0" applyNumberFormat="1" applyFont="1" applyFill="1" applyBorder="1" applyAlignment="1">
      <alignment vertical="center"/>
    </xf>
    <xf numFmtId="0" fontId="6" fillId="0" borderId="85" xfId="0" applyFont="1" applyBorder="1" applyAlignment="1">
      <alignment vertical="center" shrinkToFit="1"/>
    </xf>
    <xf numFmtId="0" fontId="6" fillId="7" borderId="82" xfId="0" applyFont="1" applyFill="1" applyBorder="1" applyAlignment="1">
      <alignment vertical="center"/>
    </xf>
    <xf numFmtId="0" fontId="6" fillId="7" borderId="53" xfId="0" applyFont="1" applyFill="1" applyBorder="1" applyAlignment="1">
      <alignment vertical="center" shrinkToFit="1"/>
    </xf>
    <xf numFmtId="0" fontId="6" fillId="0" borderId="83" xfId="0" applyFont="1" applyBorder="1" applyAlignment="1">
      <alignment horizontal="center" vertical="center" wrapText="1" shrinkToFit="1"/>
    </xf>
    <xf numFmtId="0" fontId="6" fillId="0" borderId="52" xfId="0" applyFont="1" applyBorder="1" applyAlignment="1">
      <alignment horizontal="center" vertical="center" wrapText="1" shrinkToFit="1"/>
    </xf>
    <xf numFmtId="0" fontId="6" fillId="7" borderId="82" xfId="0" applyFont="1" applyFill="1" applyBorder="1" applyAlignment="1">
      <alignment vertical="center" shrinkToFit="1"/>
    </xf>
    <xf numFmtId="0" fontId="6" fillId="7" borderId="81" xfId="0" applyFont="1" applyFill="1" applyBorder="1" applyAlignment="1">
      <alignment vertical="center" shrinkToFit="1"/>
    </xf>
    <xf numFmtId="0" fontId="6" fillId="0" borderId="98" xfId="0" applyFont="1" applyBorder="1" applyAlignment="1">
      <alignment vertical="center" shrinkToFit="1"/>
    </xf>
    <xf numFmtId="189" fontId="17" fillId="7" borderId="81" xfId="0" applyNumberFormat="1" applyFont="1" applyFill="1" applyBorder="1" applyAlignment="1">
      <alignment horizontal="center" vertical="center" shrinkToFit="1"/>
    </xf>
    <xf numFmtId="0" fontId="6" fillId="0" borderId="87" xfId="0" applyFont="1" applyBorder="1" applyAlignment="1">
      <alignment vertical="center" wrapText="1" shrinkToFit="1"/>
    </xf>
    <xf numFmtId="0" fontId="6" fillId="0" borderId="109" xfId="0" applyFont="1" applyBorder="1" applyAlignment="1">
      <alignment vertical="center" shrinkToFit="1"/>
    </xf>
    <xf numFmtId="192" fontId="6" fillId="7" borderId="53" xfId="0" applyNumberFormat="1" applyFont="1" applyFill="1" applyBorder="1" applyAlignment="1">
      <alignment vertical="center"/>
    </xf>
    <xf numFmtId="0" fontId="6" fillId="7" borderId="98" xfId="0" applyFont="1" applyFill="1" applyBorder="1" applyAlignment="1">
      <alignment vertical="center" shrinkToFit="1"/>
    </xf>
    <xf numFmtId="192" fontId="6" fillId="0" borderId="0" xfId="0" applyNumberFormat="1" applyFont="1" applyAlignment="1">
      <alignment vertical="center"/>
    </xf>
    <xf numFmtId="200" fontId="6" fillId="7" borderId="49" xfId="0" applyNumberFormat="1" applyFont="1" applyFill="1" applyBorder="1" applyAlignment="1">
      <alignment vertical="center" shrinkToFit="1"/>
    </xf>
    <xf numFmtId="197" fontId="6" fillId="7" borderId="49" xfId="0" applyNumberFormat="1" applyFont="1" applyFill="1" applyBorder="1" applyAlignment="1">
      <alignment vertical="center" shrinkToFit="1"/>
    </xf>
    <xf numFmtId="192" fontId="6" fillId="7" borderId="81" xfId="0" applyNumberFormat="1" applyFont="1" applyFill="1" applyBorder="1" applyAlignment="1">
      <alignment vertical="center"/>
    </xf>
    <xf numFmtId="0" fontId="6" fillId="7" borderId="110" xfId="0" applyFont="1" applyFill="1" applyBorder="1" applyAlignment="1">
      <alignment vertical="center"/>
    </xf>
    <xf numFmtId="0" fontId="6" fillId="0" borderId="88" xfId="0" applyFont="1" applyBorder="1" applyAlignment="1">
      <alignment horizontal="center" vertical="center" wrapText="1" shrinkToFit="1"/>
    </xf>
    <xf numFmtId="192" fontId="6" fillId="7" borderId="82" xfId="0" applyNumberFormat="1" applyFont="1" applyFill="1" applyBorder="1" applyAlignment="1">
      <alignment vertical="center"/>
    </xf>
    <xf numFmtId="0" fontId="17" fillId="0" borderId="81" xfId="0" applyFont="1" applyBorder="1" applyAlignment="1">
      <alignment horizontal="center" vertical="center" shrinkToFit="1"/>
    </xf>
    <xf numFmtId="0" fontId="6" fillId="0" borderId="85" xfId="0" applyFont="1" applyBorder="1" applyAlignment="1">
      <alignment horizontal="right" vertical="center"/>
    </xf>
    <xf numFmtId="201" fontId="6" fillId="7" borderId="85" xfId="0" applyNumberFormat="1" applyFont="1" applyFill="1" applyBorder="1" applyAlignment="1">
      <alignment horizontal="center" vertical="center" shrinkToFit="1"/>
    </xf>
    <xf numFmtId="186" fontId="6" fillId="0" borderId="0" xfId="0" applyNumberFormat="1" applyFont="1" applyAlignment="1">
      <alignment vertical="center"/>
    </xf>
    <xf numFmtId="0" fontId="0" fillId="0" borderId="0" xfId="5" applyFont="1" applyAlignment="1">
      <alignment vertical="center"/>
    </xf>
    <xf numFmtId="0" fontId="0" fillId="0" borderId="0" xfId="0" applyFont="1" applyAlignment="1">
      <alignment horizontal="center" vertical="center"/>
    </xf>
    <xf numFmtId="0" fontId="15" fillId="0" borderId="0" xfId="5" applyFont="1" applyAlignment="1">
      <alignment horizontal="left" vertical="center"/>
    </xf>
    <xf numFmtId="0" fontId="18" fillId="0" borderId="0" xfId="5" applyFont="1" applyAlignment="1">
      <alignment horizontal="left" vertical="center"/>
    </xf>
    <xf numFmtId="57" fontId="18" fillId="0" borderId="111" xfId="1" applyNumberFormat="1" applyFont="1" applyFill="1" applyBorder="1" applyAlignment="1">
      <alignment horizontal="left"/>
    </xf>
    <xf numFmtId="0" fontId="0" fillId="0" borderId="43" xfId="5" applyFont="1" applyBorder="1" applyAlignment="1">
      <alignment horizontal="center" vertical="center" wrapText="1"/>
    </xf>
    <xf numFmtId="0" fontId="0" fillId="0" borderId="44" xfId="5" applyFont="1" applyBorder="1" applyAlignment="1">
      <alignment horizontal="center" vertical="center" wrapText="1"/>
    </xf>
    <xf numFmtId="0" fontId="15" fillId="0" borderId="44" xfId="5" applyFont="1" applyBorder="1" applyAlignment="1">
      <alignment horizontal="left" vertical="center"/>
    </xf>
    <xf numFmtId="0" fontId="0" fillId="0" borderId="44" xfId="5" applyFont="1" applyBorder="1" applyAlignment="1">
      <alignment vertical="center"/>
    </xf>
    <xf numFmtId="0" fontId="0" fillId="0" borderId="45" xfId="5" applyFont="1" applyBorder="1" applyAlignment="1">
      <alignment vertical="center"/>
    </xf>
    <xf numFmtId="0" fontId="0" fillId="0" borderId="48" xfId="5" applyFont="1" applyBorder="1" applyAlignment="1">
      <alignment horizontal="center" vertical="center" wrapText="1"/>
    </xf>
    <xf numFmtId="0" fontId="0" fillId="0" borderId="49" xfId="5" applyFont="1" applyBorder="1" applyAlignment="1">
      <alignment horizontal="center" vertical="center" wrapText="1"/>
    </xf>
    <xf numFmtId="0" fontId="15" fillId="0" borderId="49" xfId="5" applyFont="1" applyBorder="1" applyAlignment="1">
      <alignment horizontal="left" vertical="center"/>
    </xf>
    <xf numFmtId="0" fontId="0" fillId="0" borderId="49" xfId="5" applyFont="1" applyBorder="1" applyAlignment="1">
      <alignment vertical="center"/>
    </xf>
    <xf numFmtId="0" fontId="0" fillId="0" borderId="50" xfId="5" applyFont="1" applyBorder="1" applyAlignment="1">
      <alignment vertical="center"/>
    </xf>
    <xf numFmtId="0" fontId="0" fillId="0" borderId="18" xfId="5" applyFont="1" applyBorder="1" applyAlignment="1">
      <alignment horizontal="center" vertical="center" wrapText="1"/>
    </xf>
    <xf numFmtId="0" fontId="0" fillId="0" borderId="19" xfId="5" applyFont="1" applyBorder="1" applyAlignment="1">
      <alignment horizontal="center" vertical="center" wrapText="1"/>
    </xf>
    <xf numFmtId="0" fontId="0" fillId="0" borderId="74" xfId="5" applyFont="1" applyBorder="1" applyAlignment="1">
      <alignment horizontal="center" vertical="center" wrapText="1"/>
    </xf>
    <xf numFmtId="0" fontId="0" fillId="0" borderId="49" xfId="5" applyFont="1" applyBorder="1" applyAlignment="1">
      <alignment horizontal="center" vertical="center"/>
    </xf>
    <xf numFmtId="0" fontId="0" fillId="0" borderId="50" xfId="5" applyFont="1" applyBorder="1" applyAlignment="1">
      <alignment horizontal="center" vertical="center"/>
    </xf>
    <xf numFmtId="0" fontId="15" fillId="0" borderId="49" xfId="5" applyFont="1" applyBorder="1" applyAlignment="1">
      <alignment horizontal="left" vertical="center" wrapText="1"/>
    </xf>
    <xf numFmtId="202" fontId="19" fillId="0" borderId="112" xfId="5" applyNumberFormat="1" applyFont="1" applyBorder="1" applyAlignment="1">
      <alignment horizontal="right" vertical="center"/>
    </xf>
    <xf numFmtId="38" fontId="20" fillId="0" borderId="51" xfId="7" applyFont="1" applyFill="1" applyBorder="1" applyAlignment="1">
      <alignment horizontal="center" vertical="center"/>
    </xf>
    <xf numFmtId="38" fontId="20" fillId="0" borderId="52" xfId="7" applyFont="1" applyFill="1" applyBorder="1" applyAlignment="1">
      <alignment horizontal="center" vertical="center"/>
    </xf>
    <xf numFmtId="38" fontId="20" fillId="0" borderId="49" xfId="1" applyFont="1" applyFill="1" applyBorder="1" applyAlignment="1">
      <alignment horizontal="center" vertical="center"/>
    </xf>
    <xf numFmtId="178" fontId="20" fillId="0" borderId="52" xfId="1" applyNumberFormat="1" applyFont="1" applyFill="1" applyBorder="1" applyAlignment="1">
      <alignment vertical="center" wrapText="1"/>
    </xf>
    <xf numFmtId="38" fontId="20" fillId="0" borderId="51" xfId="7" applyFont="1" applyBorder="1" applyAlignment="1">
      <alignment horizontal="center" vertical="center" wrapText="1"/>
    </xf>
    <xf numFmtId="40" fontId="20" fillId="0" borderId="52" xfId="7" applyNumberFormat="1" applyFont="1" applyFill="1" applyBorder="1" applyAlignment="1">
      <alignment horizontal="center" vertical="center"/>
    </xf>
    <xf numFmtId="202" fontId="19" fillId="0" borderId="18" xfId="5" applyNumberFormat="1" applyFont="1" applyBorder="1" applyAlignment="1">
      <alignment horizontal="right" vertical="center"/>
    </xf>
    <xf numFmtId="40" fontId="20" fillId="0" borderId="19" xfId="1" applyNumberFormat="1" applyFont="1" applyBorder="1" applyAlignment="1">
      <alignment horizontal="center" vertical="center" wrapText="1"/>
    </xf>
    <xf numFmtId="40" fontId="20" fillId="0" borderId="74" xfId="1" applyNumberFormat="1" applyFont="1" applyBorder="1" applyAlignment="1">
      <alignment horizontal="center" vertical="center" wrapText="1"/>
    </xf>
    <xf numFmtId="202" fontId="19" fillId="0" borderId="112" xfId="5" applyNumberFormat="1" applyFont="1" applyBorder="1" applyAlignment="1">
      <alignment vertical="center"/>
    </xf>
    <xf numFmtId="40" fontId="20" fillId="0" borderId="52" xfId="7" applyNumberFormat="1" applyFont="1" applyBorder="1" applyAlignment="1">
      <alignment horizontal="center" vertical="center" wrapText="1"/>
    </xf>
    <xf numFmtId="40" fontId="20" fillId="0" borderId="53" xfId="7" applyNumberFormat="1" applyFont="1" applyFill="1" applyBorder="1" applyAlignment="1">
      <alignment horizontal="center" vertical="center"/>
    </xf>
    <xf numFmtId="203" fontId="20" fillId="0" borderId="52" xfId="1" applyNumberFormat="1" applyFont="1" applyFill="1" applyBorder="1" applyAlignment="1">
      <alignment vertical="center" wrapText="1"/>
    </xf>
    <xf numFmtId="203" fontId="20" fillId="0" borderId="50" xfId="1" applyNumberFormat="1" applyFont="1" applyFill="1" applyBorder="1" applyAlignment="1">
      <alignment vertical="center" wrapText="1"/>
    </xf>
    <xf numFmtId="0" fontId="21" fillId="0" borderId="0" xfId="5" applyFont="1" applyAlignment="1">
      <alignment wrapText="1"/>
    </xf>
    <xf numFmtId="202" fontId="19" fillId="0" borderId="54" xfId="5" applyNumberFormat="1" applyFont="1" applyBorder="1" applyAlignment="1">
      <alignment horizontal="center" vertical="center"/>
    </xf>
    <xf numFmtId="40" fontId="20" fillId="0" borderId="86" xfId="7" applyNumberFormat="1" applyFont="1" applyBorder="1" applyAlignment="1">
      <alignment horizontal="center" vertical="center" wrapText="1"/>
    </xf>
    <xf numFmtId="178" fontId="20" fillId="0" borderId="52" xfId="1" applyNumberFormat="1" applyFont="1" applyFill="1" applyBorder="1" applyAlignment="1">
      <alignment horizontal="center" vertical="center" wrapText="1"/>
    </xf>
    <xf numFmtId="178" fontId="20" fillId="0" borderId="113" xfId="1" applyNumberFormat="1" applyFont="1" applyFill="1" applyBorder="1" applyAlignment="1">
      <alignment horizontal="center" vertical="center" wrapText="1"/>
    </xf>
    <xf numFmtId="0" fontId="21" fillId="0" borderId="0" xfId="5" applyFont="1"/>
    <xf numFmtId="202" fontId="19" fillId="0" borderId="54" xfId="5" applyNumberFormat="1" applyFont="1" applyBorder="1" applyAlignment="1">
      <alignment horizontal="right" vertical="center"/>
    </xf>
    <xf numFmtId="40" fontId="20" fillId="0" borderId="88" xfId="7" applyNumberFormat="1" applyFont="1" applyBorder="1" applyAlignment="1">
      <alignment horizontal="center" vertical="center" wrapText="1"/>
    </xf>
    <xf numFmtId="0" fontId="21" fillId="0" borderId="0" xfId="5" applyFont="1" applyAlignment="1">
      <alignment horizontal="left" wrapText="1"/>
    </xf>
    <xf numFmtId="38" fontId="20" fillId="0" borderId="19" xfId="7" applyFont="1" applyBorder="1" applyAlignment="1">
      <alignment horizontal="center" vertical="center"/>
    </xf>
    <xf numFmtId="38" fontId="20" fillId="0" borderId="74" xfId="1" applyFont="1" applyBorder="1" applyAlignment="1">
      <alignment horizontal="center" vertical="center"/>
    </xf>
    <xf numFmtId="178" fontId="20" fillId="0" borderId="113" xfId="1" applyNumberFormat="1" applyFont="1" applyFill="1" applyBorder="1" applyAlignment="1">
      <alignment vertical="center" wrapText="1"/>
    </xf>
    <xf numFmtId="38" fontId="20" fillId="0" borderId="19" xfId="7" applyFont="1" applyBorder="1" applyAlignment="1">
      <alignment horizontal="center" vertical="center" wrapText="1"/>
    </xf>
    <xf numFmtId="38" fontId="20" fillId="0" borderId="74" xfId="1" applyFont="1" applyBorder="1" applyAlignment="1">
      <alignment horizontal="center" vertical="center" wrapText="1"/>
    </xf>
    <xf numFmtId="178" fontId="20" fillId="0" borderId="74" xfId="1" applyNumberFormat="1" applyFont="1" applyFill="1" applyBorder="1" applyAlignment="1">
      <alignment vertical="center" wrapText="1"/>
    </xf>
    <xf numFmtId="178" fontId="20" fillId="0" borderId="20" xfId="1" applyNumberFormat="1" applyFont="1" applyFill="1" applyBorder="1" applyAlignment="1">
      <alignment vertical="center" wrapText="1"/>
    </xf>
    <xf numFmtId="38" fontId="20" fillId="0" borderId="52" xfId="1" applyFont="1" applyBorder="1" applyAlignment="1">
      <alignment horizontal="center" vertical="center" wrapText="1"/>
    </xf>
    <xf numFmtId="38" fontId="20" fillId="0" borderId="53" xfId="1" applyFont="1" applyFill="1" applyBorder="1" applyAlignment="1">
      <alignment horizontal="center" vertical="center"/>
    </xf>
    <xf numFmtId="202" fontId="19" fillId="0" borderId="114" xfId="5" applyNumberFormat="1" applyFont="1" applyBorder="1" applyAlignment="1">
      <alignment horizontal="right" vertical="center"/>
    </xf>
    <xf numFmtId="38" fontId="20" fillId="0" borderId="115" xfId="1" applyFont="1" applyBorder="1" applyAlignment="1">
      <alignment horizontal="center" vertical="center" wrapText="1"/>
    </xf>
    <xf numFmtId="38" fontId="20" fillId="0" borderId="116" xfId="1" applyFont="1" applyBorder="1" applyAlignment="1">
      <alignment horizontal="center" vertical="center" wrapText="1"/>
    </xf>
    <xf numFmtId="38" fontId="20" fillId="0" borderId="117" xfId="1" applyFont="1" applyFill="1" applyBorder="1" applyAlignment="1">
      <alignment horizontal="center" vertical="center"/>
    </xf>
    <xf numFmtId="178" fontId="20" fillId="0" borderId="116" xfId="1" applyNumberFormat="1" applyFont="1" applyFill="1" applyBorder="1" applyAlignment="1">
      <alignment vertical="center" wrapText="1"/>
    </xf>
    <xf numFmtId="178" fontId="20" fillId="0" borderId="118" xfId="1" applyNumberFormat="1" applyFont="1" applyFill="1" applyBorder="1" applyAlignment="1">
      <alignment vertical="center" wrapText="1"/>
    </xf>
    <xf numFmtId="0" fontId="0" fillId="0" borderId="119" xfId="5" applyFont="1" applyBorder="1" applyAlignment="1">
      <alignment horizontal="center" vertical="center" wrapText="1"/>
    </xf>
    <xf numFmtId="0" fontId="0" fillId="0" borderId="82" xfId="5" applyFont="1" applyBorder="1" applyAlignment="1">
      <alignment horizontal="center" vertical="center" wrapText="1"/>
    </xf>
    <xf numFmtId="0" fontId="15" fillId="0" borderId="82" xfId="5" applyFont="1" applyBorder="1" applyAlignment="1">
      <alignment horizontal="center" vertical="center"/>
    </xf>
    <xf numFmtId="0" fontId="0" fillId="0" borderId="82" xfId="5" applyFont="1" applyBorder="1" applyAlignment="1">
      <alignment vertical="center"/>
    </xf>
    <xf numFmtId="0" fontId="0" fillId="0" borderId="120" xfId="5" applyFont="1" applyBorder="1" applyAlignment="1">
      <alignment vertical="center"/>
    </xf>
    <xf numFmtId="0" fontId="0" fillId="9" borderId="48" xfId="5" applyFont="1" applyFill="1" applyBorder="1" applyAlignment="1">
      <alignment horizontal="center" vertical="center" wrapText="1"/>
    </xf>
    <xf numFmtId="0" fontId="0" fillId="9" borderId="49" xfId="5" applyFont="1" applyFill="1" applyBorder="1" applyAlignment="1">
      <alignment horizontal="center" vertical="center" wrapText="1"/>
    </xf>
    <xf numFmtId="0" fontId="15" fillId="9" borderId="49" xfId="5" applyFont="1" applyFill="1" applyBorder="1" applyAlignment="1">
      <alignment horizontal="center" vertical="center"/>
    </xf>
    <xf numFmtId="0" fontId="0" fillId="9" borderId="49" xfId="5" applyFont="1" applyFill="1" applyBorder="1" applyAlignment="1">
      <alignment vertical="center"/>
    </xf>
    <xf numFmtId="0" fontId="0" fillId="9" borderId="50" xfId="5" applyFont="1" applyFill="1" applyBorder="1" applyAlignment="1">
      <alignment vertical="center"/>
    </xf>
    <xf numFmtId="0" fontId="15" fillId="0" borderId="49" xfId="5" applyFont="1" applyBorder="1" applyAlignment="1">
      <alignment horizontal="center" vertical="center"/>
    </xf>
    <xf numFmtId="0" fontId="15" fillId="9" borderId="49" xfId="5" applyFont="1" applyFill="1" applyBorder="1" applyAlignment="1">
      <alignment horizontal="left" vertical="center" wrapText="1"/>
    </xf>
    <xf numFmtId="0" fontId="15" fillId="9" borderId="49" xfId="5" applyFont="1" applyFill="1" applyBorder="1" applyAlignment="1">
      <alignment horizontal="left" vertical="center"/>
    </xf>
    <xf numFmtId="0" fontId="0" fillId="9" borderId="57" xfId="5" applyFont="1" applyFill="1" applyBorder="1" applyAlignment="1">
      <alignment horizontal="center" vertical="center" wrapText="1"/>
    </xf>
    <xf numFmtId="0" fontId="0" fillId="9" borderId="58" xfId="5" applyFont="1" applyFill="1" applyBorder="1" applyAlignment="1">
      <alignment horizontal="center" vertical="center" wrapText="1"/>
    </xf>
    <xf numFmtId="0" fontId="15" fillId="9" borderId="58" xfId="5" applyFont="1" applyFill="1" applyBorder="1" applyAlignment="1">
      <alignment horizontal="left" vertical="center" wrapText="1"/>
    </xf>
    <xf numFmtId="0" fontId="0" fillId="9" borderId="58" xfId="5" applyFont="1" applyFill="1" applyBorder="1" applyAlignment="1">
      <alignment vertical="center"/>
    </xf>
    <xf numFmtId="0" fontId="0" fillId="9" borderId="59" xfId="5" applyFont="1" applyFill="1" applyBorder="1" applyAlignment="1">
      <alignment vertical="center"/>
    </xf>
    <xf numFmtId="0" fontId="22" fillId="0" borderId="0" xfId="5" applyFont="1" applyAlignment="1">
      <alignment vertical="center"/>
    </xf>
    <xf numFmtId="0" fontId="23" fillId="0" borderId="0" xfId="5" applyFont="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horizontal="center" vertical="center"/>
    </xf>
    <xf numFmtId="0" fontId="27" fillId="0" borderId="0" xfId="5" applyFont="1" applyAlignment="1">
      <alignment horizontal="center" vertical="center"/>
    </xf>
    <xf numFmtId="0" fontId="22" fillId="0" borderId="0" xfId="5" applyFont="1" applyAlignment="1">
      <alignment horizontal="center" vertical="center"/>
    </xf>
    <xf numFmtId="0" fontId="23" fillId="0" borderId="6" xfId="5" applyFont="1" applyBorder="1" applyAlignment="1">
      <alignment horizontal="center" vertical="center"/>
    </xf>
    <xf numFmtId="0" fontId="23" fillId="0" borderId="14" xfId="5" applyFont="1" applyBorder="1" applyAlignment="1">
      <alignment horizontal="center" vertical="center"/>
    </xf>
    <xf numFmtId="0" fontId="23" fillId="0" borderId="7" xfId="5" applyFont="1" applyBorder="1" applyAlignment="1">
      <alignment horizontal="center" vertical="center"/>
    </xf>
    <xf numFmtId="0" fontId="23" fillId="0" borderId="9" xfId="5" applyFont="1" applyBorder="1" applyAlignment="1">
      <alignment horizontal="center" vertical="center"/>
    </xf>
    <xf numFmtId="0" fontId="23" fillId="0" borderId="56" xfId="5" applyFont="1" applyBorder="1" applyAlignment="1">
      <alignment horizontal="left" vertical="center" wrapText="1"/>
    </xf>
    <xf numFmtId="0" fontId="23" fillId="0" borderId="56" xfId="5" applyFont="1" applyBorder="1" applyAlignment="1">
      <alignment horizontal="left" vertical="center"/>
    </xf>
    <xf numFmtId="0" fontId="28" fillId="0" borderId="6" xfId="5" applyFont="1" applyBorder="1" applyAlignment="1">
      <alignment horizontal="center" vertical="center"/>
    </xf>
    <xf numFmtId="0" fontId="24" fillId="0" borderId="0" xfId="5" applyFont="1" applyAlignment="1">
      <alignment horizontal="center" vertical="center"/>
    </xf>
    <xf numFmtId="0" fontId="23" fillId="0" borderId="0" xfId="5" applyFont="1" applyAlignment="1">
      <alignment horizontal="left" vertical="center"/>
    </xf>
    <xf numFmtId="0" fontId="23" fillId="0" borderId="56" xfId="5" applyFont="1" applyBorder="1" applyAlignment="1">
      <alignment horizontal="center" vertical="center" wrapText="1"/>
    </xf>
    <xf numFmtId="0" fontId="29" fillId="0" borderId="56" xfId="5" applyFont="1" applyBorder="1" applyAlignment="1">
      <alignment horizontal="center" vertical="center"/>
    </xf>
    <xf numFmtId="0" fontId="30" fillId="0" borderId="0" xfId="5" applyFont="1" applyAlignment="1">
      <alignment horizontal="center" vertical="center"/>
    </xf>
    <xf numFmtId="0" fontId="23" fillId="0" borderId="6" xfId="5" applyFont="1" applyBorder="1" applyAlignment="1">
      <alignment horizontal="center" vertical="center" wrapText="1"/>
    </xf>
    <xf numFmtId="0" fontId="23" fillId="0" borderId="56" xfId="5" applyFont="1" applyBorder="1" applyAlignment="1">
      <alignment horizontal="center" vertical="center"/>
    </xf>
    <xf numFmtId="0" fontId="23" fillId="0" borderId="7" xfId="5" applyFont="1" applyBorder="1" applyAlignment="1">
      <alignment horizontal="center" vertical="center" wrapText="1"/>
    </xf>
    <xf numFmtId="0" fontId="31" fillId="0" borderId="0" xfId="5" applyFont="1" applyAlignment="1">
      <alignment horizontal="left" wrapText="1"/>
    </xf>
    <xf numFmtId="0" fontId="23" fillId="0" borderId="12" xfId="5" applyFont="1" applyBorder="1" applyAlignment="1">
      <alignment horizontal="center" vertical="center"/>
    </xf>
    <xf numFmtId="0" fontId="23" fillId="0" borderId="19" xfId="5" applyFont="1" applyBorder="1" applyAlignment="1">
      <alignment horizontal="center" vertical="center"/>
    </xf>
    <xf numFmtId="0" fontId="32" fillId="0" borderId="12" xfId="5" applyFont="1" applyBorder="1" applyAlignment="1">
      <alignment horizontal="center" vertical="center"/>
    </xf>
    <xf numFmtId="0" fontId="23" fillId="0" borderId="54" xfId="5" applyFont="1" applyBorder="1" applyAlignment="1">
      <alignment horizontal="center" vertical="center"/>
    </xf>
    <xf numFmtId="0" fontId="23" fillId="0" borderId="111" xfId="5" applyFont="1" applyBorder="1" applyAlignment="1">
      <alignment horizontal="center" vertical="center"/>
    </xf>
    <xf numFmtId="0" fontId="24" fillId="0" borderId="12" xfId="5" applyFont="1" applyBorder="1" applyAlignment="1">
      <alignment horizontal="center" vertical="center"/>
    </xf>
    <xf numFmtId="0" fontId="29" fillId="0" borderId="6" xfId="5" applyFont="1" applyBorder="1" applyAlignment="1">
      <alignment horizontal="center" vertical="center"/>
    </xf>
    <xf numFmtId="0" fontId="23" fillId="0" borderId="12" xfId="5" applyFont="1" applyBorder="1" applyAlignment="1">
      <alignment horizontal="center" vertical="center" wrapText="1"/>
    </xf>
    <xf numFmtId="0" fontId="33" fillId="0" borderId="0" xfId="5" applyFont="1" applyAlignment="1">
      <alignment horizontal="left"/>
    </xf>
    <xf numFmtId="38" fontId="23" fillId="0" borderId="12" xfId="1" applyFont="1" applyFill="1" applyBorder="1" applyAlignment="1">
      <alignment horizontal="center" vertical="center"/>
    </xf>
    <xf numFmtId="0" fontId="24" fillId="0" borderId="38" xfId="5" applyFont="1" applyBorder="1" applyAlignment="1">
      <alignment horizontal="center" vertical="center"/>
    </xf>
    <xf numFmtId="0" fontId="23" fillId="0" borderId="51" xfId="5" applyFont="1" applyBorder="1" applyAlignment="1">
      <alignment horizontal="center" vertical="center"/>
    </xf>
    <xf numFmtId="0" fontId="22" fillId="0" borderId="6" xfId="5" applyFont="1" applyBorder="1" applyAlignment="1">
      <alignment horizontal="left" vertical="center" wrapText="1"/>
    </xf>
    <xf numFmtId="0" fontId="24" fillId="0" borderId="56" xfId="5" applyFont="1" applyBorder="1" applyAlignment="1">
      <alignment horizontal="center" vertical="center" wrapText="1"/>
    </xf>
    <xf numFmtId="0" fontId="24" fillId="0" borderId="0" xfId="5" applyFont="1" applyAlignment="1">
      <alignment horizontal="center" vertical="center" wrapText="1"/>
    </xf>
    <xf numFmtId="0" fontId="23" fillId="0" borderId="0" xfId="5" applyFont="1" applyAlignment="1">
      <alignment horizontal="center" vertical="center" wrapText="1"/>
    </xf>
    <xf numFmtId="0" fontId="22" fillId="0" borderId="12" xfId="5" applyFont="1" applyBorder="1" applyAlignment="1">
      <alignment horizontal="left" vertical="center"/>
    </xf>
    <xf numFmtId="0" fontId="24" fillId="0" borderId="56" xfId="5" applyFont="1" applyBorder="1" applyAlignment="1">
      <alignment horizontal="center" vertical="center"/>
    </xf>
    <xf numFmtId="0" fontId="23" fillId="0" borderId="0" xfId="5" applyFont="1" applyAlignment="1">
      <alignment horizontal="center" vertical="center"/>
    </xf>
    <xf numFmtId="0" fontId="22" fillId="0" borderId="0" xfId="5" applyFont="1" applyAlignment="1">
      <alignment horizontal="centerContinuous" vertical="center"/>
    </xf>
    <xf numFmtId="0" fontId="23" fillId="0" borderId="60" xfId="5" applyFont="1" applyBorder="1" applyAlignment="1">
      <alignment horizontal="center" vertical="center"/>
    </xf>
    <xf numFmtId="0" fontId="23" fillId="0" borderId="121" xfId="5" applyFont="1" applyBorder="1" applyAlignment="1">
      <alignment horizontal="center" vertical="center"/>
    </xf>
    <xf numFmtId="0" fontId="22" fillId="0" borderId="38" xfId="5" applyFont="1" applyBorder="1" applyAlignment="1">
      <alignment horizontal="left" vertical="center"/>
    </xf>
    <xf numFmtId="0" fontId="23" fillId="0" borderId="38" xfId="5" applyFont="1" applyBorder="1" applyAlignment="1">
      <alignment horizontal="center" vertical="center" wrapText="1"/>
    </xf>
    <xf numFmtId="0" fontId="33" fillId="0" borderId="56" xfId="5" applyFont="1" applyBorder="1" applyAlignment="1">
      <alignment horizontal="left" vertical="center" wrapText="1"/>
    </xf>
    <xf numFmtId="0" fontId="23" fillId="0" borderId="56" xfId="5" applyFont="1" applyBorder="1" applyAlignment="1">
      <alignment horizontal="right" vertical="center" wrapText="1"/>
    </xf>
    <xf numFmtId="0" fontId="23" fillId="0" borderId="12" xfId="5" applyFont="1" applyBorder="1" applyAlignment="1">
      <alignment vertical="center"/>
    </xf>
    <xf numFmtId="0" fontId="23" fillId="0" borderId="38" xfId="5" applyFont="1" applyBorder="1" applyAlignment="1">
      <alignment horizontal="center" vertical="center"/>
    </xf>
    <xf numFmtId="0" fontId="23" fillId="0" borderId="56" xfId="5" applyFont="1" applyBorder="1" applyAlignment="1">
      <alignment horizontal="right" vertical="center"/>
    </xf>
    <xf numFmtId="0" fontId="32" fillId="0" borderId="38" xfId="5" applyFont="1" applyBorder="1" applyAlignment="1">
      <alignment horizontal="center" vertical="center"/>
    </xf>
    <xf numFmtId="38" fontId="23" fillId="0" borderId="6" xfId="1" applyFont="1" applyFill="1" applyBorder="1" applyAlignment="1">
      <alignment horizontal="center" vertical="center" wrapText="1"/>
    </xf>
    <xf numFmtId="0" fontId="23" fillId="0" borderId="0" xfId="5" applyFont="1" applyAlignment="1">
      <alignment horizontal="right" vertical="center" wrapText="1"/>
    </xf>
    <xf numFmtId="38" fontId="24" fillId="0" borderId="56" xfId="1" applyFont="1" applyFill="1" applyBorder="1" applyAlignment="1">
      <alignment horizontal="center" vertical="center" wrapText="1"/>
    </xf>
    <xf numFmtId="38" fontId="23" fillId="0" borderId="12" xfId="1" applyFont="1" applyFill="1" applyBorder="1" applyAlignment="1">
      <alignment horizontal="center" vertical="center" wrapText="1"/>
    </xf>
    <xf numFmtId="0" fontId="33" fillId="0" borderId="56" xfId="5" applyFont="1" applyBorder="1" applyAlignment="1">
      <alignment horizontal="center" vertical="center" wrapText="1"/>
    </xf>
    <xf numFmtId="38" fontId="23" fillId="0" borderId="6" xfId="1" applyFont="1" applyFill="1" applyBorder="1" applyAlignment="1">
      <alignment horizontal="right" vertical="center"/>
    </xf>
    <xf numFmtId="38" fontId="23" fillId="0" borderId="7" xfId="1" applyFont="1" applyFill="1" applyBorder="1" applyAlignment="1">
      <alignment horizontal="right" vertical="center"/>
    </xf>
    <xf numFmtId="38" fontId="23" fillId="0" borderId="9" xfId="1" applyFont="1" applyFill="1" applyBorder="1" applyAlignment="1">
      <alignment horizontal="right" vertical="center"/>
    </xf>
    <xf numFmtId="0" fontId="33" fillId="0" borderId="56" xfId="5" applyFont="1" applyBorder="1" applyAlignment="1">
      <alignment horizontal="center" vertical="center"/>
    </xf>
    <xf numFmtId="38" fontId="23" fillId="0" borderId="12" xfId="1" applyFont="1" applyFill="1" applyBorder="1" applyAlignment="1">
      <alignment horizontal="right" vertical="center"/>
    </xf>
    <xf numFmtId="38" fontId="23" fillId="0" borderId="54" xfId="1" applyFont="1" applyFill="1" applyBorder="1" applyAlignment="1">
      <alignment horizontal="right" vertical="center"/>
    </xf>
    <xf numFmtId="38" fontId="23" fillId="0" borderId="111" xfId="1" applyFont="1" applyFill="1" applyBorder="1" applyAlignment="1">
      <alignment horizontal="right" vertical="center"/>
    </xf>
    <xf numFmtId="0" fontId="23" fillId="0" borderId="0" xfId="5" applyFont="1"/>
    <xf numFmtId="0" fontId="23" fillId="0" borderId="122" xfId="5" applyFont="1" applyBorder="1" applyAlignment="1">
      <alignment vertical="center"/>
    </xf>
    <xf numFmtId="0" fontId="33" fillId="0" borderId="6" xfId="5" applyFont="1" applyBorder="1" applyAlignment="1">
      <alignment horizontal="center" vertical="center" wrapText="1"/>
    </xf>
    <xf numFmtId="0" fontId="23" fillId="0" borderId="123" xfId="5" applyFont="1" applyBorder="1" applyAlignment="1">
      <alignment horizontal="center" vertical="center"/>
    </xf>
    <xf numFmtId="0" fontId="23" fillId="0" borderId="38" xfId="5" applyFont="1" applyBorder="1" applyAlignment="1">
      <alignment horizontal="left" vertical="center" wrapText="1"/>
    </xf>
    <xf numFmtId="0" fontId="33" fillId="0" borderId="12" xfId="5" applyFont="1" applyBorder="1" applyAlignment="1">
      <alignment horizontal="center" vertical="center" wrapText="1"/>
    </xf>
    <xf numFmtId="0" fontId="33" fillId="0" borderId="38" xfId="5" applyFont="1" applyBorder="1" applyAlignment="1">
      <alignment horizontal="center" vertical="center" wrapText="1"/>
    </xf>
    <xf numFmtId="0" fontId="24" fillId="0" borderId="7" xfId="5" applyFont="1" applyBorder="1" applyAlignment="1">
      <alignment horizontal="center" vertical="center" wrapText="1"/>
    </xf>
    <xf numFmtId="0" fontId="24" fillId="0" borderId="8" xfId="5" applyFont="1" applyBorder="1" applyAlignment="1">
      <alignment horizontal="center" vertical="center" wrapText="1"/>
    </xf>
    <xf numFmtId="0" fontId="24" fillId="0" borderId="9" xfId="5" applyFont="1" applyBorder="1" applyAlignment="1">
      <alignment horizontal="center" vertical="center" wrapText="1"/>
    </xf>
    <xf numFmtId="0" fontId="23" fillId="0" borderId="124" xfId="5" applyFont="1" applyBorder="1" applyAlignment="1">
      <alignment horizontal="center" vertical="center"/>
    </xf>
    <xf numFmtId="0" fontId="24" fillId="0" borderId="54" xfId="5" applyFont="1" applyBorder="1" applyAlignment="1">
      <alignment horizontal="center" vertical="center" wrapText="1"/>
    </xf>
    <xf numFmtId="0" fontId="24" fillId="0" borderId="111" xfId="5" applyFont="1" applyBorder="1" applyAlignment="1">
      <alignment horizontal="center" vertical="center" wrapText="1"/>
    </xf>
    <xf numFmtId="0" fontId="23" fillId="0" borderId="125" xfId="5" applyFont="1" applyBorder="1" applyAlignment="1">
      <alignment horizontal="center" vertical="center"/>
    </xf>
    <xf numFmtId="0" fontId="23" fillId="0" borderId="126" xfId="5" applyFont="1" applyBorder="1" applyAlignment="1">
      <alignment horizontal="center" vertical="center"/>
    </xf>
    <xf numFmtId="0" fontId="23" fillId="0" borderId="61" xfId="5" applyFont="1" applyBorder="1" applyAlignment="1">
      <alignment horizontal="center" vertical="center"/>
    </xf>
    <xf numFmtId="0" fontId="24" fillId="0" borderId="60" xfId="5" applyFont="1" applyBorder="1" applyAlignment="1">
      <alignment horizontal="center" vertical="center" wrapText="1"/>
    </xf>
    <xf numFmtId="0" fontId="24" fillId="0" borderId="61" xfId="5" applyFont="1" applyBorder="1" applyAlignment="1">
      <alignment horizontal="center" vertical="center" wrapText="1"/>
    </xf>
    <xf numFmtId="0" fontId="24" fillId="0" borderId="121" xfId="5" applyFont="1" applyBorder="1" applyAlignment="1">
      <alignment horizontal="center" vertical="center" wrapText="1"/>
    </xf>
    <xf numFmtId="38" fontId="34" fillId="0" borderId="12" xfId="1" applyFont="1" applyFill="1" applyBorder="1" applyAlignment="1">
      <alignment vertical="center"/>
    </xf>
    <xf numFmtId="38" fontId="34" fillId="0" borderId="54" xfId="1" applyFont="1" applyFill="1" applyBorder="1" applyAlignment="1">
      <alignment vertical="center"/>
    </xf>
    <xf numFmtId="38" fontId="34" fillId="0" borderId="127" xfId="1" applyFont="1" applyFill="1" applyBorder="1" applyAlignment="1">
      <alignment horizontal="right" vertical="center"/>
    </xf>
    <xf numFmtId="0" fontId="23" fillId="0" borderId="0" xfId="5" applyFont="1" applyAlignment="1">
      <alignment horizontal="right" vertical="center"/>
    </xf>
    <xf numFmtId="0" fontId="23" fillId="0" borderId="42" xfId="5" applyFont="1" applyBorder="1" applyAlignment="1">
      <alignment horizontal="center" vertical="center"/>
    </xf>
    <xf numFmtId="0" fontId="23" fillId="0" borderId="128" xfId="5" applyFont="1" applyBorder="1" applyAlignment="1">
      <alignment horizontal="center" vertical="center"/>
    </xf>
    <xf numFmtId="0" fontId="23" fillId="0" borderId="129" xfId="5" applyFont="1" applyBorder="1" applyAlignment="1">
      <alignment vertical="center"/>
    </xf>
    <xf numFmtId="0" fontId="23" fillId="0" borderId="130" xfId="5" applyFont="1" applyBorder="1" applyAlignment="1">
      <alignment horizontal="center" vertical="center"/>
    </xf>
    <xf numFmtId="0" fontId="23" fillId="0" borderId="20" xfId="5" applyFont="1" applyBorder="1" applyAlignment="1">
      <alignment horizontal="center" vertical="center"/>
    </xf>
    <xf numFmtId="0" fontId="23" fillId="0" borderId="131" xfId="5" applyFont="1" applyBorder="1" applyAlignment="1">
      <alignment horizontal="center" vertical="center"/>
    </xf>
    <xf numFmtId="0" fontId="23" fillId="0" borderId="6" xfId="5" applyFont="1" applyBorder="1" applyAlignment="1">
      <alignment horizontal="left" vertical="center" wrapText="1"/>
    </xf>
    <xf numFmtId="0" fontId="23" fillId="0" borderId="127" xfId="5" applyFont="1" applyBorder="1" applyAlignment="1">
      <alignment horizontal="center" vertical="center"/>
    </xf>
    <xf numFmtId="0" fontId="23" fillId="0" borderId="12" xfId="5" applyFont="1" applyBorder="1" applyAlignment="1">
      <alignment horizontal="left" vertical="center" wrapText="1"/>
    </xf>
    <xf numFmtId="0" fontId="23" fillId="0" borderId="129" xfId="5" applyFont="1" applyBorder="1" applyAlignment="1">
      <alignment horizontal="center" vertical="center" wrapText="1"/>
    </xf>
    <xf numFmtId="0" fontId="23" fillId="0" borderId="132" xfId="5" applyFont="1" applyBorder="1" applyAlignment="1">
      <alignment horizontal="center" vertical="center"/>
    </xf>
    <xf numFmtId="0" fontId="23" fillId="0" borderId="133" xfId="5" applyFont="1" applyBorder="1" applyAlignment="1">
      <alignment horizontal="center" vertical="center" wrapText="1"/>
    </xf>
    <xf numFmtId="38" fontId="23" fillId="0" borderId="134" xfId="1" applyFont="1" applyFill="1" applyBorder="1" applyAlignment="1">
      <alignment horizontal="right" vertical="center"/>
    </xf>
    <xf numFmtId="38" fontId="23" fillId="0" borderId="135" xfId="1" applyFont="1" applyFill="1" applyBorder="1" applyAlignment="1">
      <alignment horizontal="right" vertical="center"/>
    </xf>
    <xf numFmtId="38" fontId="23" fillId="0" borderId="136" xfId="1" applyFont="1" applyFill="1" applyBorder="1" applyAlignment="1">
      <alignment horizontal="right" vertical="center"/>
    </xf>
    <xf numFmtId="0" fontId="23" fillId="0" borderId="137" xfId="5" applyFont="1" applyBorder="1" applyAlignment="1">
      <alignment horizontal="center" vertical="center"/>
    </xf>
    <xf numFmtId="38" fontId="23" fillId="0" borderId="138" xfId="1" applyFont="1" applyFill="1" applyBorder="1" applyAlignment="1">
      <alignment horizontal="right" vertical="center"/>
    </xf>
    <xf numFmtId="38" fontId="23" fillId="0" borderId="139" xfId="1" applyFont="1" applyFill="1" applyBorder="1" applyAlignment="1">
      <alignment horizontal="right" vertical="center"/>
    </xf>
    <xf numFmtId="0" fontId="23" fillId="0" borderId="12" xfId="5" applyFont="1" applyBorder="1" applyAlignment="1">
      <alignment horizontal="left" vertical="center"/>
    </xf>
    <xf numFmtId="0" fontId="23" fillId="0" borderId="0" xfId="5" applyFont="1" applyAlignment="1">
      <alignment horizontal="centerContinuous" vertical="center"/>
    </xf>
    <xf numFmtId="0" fontId="23" fillId="0" borderId="38" xfId="5" applyFont="1" applyBorder="1" applyAlignment="1">
      <alignment horizontal="left" vertical="center"/>
    </xf>
    <xf numFmtId="0" fontId="23" fillId="0" borderId="138" xfId="5" applyFont="1" applyBorder="1" applyAlignment="1">
      <alignment horizontal="center" vertical="center"/>
    </xf>
    <xf numFmtId="0" fontId="23" fillId="0" borderId="139" xfId="5" applyFont="1" applyBorder="1" applyAlignment="1">
      <alignment horizontal="center" vertical="center"/>
    </xf>
    <xf numFmtId="38" fontId="23" fillId="0" borderId="140" xfId="1" applyFont="1" applyFill="1" applyBorder="1" applyAlignment="1">
      <alignment horizontal="right" vertical="center"/>
    </xf>
    <xf numFmtId="0" fontId="23" fillId="0" borderId="138" xfId="5" applyFont="1" applyBorder="1" applyAlignment="1">
      <alignment horizontal="right" vertical="center"/>
    </xf>
    <xf numFmtId="0" fontId="23" fillId="0" borderId="141" xfId="5" applyFont="1" applyBorder="1" applyAlignment="1">
      <alignment horizontal="center" vertical="center"/>
    </xf>
    <xf numFmtId="0" fontId="23" fillId="0" borderId="142" xfId="5" applyFont="1" applyBorder="1" applyAlignment="1">
      <alignment horizontal="center" vertical="center"/>
    </xf>
    <xf numFmtId="0" fontId="23" fillId="0" borderId="143" xfId="5" applyFont="1" applyBorder="1" applyAlignment="1">
      <alignment horizontal="center" vertical="center"/>
    </xf>
    <xf numFmtId="0" fontId="23" fillId="0" borderId="144" xfId="5" applyFont="1" applyBorder="1" applyAlignment="1">
      <alignment horizontal="center" vertical="center"/>
    </xf>
    <xf numFmtId="0" fontId="23" fillId="0" borderId="131" xfId="5" applyFont="1" applyBorder="1" applyAlignment="1">
      <alignment horizontal="center" vertical="center" wrapText="1"/>
    </xf>
    <xf numFmtId="0" fontId="23" fillId="0" borderId="0" xfId="5" applyFont="1" applyAlignment="1">
      <alignment vertical="top" wrapText="1"/>
    </xf>
    <xf numFmtId="0" fontId="23" fillId="0" borderId="47" xfId="5" applyFont="1" applyBorder="1" applyAlignment="1">
      <alignment horizontal="center" vertical="center"/>
    </xf>
    <xf numFmtId="0" fontId="23" fillId="0" borderId="145" xfId="5" applyFont="1" applyBorder="1" applyAlignment="1">
      <alignment horizontal="center" vertical="center"/>
    </xf>
    <xf numFmtId="0" fontId="23" fillId="0" borderId="131" xfId="5" applyFont="1" applyBorder="1" applyAlignment="1">
      <alignment vertical="center"/>
    </xf>
    <xf numFmtId="0" fontId="22" fillId="0" borderId="6" xfId="5" applyFont="1" applyBorder="1" applyAlignment="1">
      <alignment horizontal="center" vertical="center"/>
    </xf>
    <xf numFmtId="0" fontId="22" fillId="0" borderId="12" xfId="5" applyFont="1" applyBorder="1" applyAlignment="1">
      <alignment horizontal="center" vertical="center"/>
    </xf>
    <xf numFmtId="0" fontId="23" fillId="0" borderId="0" xfId="5" applyFont="1" applyAlignment="1">
      <alignment vertical="center" wrapText="1"/>
    </xf>
    <xf numFmtId="0" fontId="24" fillId="0" borderId="6" xfId="5" applyFont="1" applyBorder="1" applyAlignment="1">
      <alignment horizontal="center" vertical="center"/>
    </xf>
    <xf numFmtId="0" fontId="22" fillId="0" borderId="38" xfId="5" applyFont="1" applyBorder="1" applyAlignment="1">
      <alignment horizontal="center" vertical="center"/>
    </xf>
    <xf numFmtId="0" fontId="24" fillId="0" borderId="89" xfId="5" applyFont="1" applyBorder="1" applyAlignment="1">
      <alignment horizontal="center" vertical="center"/>
    </xf>
    <xf numFmtId="0" fontId="24" fillId="0" borderId="19" xfId="5" applyFont="1" applyBorder="1" applyAlignment="1">
      <alignment horizontal="center" vertical="center"/>
    </xf>
    <xf numFmtId="0" fontId="24" fillId="0" borderId="51" xfId="5" applyFont="1" applyBorder="1" applyAlignment="1">
      <alignment horizontal="center" vertical="center"/>
    </xf>
    <xf numFmtId="0" fontId="6" fillId="0" borderId="5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9" xfId="0" applyFont="1" applyBorder="1" applyAlignment="1">
      <alignment horizontal="center" vertical="center" wrapText="1"/>
    </xf>
    <xf numFmtId="185" fontId="6" fillId="7" borderId="53" xfId="0" applyNumberFormat="1" applyFont="1" applyFill="1" applyBorder="1" applyAlignment="1">
      <alignment horizontal="center" vertical="center"/>
    </xf>
    <xf numFmtId="185" fontId="6" fillId="7" borderId="82" xfId="0" applyNumberFormat="1" applyFont="1" applyFill="1" applyBorder="1" applyAlignment="1">
      <alignment horizontal="center" vertical="center"/>
    </xf>
    <xf numFmtId="185" fontId="6" fillId="0" borderId="19" xfId="0" applyNumberFormat="1" applyFont="1" applyBorder="1" applyAlignment="1">
      <alignment vertical="center"/>
    </xf>
    <xf numFmtId="0" fontId="3" fillId="0" borderId="146" xfId="6" applyBorder="1" applyAlignment="1">
      <alignment horizontal="center" vertical="center"/>
    </xf>
    <xf numFmtId="0" fontId="3" fillId="0" borderId="147" xfId="6" applyBorder="1" applyAlignment="1">
      <alignment vertical="center" wrapText="1"/>
    </xf>
    <xf numFmtId="0" fontId="3" fillId="5" borderId="148" xfId="6" applyFont="1" applyFill="1" applyBorder="1" applyAlignment="1">
      <alignment horizontal="center" vertical="center" wrapText="1"/>
    </xf>
    <xf numFmtId="0" fontId="3" fillId="3" borderId="18" xfId="6" applyFill="1" applyBorder="1" applyAlignment="1">
      <alignment horizontal="center" vertical="center"/>
    </xf>
    <xf numFmtId="0" fontId="3" fillId="3" borderId="19" xfId="6" applyFill="1" applyBorder="1" applyAlignment="1">
      <alignment horizontal="center" vertical="center"/>
    </xf>
    <xf numFmtId="0" fontId="3" fillId="3" borderId="20" xfId="6" applyFill="1" applyBorder="1" applyAlignment="1">
      <alignment horizontal="center" vertical="center"/>
    </xf>
    <xf numFmtId="0" fontId="3" fillId="4" borderId="23" xfId="6" applyFill="1" applyBorder="1" applyAlignment="1">
      <alignment horizontal="center" vertical="center"/>
    </xf>
    <xf numFmtId="0" fontId="3" fillId="4" borderId="24" xfId="6" applyFill="1" applyBorder="1" applyAlignment="1">
      <alignment horizontal="center" vertical="center"/>
    </xf>
    <xf numFmtId="0" fontId="3" fillId="4" borderId="25" xfId="6" applyFill="1" applyBorder="1" applyAlignment="1">
      <alignment horizontal="center" vertical="center"/>
    </xf>
    <xf numFmtId="0" fontId="3" fillId="5" borderId="4" xfId="6" applyFont="1" applyFill="1" applyBorder="1">
      <alignment vertical="center"/>
    </xf>
    <xf numFmtId="0" fontId="3" fillId="5" borderId="146" xfId="6" applyFont="1" applyFill="1" applyBorder="1">
      <alignment vertical="center"/>
    </xf>
    <xf numFmtId="0" fontId="3" fillId="5" borderId="5" xfId="6" applyFont="1" applyFill="1" applyBorder="1">
      <alignment vertical="center"/>
    </xf>
    <xf numFmtId="0" fontId="3" fillId="4" borderId="26" xfId="6" applyFill="1" applyBorder="1" applyAlignment="1">
      <alignment horizontal="center" vertical="center" wrapText="1"/>
    </xf>
    <xf numFmtId="0" fontId="3" fillId="4" borderId="27" xfId="6" applyFill="1" applyBorder="1" applyAlignment="1">
      <alignment horizontal="center" vertical="center" wrapText="1"/>
    </xf>
    <xf numFmtId="176" fontId="3" fillId="0" borderId="149" xfId="6" applyNumberFormat="1" applyBorder="1" applyAlignment="1">
      <alignment horizontal="center" vertical="center" wrapText="1"/>
    </xf>
    <xf numFmtId="0" fontId="3" fillId="4" borderId="30" xfId="6" applyFill="1" applyBorder="1" applyAlignment="1">
      <alignment horizontal="center" vertical="center" wrapText="1"/>
    </xf>
    <xf numFmtId="0" fontId="3" fillId="4" borderId="31" xfId="6" applyFill="1" applyBorder="1" applyAlignment="1">
      <alignment horizontal="center" vertical="center" wrapText="1"/>
    </xf>
    <xf numFmtId="177" fontId="3" fillId="0" borderId="150" xfId="6" applyNumberFormat="1" applyBorder="1" applyAlignment="1">
      <alignment horizontal="center" vertical="center" wrapText="1"/>
    </xf>
    <xf numFmtId="178" fontId="3" fillId="0" borderId="150" xfId="6" applyNumberFormat="1" applyBorder="1" applyAlignment="1">
      <alignment horizontal="right" vertical="center" wrapText="1"/>
    </xf>
    <xf numFmtId="178" fontId="3" fillId="0" borderId="151" xfId="6" applyNumberFormat="1" applyBorder="1" applyAlignment="1">
      <alignment horizontal="right" vertical="center" wrapText="1"/>
    </xf>
    <xf numFmtId="178" fontId="3" fillId="0" borderId="152" xfId="6" applyNumberFormat="1" applyBorder="1" applyAlignment="1">
      <alignment horizontal="right" vertical="center" wrapText="1"/>
    </xf>
    <xf numFmtId="0" fontId="3" fillId="5" borderId="0" xfId="3" applyFill="1">
      <alignment vertical="center"/>
    </xf>
    <xf numFmtId="0" fontId="3" fillId="0" borderId="49" xfId="3" applyBorder="1">
      <alignment vertical="center"/>
    </xf>
    <xf numFmtId="0" fontId="3" fillId="0" borderId="0" xfId="3" applyAlignment="1">
      <alignment vertical="center" wrapText="1"/>
    </xf>
    <xf numFmtId="0" fontId="3" fillId="5" borderId="49" xfId="3" applyFill="1" applyBorder="1">
      <alignment vertical="center"/>
    </xf>
    <xf numFmtId="0" fontId="3" fillId="10" borderId="49" xfId="3" applyFill="1" applyBorder="1">
      <alignment vertical="center"/>
    </xf>
    <xf numFmtId="0" fontId="3" fillId="10" borderId="0" xfId="3" applyFill="1">
      <alignment vertical="center"/>
    </xf>
    <xf numFmtId="0" fontId="3" fillId="10" borderId="0" xfId="3" applyFill="1" applyAlignment="1">
      <alignment vertical="center" wrapText="1"/>
    </xf>
    <xf numFmtId="0" fontId="0" fillId="10" borderId="0" xfId="0" applyFill="1" applyAlignment="1">
      <alignment vertical="center"/>
    </xf>
    <xf numFmtId="3" fontId="3" fillId="0" borderId="0" xfId="3" applyNumberFormat="1">
      <alignment vertical="center"/>
    </xf>
    <xf numFmtId="0" fontId="35" fillId="0" borderId="0" xfId="0" applyFont="1" applyAlignment="1">
      <alignment horizontal="center" vertical="center"/>
    </xf>
    <xf numFmtId="0" fontId="35" fillId="10" borderId="0" xfId="0" applyFont="1" applyFill="1" applyAlignment="1">
      <alignment horizontal="center" vertical="center"/>
    </xf>
    <xf numFmtId="0" fontId="0" fillId="10" borderId="0" xfId="0" applyFill="1" applyAlignment="1">
      <alignment horizontal="center" vertical="center"/>
    </xf>
    <xf numFmtId="0" fontId="3" fillId="10" borderId="0" xfId="3" applyFill="1" applyAlignment="1">
      <alignment horizontal="center" vertical="center"/>
    </xf>
    <xf numFmtId="0" fontId="35" fillId="0" borderId="0" xfId="0" applyFont="1" applyAlignment="1">
      <alignment horizontal="center" vertical="center" wrapText="1"/>
    </xf>
    <xf numFmtId="12" fontId="0" fillId="0" borderId="0" xfId="0" applyNumberFormat="1" applyAlignment="1">
      <alignment horizontal="center" vertical="center"/>
    </xf>
    <xf numFmtId="0" fontId="35" fillId="10" borderId="0" xfId="0" applyFont="1" applyFill="1" applyAlignment="1">
      <alignment horizontal="center" vertical="center" wrapText="1"/>
    </xf>
    <xf numFmtId="12" fontId="0" fillId="10" borderId="0" xfId="0" applyNumberFormat="1" applyFill="1" applyAlignment="1">
      <alignment horizontal="center" vertical="center"/>
    </xf>
    <xf numFmtId="12" fontId="3" fillId="10"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3.xml" /><Relationship Id="rId22" Type="http://schemas.openxmlformats.org/officeDocument/2006/relationships/customXml" Target="../customXml/item2.xml" /><Relationship Id="rId23" Type="http://schemas.openxmlformats.org/officeDocument/2006/relationships/customXml" Target="../customXml/item1.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228600</xdr:colOff>
      <xdr:row>0</xdr:row>
      <xdr:rowOff>77470</xdr:rowOff>
    </xdr:from>
    <xdr:to xmlns:xdr="http://schemas.openxmlformats.org/drawingml/2006/spreadsheetDrawing">
      <xdr:col>1</xdr:col>
      <xdr:colOff>1411605</xdr:colOff>
      <xdr:row>0</xdr:row>
      <xdr:rowOff>405765</xdr:rowOff>
    </xdr:to>
    <xdr:sp macro="" textlink="">
      <xdr:nvSpPr>
        <xdr:cNvPr id="2" name="図形 2"/>
        <xdr:cNvSpPr/>
      </xdr:nvSpPr>
      <xdr:spPr>
        <a:xfrm>
          <a:off x="228600" y="77470"/>
          <a:ext cx="1611630" cy="328295"/>
        </a:xfrm>
        <a:prstGeom prst="wedgeRectCallout">
          <a:avLst>
            <a:gd name="adj1" fmla="val -19709"/>
            <a:gd name="adj2" fmla="val 31514"/>
          </a:avLst>
        </a:prstGeom>
        <a:solidFill>
          <a:schemeClr val="bg1"/>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600">
              <a:solidFill>
                <a:sysClr val="windowText" lastClr="000000"/>
              </a:solidFill>
              <a:latin typeface="ＭＳ ゴシック"/>
              <a:ea typeface="ＭＳ ゴシック"/>
            </a:rPr>
            <a:t>記載例</a:t>
          </a:r>
        </a:p>
      </xdr:txBody>
    </xdr:sp>
    <xdr:clientData/>
  </xdr:twoCellAnchor>
  <xdr:twoCellAnchor>
    <xdr:from xmlns:xdr="http://schemas.openxmlformats.org/drawingml/2006/spreadsheetDrawing">
      <xdr:col>2</xdr:col>
      <xdr:colOff>682625</xdr:colOff>
      <xdr:row>10</xdr:row>
      <xdr:rowOff>194310</xdr:rowOff>
    </xdr:from>
    <xdr:to xmlns:xdr="http://schemas.openxmlformats.org/drawingml/2006/spreadsheetDrawing">
      <xdr:col>4</xdr:col>
      <xdr:colOff>2605405</xdr:colOff>
      <xdr:row>11</xdr:row>
      <xdr:rowOff>271780</xdr:rowOff>
    </xdr:to>
    <xdr:sp macro="" textlink="">
      <xdr:nvSpPr>
        <xdr:cNvPr id="3" name="図形 3"/>
        <xdr:cNvSpPr/>
      </xdr:nvSpPr>
      <xdr:spPr>
        <a:xfrm>
          <a:off x="2682875" y="3533140"/>
          <a:ext cx="6742430" cy="713740"/>
        </a:xfrm>
        <a:prstGeom prst="wedgeRectCallout">
          <a:avLst>
            <a:gd name="adj1" fmla="val -19709"/>
            <a:gd name="adj2" fmla="val 31514"/>
          </a:avLst>
        </a:prstGeom>
        <a:solidFill>
          <a:schemeClr val="bg1"/>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a:solidFill>
                <a:sysClr val="windowText" lastClr="000000"/>
              </a:solidFill>
              <a:latin typeface="ＭＳ ゴシック"/>
              <a:ea typeface="ＭＳ ゴシック"/>
            </a:rPr>
            <a:t>記入不要</a:t>
          </a:r>
          <a:endParaRPr kumimoji="1" lang="ja-JP" altLang="en-US" sz="160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345285"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666750</xdr:colOff>
      <xdr:row>19</xdr:row>
      <xdr:rowOff>135890</xdr:rowOff>
    </xdr:from>
    <xdr:to xmlns:xdr="http://schemas.openxmlformats.org/drawingml/2006/spreadsheetDrawing">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83185</xdr:rowOff>
    </xdr:from>
    <xdr:to xmlns:xdr="http://schemas.openxmlformats.org/drawingml/2006/spreadsheetDrawing">
      <xdr:col>5</xdr:col>
      <xdr:colOff>238125</xdr:colOff>
      <xdr:row>17</xdr:row>
      <xdr:rowOff>143510</xdr:rowOff>
    </xdr:to>
    <xdr:sp macro="" textlink="">
      <xdr:nvSpPr>
        <xdr:cNvPr id="2" name="角丸四角形 1"/>
        <xdr:cNvSpPr/>
      </xdr:nvSpPr>
      <xdr:spPr>
        <a:xfrm>
          <a:off x="4352925" y="316928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8.vml" /><Relationship Id="rId3"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tint="-0.1"/>
    <pageSetUpPr fitToPage="1"/>
  </sheetPr>
  <dimension ref="A2:N17"/>
  <sheetViews>
    <sheetView view="pageBreakPreview" zoomScaleSheetLayoutView="100" workbookViewId="0">
      <selection activeCell="A3" sqref="A3"/>
    </sheetView>
  </sheetViews>
  <sheetFormatPr defaultColWidth="10.625" defaultRowHeight="20.100000000000001" customHeight="1"/>
  <cols>
    <col min="1" max="1" width="5.625" style="1" customWidth="1"/>
    <col min="2" max="2" width="20.625" style="1" customWidth="1"/>
    <col min="3" max="3" width="12.625" style="1" customWidth="1"/>
    <col min="4" max="5" width="50.625" style="1" customWidth="1"/>
    <col min="6" max="7" width="10.875" style="1" customWidth="1"/>
    <col min="8" max="8" width="13.375" style="1" customWidth="1"/>
    <col min="9" max="9" width="10.875" style="1" customWidth="1"/>
    <col min="10" max="13" width="7" style="1" customWidth="1"/>
    <col min="14" max="14" width="12.5" style="1" customWidth="1"/>
    <col min="15" max="16384" width="10.625" style="1"/>
  </cols>
  <sheetData>
    <row r="1" spans="1:14" ht="33" customHeight="1"/>
    <row r="2" spans="1:14" ht="20.100000000000001" customHeight="1">
      <c r="A2" s="1" t="s">
        <v>661</v>
      </c>
    </row>
    <row r="3" spans="1:14" ht="20.100000000000001" customHeight="1">
      <c r="A3" s="1" t="s">
        <v>469</v>
      </c>
    </row>
    <row r="5" spans="1:14" s="2" customFormat="1" ht="39.950000000000003" customHeight="1">
      <c r="A5" s="2" t="s">
        <v>656</v>
      </c>
    </row>
    <row r="6" spans="1:14" ht="20.100000000000001" customHeight="1"/>
    <row r="7" spans="1:14" ht="30" customHeight="1">
      <c r="A7" s="3"/>
      <c r="B7" s="9" t="s">
        <v>633</v>
      </c>
      <c r="C7" s="15"/>
      <c r="D7" s="15"/>
      <c r="E7" s="15"/>
      <c r="F7" s="15"/>
      <c r="G7" s="15"/>
      <c r="H7" s="15"/>
      <c r="I7" s="15"/>
      <c r="J7" s="15"/>
      <c r="K7" s="15"/>
      <c r="L7" s="15"/>
      <c r="M7" s="15"/>
      <c r="N7" s="50"/>
    </row>
    <row r="8" spans="1:14" ht="19.5" customHeight="1">
      <c r="A8" s="4"/>
      <c r="B8" s="10" t="s">
        <v>658</v>
      </c>
      <c r="C8" s="16" t="s">
        <v>411</v>
      </c>
      <c r="D8" s="22" t="s">
        <v>365</v>
      </c>
      <c r="E8" s="27" t="s">
        <v>635</v>
      </c>
      <c r="F8" s="32" t="s">
        <v>659</v>
      </c>
      <c r="G8" s="32"/>
      <c r="H8" s="32"/>
      <c r="I8" s="32"/>
      <c r="J8" s="32"/>
      <c r="K8" s="32"/>
      <c r="L8" s="32"/>
      <c r="M8" s="32"/>
      <c r="N8" s="51"/>
    </row>
    <row r="9" spans="1:14" ht="20.100000000000001" customHeight="1">
      <c r="A9" s="4"/>
      <c r="B9" s="11"/>
      <c r="C9" s="17"/>
      <c r="D9" s="23"/>
      <c r="E9" s="28"/>
      <c r="F9" s="33" t="s">
        <v>348</v>
      </c>
      <c r="G9" s="37" t="s">
        <v>636</v>
      </c>
      <c r="H9" s="37" t="s">
        <v>565</v>
      </c>
      <c r="I9" s="43" t="s">
        <v>657</v>
      </c>
      <c r="J9" s="45" t="s">
        <v>213</v>
      </c>
      <c r="K9" s="49"/>
      <c r="L9" s="49"/>
      <c r="M9" s="49"/>
      <c r="N9" s="52"/>
    </row>
    <row r="10" spans="1:14" ht="39.950000000000003" customHeight="1">
      <c r="A10" s="5"/>
      <c r="B10" s="12"/>
      <c r="C10" s="18"/>
      <c r="D10" s="24"/>
      <c r="E10" s="29"/>
      <c r="F10" s="34"/>
      <c r="G10" s="38"/>
      <c r="H10" s="38"/>
      <c r="I10" s="44"/>
      <c r="J10" s="46" t="s">
        <v>660</v>
      </c>
      <c r="K10" s="46" t="s">
        <v>547</v>
      </c>
      <c r="L10" s="46" t="s">
        <v>8</v>
      </c>
      <c r="M10" s="46" t="s">
        <v>321</v>
      </c>
      <c r="N10" s="53" t="s">
        <v>341</v>
      </c>
    </row>
    <row r="11" spans="1:14" ht="50.1" customHeight="1">
      <c r="A11" s="6" t="s">
        <v>470</v>
      </c>
      <c r="B11" s="13" t="s">
        <v>51</v>
      </c>
      <c r="C11" s="19"/>
      <c r="D11" s="25"/>
      <c r="E11" s="30"/>
      <c r="F11" s="35">
        <v>40</v>
      </c>
      <c r="G11" s="39">
        <v>160</v>
      </c>
      <c r="H11" s="41">
        <v>77440</v>
      </c>
      <c r="I11" s="41" t="s">
        <v>637</v>
      </c>
      <c r="J11" s="47" t="s">
        <v>571</v>
      </c>
      <c r="K11" s="47" t="s">
        <v>571</v>
      </c>
      <c r="L11" s="47" t="s">
        <v>571</v>
      </c>
      <c r="M11" s="47" t="s">
        <v>571</v>
      </c>
      <c r="N11" s="54"/>
    </row>
    <row r="12" spans="1:14" ht="50.1" customHeight="1">
      <c r="A12" s="7" t="s">
        <v>507</v>
      </c>
      <c r="B12" s="14" t="s">
        <v>551</v>
      </c>
      <c r="C12" s="20"/>
      <c r="D12" s="26"/>
      <c r="E12" s="31"/>
      <c r="F12" s="36">
        <v>0</v>
      </c>
      <c r="G12" s="40">
        <v>50</v>
      </c>
      <c r="H12" s="42">
        <v>14500</v>
      </c>
      <c r="I12" s="42" t="s">
        <v>638</v>
      </c>
      <c r="J12" s="48"/>
      <c r="K12" s="48"/>
      <c r="L12" s="48" t="s">
        <v>571</v>
      </c>
      <c r="M12" s="48"/>
      <c r="N12" s="55"/>
    </row>
    <row r="13" spans="1:14" ht="20.100000000000001" customHeight="1">
      <c r="A13" s="8"/>
      <c r="B13" s="8"/>
      <c r="C13" s="8"/>
      <c r="D13" s="8"/>
      <c r="E13" s="8"/>
    </row>
    <row r="14" spans="1:14" ht="20.100000000000001" customHeight="1">
      <c r="A14" s="8"/>
      <c r="B14" s="8"/>
      <c r="C14" s="8"/>
      <c r="D14" s="8"/>
      <c r="E14" s="8"/>
    </row>
    <row r="16" spans="1:14" ht="20.100000000000001" customHeight="1">
      <c r="C16" s="21"/>
      <c r="F16" s="21"/>
      <c r="G16" s="21"/>
      <c r="H16" s="21"/>
      <c r="I16" s="21" t="s">
        <v>637</v>
      </c>
      <c r="J16" s="21" t="s">
        <v>571</v>
      </c>
      <c r="K16" s="21"/>
      <c r="L16" s="21"/>
      <c r="M16" s="21"/>
      <c r="N16" s="21"/>
    </row>
    <row r="17" spans="3:14" ht="20.100000000000001" customHeight="1">
      <c r="C17" s="21"/>
      <c r="F17" s="21"/>
      <c r="G17" s="21"/>
      <c r="H17" s="21"/>
      <c r="I17" s="21" t="s">
        <v>638</v>
      </c>
      <c r="J17" s="21"/>
      <c r="K17" s="21"/>
      <c r="L17" s="21"/>
      <c r="M17" s="21"/>
      <c r="N17" s="21"/>
    </row>
  </sheetData>
  <mergeCells count="10">
    <mergeCell ref="J9:N9"/>
    <mergeCell ref="A7:A10"/>
    <mergeCell ref="B8:B10"/>
    <mergeCell ref="C8:C10"/>
    <mergeCell ref="D8:D10"/>
    <mergeCell ref="E8:E10"/>
    <mergeCell ref="F9:F10"/>
    <mergeCell ref="G9:G10"/>
    <mergeCell ref="H9:H10"/>
    <mergeCell ref="I9:I10"/>
  </mergeCells>
  <phoneticPr fontId="4"/>
  <dataValidations count="2">
    <dataValidation type="list" allowBlank="1" showDropDown="0" showInputMessage="1" showErrorMessage="1" sqref="J11:M12">
      <formula1>$J$16</formula1>
    </dataValidation>
    <dataValidation type="list" allowBlank="1" showDropDown="0" showInputMessage="1" showErrorMessage="1" sqref="I11:I12">
      <formula1>$I$16:$I$17</formula1>
    </dataValidation>
  </dataValidations>
  <printOptions horizontalCentered="1"/>
  <pageMargins left="0.39370078740157483" right="0.39370078740157483" top="0.39370078740157483" bottom="0.39370078740157483" header="0.39370078740157483" footer="0.39370078740157483"/>
  <pageSetup paperSize="9" scale="62" fitToWidth="1" fitToHeight="1" orientation="landscape"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342</v>
      </c>
    </row>
    <row r="2" spans="1:11" ht="18" customHeight="1">
      <c r="A2" s="181" t="s">
        <v>183</v>
      </c>
      <c r="B2" s="181"/>
      <c r="C2" s="181"/>
      <c r="D2" s="181"/>
      <c r="E2" s="181"/>
      <c r="F2" s="181"/>
      <c r="G2" s="181"/>
      <c r="H2" s="181"/>
      <c r="I2" s="181"/>
      <c r="J2" s="181"/>
      <c r="K2" s="181"/>
    </row>
    <row r="5" spans="1:11" ht="18.75" customHeight="1">
      <c r="A5" s="182" t="s">
        <v>73</v>
      </c>
      <c r="B5" s="184" t="s">
        <v>415</v>
      </c>
      <c r="C5" s="184"/>
      <c r="D5" s="184"/>
      <c r="E5" s="184"/>
      <c r="F5" s="184"/>
    </row>
    <row r="6" spans="1:11" ht="12" customHeight="1">
      <c r="A6" s="183"/>
      <c r="B6" s="201"/>
      <c r="C6" s="201"/>
      <c r="D6" s="201"/>
      <c r="E6" s="201"/>
      <c r="F6" s="201"/>
    </row>
    <row r="8" spans="1:11">
      <c r="A8" s="184" t="s">
        <v>512</v>
      </c>
      <c r="B8" s="184"/>
      <c r="C8" s="184"/>
      <c r="D8" s="184" t="s">
        <v>513</v>
      </c>
      <c r="E8" s="184"/>
      <c r="F8" s="184"/>
      <c r="G8" s="184" t="s">
        <v>332</v>
      </c>
      <c r="H8" s="184"/>
      <c r="I8" s="184"/>
      <c r="J8" s="184"/>
      <c r="K8" s="184"/>
    </row>
    <row r="9" spans="1:11" ht="18.75" customHeight="1">
      <c r="A9" s="185"/>
      <c r="B9" s="185"/>
      <c r="C9" s="185"/>
      <c r="D9" s="185"/>
      <c r="E9" s="185"/>
      <c r="F9" s="185"/>
      <c r="G9" s="185"/>
      <c r="H9" s="185"/>
      <c r="I9" s="185"/>
      <c r="J9" s="185"/>
      <c r="K9" s="185"/>
    </row>
    <row r="10" spans="1:11">
      <c r="A10" s="184" t="s">
        <v>515</v>
      </c>
      <c r="B10" s="184"/>
      <c r="C10" s="184"/>
      <c r="D10" s="184" t="s">
        <v>516</v>
      </c>
      <c r="E10" s="184"/>
      <c r="F10" s="184"/>
      <c r="G10" s="184" t="s">
        <v>332</v>
      </c>
      <c r="H10" s="184"/>
      <c r="I10" s="184"/>
      <c r="J10" s="184"/>
      <c r="K10" s="184"/>
    </row>
    <row r="11" spans="1:11" ht="18.75" customHeight="1">
      <c r="A11" s="185"/>
      <c r="B11" s="185"/>
      <c r="C11" s="185"/>
      <c r="D11" s="185"/>
      <c r="E11" s="185"/>
      <c r="F11" s="185"/>
      <c r="G11" s="185"/>
      <c r="H11" s="185"/>
      <c r="I11" s="185"/>
      <c r="J11" s="185"/>
      <c r="K11" s="185"/>
    </row>
    <row r="12" spans="1:11" ht="12" customHeight="1">
      <c r="A12" s="186"/>
      <c r="B12" s="186"/>
      <c r="C12" s="186"/>
      <c r="D12" s="186"/>
      <c r="E12" s="186"/>
      <c r="F12" s="186"/>
      <c r="G12" s="186"/>
      <c r="H12" s="186"/>
      <c r="I12" s="186"/>
      <c r="J12" s="186"/>
      <c r="K12" s="186"/>
    </row>
    <row r="13" spans="1:11" ht="12" customHeight="1">
      <c r="A13" s="186"/>
      <c r="B13" s="186"/>
      <c r="C13" s="186"/>
      <c r="D13" s="186"/>
      <c r="E13" s="186"/>
      <c r="F13" s="186"/>
      <c r="G13" s="186"/>
      <c r="H13" s="186"/>
      <c r="I13" s="186"/>
      <c r="J13" s="186"/>
      <c r="K13" s="186"/>
    </row>
    <row r="14" spans="1:11">
      <c r="A14" s="180" t="s">
        <v>388</v>
      </c>
    </row>
    <row r="15" spans="1:11" ht="3.75" customHeight="1"/>
    <row r="16" spans="1:11">
      <c r="A16" s="187" t="s">
        <v>334</v>
      </c>
      <c r="B16" s="182" t="s">
        <v>345</v>
      </c>
      <c r="C16" s="182"/>
      <c r="D16" s="182"/>
      <c r="E16" s="182"/>
      <c r="F16" s="182"/>
      <c r="G16" s="182" t="s">
        <v>346</v>
      </c>
      <c r="H16" s="182"/>
      <c r="I16" s="182"/>
      <c r="J16" s="182"/>
      <c r="K16" s="182"/>
    </row>
    <row r="17" spans="1:11" ht="18.75" customHeight="1">
      <c r="A17" s="188"/>
      <c r="B17" s="202" t="s">
        <v>581</v>
      </c>
      <c r="C17" s="217" t="s">
        <v>582</v>
      </c>
      <c r="D17" s="226" t="s">
        <v>54</v>
      </c>
      <c r="E17" s="226" t="s">
        <v>583</v>
      </c>
      <c r="F17" s="237" t="s">
        <v>582</v>
      </c>
      <c r="G17" s="202" t="s">
        <v>581</v>
      </c>
      <c r="H17" s="217" t="s">
        <v>582</v>
      </c>
      <c r="I17" s="226" t="s">
        <v>54</v>
      </c>
      <c r="J17" s="226" t="s">
        <v>583</v>
      </c>
      <c r="K17" s="237" t="s">
        <v>582</v>
      </c>
    </row>
    <row r="18" spans="1:11" ht="18.75" customHeight="1">
      <c r="A18" s="182" t="s">
        <v>368</v>
      </c>
      <c r="B18" s="203"/>
      <c r="C18" s="203"/>
      <c r="D18" s="203"/>
      <c r="E18" s="203"/>
      <c r="F18" s="203"/>
      <c r="G18" s="202"/>
      <c r="H18" s="226"/>
      <c r="I18" s="226"/>
      <c r="J18" s="226"/>
      <c r="K18" s="245"/>
    </row>
    <row r="19" spans="1:11" ht="12" customHeight="1">
      <c r="A19" s="182" t="s">
        <v>31</v>
      </c>
      <c r="B19" s="386"/>
      <c r="C19" s="391"/>
      <c r="D19" s="391"/>
      <c r="E19" s="391"/>
      <c r="F19" s="401"/>
      <c r="G19" s="282" t="s">
        <v>524</v>
      </c>
      <c r="H19" s="284"/>
      <c r="I19" s="284"/>
      <c r="J19" s="284"/>
      <c r="K19" s="248"/>
    </row>
    <row r="20" spans="1:11" ht="19.5" customHeight="1">
      <c r="A20" s="182"/>
      <c r="B20" s="221"/>
      <c r="C20" s="229"/>
      <c r="D20" s="229"/>
      <c r="E20" s="229"/>
      <c r="F20" s="255"/>
      <c r="G20" s="227" t="s">
        <v>526</v>
      </c>
      <c r="H20" s="356"/>
      <c r="I20" s="420"/>
      <c r="J20" s="422"/>
      <c r="K20" s="423"/>
    </row>
    <row r="21" spans="1:11" ht="22.5" customHeight="1">
      <c r="A21" s="182"/>
      <c r="B21" s="387"/>
      <c r="C21" s="392"/>
      <c r="D21" s="392"/>
      <c r="E21" s="392"/>
      <c r="F21" s="402"/>
      <c r="G21" s="227" t="s">
        <v>527</v>
      </c>
      <c r="H21" s="356"/>
      <c r="I21" s="421"/>
      <c r="J21" s="421"/>
      <c r="K21" s="424"/>
    </row>
    <row r="22" spans="1:11">
      <c r="A22" s="189" t="s">
        <v>353</v>
      </c>
      <c r="B22" s="182" t="s">
        <v>349</v>
      </c>
      <c r="C22" s="182"/>
      <c r="D22" s="182"/>
      <c r="E22" s="182"/>
      <c r="F22" s="182"/>
      <c r="G22" s="182" t="s">
        <v>350</v>
      </c>
      <c r="H22" s="182"/>
      <c r="I22" s="182"/>
      <c r="J22" s="182"/>
      <c r="K22" s="182"/>
    </row>
    <row r="23" spans="1:11" ht="18.75" customHeight="1">
      <c r="A23" s="188"/>
      <c r="B23" s="203"/>
      <c r="C23" s="203"/>
      <c r="D23" s="203"/>
      <c r="E23" s="203"/>
      <c r="F23" s="203"/>
      <c r="G23" s="203"/>
      <c r="H23" s="203"/>
      <c r="I23" s="203"/>
      <c r="J23" s="203"/>
      <c r="K23" s="203"/>
    </row>
    <row r="24" spans="1:11" ht="12" customHeight="1">
      <c r="A24" s="190" t="s">
        <v>355</v>
      </c>
      <c r="B24" s="182" t="s">
        <v>172</v>
      </c>
      <c r="C24" s="184" t="s">
        <v>356</v>
      </c>
      <c r="D24" s="184"/>
      <c r="E24" s="184"/>
      <c r="F24" s="184"/>
      <c r="G24" s="184"/>
      <c r="H24" s="184"/>
      <c r="I24" s="184"/>
      <c r="J24" s="184"/>
      <c r="K24" s="184"/>
    </row>
    <row r="25" spans="1:11">
      <c r="A25" s="190"/>
      <c r="B25" s="203"/>
      <c r="C25" s="182" t="s">
        <v>361</v>
      </c>
      <c r="D25" s="182" t="s">
        <v>16</v>
      </c>
      <c r="E25" s="182" t="s">
        <v>366</v>
      </c>
      <c r="F25" s="202" t="s">
        <v>350</v>
      </c>
      <c r="G25" s="245"/>
      <c r="H25" s="182" t="s">
        <v>155</v>
      </c>
      <c r="I25" s="182"/>
      <c r="J25" s="182"/>
      <c r="K25" s="182"/>
    </row>
    <row r="26" spans="1:11" ht="18.75" customHeight="1">
      <c r="A26" s="190"/>
      <c r="B26" s="203"/>
      <c r="C26" s="415"/>
      <c r="D26" s="272"/>
      <c r="E26" s="418"/>
      <c r="F26" s="230"/>
      <c r="G26" s="230"/>
      <c r="H26" s="252" t="s">
        <v>50</v>
      </c>
      <c r="I26" s="266"/>
      <c r="J26" s="252" t="s">
        <v>261</v>
      </c>
      <c r="K26" s="182"/>
    </row>
    <row r="27" spans="1:11" ht="18.75" customHeight="1">
      <c r="A27" s="190"/>
      <c r="B27" s="203"/>
      <c r="C27" s="415"/>
      <c r="D27" s="272"/>
      <c r="E27" s="418"/>
      <c r="F27" s="230"/>
      <c r="G27" s="230"/>
      <c r="H27" s="252" t="s">
        <v>50</v>
      </c>
      <c r="I27" s="266"/>
      <c r="J27" s="252" t="s">
        <v>261</v>
      </c>
      <c r="K27" s="182"/>
    </row>
    <row r="30" spans="1:11">
      <c r="A30" s="180" t="s">
        <v>360</v>
      </c>
    </row>
    <row r="31" spans="1:11" ht="3.75" customHeight="1"/>
    <row r="32" spans="1:11">
      <c r="A32" s="191" t="s">
        <v>27</v>
      </c>
      <c r="B32" s="281" t="s">
        <v>531</v>
      </c>
      <c r="C32" s="283"/>
      <c r="D32" s="258"/>
      <c r="E32" s="204" t="s">
        <v>533</v>
      </c>
      <c r="F32" s="219"/>
      <c r="G32" s="246"/>
      <c r="H32" s="191" t="s">
        <v>344</v>
      </c>
      <c r="I32" s="266" t="s">
        <v>453</v>
      </c>
      <c r="J32" s="266"/>
      <c r="K32" s="266"/>
    </row>
    <row r="33" spans="1:11" ht="18.75" customHeight="1">
      <c r="A33" s="384"/>
      <c r="B33" s="388" t="s">
        <v>162</v>
      </c>
      <c r="C33" s="393"/>
      <c r="D33" s="393"/>
      <c r="E33" s="253" t="s">
        <v>76</v>
      </c>
      <c r="F33" s="191" t="s">
        <v>572</v>
      </c>
      <c r="G33" s="213" t="s">
        <v>341</v>
      </c>
      <c r="H33" s="384"/>
      <c r="I33" s="266"/>
      <c r="J33" s="266"/>
      <c r="K33" s="266"/>
    </row>
    <row r="34" spans="1:11" ht="18.75" customHeight="1">
      <c r="A34" s="192"/>
      <c r="B34" s="389"/>
      <c r="C34" s="191" t="s">
        <v>530</v>
      </c>
      <c r="D34" s="191" t="s">
        <v>434</v>
      </c>
      <c r="E34" s="399"/>
      <c r="F34" s="192"/>
      <c r="G34" s="290"/>
      <c r="H34" s="192"/>
      <c r="I34" s="266"/>
      <c r="J34" s="266"/>
      <c r="K34" s="266"/>
    </row>
    <row r="35" spans="1:11" ht="30" customHeight="1">
      <c r="A35" s="385" t="s">
        <v>369</v>
      </c>
      <c r="B35" s="205"/>
      <c r="C35" s="205"/>
      <c r="D35" s="205"/>
      <c r="E35" s="205"/>
      <c r="F35" s="205"/>
      <c r="G35" s="205"/>
      <c r="H35" s="272" t="str">
        <f>IF(SUM(B35+E35+F35+G35)=0,"",SUM(B35+E35+F35+G35))</f>
        <v/>
      </c>
      <c r="I35" s="361"/>
      <c r="J35" s="369"/>
      <c r="K35" s="372"/>
    </row>
    <row r="36" spans="1:11" ht="15" customHeight="1">
      <c r="A36" s="385" t="s">
        <v>592</v>
      </c>
      <c r="B36" s="206"/>
      <c r="C36" s="206"/>
      <c r="D36" s="206"/>
      <c r="E36" s="206"/>
      <c r="F36" s="206"/>
      <c r="G36" s="206"/>
      <c r="H36" s="273" t="str">
        <f>IF(SUM(B36+E36+F36+G36)=0,"",SUM(B36+E36+F36+G36))</f>
        <v/>
      </c>
      <c r="I36" s="362"/>
      <c r="J36" s="370"/>
      <c r="K36" s="373"/>
    </row>
    <row r="37" spans="1:11" ht="15" customHeight="1">
      <c r="A37" s="203"/>
      <c r="B37" s="207"/>
      <c r="C37" s="207"/>
      <c r="D37" s="207"/>
      <c r="E37" s="207"/>
      <c r="F37" s="207"/>
      <c r="G37" s="207"/>
      <c r="H37" s="274" t="str">
        <f>IF(SUM(B37+E37+F37+G37)=0,"",SUM(B37+E37+F37+G37))</f>
        <v/>
      </c>
      <c r="I37" s="306"/>
      <c r="J37" s="371"/>
      <c r="K37" s="358"/>
    </row>
    <row r="38" spans="1:11" ht="12" customHeight="1">
      <c r="A38" s="183"/>
      <c r="B38" s="208"/>
      <c r="C38" s="208"/>
      <c r="D38" s="208"/>
      <c r="E38" s="208"/>
      <c r="F38" s="208"/>
      <c r="G38" s="208"/>
      <c r="H38" s="208"/>
      <c r="I38" s="208"/>
      <c r="J38" s="208"/>
      <c r="K38" s="208"/>
    </row>
    <row r="40" spans="1:11">
      <c r="A40" s="180" t="s">
        <v>390</v>
      </c>
    </row>
    <row r="41" spans="1:11" ht="3.75" customHeight="1"/>
    <row r="42" spans="1:11" ht="18.75" customHeight="1">
      <c r="A42" s="193"/>
      <c r="B42" s="209"/>
      <c r="C42" s="209"/>
      <c r="D42" s="209"/>
      <c r="E42" s="209"/>
      <c r="F42" s="209"/>
      <c r="G42" s="209"/>
      <c r="H42" s="209"/>
      <c r="I42" s="209"/>
      <c r="J42" s="209"/>
      <c r="K42" s="275"/>
    </row>
    <row r="43" spans="1:11" ht="18.75" customHeight="1">
      <c r="A43" s="194"/>
      <c r="B43" s="210"/>
      <c r="C43" s="210"/>
      <c r="D43" s="210"/>
      <c r="E43" s="210"/>
      <c r="F43" s="210"/>
      <c r="G43" s="210"/>
      <c r="H43" s="210"/>
      <c r="I43" s="210"/>
      <c r="J43" s="210"/>
      <c r="K43" s="276"/>
    </row>
    <row r="44" spans="1:11" ht="18.75" customHeight="1">
      <c r="A44" s="194"/>
      <c r="B44" s="210"/>
      <c r="C44" s="210"/>
      <c r="D44" s="210"/>
      <c r="E44" s="210"/>
      <c r="F44" s="210"/>
      <c r="G44" s="210"/>
      <c r="H44" s="210"/>
      <c r="I44" s="210"/>
      <c r="J44" s="210"/>
      <c r="K44" s="276"/>
    </row>
    <row r="45" spans="1:11" ht="18.75" customHeight="1">
      <c r="A45" s="195"/>
      <c r="B45" s="211"/>
      <c r="C45" s="211"/>
      <c r="D45" s="211"/>
      <c r="E45" s="211"/>
      <c r="F45" s="211"/>
      <c r="G45" s="211"/>
      <c r="H45" s="211"/>
      <c r="I45" s="211"/>
      <c r="J45" s="211"/>
      <c r="K45" s="277"/>
    </row>
    <row r="48" spans="1:11">
      <c r="A48" s="180" t="s">
        <v>498</v>
      </c>
    </row>
    <row r="49" spans="1:11" ht="3.75" customHeight="1"/>
    <row r="50" spans="1:11" ht="18.75" customHeight="1">
      <c r="A50" s="197" t="s">
        <v>529</v>
      </c>
      <c r="B50" s="213"/>
      <c r="C50" s="416"/>
      <c r="D50" s="417"/>
      <c r="E50" s="419"/>
    </row>
    <row r="51" spans="1:11" ht="18.75" customHeight="1">
      <c r="A51" s="214" t="s">
        <v>310</v>
      </c>
      <c r="B51" s="375"/>
      <c r="C51" s="375"/>
      <c r="D51" s="375"/>
      <c r="E51" s="375"/>
      <c r="F51" s="375"/>
      <c r="G51" s="375"/>
      <c r="H51" s="375"/>
      <c r="I51" s="375"/>
      <c r="J51" s="375"/>
      <c r="K51" s="222"/>
    </row>
    <row r="52" spans="1:11" ht="18.75" customHeight="1">
      <c r="A52" s="199" t="s">
        <v>528</v>
      </c>
      <c r="B52" s="180"/>
      <c r="C52" s="180"/>
      <c r="D52" s="180"/>
      <c r="E52" s="180"/>
      <c r="F52" s="180"/>
      <c r="G52" s="180"/>
      <c r="H52" s="180"/>
      <c r="I52" s="180"/>
      <c r="J52" s="180"/>
      <c r="K52" s="365"/>
    </row>
    <row r="53" spans="1:11" ht="18.75" customHeight="1">
      <c r="A53" s="413"/>
      <c r="B53" s="193"/>
      <c r="C53" s="209"/>
      <c r="D53" s="209"/>
      <c r="E53" s="209"/>
      <c r="F53" s="209"/>
      <c r="G53" s="209"/>
      <c r="H53" s="209"/>
      <c r="I53" s="209"/>
      <c r="J53" s="209"/>
      <c r="K53" s="275"/>
    </row>
    <row r="54" spans="1:11" ht="18.75" customHeight="1">
      <c r="A54" s="413"/>
      <c r="B54" s="194"/>
      <c r="C54" s="210"/>
      <c r="D54" s="210"/>
      <c r="E54" s="210"/>
      <c r="F54" s="210"/>
      <c r="G54" s="210"/>
      <c r="H54" s="210"/>
      <c r="I54" s="210"/>
      <c r="J54" s="210"/>
      <c r="K54" s="276"/>
    </row>
    <row r="55" spans="1:11" ht="18.75" customHeight="1">
      <c r="A55" s="413"/>
      <c r="B55" s="195"/>
      <c r="C55" s="211"/>
      <c r="D55" s="211"/>
      <c r="E55" s="211"/>
      <c r="F55" s="211"/>
      <c r="G55" s="211"/>
      <c r="H55" s="211"/>
      <c r="I55" s="211"/>
      <c r="J55" s="211"/>
      <c r="K55" s="277"/>
    </row>
    <row r="56" spans="1:11" ht="8.25" customHeight="1">
      <c r="A56" s="199"/>
      <c r="K56" s="365"/>
    </row>
    <row r="57" spans="1:11" ht="30" customHeight="1">
      <c r="A57" s="413" t="s">
        <v>306</v>
      </c>
      <c r="B57" s="179"/>
      <c r="C57" s="179"/>
      <c r="D57" s="179"/>
      <c r="E57" s="179"/>
      <c r="F57" s="179"/>
      <c r="G57" s="179"/>
      <c r="H57" s="179"/>
      <c r="I57" s="179"/>
      <c r="J57" s="179"/>
      <c r="K57" s="425"/>
    </row>
    <row r="58" spans="1:11" ht="18.75" customHeight="1">
      <c r="A58" s="413"/>
      <c r="B58" s="193"/>
      <c r="C58" s="209"/>
      <c r="D58" s="209"/>
      <c r="E58" s="209"/>
      <c r="F58" s="209"/>
      <c r="G58" s="209"/>
      <c r="H58" s="209"/>
      <c r="I58" s="209"/>
      <c r="J58" s="209"/>
      <c r="K58" s="275"/>
    </row>
    <row r="59" spans="1:11" ht="18.75" customHeight="1">
      <c r="A59" s="413"/>
      <c r="B59" s="194"/>
      <c r="C59" s="210"/>
      <c r="D59" s="210"/>
      <c r="E59" s="210"/>
      <c r="F59" s="210"/>
      <c r="G59" s="210"/>
      <c r="H59" s="210"/>
      <c r="I59" s="210"/>
      <c r="J59" s="210"/>
      <c r="K59" s="276"/>
    </row>
    <row r="60" spans="1:11" ht="18.75" customHeight="1">
      <c r="A60" s="414"/>
      <c r="B60" s="195"/>
      <c r="C60" s="211"/>
      <c r="D60" s="211"/>
      <c r="E60" s="211"/>
      <c r="F60" s="211"/>
      <c r="G60" s="211"/>
      <c r="H60" s="211"/>
      <c r="I60" s="211"/>
      <c r="J60" s="211"/>
      <c r="K60" s="277"/>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443</v>
      </c>
    </row>
    <row r="2" spans="1:11" ht="18" customHeight="1">
      <c r="A2" s="181" t="s">
        <v>183</v>
      </c>
      <c r="B2" s="181"/>
      <c r="C2" s="181"/>
      <c r="D2" s="181"/>
      <c r="E2" s="181"/>
      <c r="F2" s="181"/>
      <c r="G2" s="181"/>
      <c r="H2" s="181"/>
      <c r="I2" s="181"/>
      <c r="J2" s="181"/>
      <c r="K2" s="181"/>
    </row>
    <row r="5" spans="1:11" ht="18.75" customHeight="1">
      <c r="A5" s="182" t="s">
        <v>73</v>
      </c>
      <c r="B5" s="184" t="s">
        <v>13</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44"/>
      <c r="C16" s="251"/>
      <c r="D16" s="251"/>
      <c r="E16" s="251"/>
      <c r="F16" s="256"/>
      <c r="G16" s="202"/>
      <c r="H16" s="226"/>
      <c r="I16" s="226"/>
      <c r="J16" s="226"/>
      <c r="K16" s="245"/>
    </row>
    <row r="17" spans="1:11" ht="18.75" customHeight="1">
      <c r="A17" s="188" t="s">
        <v>370</v>
      </c>
      <c r="B17" s="299" t="s">
        <v>113</v>
      </c>
      <c r="C17" s="303"/>
      <c r="D17" s="304" t="s">
        <v>590</v>
      </c>
      <c r="E17" s="310"/>
      <c r="F17" s="320" t="s">
        <v>86</v>
      </c>
      <c r="G17" s="437">
        <f>C17+E17</f>
        <v>0</v>
      </c>
      <c r="H17" s="334"/>
      <c r="I17" s="312"/>
      <c r="J17" s="334"/>
      <c r="K17" s="449"/>
    </row>
    <row r="18" spans="1:11">
      <c r="A18" s="189" t="s">
        <v>353</v>
      </c>
      <c r="B18" s="182" t="s">
        <v>349</v>
      </c>
      <c r="C18" s="182"/>
      <c r="D18" s="182"/>
      <c r="E18" s="182"/>
      <c r="F18" s="182"/>
      <c r="G18" s="182" t="s">
        <v>350</v>
      </c>
      <c r="H18" s="182"/>
      <c r="I18" s="182"/>
      <c r="J18" s="182"/>
      <c r="K18" s="182"/>
    </row>
    <row r="19" spans="1:11" ht="18.75" customHeight="1">
      <c r="A19" s="188"/>
      <c r="B19" s="203"/>
      <c r="C19" s="203"/>
      <c r="D19" s="203"/>
      <c r="E19" s="203"/>
      <c r="F19" s="203"/>
      <c r="G19" s="203"/>
      <c r="H19" s="203"/>
      <c r="I19" s="203"/>
      <c r="J19" s="203"/>
      <c r="K19" s="203"/>
    </row>
    <row r="20" spans="1:11" ht="12" customHeight="1">
      <c r="A20" s="190" t="s">
        <v>355</v>
      </c>
      <c r="B20" s="182" t="s">
        <v>172</v>
      </c>
      <c r="C20" s="184" t="s">
        <v>356</v>
      </c>
      <c r="D20" s="184"/>
      <c r="E20" s="184"/>
      <c r="F20" s="184"/>
      <c r="G20" s="184"/>
      <c r="H20" s="184"/>
      <c r="I20" s="184"/>
      <c r="J20" s="184"/>
      <c r="K20" s="184"/>
    </row>
    <row r="21" spans="1:11">
      <c r="A21" s="190"/>
      <c r="B21" s="203"/>
      <c r="C21" s="182" t="s">
        <v>361</v>
      </c>
      <c r="D21" s="182" t="s">
        <v>16</v>
      </c>
      <c r="E21" s="182" t="s">
        <v>366</v>
      </c>
      <c r="F21" s="202" t="s">
        <v>350</v>
      </c>
      <c r="G21" s="245"/>
      <c r="H21" s="182" t="s">
        <v>155</v>
      </c>
      <c r="I21" s="182"/>
      <c r="J21" s="182"/>
      <c r="K21" s="182"/>
    </row>
    <row r="22" spans="1:11" ht="18.75" customHeight="1">
      <c r="A22" s="190"/>
      <c r="B22" s="203"/>
      <c r="C22" s="218"/>
      <c r="D22" s="205"/>
      <c r="E22" s="233"/>
      <c r="F22" s="239"/>
      <c r="G22" s="239"/>
      <c r="H22" s="252" t="s">
        <v>50</v>
      </c>
      <c r="I22" s="261"/>
      <c r="J22" s="252" t="s">
        <v>261</v>
      </c>
      <c r="K22" s="203"/>
    </row>
    <row r="23" spans="1:11" ht="18.75" customHeight="1">
      <c r="A23" s="190"/>
      <c r="B23" s="203"/>
      <c r="C23" s="218"/>
      <c r="D23" s="205"/>
      <c r="E23" s="233"/>
      <c r="F23" s="239"/>
      <c r="G23" s="239"/>
      <c r="H23" s="252" t="s">
        <v>50</v>
      </c>
      <c r="I23" s="261"/>
      <c r="J23" s="252" t="s">
        <v>261</v>
      </c>
      <c r="K23" s="203"/>
    </row>
    <row r="26" spans="1:11">
      <c r="A26" s="180" t="s">
        <v>360</v>
      </c>
    </row>
    <row r="27" spans="1:11" ht="3.75" customHeight="1"/>
    <row r="28" spans="1:11">
      <c r="A28" s="191" t="s">
        <v>27</v>
      </c>
      <c r="B28" s="281" t="s">
        <v>422</v>
      </c>
      <c r="C28" s="283"/>
      <c r="D28" s="283"/>
      <c r="E28" s="258"/>
      <c r="F28" s="281" t="s">
        <v>540</v>
      </c>
      <c r="G28" s="283"/>
      <c r="H28" s="283"/>
      <c r="I28" s="283"/>
      <c r="J28" s="258"/>
      <c r="K28" s="191" t="s">
        <v>344</v>
      </c>
    </row>
    <row r="29" spans="1:11" ht="13.5" customHeight="1">
      <c r="A29" s="384"/>
      <c r="B29" s="354" t="s">
        <v>67</v>
      </c>
      <c r="C29" s="354" t="s">
        <v>347</v>
      </c>
      <c r="D29" s="354" t="s">
        <v>271</v>
      </c>
      <c r="E29" s="354" t="s">
        <v>341</v>
      </c>
      <c r="F29" s="432" t="s">
        <v>152</v>
      </c>
      <c r="G29" s="438"/>
      <c r="H29" s="253" t="s">
        <v>76</v>
      </c>
      <c r="I29" s="253" t="s">
        <v>572</v>
      </c>
      <c r="J29" s="378" t="s">
        <v>341</v>
      </c>
      <c r="K29" s="384"/>
    </row>
    <row r="30" spans="1:11" ht="24">
      <c r="A30" s="192"/>
      <c r="B30" s="354"/>
      <c r="C30" s="354"/>
      <c r="D30" s="354"/>
      <c r="E30" s="354"/>
      <c r="F30" s="433"/>
      <c r="G30" s="253" t="s">
        <v>553</v>
      </c>
      <c r="H30" s="399"/>
      <c r="I30" s="399"/>
      <c r="J30" s="447"/>
      <c r="K30" s="192"/>
    </row>
    <row r="31" spans="1:11" ht="18.75" customHeight="1">
      <c r="A31" s="182" t="s">
        <v>591</v>
      </c>
      <c r="B31" s="205"/>
      <c r="C31" s="205"/>
      <c r="D31" s="205"/>
      <c r="E31" s="205"/>
      <c r="F31" s="330"/>
      <c r="G31" s="205"/>
      <c r="H31" s="205"/>
      <c r="I31" s="205"/>
      <c r="J31" s="205"/>
      <c r="K31" s="272" t="str">
        <f>IF(SUM(B31+C31+D31+E31+F31+H31+I31+J31)=0,"",SUM(B31+C31+D31+E31+F31+H31+I31+J31))</f>
        <v/>
      </c>
    </row>
    <row r="32" spans="1:11" ht="15" customHeight="1">
      <c r="A32" s="182" t="s">
        <v>587</v>
      </c>
      <c r="B32" s="206"/>
      <c r="C32" s="206"/>
      <c r="D32" s="206"/>
      <c r="E32" s="206"/>
      <c r="F32" s="379"/>
      <c r="G32" s="206"/>
      <c r="H32" s="206"/>
      <c r="I32" s="206"/>
      <c r="J32" s="206"/>
      <c r="K32" s="273" t="str">
        <f>IF(SUM(B32+C32+D32+E32+F32+H32+I32+J32)=0,"",SUM(B32+C32+D32+E32+F32+H32+I32+J32))</f>
        <v/>
      </c>
    </row>
    <row r="33" spans="1:11" ht="15" customHeight="1">
      <c r="A33" s="182"/>
      <c r="B33" s="207"/>
      <c r="C33" s="207"/>
      <c r="D33" s="207"/>
      <c r="E33" s="207"/>
      <c r="F33" s="358"/>
      <c r="G33" s="207"/>
      <c r="H33" s="207"/>
      <c r="I33" s="207"/>
      <c r="J33" s="207"/>
      <c r="K33" s="274" t="str">
        <f>IF(SUM(B33+C33+D33+E33+F33+H33+I33+J33)=0,"",SUM(B33+C33+D33+E33+F33+H33+I33+J33))</f>
        <v/>
      </c>
    </row>
    <row r="34" spans="1:11" ht="7.5" customHeight="1">
      <c r="A34" s="183"/>
      <c r="B34" s="208"/>
      <c r="C34" s="208"/>
      <c r="D34" s="208"/>
      <c r="E34" s="208"/>
      <c r="F34" s="208"/>
      <c r="G34" s="208"/>
      <c r="H34" s="208"/>
      <c r="I34" s="208"/>
      <c r="J34" s="208"/>
      <c r="K34" s="208"/>
    </row>
    <row r="35" spans="1:11" ht="22.5" customHeight="1">
      <c r="A35" s="182" t="s">
        <v>542</v>
      </c>
      <c r="B35" s="427" t="s">
        <v>541</v>
      </c>
      <c r="C35" s="428"/>
      <c r="D35" s="427" t="s">
        <v>94</v>
      </c>
      <c r="E35" s="428"/>
      <c r="F35" s="427" t="s">
        <v>127</v>
      </c>
      <c r="G35" s="428"/>
      <c r="H35" s="208"/>
      <c r="I35" s="208"/>
      <c r="J35" s="208"/>
      <c r="K35" s="208"/>
    </row>
    <row r="37" spans="1:11" ht="16.5" customHeight="1"/>
    <row r="38" spans="1:11">
      <c r="A38" s="180" t="s">
        <v>390</v>
      </c>
    </row>
    <row r="39" spans="1:11" ht="3.75" customHeight="1"/>
    <row r="40" spans="1:11" ht="18.75" customHeight="1">
      <c r="A40" s="193"/>
      <c r="B40" s="209"/>
      <c r="C40" s="209"/>
      <c r="D40" s="209"/>
      <c r="E40" s="209"/>
      <c r="F40" s="209"/>
      <c r="G40" s="209"/>
      <c r="H40" s="209"/>
      <c r="I40" s="209"/>
      <c r="J40" s="209"/>
      <c r="K40" s="275"/>
    </row>
    <row r="41" spans="1:11" ht="18.75" customHeight="1">
      <c r="A41" s="194"/>
      <c r="B41" s="210"/>
      <c r="C41" s="210"/>
      <c r="D41" s="210"/>
      <c r="E41" s="210"/>
      <c r="F41" s="210"/>
      <c r="G41" s="210"/>
      <c r="H41" s="210"/>
      <c r="I41" s="210"/>
      <c r="J41" s="210"/>
      <c r="K41" s="276"/>
    </row>
    <row r="42" spans="1:11" ht="18.75" customHeight="1">
      <c r="A42" s="195"/>
      <c r="B42" s="211"/>
      <c r="C42" s="211"/>
      <c r="D42" s="211"/>
      <c r="E42" s="211"/>
      <c r="F42" s="211"/>
      <c r="G42" s="211"/>
      <c r="H42" s="211"/>
      <c r="I42" s="211"/>
      <c r="J42" s="211"/>
      <c r="K42" s="277"/>
    </row>
    <row r="45" spans="1:11">
      <c r="A45" s="180" t="s">
        <v>498</v>
      </c>
    </row>
    <row r="46" spans="1:11" ht="3.75" customHeight="1"/>
    <row r="47" spans="1:11" ht="18.75" customHeight="1">
      <c r="A47" s="196" t="s">
        <v>543</v>
      </c>
      <c r="B47" s="312"/>
      <c r="C47" s="220" t="s">
        <v>589</v>
      </c>
      <c r="D47" s="312" t="s">
        <v>588</v>
      </c>
      <c r="E47" s="228" t="s">
        <v>589</v>
      </c>
      <c r="F47" s="258"/>
      <c r="G47" s="266" t="s">
        <v>456</v>
      </c>
      <c r="H47" s="266"/>
      <c r="I47" s="443"/>
      <c r="J47" s="443"/>
      <c r="K47" s="443"/>
    </row>
    <row r="48" spans="1:11" ht="18.75" customHeight="1">
      <c r="A48" s="196" t="s">
        <v>525</v>
      </c>
      <c r="B48" s="312"/>
      <c r="C48" s="220"/>
      <c r="D48" s="266" t="s">
        <v>352</v>
      </c>
      <c r="E48" s="431"/>
      <c r="F48" s="434"/>
      <c r="G48" s="266" t="s">
        <v>391</v>
      </c>
      <c r="H48" s="266"/>
      <c r="I48" s="444"/>
      <c r="J48" s="444"/>
      <c r="K48" s="444"/>
    </row>
    <row r="49" spans="1:11" ht="18.75" customHeight="1">
      <c r="A49" s="197" t="s">
        <v>550</v>
      </c>
      <c r="B49" s="312"/>
      <c r="C49" s="185"/>
      <c r="D49" s="185"/>
      <c r="E49" s="185"/>
      <c r="F49" s="185"/>
      <c r="G49" s="185"/>
      <c r="H49" s="185"/>
      <c r="I49" s="185"/>
      <c r="J49" s="185"/>
      <c r="K49" s="185"/>
    </row>
    <row r="50" spans="1:11" ht="18.75" customHeight="1">
      <c r="A50" s="249"/>
      <c r="B50" s="214" t="s">
        <v>548</v>
      </c>
      <c r="C50" s="375"/>
      <c r="D50" s="375"/>
      <c r="E50" s="375"/>
      <c r="F50" s="375"/>
      <c r="G50" s="375"/>
      <c r="H50" s="375"/>
      <c r="I50" s="375"/>
      <c r="J50" s="375"/>
      <c r="K50" s="222"/>
    </row>
    <row r="51" spans="1:11" ht="18.75" customHeight="1">
      <c r="A51" s="235"/>
      <c r="B51" s="235"/>
      <c r="C51" s="182" t="s">
        <v>104</v>
      </c>
      <c r="D51" s="296"/>
      <c r="E51" s="296"/>
      <c r="F51" s="296"/>
      <c r="G51" s="296"/>
      <c r="H51" s="296"/>
      <c r="I51" s="296"/>
      <c r="J51" s="296"/>
      <c r="K51" s="296"/>
    </row>
    <row r="52" spans="1:11" ht="18.75" customHeight="1">
      <c r="A52" s="235"/>
      <c r="B52" s="236"/>
      <c r="C52" s="182" t="s">
        <v>276</v>
      </c>
      <c r="D52" s="296"/>
      <c r="E52" s="296"/>
      <c r="F52" s="296"/>
      <c r="G52" s="296"/>
      <c r="H52" s="296"/>
      <c r="I52" s="296"/>
      <c r="J52" s="296"/>
      <c r="K52" s="296"/>
    </row>
    <row r="53" spans="1:11" ht="18.75" customHeight="1">
      <c r="A53" s="426"/>
      <c r="B53" s="282" t="s">
        <v>545</v>
      </c>
      <c r="C53" s="284"/>
      <c r="D53" s="248"/>
      <c r="E53" s="431"/>
      <c r="F53" s="435"/>
      <c r="G53" s="435"/>
      <c r="H53" s="435"/>
      <c r="I53" s="435"/>
      <c r="J53" s="435"/>
      <c r="K53" s="434"/>
    </row>
    <row r="54" spans="1:11" ht="18.75" customHeight="1">
      <c r="A54" s="214" t="s">
        <v>546</v>
      </c>
      <c r="B54" s="375"/>
      <c r="C54" s="375"/>
      <c r="D54" s="300"/>
      <c r="E54" s="375"/>
      <c r="F54" s="375"/>
      <c r="G54" s="375"/>
      <c r="H54" s="375"/>
      <c r="I54" s="375"/>
      <c r="J54" s="375"/>
      <c r="K54" s="222"/>
    </row>
    <row r="55" spans="1:11" ht="18.75" customHeight="1">
      <c r="A55" s="198"/>
      <c r="B55" s="182" t="s">
        <v>406</v>
      </c>
      <c r="C55" s="240"/>
      <c r="D55" s="268"/>
      <c r="E55" s="268"/>
      <c r="F55" s="430"/>
      <c r="G55" s="182" t="s">
        <v>332</v>
      </c>
      <c r="H55" s="240"/>
      <c r="I55" s="268"/>
      <c r="J55" s="268"/>
      <c r="K55" s="430"/>
    </row>
    <row r="56" spans="1:11" ht="18.75" customHeight="1">
      <c r="A56" s="199"/>
      <c r="B56" s="187" t="s">
        <v>348</v>
      </c>
      <c r="C56" s="240"/>
      <c r="D56" s="430"/>
      <c r="E56" s="180" t="s">
        <v>265</v>
      </c>
      <c r="F56" s="182" t="s">
        <v>407</v>
      </c>
      <c r="G56" s="240"/>
      <c r="H56" s="268"/>
      <c r="I56" s="248" t="s">
        <v>32</v>
      </c>
      <c r="K56" s="365"/>
    </row>
    <row r="57" spans="1:11" ht="18.75" customHeight="1">
      <c r="A57" s="199"/>
      <c r="B57" s="230" t="s">
        <v>549</v>
      </c>
      <c r="C57" s="230"/>
      <c r="D57" s="230"/>
      <c r="E57" s="230"/>
      <c r="F57" s="410"/>
      <c r="G57" s="411"/>
      <c r="H57" s="411"/>
      <c r="I57" s="412"/>
      <c r="K57" s="365"/>
    </row>
    <row r="58" spans="1:11" ht="18.75" customHeight="1">
      <c r="A58" s="199"/>
      <c r="B58" s="235" t="s">
        <v>401</v>
      </c>
      <c r="C58" s="186"/>
      <c r="D58" s="186"/>
      <c r="E58" s="186"/>
      <c r="F58" s="234" t="s">
        <v>358</v>
      </c>
      <c r="G58" s="241"/>
      <c r="H58" s="440"/>
      <c r="I58" s="445"/>
      <c r="J58" s="448"/>
      <c r="K58" s="365"/>
    </row>
    <row r="59" spans="1:11" ht="18.75" customHeight="1">
      <c r="A59" s="199"/>
      <c r="B59" s="234"/>
      <c r="C59" s="429"/>
      <c r="D59" s="429"/>
      <c r="E59" s="241"/>
      <c r="F59" s="436"/>
      <c r="G59" s="439" t="s">
        <v>405</v>
      </c>
      <c r="H59" s="441"/>
      <c r="I59" s="446"/>
      <c r="J59" s="278"/>
      <c r="K59" s="365"/>
    </row>
    <row r="60" spans="1:11" ht="18.75" customHeight="1">
      <c r="A60" s="200"/>
      <c r="B60" s="236"/>
      <c r="C60" s="250"/>
      <c r="D60" s="250"/>
      <c r="E60" s="243"/>
      <c r="F60" s="236" t="s">
        <v>403</v>
      </c>
      <c r="G60" s="243"/>
      <c r="H60" s="267"/>
      <c r="I60" s="267"/>
      <c r="J60" s="280"/>
      <c r="K60" s="366"/>
    </row>
    <row r="61" spans="1:11" ht="6.75" customHeight="1">
      <c r="B61" s="186"/>
      <c r="C61" s="186"/>
      <c r="D61" s="186"/>
      <c r="E61" s="186"/>
      <c r="F61" s="186"/>
      <c r="G61" s="186"/>
      <c r="H61" s="442"/>
      <c r="I61" s="442"/>
      <c r="J61" s="442"/>
    </row>
    <row r="62" spans="1:11" ht="12" customHeight="1">
      <c r="A62" s="180" t="s">
        <v>399</v>
      </c>
      <c r="B62" s="186"/>
      <c r="C62" s="186"/>
      <c r="D62" s="186"/>
      <c r="E62" s="186"/>
      <c r="F62" s="186"/>
      <c r="G62" s="186"/>
      <c r="H62" s="442"/>
      <c r="I62" s="442"/>
      <c r="J62" s="442"/>
    </row>
    <row r="63" spans="1:11">
      <c r="A63" s="180" t="s">
        <v>552</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160</v>
      </c>
    </row>
    <row r="2" spans="1:11" ht="18" customHeight="1">
      <c r="A2" s="181" t="s">
        <v>183</v>
      </c>
      <c r="B2" s="181"/>
      <c r="C2" s="181"/>
      <c r="D2" s="181"/>
      <c r="E2" s="181"/>
      <c r="F2" s="181"/>
      <c r="G2" s="181"/>
      <c r="H2" s="181"/>
      <c r="I2" s="181"/>
      <c r="J2" s="181"/>
      <c r="K2" s="181"/>
    </row>
    <row r="5" spans="1:11" ht="18.75" customHeight="1">
      <c r="A5" s="182" t="s">
        <v>73</v>
      </c>
      <c r="B5" s="184" t="s">
        <v>539</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02"/>
      <c r="H16" s="226"/>
      <c r="I16" s="226"/>
      <c r="J16" s="226"/>
      <c r="K16" s="245"/>
    </row>
    <row r="17" spans="1:11" ht="18.75" customHeight="1">
      <c r="A17" s="188" t="s">
        <v>370</v>
      </c>
      <c r="B17" s="299" t="s">
        <v>113</v>
      </c>
      <c r="C17" s="303"/>
      <c r="D17" s="304" t="s">
        <v>590</v>
      </c>
      <c r="E17" s="310"/>
      <c r="F17" s="320" t="s">
        <v>86</v>
      </c>
      <c r="G17" s="437">
        <f>C17+E17</f>
        <v>0</v>
      </c>
      <c r="H17" s="334"/>
      <c r="I17" s="312"/>
      <c r="J17" s="334"/>
      <c r="K17" s="449"/>
    </row>
    <row r="18" spans="1:11">
      <c r="A18" s="189" t="s">
        <v>353</v>
      </c>
      <c r="B18" s="182" t="s">
        <v>349</v>
      </c>
      <c r="C18" s="182"/>
      <c r="D18" s="182"/>
      <c r="E18" s="182"/>
      <c r="F18" s="182"/>
      <c r="G18" s="182" t="s">
        <v>350</v>
      </c>
      <c r="H18" s="182"/>
      <c r="I18" s="182"/>
      <c r="J18" s="182"/>
      <c r="K18" s="182"/>
    </row>
    <row r="19" spans="1:11" ht="18.75" customHeight="1">
      <c r="A19" s="188"/>
      <c r="B19" s="203"/>
      <c r="C19" s="203"/>
      <c r="D19" s="203"/>
      <c r="E19" s="203"/>
      <c r="F19" s="203"/>
      <c r="G19" s="203"/>
      <c r="H19" s="203"/>
      <c r="I19" s="203"/>
      <c r="J19" s="203"/>
      <c r="K19" s="203"/>
    </row>
    <row r="20" spans="1:11" ht="12" customHeight="1">
      <c r="A20" s="190" t="s">
        <v>355</v>
      </c>
      <c r="B20" s="182" t="s">
        <v>172</v>
      </c>
      <c r="C20" s="184" t="s">
        <v>356</v>
      </c>
      <c r="D20" s="184"/>
      <c r="E20" s="184"/>
      <c r="F20" s="184"/>
      <c r="G20" s="184"/>
      <c r="H20" s="184"/>
      <c r="I20" s="184"/>
      <c r="J20" s="184"/>
      <c r="K20" s="184"/>
    </row>
    <row r="21" spans="1:11">
      <c r="A21" s="190"/>
      <c r="B21" s="203"/>
      <c r="C21" s="182" t="s">
        <v>361</v>
      </c>
      <c r="D21" s="182" t="s">
        <v>16</v>
      </c>
      <c r="E21" s="182" t="s">
        <v>366</v>
      </c>
      <c r="F21" s="202" t="s">
        <v>350</v>
      </c>
      <c r="G21" s="245"/>
      <c r="H21" s="182" t="s">
        <v>155</v>
      </c>
      <c r="I21" s="182"/>
      <c r="J21" s="182"/>
      <c r="K21" s="182"/>
    </row>
    <row r="22" spans="1:11" ht="18.75" customHeight="1">
      <c r="A22" s="190"/>
      <c r="B22" s="203"/>
      <c r="C22" s="218"/>
      <c r="D22" s="205"/>
      <c r="E22" s="233"/>
      <c r="F22" s="239"/>
      <c r="G22" s="239"/>
      <c r="H22" s="252" t="s">
        <v>50</v>
      </c>
      <c r="I22" s="261"/>
      <c r="J22" s="252" t="s">
        <v>261</v>
      </c>
      <c r="K22" s="203"/>
    </row>
    <row r="23" spans="1:11" ht="18.75" customHeight="1">
      <c r="A23" s="190"/>
      <c r="B23" s="203"/>
      <c r="C23" s="218"/>
      <c r="D23" s="205"/>
      <c r="E23" s="233"/>
      <c r="F23" s="239"/>
      <c r="G23" s="239"/>
      <c r="H23" s="252" t="s">
        <v>50</v>
      </c>
      <c r="I23" s="261"/>
      <c r="J23" s="252" t="s">
        <v>261</v>
      </c>
      <c r="K23" s="203"/>
    </row>
    <row r="26" spans="1:11">
      <c r="A26" s="180" t="s">
        <v>360</v>
      </c>
    </row>
    <row r="27" spans="1:11" ht="3.75" customHeight="1"/>
    <row r="28" spans="1:11">
      <c r="A28" s="191" t="s">
        <v>27</v>
      </c>
      <c r="B28" s="281" t="s">
        <v>422</v>
      </c>
      <c r="C28" s="283"/>
      <c r="D28" s="283"/>
      <c r="E28" s="258"/>
      <c r="F28" s="281" t="s">
        <v>540</v>
      </c>
      <c r="G28" s="283"/>
      <c r="H28" s="283"/>
      <c r="I28" s="283"/>
      <c r="J28" s="258"/>
      <c r="K28" s="191" t="s">
        <v>344</v>
      </c>
    </row>
    <row r="29" spans="1:11" ht="13.5" customHeight="1">
      <c r="A29" s="384"/>
      <c r="B29" s="354" t="s">
        <v>67</v>
      </c>
      <c r="C29" s="354" t="s">
        <v>347</v>
      </c>
      <c r="D29" s="354" t="s">
        <v>271</v>
      </c>
      <c r="E29" s="354" t="s">
        <v>341</v>
      </c>
      <c r="F29" s="432" t="s">
        <v>152</v>
      </c>
      <c r="G29" s="438"/>
      <c r="H29" s="253" t="s">
        <v>76</v>
      </c>
      <c r="I29" s="253" t="s">
        <v>572</v>
      </c>
      <c r="J29" s="378" t="s">
        <v>341</v>
      </c>
      <c r="K29" s="384"/>
    </row>
    <row r="30" spans="1:11" ht="24">
      <c r="A30" s="192"/>
      <c r="B30" s="354"/>
      <c r="C30" s="354"/>
      <c r="D30" s="354"/>
      <c r="E30" s="354"/>
      <c r="F30" s="433"/>
      <c r="G30" s="253" t="s">
        <v>553</v>
      </c>
      <c r="H30" s="399"/>
      <c r="I30" s="399"/>
      <c r="J30" s="447"/>
      <c r="K30" s="192"/>
    </row>
    <row r="31" spans="1:11" ht="18.75" customHeight="1">
      <c r="A31" s="182" t="s">
        <v>591</v>
      </c>
      <c r="B31" s="205"/>
      <c r="C31" s="205"/>
      <c r="D31" s="205"/>
      <c r="E31" s="205"/>
      <c r="F31" s="330"/>
      <c r="G31" s="205"/>
      <c r="H31" s="205"/>
      <c r="I31" s="205"/>
      <c r="J31" s="205"/>
      <c r="K31" s="272" t="str">
        <f>IF(SUM(B31+C31+D31+E31+F31+H31+I31+J31)=0,"",SUM(B31+C31+D31+E31+F31+H31+I31+J31))</f>
        <v/>
      </c>
    </row>
    <row r="32" spans="1:11" ht="15" customHeight="1">
      <c r="A32" s="182" t="s">
        <v>587</v>
      </c>
      <c r="B32" s="206"/>
      <c r="C32" s="206"/>
      <c r="D32" s="206"/>
      <c r="E32" s="206"/>
      <c r="F32" s="379"/>
      <c r="G32" s="206"/>
      <c r="H32" s="206"/>
      <c r="I32" s="206"/>
      <c r="J32" s="206"/>
      <c r="K32" s="273" t="str">
        <f>IF(SUM(B32+C32+D32+E32+F32+H32+I32+J32)=0,"",SUM(B32+C32+D32+E32+F32+H32+I32+J32))</f>
        <v/>
      </c>
    </row>
    <row r="33" spans="1:11" ht="15" customHeight="1">
      <c r="A33" s="182"/>
      <c r="B33" s="207"/>
      <c r="C33" s="207"/>
      <c r="D33" s="207"/>
      <c r="E33" s="207"/>
      <c r="F33" s="358"/>
      <c r="G33" s="207"/>
      <c r="H33" s="207"/>
      <c r="I33" s="207"/>
      <c r="J33" s="207"/>
      <c r="K33" s="274" t="str">
        <f>IF(SUM(B33+C33+D33+E33+F33+H33+I33+J33)=0,"",SUM(B33+C33+D33+E33+F33+H33+I33+J33))</f>
        <v/>
      </c>
    </row>
    <row r="34" spans="1:11" ht="7.5" customHeight="1">
      <c r="A34" s="183"/>
      <c r="B34" s="208"/>
      <c r="C34" s="208"/>
      <c r="D34" s="208"/>
      <c r="E34" s="208"/>
      <c r="F34" s="208"/>
      <c r="G34" s="208"/>
      <c r="H34" s="208"/>
      <c r="I34" s="208"/>
      <c r="J34" s="208"/>
      <c r="K34" s="208"/>
    </row>
    <row r="35" spans="1:11" ht="22.5" customHeight="1">
      <c r="A35" s="182" t="s">
        <v>542</v>
      </c>
      <c r="B35" s="427" t="s">
        <v>541</v>
      </c>
      <c r="C35" s="428"/>
      <c r="D35" s="427" t="s">
        <v>94</v>
      </c>
      <c r="E35" s="428"/>
      <c r="F35" s="427" t="s">
        <v>127</v>
      </c>
      <c r="G35" s="428"/>
      <c r="H35" s="208"/>
      <c r="I35" s="208"/>
      <c r="J35" s="208"/>
      <c r="K35" s="208"/>
    </row>
    <row r="38" spans="1:11">
      <c r="A38" s="180" t="s">
        <v>390</v>
      </c>
    </row>
    <row r="39" spans="1:11" ht="3.75" customHeight="1"/>
    <row r="40" spans="1:11" ht="18.75" customHeight="1">
      <c r="A40" s="193"/>
      <c r="B40" s="209"/>
      <c r="C40" s="209"/>
      <c r="D40" s="209"/>
      <c r="E40" s="209"/>
      <c r="F40" s="209"/>
      <c r="G40" s="209"/>
      <c r="H40" s="209"/>
      <c r="I40" s="209"/>
      <c r="J40" s="209"/>
      <c r="K40" s="275"/>
    </row>
    <row r="41" spans="1:11" ht="18.75" customHeight="1">
      <c r="A41" s="194"/>
      <c r="B41" s="210"/>
      <c r="C41" s="210"/>
      <c r="D41" s="210"/>
      <c r="E41" s="210"/>
      <c r="F41" s="210"/>
      <c r="G41" s="210"/>
      <c r="H41" s="210"/>
      <c r="I41" s="210"/>
      <c r="J41" s="210"/>
      <c r="K41" s="276"/>
    </row>
    <row r="42" spans="1:11" ht="18.75" customHeight="1">
      <c r="A42" s="195"/>
      <c r="B42" s="211"/>
      <c r="C42" s="211"/>
      <c r="D42" s="211"/>
      <c r="E42" s="211"/>
      <c r="F42" s="211"/>
      <c r="G42" s="211"/>
      <c r="H42" s="211"/>
      <c r="I42" s="211"/>
      <c r="J42" s="211"/>
      <c r="K42" s="277"/>
    </row>
    <row r="45" spans="1:11">
      <c r="A45" s="180" t="s">
        <v>498</v>
      </c>
    </row>
    <row r="46" spans="1:11" ht="3.75" customHeight="1"/>
    <row r="47" spans="1:11" ht="18.75" customHeight="1">
      <c r="A47" s="196" t="s">
        <v>543</v>
      </c>
      <c r="B47" s="312"/>
      <c r="C47" s="220" t="s">
        <v>589</v>
      </c>
      <c r="D47" s="312" t="s">
        <v>588</v>
      </c>
      <c r="E47" s="228" t="s">
        <v>589</v>
      </c>
      <c r="F47" s="258"/>
      <c r="G47" s="266" t="s">
        <v>456</v>
      </c>
      <c r="H47" s="266"/>
      <c r="I47" s="443"/>
      <c r="J47" s="443"/>
      <c r="K47" s="443"/>
    </row>
    <row r="48" spans="1:11" ht="18.75" customHeight="1">
      <c r="A48" s="196" t="s">
        <v>525</v>
      </c>
      <c r="B48" s="312"/>
      <c r="C48" s="220"/>
      <c r="D48" s="266" t="s">
        <v>352</v>
      </c>
      <c r="E48" s="431"/>
      <c r="F48" s="434"/>
      <c r="G48" s="266" t="s">
        <v>391</v>
      </c>
      <c r="H48" s="266"/>
      <c r="I48" s="444"/>
      <c r="J48" s="444"/>
      <c r="K48" s="444"/>
    </row>
    <row r="49" spans="1:11" ht="18.75" customHeight="1">
      <c r="A49" s="234" t="s">
        <v>514</v>
      </c>
      <c r="B49" s="429"/>
      <c r="C49" s="429"/>
      <c r="D49" s="429"/>
      <c r="E49" s="429"/>
      <c r="F49" s="429"/>
      <c r="G49" s="429"/>
      <c r="H49" s="429"/>
      <c r="I49" s="429"/>
      <c r="J49" s="429"/>
      <c r="K49" s="241"/>
    </row>
    <row r="50" spans="1:11" ht="18.75" customHeight="1">
      <c r="A50" s="199"/>
      <c r="B50" s="182" t="s">
        <v>125</v>
      </c>
      <c r="C50" s="182"/>
      <c r="D50" s="450" t="s">
        <v>555</v>
      </c>
      <c r="E50" s="451"/>
      <c r="F50" s="450" t="s">
        <v>556</v>
      </c>
      <c r="G50" s="451"/>
      <c r="H50" s="450" t="s">
        <v>557</v>
      </c>
      <c r="I50" s="451"/>
      <c r="J50" s="375"/>
      <c r="K50" s="222"/>
    </row>
    <row r="51" spans="1:11" ht="18.75" customHeight="1">
      <c r="A51" s="199"/>
      <c r="B51" s="182" t="s">
        <v>300</v>
      </c>
      <c r="C51" s="182"/>
      <c r="D51" s="450" t="s">
        <v>555</v>
      </c>
      <c r="E51" s="451"/>
      <c r="F51" s="450" t="s">
        <v>556</v>
      </c>
      <c r="G51" s="451"/>
      <c r="H51" s="450" t="s">
        <v>557</v>
      </c>
      <c r="I51" s="451"/>
      <c r="J51" s="375"/>
      <c r="K51" s="222"/>
    </row>
    <row r="52" spans="1:11" ht="18.75" customHeight="1">
      <c r="A52" s="214" t="s">
        <v>546</v>
      </c>
      <c r="B52" s="375"/>
      <c r="C52" s="375"/>
      <c r="D52" s="300"/>
      <c r="E52" s="375"/>
      <c r="F52" s="375"/>
      <c r="G52" s="375"/>
      <c r="H52" s="375"/>
      <c r="I52" s="375"/>
      <c r="J52" s="375"/>
      <c r="K52" s="222"/>
    </row>
    <row r="53" spans="1:11" ht="18.75" customHeight="1">
      <c r="A53" s="198"/>
      <c r="B53" s="182" t="s">
        <v>406</v>
      </c>
      <c r="C53" s="240"/>
      <c r="D53" s="268"/>
      <c r="E53" s="268"/>
      <c r="F53" s="430"/>
      <c r="G53" s="182" t="s">
        <v>332</v>
      </c>
      <c r="H53" s="240"/>
      <c r="I53" s="268"/>
      <c r="J53" s="268"/>
      <c r="K53" s="430"/>
    </row>
    <row r="54" spans="1:11" ht="18.75" customHeight="1">
      <c r="A54" s="199"/>
      <c r="B54" s="187" t="s">
        <v>348</v>
      </c>
      <c r="C54" s="240"/>
      <c r="D54" s="430"/>
      <c r="E54" s="180" t="s">
        <v>265</v>
      </c>
      <c r="F54" s="182" t="s">
        <v>407</v>
      </c>
      <c r="G54" s="240"/>
      <c r="H54" s="268"/>
      <c r="I54" s="248" t="s">
        <v>32</v>
      </c>
      <c r="K54" s="365"/>
    </row>
    <row r="55" spans="1:11" ht="18.75" customHeight="1">
      <c r="A55" s="200"/>
      <c r="B55" s="230" t="s">
        <v>549</v>
      </c>
      <c r="C55" s="230"/>
      <c r="D55" s="230"/>
      <c r="E55" s="230"/>
      <c r="F55" s="410"/>
      <c r="G55" s="411"/>
      <c r="H55" s="411"/>
      <c r="I55" s="412"/>
      <c r="J55" s="225"/>
      <c r="K55" s="366"/>
    </row>
    <row r="56" spans="1:11" ht="6.75" customHeight="1">
      <c r="B56" s="186"/>
      <c r="C56" s="186"/>
      <c r="D56" s="186"/>
      <c r="E56" s="186"/>
      <c r="F56" s="186"/>
      <c r="G56" s="186"/>
      <c r="H56" s="442"/>
      <c r="I56" s="442"/>
      <c r="J56" s="442"/>
    </row>
    <row r="57" spans="1:11" ht="12" customHeight="1">
      <c r="A57" s="180" t="s">
        <v>195</v>
      </c>
      <c r="B57" s="186"/>
      <c r="C57" s="186"/>
      <c r="D57" s="186"/>
      <c r="E57" s="186"/>
      <c r="F57" s="186"/>
      <c r="G57" s="186"/>
      <c r="H57" s="442"/>
      <c r="I57" s="442"/>
      <c r="J57" s="442"/>
    </row>
    <row r="58" spans="1:11" ht="12" customHeight="1">
      <c r="A58" s="180" t="s">
        <v>399</v>
      </c>
      <c r="B58" s="186"/>
      <c r="C58" s="186"/>
      <c r="D58" s="186"/>
      <c r="E58" s="186"/>
      <c r="F58" s="186"/>
      <c r="G58" s="186"/>
      <c r="H58" s="442"/>
      <c r="I58" s="442"/>
      <c r="J58" s="442"/>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287</v>
      </c>
    </row>
    <row r="2" spans="1:11" ht="18" customHeight="1">
      <c r="A2" s="181" t="s">
        <v>183</v>
      </c>
      <c r="B2" s="181"/>
      <c r="C2" s="181"/>
      <c r="D2" s="181"/>
      <c r="E2" s="181"/>
      <c r="F2" s="181"/>
      <c r="G2" s="181"/>
      <c r="H2" s="181"/>
      <c r="I2" s="181"/>
      <c r="J2" s="181"/>
      <c r="K2" s="181"/>
    </row>
    <row r="5" spans="1:11" ht="18.75" customHeight="1">
      <c r="A5" s="182" t="s">
        <v>73</v>
      </c>
      <c r="B5" s="184" t="s">
        <v>558</v>
      </c>
      <c r="C5" s="184"/>
      <c r="D5" s="184"/>
      <c r="E5" s="184"/>
      <c r="F5" s="184"/>
    </row>
    <row r="6" spans="1:11" ht="12" customHeight="1">
      <c r="A6" s="183"/>
      <c r="B6" s="201"/>
      <c r="C6" s="201"/>
      <c r="D6" s="201"/>
      <c r="E6" s="201"/>
      <c r="F6" s="201"/>
    </row>
    <row r="8" spans="1:11">
      <c r="A8" s="184" t="s">
        <v>406</v>
      </c>
      <c r="B8" s="184"/>
      <c r="C8" s="184"/>
      <c r="D8" s="184" t="s">
        <v>516</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44"/>
      <c r="H16" s="251"/>
      <c r="I16" s="251"/>
      <c r="J16" s="251"/>
      <c r="K16" s="256"/>
    </row>
    <row r="17" spans="1:11" ht="18.75" customHeight="1">
      <c r="A17" s="182" t="s">
        <v>78</v>
      </c>
      <c r="B17" s="203"/>
      <c r="C17" s="203"/>
      <c r="D17" s="203"/>
      <c r="E17" s="203"/>
      <c r="F17" s="203"/>
      <c r="G17" s="202"/>
      <c r="H17" s="226"/>
      <c r="I17" s="226"/>
      <c r="J17" s="226"/>
      <c r="K17" s="245"/>
    </row>
    <row r="18" spans="1:11" ht="12" customHeight="1">
      <c r="A18" s="182" t="s">
        <v>31</v>
      </c>
      <c r="B18" s="386"/>
      <c r="C18" s="391"/>
      <c r="D18" s="391"/>
      <c r="E18" s="391"/>
      <c r="F18" s="401"/>
      <c r="G18" s="282" t="s">
        <v>524</v>
      </c>
      <c r="H18" s="284"/>
      <c r="I18" s="284"/>
      <c r="J18" s="284"/>
      <c r="K18" s="248"/>
    </row>
    <row r="19" spans="1:11" ht="19.5" customHeight="1">
      <c r="A19" s="182"/>
      <c r="B19" s="221"/>
      <c r="C19" s="229"/>
      <c r="D19" s="229"/>
      <c r="E19" s="229"/>
      <c r="F19" s="255"/>
      <c r="G19" s="227" t="s">
        <v>393</v>
      </c>
      <c r="H19" s="356"/>
      <c r="I19" s="410"/>
      <c r="J19" s="411"/>
      <c r="K19" s="412"/>
    </row>
    <row r="20" spans="1:11">
      <c r="A20" s="189" t="s">
        <v>353</v>
      </c>
      <c r="B20" s="182" t="s">
        <v>349</v>
      </c>
      <c r="C20" s="182"/>
      <c r="D20" s="182"/>
      <c r="E20" s="182"/>
      <c r="F20" s="182"/>
      <c r="G20" s="182" t="s">
        <v>350</v>
      </c>
      <c r="H20" s="182"/>
      <c r="I20" s="182"/>
      <c r="J20" s="182"/>
      <c r="K20" s="182"/>
    </row>
    <row r="21" spans="1:11" ht="18.75" customHeight="1">
      <c r="A21" s="188"/>
      <c r="B21" s="203"/>
      <c r="C21" s="203"/>
      <c r="D21" s="203"/>
      <c r="E21" s="203"/>
      <c r="F21" s="203"/>
      <c r="G21" s="203"/>
      <c r="H21" s="203"/>
      <c r="I21" s="203"/>
      <c r="J21" s="203"/>
      <c r="K21" s="203"/>
    </row>
    <row r="22" spans="1:11" ht="12" customHeight="1">
      <c r="A22" s="190" t="s">
        <v>355</v>
      </c>
      <c r="B22" s="182" t="s">
        <v>172</v>
      </c>
      <c r="C22" s="184" t="s">
        <v>356</v>
      </c>
      <c r="D22" s="184"/>
      <c r="E22" s="184"/>
      <c r="F22" s="184"/>
      <c r="G22" s="184"/>
      <c r="H22" s="184"/>
      <c r="I22" s="184"/>
      <c r="J22" s="184"/>
      <c r="K22" s="184"/>
    </row>
    <row r="23" spans="1:11">
      <c r="A23" s="190"/>
      <c r="B23" s="203"/>
      <c r="C23" s="182" t="s">
        <v>361</v>
      </c>
      <c r="D23" s="182" t="s">
        <v>16</v>
      </c>
      <c r="E23" s="182" t="s">
        <v>366</v>
      </c>
      <c r="F23" s="202" t="s">
        <v>350</v>
      </c>
      <c r="G23" s="245"/>
      <c r="H23" s="182" t="s">
        <v>155</v>
      </c>
      <c r="I23" s="182"/>
      <c r="J23" s="182"/>
      <c r="K23" s="182"/>
    </row>
    <row r="24" spans="1:11" ht="18.75" customHeight="1">
      <c r="A24" s="190"/>
      <c r="B24" s="203"/>
      <c r="C24" s="218"/>
      <c r="D24" s="205"/>
      <c r="E24" s="233"/>
      <c r="F24" s="239"/>
      <c r="G24" s="239"/>
      <c r="H24" s="252" t="s">
        <v>50</v>
      </c>
      <c r="I24" s="261"/>
      <c r="J24" s="252" t="s">
        <v>261</v>
      </c>
      <c r="K24" s="203"/>
    </row>
    <row r="25" spans="1:11" ht="18.75" customHeight="1">
      <c r="A25" s="190"/>
      <c r="B25" s="203"/>
      <c r="C25" s="218"/>
      <c r="D25" s="205"/>
      <c r="E25" s="233"/>
      <c r="F25" s="239"/>
      <c r="G25" s="239"/>
      <c r="H25" s="252" t="s">
        <v>50</v>
      </c>
      <c r="I25" s="261"/>
      <c r="J25" s="252" t="s">
        <v>261</v>
      </c>
      <c r="K25" s="203"/>
    </row>
    <row r="28" spans="1:11">
      <c r="A28" s="180" t="s">
        <v>360</v>
      </c>
    </row>
    <row r="29" spans="1:11" ht="3.75" customHeight="1"/>
    <row r="30" spans="1:11" ht="18.75" customHeight="1">
      <c r="A30" s="266" t="s">
        <v>27</v>
      </c>
      <c r="B30" s="196" t="s">
        <v>559</v>
      </c>
      <c r="C30" s="266" t="s">
        <v>375</v>
      </c>
      <c r="D30" s="266" t="s">
        <v>367</v>
      </c>
      <c r="E30" s="354" t="s">
        <v>372</v>
      </c>
      <c r="F30" s="266" t="s">
        <v>534</v>
      </c>
      <c r="G30" s="360"/>
      <c r="H30" s="360"/>
      <c r="I30" s="360"/>
      <c r="J30" s="360"/>
      <c r="K30" s="360"/>
    </row>
    <row r="31" spans="1:11" ht="19.5" customHeight="1">
      <c r="A31" s="190" t="s">
        <v>591</v>
      </c>
      <c r="B31" s="205"/>
      <c r="C31" s="205"/>
      <c r="D31" s="205"/>
      <c r="E31" s="205"/>
      <c r="F31" s="272" t="str">
        <f>IF(SUM(B31:E31)=0,"",SUM(B31:E31))</f>
        <v/>
      </c>
      <c r="G31" s="208"/>
      <c r="H31" s="208"/>
      <c r="I31" s="208"/>
      <c r="J31" s="208"/>
      <c r="K31" s="208"/>
    </row>
    <row r="32" spans="1:11" ht="15" customHeight="1">
      <c r="A32" s="190" t="s">
        <v>587</v>
      </c>
      <c r="B32" s="206"/>
      <c r="C32" s="206"/>
      <c r="D32" s="206"/>
      <c r="E32" s="206"/>
      <c r="F32" s="273" t="str">
        <f>IF(SUM(B32:E32)=0,"",SUM(B32:E32))</f>
        <v/>
      </c>
      <c r="G32" s="452"/>
      <c r="H32" s="452"/>
      <c r="I32" s="208"/>
      <c r="J32" s="208"/>
      <c r="K32" s="208"/>
    </row>
    <row r="33" spans="1:11" ht="15" customHeight="1">
      <c r="A33" s="182"/>
      <c r="B33" s="207"/>
      <c r="C33" s="207"/>
      <c r="D33" s="207"/>
      <c r="E33" s="207"/>
      <c r="F33" s="274" t="str">
        <f>IF(SUM(B33:E33)=0,"",SUM(B33:E33))</f>
        <v/>
      </c>
      <c r="G33" s="208"/>
      <c r="H33" s="208"/>
      <c r="I33" s="208"/>
      <c r="J33" s="208"/>
      <c r="K33" s="208"/>
    </row>
    <row r="34" spans="1:11" ht="12" customHeight="1">
      <c r="A34" s="183"/>
      <c r="B34" s="208"/>
      <c r="C34" s="208"/>
      <c r="D34" s="208"/>
      <c r="E34" s="208"/>
      <c r="F34" s="208"/>
      <c r="G34" s="208"/>
      <c r="H34" s="208"/>
      <c r="I34" s="208"/>
      <c r="J34" s="208"/>
      <c r="K34" s="208"/>
    </row>
    <row r="36" spans="1:11">
      <c r="A36" s="180" t="s">
        <v>390</v>
      </c>
    </row>
    <row r="37" spans="1:11" ht="3.75" customHeight="1"/>
    <row r="38" spans="1:11" ht="18.75" customHeight="1">
      <c r="A38" s="193"/>
      <c r="B38" s="209"/>
      <c r="C38" s="209"/>
      <c r="D38" s="209"/>
      <c r="E38" s="209"/>
      <c r="F38" s="209"/>
      <c r="G38" s="209"/>
      <c r="H38" s="209"/>
      <c r="I38" s="209"/>
      <c r="J38" s="209"/>
      <c r="K38" s="275"/>
    </row>
    <row r="39" spans="1:11" ht="18.75" customHeight="1">
      <c r="A39" s="194"/>
      <c r="B39" s="210"/>
      <c r="C39" s="210"/>
      <c r="D39" s="210"/>
      <c r="E39" s="210"/>
      <c r="F39" s="210"/>
      <c r="G39" s="210"/>
      <c r="H39" s="210"/>
      <c r="I39" s="210"/>
      <c r="J39" s="210"/>
      <c r="K39" s="276"/>
    </row>
    <row r="40" spans="1:11" ht="18.75" customHeight="1">
      <c r="A40" s="194"/>
      <c r="B40" s="210"/>
      <c r="C40" s="210"/>
      <c r="D40" s="210"/>
      <c r="E40" s="210"/>
      <c r="F40" s="210"/>
      <c r="G40" s="210"/>
      <c r="H40" s="210"/>
      <c r="I40" s="210"/>
      <c r="J40" s="210"/>
      <c r="K40" s="276"/>
    </row>
    <row r="41" spans="1:11" ht="18.75" customHeight="1">
      <c r="A41" s="195"/>
      <c r="B41" s="211"/>
      <c r="C41" s="211"/>
      <c r="D41" s="211"/>
      <c r="E41" s="211"/>
      <c r="F41" s="211"/>
      <c r="G41" s="211"/>
      <c r="H41" s="211"/>
      <c r="I41" s="211"/>
      <c r="J41" s="211"/>
      <c r="K41" s="277"/>
    </row>
    <row r="44" spans="1:11">
      <c r="A44" s="180" t="s">
        <v>79</v>
      </c>
    </row>
    <row r="45" spans="1:11" ht="3.75" customHeight="1"/>
    <row r="46" spans="1:11" ht="18.75" customHeight="1">
      <c r="A46" s="204" t="s">
        <v>560</v>
      </c>
      <c r="B46" s="219"/>
      <c r="C46" s="219"/>
      <c r="D46" s="219"/>
      <c r="E46" s="219"/>
      <c r="F46" s="219"/>
      <c r="G46" s="219"/>
      <c r="H46" s="219"/>
      <c r="I46" s="219"/>
      <c r="J46" s="219"/>
      <c r="K46" s="203"/>
    </row>
    <row r="47" spans="1:11" ht="19.5" customHeight="1">
      <c r="A47" s="204" t="s">
        <v>561</v>
      </c>
      <c r="B47" s="219"/>
      <c r="C47" s="219"/>
      <c r="D47" s="219"/>
      <c r="E47" s="219"/>
      <c r="F47" s="219"/>
      <c r="G47" s="219"/>
      <c r="H47" s="219"/>
      <c r="I47" s="219"/>
      <c r="J47" s="219"/>
      <c r="K47" s="203"/>
    </row>
    <row r="48" spans="1:11" ht="19.5" customHeight="1">
      <c r="A48" s="204" t="s">
        <v>562</v>
      </c>
      <c r="B48" s="219"/>
      <c r="C48" s="219"/>
      <c r="D48" s="219"/>
      <c r="E48" s="219"/>
      <c r="F48" s="219"/>
      <c r="G48" s="219"/>
      <c r="H48" s="219"/>
      <c r="I48" s="219"/>
      <c r="J48" s="219"/>
      <c r="K48" s="203"/>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453" customWidth="1"/>
    <col min="2" max="3" width="3.625" style="453" customWidth="1"/>
    <col min="4" max="6" width="20.625" style="453" customWidth="1"/>
    <col min="7" max="7" width="10.625" style="453" customWidth="1"/>
    <col min="8" max="8" width="7.625" style="454" customWidth="1"/>
    <col min="9" max="9" width="12" style="454" customWidth="1"/>
    <col min="10" max="10" width="16.375" style="454" customWidth="1"/>
    <col min="11" max="11" width="21.5" style="454" customWidth="1"/>
    <col min="12" max="16" width="10.625" style="453" customWidth="1"/>
    <col min="17" max="17" width="10.625" style="454" customWidth="1"/>
    <col min="18" max="22" width="10.625" style="453" customWidth="1"/>
    <col min="23" max="35" width="11.375" style="453" customWidth="1"/>
    <col min="36" max="64" width="10.625" style="453" customWidth="1"/>
    <col min="65" max="175" width="3.625" style="453" customWidth="1"/>
    <col min="176" max="16384" width="1.125" style="453"/>
  </cols>
  <sheetData>
    <row r="1" spans="1:35" ht="26.25" customHeight="1">
      <c r="A1" s="456" t="s">
        <v>200</v>
      </c>
      <c r="B1" s="456"/>
      <c r="C1" s="456"/>
      <c r="D1" s="456"/>
      <c r="E1" s="456"/>
      <c r="F1" s="456"/>
      <c r="G1" s="456"/>
      <c r="H1" s="456"/>
      <c r="I1" s="456"/>
      <c r="J1" s="456"/>
      <c r="K1" s="56"/>
      <c r="L1" s="56"/>
      <c r="M1" s="56"/>
      <c r="N1" s="56"/>
      <c r="O1" s="56"/>
      <c r="P1" s="56"/>
      <c r="Q1" s="489"/>
      <c r="R1" s="494"/>
      <c r="S1" s="497" t="s">
        <v>201</v>
      </c>
      <c r="T1" s="497"/>
      <c r="U1" s="497"/>
      <c r="V1" s="497"/>
      <c r="W1" s="497"/>
      <c r="X1" s="497"/>
      <c r="Y1" s="497"/>
      <c r="Z1" s="497"/>
      <c r="AA1" s="497"/>
      <c r="AB1" s="497"/>
      <c r="AC1" s="497"/>
      <c r="AD1" s="497"/>
      <c r="AE1" s="497"/>
      <c r="AF1" s="497"/>
      <c r="AG1" s="497"/>
      <c r="AH1" s="497"/>
      <c r="AI1" s="497"/>
    </row>
    <row r="2" spans="1:35" ht="40.5" customHeight="1">
      <c r="B2" s="457" t="s">
        <v>26</v>
      </c>
      <c r="C2" s="457"/>
      <c r="D2" s="457"/>
      <c r="E2" s="457"/>
      <c r="F2" s="457"/>
      <c r="G2" s="457"/>
      <c r="H2" s="457"/>
      <c r="I2" s="457"/>
      <c r="J2" s="457"/>
      <c r="K2" s="457"/>
      <c r="L2" s="457"/>
      <c r="M2" s="457"/>
      <c r="N2" s="457"/>
      <c r="O2" s="457"/>
      <c r="P2" s="457"/>
      <c r="Q2" s="457"/>
      <c r="R2" s="457"/>
      <c r="S2" s="497"/>
      <c r="T2" s="497"/>
      <c r="U2" s="497"/>
      <c r="V2" s="497"/>
      <c r="W2" s="497"/>
      <c r="X2" s="497"/>
      <c r="Y2" s="497"/>
      <c r="Z2" s="497"/>
      <c r="AA2" s="497"/>
      <c r="AB2" s="497"/>
      <c r="AC2" s="497"/>
      <c r="AD2" s="497"/>
      <c r="AE2" s="497"/>
      <c r="AF2" s="497"/>
      <c r="AG2" s="497"/>
      <c r="AH2" s="497"/>
      <c r="AI2" s="497"/>
    </row>
    <row r="3" spans="1:35" ht="20.100000000000001" customHeight="1">
      <c r="B3" s="458" t="s">
        <v>203</v>
      </c>
      <c r="C3" s="463" t="s">
        <v>204</v>
      </c>
      <c r="D3" s="463" t="s">
        <v>205</v>
      </c>
      <c r="E3" s="463" t="s">
        <v>207</v>
      </c>
      <c r="F3" s="468" t="s">
        <v>210</v>
      </c>
      <c r="G3" s="463" t="s">
        <v>212</v>
      </c>
      <c r="H3" s="463" t="s">
        <v>74</v>
      </c>
      <c r="I3" s="463" t="s">
        <v>154</v>
      </c>
      <c r="J3" s="463" t="s">
        <v>214</v>
      </c>
      <c r="K3" s="463" t="s">
        <v>217</v>
      </c>
      <c r="L3" s="474" t="s">
        <v>0</v>
      </c>
      <c r="M3" s="474" t="s">
        <v>4</v>
      </c>
      <c r="N3" s="474" t="s">
        <v>12</v>
      </c>
      <c r="O3" s="481" t="s">
        <v>14</v>
      </c>
      <c r="P3" s="484"/>
      <c r="Q3" s="490"/>
      <c r="R3" s="495" t="s">
        <v>1</v>
      </c>
      <c r="S3" s="474" t="s">
        <v>20</v>
      </c>
      <c r="T3" s="474" t="s">
        <v>6</v>
      </c>
      <c r="U3" s="474" t="s">
        <v>18</v>
      </c>
      <c r="V3" s="507" t="s">
        <v>22</v>
      </c>
      <c r="W3" s="513" t="s">
        <v>218</v>
      </c>
      <c r="X3" s="513" t="s">
        <v>178</v>
      </c>
      <c r="Y3" s="518" t="s">
        <v>58</v>
      </c>
      <c r="Z3" s="463" t="s">
        <v>198</v>
      </c>
      <c r="AA3" s="463" t="s">
        <v>220</v>
      </c>
      <c r="AB3" s="518" t="s">
        <v>221</v>
      </c>
      <c r="AC3" s="518" t="s">
        <v>223</v>
      </c>
      <c r="AD3" s="518" t="s">
        <v>225</v>
      </c>
      <c r="AE3" s="518" t="s">
        <v>97</v>
      </c>
      <c r="AF3" s="518" t="s">
        <v>133</v>
      </c>
      <c r="AG3" s="518" t="s">
        <v>39</v>
      </c>
      <c r="AH3" s="518" t="s">
        <v>227</v>
      </c>
      <c r="AI3" s="526" t="s">
        <v>228</v>
      </c>
    </row>
    <row r="4" spans="1:35" ht="64.5" customHeight="1">
      <c r="B4" s="459"/>
      <c r="C4" s="464"/>
      <c r="D4" s="464"/>
      <c r="E4" s="464"/>
      <c r="F4" s="469"/>
      <c r="G4" s="464"/>
      <c r="H4" s="464"/>
      <c r="I4" s="464"/>
      <c r="J4" s="464"/>
      <c r="K4" s="464"/>
      <c r="L4" s="475" t="s">
        <v>33</v>
      </c>
      <c r="M4" s="479" t="s">
        <v>3</v>
      </c>
      <c r="N4" s="475" t="s">
        <v>38</v>
      </c>
      <c r="O4" s="482" t="s">
        <v>9</v>
      </c>
      <c r="P4" s="485" t="s">
        <v>47</v>
      </c>
      <c r="Q4" s="491"/>
      <c r="R4" s="496"/>
      <c r="S4" s="498" t="s">
        <v>68</v>
      </c>
      <c r="T4" s="501" t="s">
        <v>49</v>
      </c>
      <c r="U4" s="479" t="s">
        <v>69</v>
      </c>
      <c r="V4" s="508" t="s">
        <v>230</v>
      </c>
      <c r="W4" s="514"/>
      <c r="X4" s="514"/>
      <c r="Y4" s="519"/>
      <c r="Z4" s="464"/>
      <c r="AA4" s="464"/>
      <c r="AB4" s="519"/>
      <c r="AC4" s="519"/>
      <c r="AD4" s="519"/>
      <c r="AE4" s="519"/>
      <c r="AF4" s="519"/>
      <c r="AG4" s="519"/>
      <c r="AH4" s="519"/>
      <c r="AI4" s="527"/>
    </row>
    <row r="5" spans="1:35" ht="39" customHeight="1">
      <c r="B5" s="459"/>
      <c r="C5" s="464"/>
      <c r="D5" s="464"/>
      <c r="E5" s="464"/>
      <c r="F5" s="470"/>
      <c r="G5" s="464"/>
      <c r="H5" s="464"/>
      <c r="I5" s="464"/>
      <c r="J5" s="464"/>
      <c r="K5" s="464"/>
      <c r="L5" s="476"/>
      <c r="M5" s="476"/>
      <c r="N5" s="480"/>
      <c r="O5" s="483"/>
      <c r="P5" s="486" t="s">
        <v>66</v>
      </c>
      <c r="Q5" s="486" t="s">
        <v>52</v>
      </c>
      <c r="R5" s="486" t="s">
        <v>57</v>
      </c>
      <c r="S5" s="499"/>
      <c r="T5" s="502"/>
      <c r="U5" s="505"/>
      <c r="V5" s="509"/>
      <c r="W5" s="514"/>
      <c r="X5" s="514"/>
      <c r="Y5" s="519"/>
      <c r="Z5" s="464"/>
      <c r="AA5" s="464"/>
      <c r="AB5" s="519"/>
      <c r="AC5" s="519"/>
      <c r="AD5" s="519"/>
      <c r="AE5" s="519"/>
      <c r="AF5" s="519"/>
      <c r="AG5" s="519"/>
      <c r="AH5" s="519"/>
      <c r="AI5" s="527"/>
    </row>
    <row r="6" spans="1:35" s="455" customFormat="1" ht="56.25">
      <c r="B6" s="460"/>
      <c r="C6" s="465"/>
      <c r="D6" s="465"/>
      <c r="E6" s="465"/>
      <c r="F6" s="465"/>
      <c r="G6" s="465"/>
      <c r="H6" s="465"/>
      <c r="I6" s="473" t="s">
        <v>232</v>
      </c>
      <c r="J6" s="473" t="s">
        <v>234</v>
      </c>
      <c r="K6" s="473" t="s">
        <v>236</v>
      </c>
      <c r="L6" s="477" t="s">
        <v>59</v>
      </c>
      <c r="M6" s="477" t="s">
        <v>59</v>
      </c>
      <c r="N6" s="477" t="s">
        <v>59</v>
      </c>
      <c r="O6" s="477" t="s">
        <v>59</v>
      </c>
      <c r="P6" s="477" t="s">
        <v>237</v>
      </c>
      <c r="Q6" s="477" t="s">
        <v>59</v>
      </c>
      <c r="R6" s="477" t="s">
        <v>59</v>
      </c>
      <c r="S6" s="477" t="s">
        <v>59</v>
      </c>
      <c r="T6" s="477" t="s">
        <v>59</v>
      </c>
      <c r="U6" s="506" t="s">
        <v>59</v>
      </c>
      <c r="V6" s="510" t="s">
        <v>59</v>
      </c>
      <c r="W6" s="515" t="s">
        <v>193</v>
      </c>
      <c r="X6" s="515" t="s">
        <v>193</v>
      </c>
      <c r="Y6" s="520" t="s">
        <v>189</v>
      </c>
      <c r="Z6" s="523" t="s">
        <v>237</v>
      </c>
      <c r="AA6" s="523" t="s">
        <v>238</v>
      </c>
      <c r="AB6" s="520" t="s">
        <v>55</v>
      </c>
      <c r="AC6" s="520" t="s">
        <v>189</v>
      </c>
      <c r="AD6" s="524" t="s">
        <v>128</v>
      </c>
      <c r="AE6" s="524" t="s">
        <v>239</v>
      </c>
      <c r="AF6" s="525" t="s">
        <v>109</v>
      </c>
      <c r="AG6" s="524" t="s">
        <v>241</v>
      </c>
      <c r="AH6" s="524" t="s">
        <v>241</v>
      </c>
      <c r="AI6" s="528" t="s">
        <v>241</v>
      </c>
    </row>
    <row r="7" spans="1:35" ht="19.5" customHeight="1">
      <c r="B7" s="461">
        <v>1</v>
      </c>
      <c r="C7" s="466">
        <v>1</v>
      </c>
      <c r="D7" s="466" t="s">
        <v>242</v>
      </c>
      <c r="E7" s="466" t="s">
        <v>206</v>
      </c>
      <c r="F7" s="466" t="s">
        <v>243</v>
      </c>
      <c r="G7" s="466" t="s">
        <v>244</v>
      </c>
      <c r="H7" s="471" t="s">
        <v>0</v>
      </c>
      <c r="I7" s="464">
        <v>1</v>
      </c>
      <c r="J7" s="471">
        <v>1</v>
      </c>
      <c r="K7" s="471">
        <v>2</v>
      </c>
      <c r="L7" s="478"/>
      <c r="M7" s="478"/>
      <c r="N7" s="478"/>
      <c r="O7" s="478"/>
      <c r="P7" s="487"/>
      <c r="Q7" s="492">
        <f t="shared" ref="Q7:Q42" si="0">IF(J7=1,17500,"-")</f>
        <v>17500</v>
      </c>
      <c r="R7" s="478">
        <f t="shared" ref="R7:R42" si="1">IF(J7=1,P7*Q7,IF(J7=2,1030000,IF(J7=3,310000,IF(J7=4,378000,""))))</f>
        <v>0</v>
      </c>
      <c r="S7" s="478">
        <f t="shared" ref="S7:S42" si="2">MIN(O7,R7)</f>
        <v>0</v>
      </c>
      <c r="T7" s="503"/>
      <c r="U7" s="478">
        <f t="shared" ref="U7:U42" si="3">MIN(N7,S7,T7)</f>
        <v>0</v>
      </c>
      <c r="V7" s="511">
        <f t="shared" ref="V7:V42" si="4">ROUNDDOWN(U7,-3)</f>
        <v>0</v>
      </c>
      <c r="W7" s="516"/>
      <c r="X7" s="516"/>
      <c r="Y7" s="521"/>
      <c r="Z7" s="466"/>
      <c r="AA7" s="466"/>
      <c r="AB7" s="521"/>
      <c r="AC7" s="521"/>
      <c r="AD7" s="521"/>
      <c r="AE7" s="521"/>
      <c r="AF7" s="521"/>
      <c r="AG7" s="521"/>
      <c r="AH7" s="521"/>
      <c r="AI7" s="529"/>
    </row>
    <row r="8" spans="1:35" ht="20.100000000000001" customHeight="1">
      <c r="B8" s="461">
        <v>1</v>
      </c>
      <c r="C8" s="466">
        <v>1</v>
      </c>
      <c r="D8" s="466" t="s">
        <v>242</v>
      </c>
      <c r="E8" s="466" t="s">
        <v>206</v>
      </c>
      <c r="F8" s="466"/>
      <c r="G8" s="466" t="s">
        <v>244</v>
      </c>
      <c r="H8" s="471" t="s">
        <v>246</v>
      </c>
      <c r="I8" s="471">
        <v>1</v>
      </c>
      <c r="J8" s="471">
        <v>2</v>
      </c>
      <c r="K8" s="471" t="s">
        <v>246</v>
      </c>
      <c r="L8" s="478"/>
      <c r="M8" s="478"/>
      <c r="N8" s="478"/>
      <c r="O8" s="478"/>
      <c r="P8" s="487"/>
      <c r="Q8" s="492" t="str">
        <f t="shared" si="0"/>
        <v>-</v>
      </c>
      <c r="R8" s="478">
        <f t="shared" si="1"/>
        <v>1030000</v>
      </c>
      <c r="S8" s="478">
        <f t="shared" si="2"/>
        <v>1030000</v>
      </c>
      <c r="T8" s="503"/>
      <c r="U8" s="478">
        <f t="shared" si="3"/>
        <v>1030000</v>
      </c>
      <c r="V8" s="511">
        <f t="shared" si="4"/>
        <v>1030000</v>
      </c>
      <c r="W8" s="516"/>
      <c r="X8" s="516"/>
      <c r="Y8" s="521"/>
      <c r="Z8" s="466"/>
      <c r="AA8" s="466"/>
      <c r="AB8" s="521"/>
      <c r="AC8" s="521"/>
      <c r="AD8" s="521"/>
      <c r="AE8" s="521"/>
      <c r="AF8" s="521"/>
      <c r="AG8" s="521"/>
      <c r="AH8" s="521"/>
      <c r="AI8" s="529"/>
    </row>
    <row r="9" spans="1:35" ht="20.100000000000001" customHeight="1">
      <c r="B9" s="461">
        <v>1</v>
      </c>
      <c r="C9" s="466">
        <v>1</v>
      </c>
      <c r="D9" s="466" t="s">
        <v>242</v>
      </c>
      <c r="E9" s="466" t="s">
        <v>206</v>
      </c>
      <c r="F9" s="466"/>
      <c r="G9" s="466" t="s">
        <v>244</v>
      </c>
      <c r="H9" s="471" t="s">
        <v>246</v>
      </c>
      <c r="I9" s="471">
        <v>1</v>
      </c>
      <c r="J9" s="471">
        <v>3</v>
      </c>
      <c r="K9" s="471" t="s">
        <v>246</v>
      </c>
      <c r="L9" s="478"/>
      <c r="M9" s="478"/>
      <c r="N9" s="478"/>
      <c r="O9" s="478"/>
      <c r="P9" s="487"/>
      <c r="Q9" s="492" t="str">
        <f t="shared" si="0"/>
        <v>-</v>
      </c>
      <c r="R9" s="478">
        <f t="shared" si="1"/>
        <v>310000</v>
      </c>
      <c r="S9" s="478">
        <f t="shared" si="2"/>
        <v>310000</v>
      </c>
      <c r="T9" s="503"/>
      <c r="U9" s="478">
        <f t="shared" si="3"/>
        <v>310000</v>
      </c>
      <c r="V9" s="511">
        <f t="shared" si="4"/>
        <v>310000</v>
      </c>
      <c r="W9" s="516"/>
      <c r="X9" s="516"/>
      <c r="Y9" s="521"/>
      <c r="Z9" s="466"/>
      <c r="AA9" s="466"/>
      <c r="AB9" s="521"/>
      <c r="AC9" s="521"/>
      <c r="AD9" s="521"/>
      <c r="AE9" s="521"/>
      <c r="AF9" s="521"/>
      <c r="AG9" s="521"/>
      <c r="AH9" s="521"/>
      <c r="AI9" s="529"/>
    </row>
    <row r="10" spans="1:35" ht="20.100000000000001" customHeight="1">
      <c r="B10" s="461">
        <v>1</v>
      </c>
      <c r="C10" s="466">
        <v>2</v>
      </c>
      <c r="D10" s="466" t="s">
        <v>242</v>
      </c>
      <c r="E10" s="466" t="s">
        <v>248</v>
      </c>
      <c r="F10" s="466"/>
      <c r="G10" s="466" t="s">
        <v>249</v>
      </c>
      <c r="H10" s="471" t="s">
        <v>0</v>
      </c>
      <c r="I10" s="471">
        <v>2</v>
      </c>
      <c r="J10" s="464">
        <v>1</v>
      </c>
      <c r="K10" s="471">
        <v>1</v>
      </c>
      <c r="L10" s="478"/>
      <c r="M10" s="478"/>
      <c r="N10" s="478"/>
      <c r="O10" s="478"/>
      <c r="P10" s="487"/>
      <c r="Q10" s="492">
        <f t="shared" si="0"/>
        <v>17500</v>
      </c>
      <c r="R10" s="478">
        <f t="shared" si="1"/>
        <v>0</v>
      </c>
      <c r="S10" s="478">
        <f t="shared" si="2"/>
        <v>0</v>
      </c>
      <c r="T10" s="503"/>
      <c r="U10" s="478">
        <f t="shared" si="3"/>
        <v>0</v>
      </c>
      <c r="V10" s="511">
        <f t="shared" si="4"/>
        <v>0</v>
      </c>
      <c r="W10" s="516"/>
      <c r="X10" s="516"/>
      <c r="Y10" s="521"/>
      <c r="Z10" s="466"/>
      <c r="AA10" s="466"/>
      <c r="AB10" s="521"/>
      <c r="AC10" s="521"/>
      <c r="AD10" s="521"/>
      <c r="AE10" s="521"/>
      <c r="AF10" s="521"/>
      <c r="AG10" s="521"/>
      <c r="AH10" s="521"/>
      <c r="AI10" s="529"/>
    </row>
    <row r="11" spans="1:35" ht="20.100000000000001" customHeight="1">
      <c r="B11" s="461">
        <v>1</v>
      </c>
      <c r="C11" s="466">
        <v>2</v>
      </c>
      <c r="D11" s="466" t="s">
        <v>242</v>
      </c>
      <c r="E11" s="466" t="s">
        <v>248</v>
      </c>
      <c r="F11" s="466"/>
      <c r="G11" s="466" t="s">
        <v>249</v>
      </c>
      <c r="H11" s="471" t="s">
        <v>4</v>
      </c>
      <c r="I11" s="471">
        <v>2</v>
      </c>
      <c r="J11" s="471">
        <v>1</v>
      </c>
      <c r="K11" s="471">
        <v>1</v>
      </c>
      <c r="L11" s="478"/>
      <c r="M11" s="478"/>
      <c r="N11" s="478"/>
      <c r="O11" s="478"/>
      <c r="P11" s="487"/>
      <c r="Q11" s="492">
        <f t="shared" si="0"/>
        <v>17500</v>
      </c>
      <c r="R11" s="478">
        <f t="shared" si="1"/>
        <v>0</v>
      </c>
      <c r="S11" s="478">
        <f t="shared" si="2"/>
        <v>0</v>
      </c>
      <c r="T11" s="503"/>
      <c r="U11" s="478">
        <f t="shared" si="3"/>
        <v>0</v>
      </c>
      <c r="V11" s="511">
        <f t="shared" si="4"/>
        <v>0</v>
      </c>
      <c r="W11" s="516"/>
      <c r="X11" s="516"/>
      <c r="Y11" s="521"/>
      <c r="Z11" s="466"/>
      <c r="AA11" s="466"/>
      <c r="AB11" s="521"/>
      <c r="AC11" s="521"/>
      <c r="AD11" s="521"/>
      <c r="AE11" s="521"/>
      <c r="AF11" s="521"/>
      <c r="AG11" s="521"/>
      <c r="AH11" s="521"/>
      <c r="AI11" s="529"/>
    </row>
    <row r="12" spans="1:35" ht="20.100000000000001" customHeight="1">
      <c r="B12" s="461">
        <v>1</v>
      </c>
      <c r="C12" s="466">
        <v>2</v>
      </c>
      <c r="D12" s="466" t="s">
        <v>242</v>
      </c>
      <c r="E12" s="466" t="s">
        <v>248</v>
      </c>
      <c r="F12" s="466"/>
      <c r="G12" s="466" t="s">
        <v>249</v>
      </c>
      <c r="H12" s="471" t="s">
        <v>251</v>
      </c>
      <c r="I12" s="471">
        <v>2</v>
      </c>
      <c r="J12" s="471">
        <v>1</v>
      </c>
      <c r="K12" s="471">
        <v>2</v>
      </c>
      <c r="L12" s="478"/>
      <c r="M12" s="478"/>
      <c r="N12" s="478"/>
      <c r="O12" s="478"/>
      <c r="P12" s="487"/>
      <c r="Q12" s="492">
        <f t="shared" si="0"/>
        <v>17500</v>
      </c>
      <c r="R12" s="478">
        <f t="shared" si="1"/>
        <v>0</v>
      </c>
      <c r="S12" s="478">
        <f t="shared" si="2"/>
        <v>0</v>
      </c>
      <c r="T12" s="503"/>
      <c r="U12" s="478">
        <f t="shared" si="3"/>
        <v>0</v>
      </c>
      <c r="V12" s="511">
        <f t="shared" si="4"/>
        <v>0</v>
      </c>
      <c r="W12" s="516"/>
      <c r="X12" s="516"/>
      <c r="Y12" s="521"/>
      <c r="Z12" s="466"/>
      <c r="AA12" s="466"/>
      <c r="AB12" s="521"/>
      <c r="AC12" s="521"/>
      <c r="AD12" s="521"/>
      <c r="AE12" s="521"/>
      <c r="AF12" s="521"/>
      <c r="AG12" s="521"/>
      <c r="AH12" s="521"/>
      <c r="AI12" s="529"/>
    </row>
    <row r="13" spans="1:35" ht="20.100000000000001" customHeight="1">
      <c r="B13" s="461">
        <v>1</v>
      </c>
      <c r="C13" s="466">
        <v>2</v>
      </c>
      <c r="D13" s="466" t="s">
        <v>242</v>
      </c>
      <c r="E13" s="466" t="s">
        <v>248</v>
      </c>
      <c r="F13" s="466"/>
      <c r="G13" s="466" t="s">
        <v>249</v>
      </c>
      <c r="H13" s="471" t="s">
        <v>14</v>
      </c>
      <c r="I13" s="471">
        <v>2</v>
      </c>
      <c r="J13" s="471">
        <v>1</v>
      </c>
      <c r="K13" s="471">
        <v>3</v>
      </c>
      <c r="L13" s="478"/>
      <c r="M13" s="478"/>
      <c r="N13" s="478"/>
      <c r="O13" s="478"/>
      <c r="P13" s="487"/>
      <c r="Q13" s="492">
        <f t="shared" si="0"/>
        <v>17500</v>
      </c>
      <c r="R13" s="478">
        <f t="shared" si="1"/>
        <v>0</v>
      </c>
      <c r="S13" s="478">
        <f t="shared" si="2"/>
        <v>0</v>
      </c>
      <c r="T13" s="503"/>
      <c r="U13" s="478">
        <f t="shared" si="3"/>
        <v>0</v>
      </c>
      <c r="V13" s="511">
        <f t="shared" si="4"/>
        <v>0</v>
      </c>
      <c r="W13" s="516"/>
      <c r="X13" s="516"/>
      <c r="Y13" s="521"/>
      <c r="Z13" s="466"/>
      <c r="AA13" s="466"/>
      <c r="AB13" s="521"/>
      <c r="AC13" s="521"/>
      <c r="AD13" s="521"/>
      <c r="AE13" s="521"/>
      <c r="AF13" s="521"/>
      <c r="AG13" s="521"/>
      <c r="AH13" s="521"/>
      <c r="AI13" s="529"/>
    </row>
    <row r="14" spans="1:35" ht="20.100000000000001" customHeight="1">
      <c r="B14" s="461">
        <v>1</v>
      </c>
      <c r="C14" s="466">
        <v>2</v>
      </c>
      <c r="D14" s="466" t="s">
        <v>242</v>
      </c>
      <c r="E14" s="466" t="s">
        <v>248</v>
      </c>
      <c r="F14" s="466"/>
      <c r="G14" s="466" t="s">
        <v>249</v>
      </c>
      <c r="H14" s="471" t="s">
        <v>246</v>
      </c>
      <c r="I14" s="471">
        <v>2</v>
      </c>
      <c r="J14" s="471">
        <v>2</v>
      </c>
      <c r="K14" s="471" t="s">
        <v>246</v>
      </c>
      <c r="L14" s="466"/>
      <c r="M14" s="466"/>
      <c r="N14" s="466"/>
      <c r="O14" s="466"/>
      <c r="P14" s="487"/>
      <c r="Q14" s="492" t="str">
        <f t="shared" si="0"/>
        <v>-</v>
      </c>
      <c r="R14" s="478">
        <f t="shared" si="1"/>
        <v>1030000</v>
      </c>
      <c r="S14" s="478">
        <f t="shared" si="2"/>
        <v>1030000</v>
      </c>
      <c r="T14" s="503"/>
      <c r="U14" s="478">
        <f t="shared" si="3"/>
        <v>1030000</v>
      </c>
      <c r="V14" s="511">
        <f t="shared" si="4"/>
        <v>1030000</v>
      </c>
      <c r="W14" s="516"/>
      <c r="X14" s="516"/>
      <c r="Y14" s="521"/>
      <c r="Z14" s="466"/>
      <c r="AA14" s="466"/>
      <c r="AB14" s="521"/>
      <c r="AC14" s="521"/>
      <c r="AD14" s="521"/>
      <c r="AE14" s="521"/>
      <c r="AF14" s="521"/>
      <c r="AG14" s="521"/>
      <c r="AH14" s="521"/>
      <c r="AI14" s="529"/>
    </row>
    <row r="15" spans="1:35" ht="20.100000000000001" customHeight="1">
      <c r="B15" s="461">
        <v>1</v>
      </c>
      <c r="C15" s="466">
        <v>2</v>
      </c>
      <c r="D15" s="466" t="s">
        <v>242</v>
      </c>
      <c r="E15" s="466" t="s">
        <v>248</v>
      </c>
      <c r="F15" s="466"/>
      <c r="G15" s="466" t="s">
        <v>249</v>
      </c>
      <c r="H15" s="471" t="s">
        <v>246</v>
      </c>
      <c r="I15" s="471">
        <v>2</v>
      </c>
      <c r="J15" s="471">
        <v>4</v>
      </c>
      <c r="K15" s="471" t="s">
        <v>246</v>
      </c>
      <c r="L15" s="466"/>
      <c r="M15" s="466"/>
      <c r="N15" s="466"/>
      <c r="O15" s="466"/>
      <c r="P15" s="487"/>
      <c r="Q15" s="492" t="str">
        <f t="shared" si="0"/>
        <v>-</v>
      </c>
      <c r="R15" s="478">
        <f t="shared" si="1"/>
        <v>378000</v>
      </c>
      <c r="S15" s="478">
        <f t="shared" si="2"/>
        <v>378000</v>
      </c>
      <c r="T15" s="503"/>
      <c r="U15" s="478">
        <f t="shared" si="3"/>
        <v>378000</v>
      </c>
      <c r="V15" s="511">
        <f t="shared" si="4"/>
        <v>378000</v>
      </c>
      <c r="W15" s="516"/>
      <c r="X15" s="516"/>
      <c r="Y15" s="521"/>
      <c r="Z15" s="466"/>
      <c r="AA15" s="466"/>
      <c r="AB15" s="521"/>
      <c r="AC15" s="521"/>
      <c r="AD15" s="521"/>
      <c r="AE15" s="521"/>
      <c r="AF15" s="521"/>
      <c r="AG15" s="521"/>
      <c r="AH15" s="521"/>
      <c r="AI15" s="529"/>
    </row>
    <row r="16" spans="1:35" ht="19.5" customHeight="1">
      <c r="B16" s="461"/>
      <c r="C16" s="466"/>
      <c r="D16" s="466"/>
      <c r="E16" s="466"/>
      <c r="F16" s="466"/>
      <c r="G16" s="466"/>
      <c r="H16" s="471"/>
      <c r="I16" s="464"/>
      <c r="J16" s="471"/>
      <c r="K16" s="471"/>
      <c r="L16" s="478"/>
      <c r="M16" s="478"/>
      <c r="N16" s="478"/>
      <c r="O16" s="478"/>
      <c r="P16" s="487"/>
      <c r="Q16" s="492" t="str">
        <f t="shared" si="0"/>
        <v>-</v>
      </c>
      <c r="R16" s="478" t="str">
        <f t="shared" si="1"/>
        <v/>
      </c>
      <c r="S16" s="478">
        <f t="shared" si="2"/>
        <v>0</v>
      </c>
      <c r="T16" s="503"/>
      <c r="U16" s="478">
        <f t="shared" si="3"/>
        <v>0</v>
      </c>
      <c r="V16" s="511">
        <f t="shared" si="4"/>
        <v>0</v>
      </c>
      <c r="W16" s="516"/>
      <c r="X16" s="516"/>
      <c r="Y16" s="521"/>
      <c r="Z16" s="466"/>
      <c r="AA16" s="466"/>
      <c r="AB16" s="521"/>
      <c r="AC16" s="521"/>
      <c r="AD16" s="521"/>
      <c r="AE16" s="521"/>
      <c r="AF16" s="521"/>
      <c r="AG16" s="521"/>
      <c r="AH16" s="521"/>
      <c r="AI16" s="529"/>
    </row>
    <row r="17" spans="2:35" ht="20.100000000000001" customHeight="1">
      <c r="B17" s="461"/>
      <c r="C17" s="466"/>
      <c r="D17" s="466"/>
      <c r="E17" s="466"/>
      <c r="F17" s="466"/>
      <c r="G17" s="466"/>
      <c r="H17" s="471"/>
      <c r="I17" s="471"/>
      <c r="J17" s="471"/>
      <c r="K17" s="471"/>
      <c r="L17" s="478"/>
      <c r="M17" s="478"/>
      <c r="N17" s="478"/>
      <c r="O17" s="478"/>
      <c r="P17" s="487"/>
      <c r="Q17" s="492" t="str">
        <f t="shared" si="0"/>
        <v>-</v>
      </c>
      <c r="R17" s="478" t="str">
        <f t="shared" si="1"/>
        <v/>
      </c>
      <c r="S17" s="478">
        <f t="shared" si="2"/>
        <v>0</v>
      </c>
      <c r="T17" s="503"/>
      <c r="U17" s="478">
        <f t="shared" si="3"/>
        <v>0</v>
      </c>
      <c r="V17" s="511">
        <f t="shared" si="4"/>
        <v>0</v>
      </c>
      <c r="W17" s="516"/>
      <c r="X17" s="516"/>
      <c r="Y17" s="521"/>
      <c r="Z17" s="466"/>
      <c r="AA17" s="466"/>
      <c r="AB17" s="521"/>
      <c r="AC17" s="521"/>
      <c r="AD17" s="521"/>
      <c r="AE17" s="521"/>
      <c r="AF17" s="521"/>
      <c r="AG17" s="521"/>
      <c r="AH17" s="521"/>
      <c r="AI17" s="529"/>
    </row>
    <row r="18" spans="2:35" ht="20.100000000000001" customHeight="1">
      <c r="B18" s="461"/>
      <c r="C18" s="466"/>
      <c r="D18" s="466"/>
      <c r="E18" s="466"/>
      <c r="F18" s="466"/>
      <c r="G18" s="466"/>
      <c r="H18" s="471"/>
      <c r="I18" s="471"/>
      <c r="J18" s="471"/>
      <c r="K18" s="471"/>
      <c r="L18" s="478"/>
      <c r="M18" s="478"/>
      <c r="N18" s="478"/>
      <c r="O18" s="478"/>
      <c r="P18" s="487"/>
      <c r="Q18" s="492" t="str">
        <f t="shared" si="0"/>
        <v>-</v>
      </c>
      <c r="R18" s="478" t="str">
        <f t="shared" si="1"/>
        <v/>
      </c>
      <c r="S18" s="478">
        <f t="shared" si="2"/>
        <v>0</v>
      </c>
      <c r="T18" s="503"/>
      <c r="U18" s="478">
        <f t="shared" si="3"/>
        <v>0</v>
      </c>
      <c r="V18" s="511">
        <f t="shared" si="4"/>
        <v>0</v>
      </c>
      <c r="W18" s="516"/>
      <c r="X18" s="516"/>
      <c r="Y18" s="521"/>
      <c r="Z18" s="466"/>
      <c r="AA18" s="466"/>
      <c r="AB18" s="521"/>
      <c r="AC18" s="521"/>
      <c r="AD18" s="521"/>
      <c r="AE18" s="521"/>
      <c r="AF18" s="521"/>
      <c r="AG18" s="521"/>
      <c r="AH18" s="521"/>
      <c r="AI18" s="529"/>
    </row>
    <row r="19" spans="2:35" ht="20.100000000000001" customHeight="1">
      <c r="B19" s="461"/>
      <c r="C19" s="466"/>
      <c r="D19" s="466"/>
      <c r="E19" s="466"/>
      <c r="F19" s="466"/>
      <c r="G19" s="466"/>
      <c r="H19" s="471"/>
      <c r="I19" s="471"/>
      <c r="J19" s="464"/>
      <c r="K19" s="471"/>
      <c r="L19" s="478"/>
      <c r="M19" s="478"/>
      <c r="N19" s="478"/>
      <c r="O19" s="478"/>
      <c r="P19" s="487"/>
      <c r="Q19" s="492" t="str">
        <f t="shared" si="0"/>
        <v>-</v>
      </c>
      <c r="R19" s="478" t="str">
        <f t="shared" si="1"/>
        <v/>
      </c>
      <c r="S19" s="478">
        <f t="shared" si="2"/>
        <v>0</v>
      </c>
      <c r="T19" s="503"/>
      <c r="U19" s="478">
        <f t="shared" si="3"/>
        <v>0</v>
      </c>
      <c r="V19" s="511">
        <f t="shared" si="4"/>
        <v>0</v>
      </c>
      <c r="W19" s="516"/>
      <c r="X19" s="516"/>
      <c r="Y19" s="521"/>
      <c r="Z19" s="466"/>
      <c r="AA19" s="466"/>
      <c r="AB19" s="521"/>
      <c r="AC19" s="521"/>
      <c r="AD19" s="521"/>
      <c r="AE19" s="521"/>
      <c r="AF19" s="521"/>
      <c r="AG19" s="521"/>
      <c r="AH19" s="521"/>
      <c r="AI19" s="529"/>
    </row>
    <row r="20" spans="2:35" ht="20.100000000000001" customHeight="1">
      <c r="B20" s="461"/>
      <c r="C20" s="466"/>
      <c r="D20" s="466"/>
      <c r="E20" s="466"/>
      <c r="F20" s="466"/>
      <c r="G20" s="466"/>
      <c r="H20" s="471"/>
      <c r="I20" s="471"/>
      <c r="J20" s="471"/>
      <c r="K20" s="471"/>
      <c r="L20" s="478"/>
      <c r="M20" s="478"/>
      <c r="N20" s="478"/>
      <c r="O20" s="478"/>
      <c r="P20" s="487"/>
      <c r="Q20" s="492" t="str">
        <f t="shared" si="0"/>
        <v>-</v>
      </c>
      <c r="R20" s="478" t="str">
        <f t="shared" si="1"/>
        <v/>
      </c>
      <c r="S20" s="478">
        <f t="shared" si="2"/>
        <v>0</v>
      </c>
      <c r="T20" s="503"/>
      <c r="U20" s="478">
        <f t="shared" si="3"/>
        <v>0</v>
      </c>
      <c r="V20" s="511">
        <f t="shared" si="4"/>
        <v>0</v>
      </c>
      <c r="W20" s="516"/>
      <c r="X20" s="516"/>
      <c r="Y20" s="521"/>
      <c r="Z20" s="466"/>
      <c r="AA20" s="466"/>
      <c r="AB20" s="521"/>
      <c r="AC20" s="521"/>
      <c r="AD20" s="521"/>
      <c r="AE20" s="521"/>
      <c r="AF20" s="521"/>
      <c r="AG20" s="521"/>
      <c r="AH20" s="521"/>
      <c r="AI20" s="529"/>
    </row>
    <row r="21" spans="2:35" ht="20.100000000000001" customHeight="1">
      <c r="B21" s="461"/>
      <c r="C21" s="466"/>
      <c r="D21" s="466"/>
      <c r="E21" s="466"/>
      <c r="F21" s="466"/>
      <c r="G21" s="466"/>
      <c r="H21" s="471"/>
      <c r="I21" s="471"/>
      <c r="J21" s="471"/>
      <c r="K21" s="471"/>
      <c r="L21" s="478"/>
      <c r="M21" s="478"/>
      <c r="N21" s="478"/>
      <c r="O21" s="478"/>
      <c r="P21" s="487"/>
      <c r="Q21" s="492" t="str">
        <f t="shared" si="0"/>
        <v>-</v>
      </c>
      <c r="R21" s="478" t="str">
        <f t="shared" si="1"/>
        <v/>
      </c>
      <c r="S21" s="478">
        <f t="shared" si="2"/>
        <v>0</v>
      </c>
      <c r="T21" s="503"/>
      <c r="U21" s="478">
        <f t="shared" si="3"/>
        <v>0</v>
      </c>
      <c r="V21" s="511">
        <f t="shared" si="4"/>
        <v>0</v>
      </c>
      <c r="W21" s="516"/>
      <c r="X21" s="516"/>
      <c r="Y21" s="521"/>
      <c r="Z21" s="466"/>
      <c r="AA21" s="466"/>
      <c r="AB21" s="521"/>
      <c r="AC21" s="521"/>
      <c r="AD21" s="521"/>
      <c r="AE21" s="521"/>
      <c r="AF21" s="521"/>
      <c r="AG21" s="521"/>
      <c r="AH21" s="521"/>
      <c r="AI21" s="529"/>
    </row>
    <row r="22" spans="2:35" ht="20.100000000000001" customHeight="1">
      <c r="B22" s="461"/>
      <c r="C22" s="466"/>
      <c r="D22" s="466"/>
      <c r="E22" s="466"/>
      <c r="F22" s="466"/>
      <c r="G22" s="466"/>
      <c r="H22" s="471"/>
      <c r="I22" s="471"/>
      <c r="J22" s="471"/>
      <c r="K22" s="471"/>
      <c r="L22" s="478"/>
      <c r="M22" s="478"/>
      <c r="N22" s="478"/>
      <c r="O22" s="478"/>
      <c r="P22" s="487"/>
      <c r="Q22" s="492" t="str">
        <f t="shared" si="0"/>
        <v>-</v>
      </c>
      <c r="R22" s="478" t="str">
        <f t="shared" si="1"/>
        <v/>
      </c>
      <c r="S22" s="478">
        <f t="shared" si="2"/>
        <v>0</v>
      </c>
      <c r="T22" s="503"/>
      <c r="U22" s="478">
        <f t="shared" si="3"/>
        <v>0</v>
      </c>
      <c r="V22" s="511">
        <f t="shared" si="4"/>
        <v>0</v>
      </c>
      <c r="W22" s="516"/>
      <c r="X22" s="516"/>
      <c r="Y22" s="521"/>
      <c r="Z22" s="466"/>
      <c r="AA22" s="466"/>
      <c r="AB22" s="521"/>
      <c r="AC22" s="521"/>
      <c r="AD22" s="521"/>
      <c r="AE22" s="521"/>
      <c r="AF22" s="521"/>
      <c r="AG22" s="521"/>
      <c r="AH22" s="521"/>
      <c r="AI22" s="529"/>
    </row>
    <row r="23" spans="2:35" ht="20.100000000000001" customHeight="1">
      <c r="B23" s="461"/>
      <c r="C23" s="466"/>
      <c r="D23" s="466"/>
      <c r="E23" s="466"/>
      <c r="F23" s="466"/>
      <c r="G23" s="466"/>
      <c r="H23" s="471"/>
      <c r="I23" s="471"/>
      <c r="J23" s="471"/>
      <c r="K23" s="471"/>
      <c r="L23" s="466"/>
      <c r="M23" s="466"/>
      <c r="N23" s="466"/>
      <c r="O23" s="466"/>
      <c r="P23" s="487"/>
      <c r="Q23" s="492" t="str">
        <f t="shared" si="0"/>
        <v>-</v>
      </c>
      <c r="R23" s="478" t="str">
        <f t="shared" si="1"/>
        <v/>
      </c>
      <c r="S23" s="478">
        <f t="shared" si="2"/>
        <v>0</v>
      </c>
      <c r="T23" s="503"/>
      <c r="U23" s="478">
        <f t="shared" si="3"/>
        <v>0</v>
      </c>
      <c r="V23" s="511">
        <f t="shared" si="4"/>
        <v>0</v>
      </c>
      <c r="W23" s="516"/>
      <c r="X23" s="516"/>
      <c r="Y23" s="521"/>
      <c r="Z23" s="466"/>
      <c r="AA23" s="466"/>
      <c r="AB23" s="521"/>
      <c r="AC23" s="521"/>
      <c r="AD23" s="521"/>
      <c r="AE23" s="521"/>
      <c r="AF23" s="521"/>
      <c r="AG23" s="521"/>
      <c r="AH23" s="521"/>
      <c r="AI23" s="529"/>
    </row>
    <row r="24" spans="2:35" ht="20.100000000000001" customHeight="1">
      <c r="B24" s="461"/>
      <c r="C24" s="466"/>
      <c r="D24" s="466"/>
      <c r="E24" s="466"/>
      <c r="F24" s="466"/>
      <c r="G24" s="466"/>
      <c r="H24" s="471"/>
      <c r="I24" s="471"/>
      <c r="J24" s="471"/>
      <c r="K24" s="471"/>
      <c r="L24" s="466"/>
      <c r="M24" s="466"/>
      <c r="N24" s="466"/>
      <c r="O24" s="466"/>
      <c r="P24" s="487"/>
      <c r="Q24" s="492" t="str">
        <f t="shared" si="0"/>
        <v>-</v>
      </c>
      <c r="R24" s="478" t="str">
        <f t="shared" si="1"/>
        <v/>
      </c>
      <c r="S24" s="478">
        <f t="shared" si="2"/>
        <v>0</v>
      </c>
      <c r="T24" s="503"/>
      <c r="U24" s="478">
        <f t="shared" si="3"/>
        <v>0</v>
      </c>
      <c r="V24" s="511">
        <f t="shared" si="4"/>
        <v>0</v>
      </c>
      <c r="W24" s="516"/>
      <c r="X24" s="516"/>
      <c r="Y24" s="521"/>
      <c r="Z24" s="466"/>
      <c r="AA24" s="466"/>
      <c r="AB24" s="521"/>
      <c r="AC24" s="521"/>
      <c r="AD24" s="521"/>
      <c r="AE24" s="521"/>
      <c r="AF24" s="521"/>
      <c r="AG24" s="521"/>
      <c r="AH24" s="521"/>
      <c r="AI24" s="529"/>
    </row>
    <row r="25" spans="2:35" ht="19.5" customHeight="1">
      <c r="B25" s="461"/>
      <c r="C25" s="466"/>
      <c r="D25" s="466"/>
      <c r="E25" s="466"/>
      <c r="F25" s="466"/>
      <c r="G25" s="466"/>
      <c r="H25" s="471"/>
      <c r="I25" s="464"/>
      <c r="J25" s="471"/>
      <c r="K25" s="471"/>
      <c r="L25" s="478"/>
      <c r="M25" s="478"/>
      <c r="N25" s="478"/>
      <c r="O25" s="478"/>
      <c r="P25" s="487"/>
      <c r="Q25" s="492" t="str">
        <f t="shared" si="0"/>
        <v>-</v>
      </c>
      <c r="R25" s="478" t="str">
        <f t="shared" si="1"/>
        <v/>
      </c>
      <c r="S25" s="478">
        <f t="shared" si="2"/>
        <v>0</v>
      </c>
      <c r="T25" s="503"/>
      <c r="U25" s="478">
        <f t="shared" si="3"/>
        <v>0</v>
      </c>
      <c r="V25" s="511">
        <f t="shared" si="4"/>
        <v>0</v>
      </c>
      <c r="W25" s="516"/>
      <c r="X25" s="516"/>
      <c r="Y25" s="521"/>
      <c r="Z25" s="466"/>
      <c r="AA25" s="466"/>
      <c r="AB25" s="521"/>
      <c r="AC25" s="521"/>
      <c r="AD25" s="521"/>
      <c r="AE25" s="521"/>
      <c r="AF25" s="521"/>
      <c r="AG25" s="521"/>
      <c r="AH25" s="521"/>
      <c r="AI25" s="529"/>
    </row>
    <row r="26" spans="2:35" ht="20.100000000000001" customHeight="1">
      <c r="B26" s="461"/>
      <c r="C26" s="466"/>
      <c r="D26" s="466"/>
      <c r="E26" s="466"/>
      <c r="F26" s="466"/>
      <c r="G26" s="466"/>
      <c r="H26" s="471"/>
      <c r="I26" s="471"/>
      <c r="J26" s="471"/>
      <c r="K26" s="471"/>
      <c r="L26" s="478"/>
      <c r="M26" s="478"/>
      <c r="N26" s="478"/>
      <c r="O26" s="478"/>
      <c r="P26" s="487"/>
      <c r="Q26" s="492" t="str">
        <f t="shared" si="0"/>
        <v>-</v>
      </c>
      <c r="R26" s="478" t="str">
        <f t="shared" si="1"/>
        <v/>
      </c>
      <c r="S26" s="478">
        <f t="shared" si="2"/>
        <v>0</v>
      </c>
      <c r="T26" s="503"/>
      <c r="U26" s="478">
        <f t="shared" si="3"/>
        <v>0</v>
      </c>
      <c r="V26" s="511">
        <f t="shared" si="4"/>
        <v>0</v>
      </c>
      <c r="W26" s="516"/>
      <c r="X26" s="516"/>
      <c r="Y26" s="521"/>
      <c r="Z26" s="466"/>
      <c r="AA26" s="466"/>
      <c r="AB26" s="521"/>
      <c r="AC26" s="521"/>
      <c r="AD26" s="521"/>
      <c r="AE26" s="521"/>
      <c r="AF26" s="521"/>
      <c r="AG26" s="521"/>
      <c r="AH26" s="521"/>
      <c r="AI26" s="529"/>
    </row>
    <row r="27" spans="2:35" ht="20.100000000000001" customHeight="1">
      <c r="B27" s="461"/>
      <c r="C27" s="466"/>
      <c r="D27" s="466"/>
      <c r="E27" s="466"/>
      <c r="F27" s="466"/>
      <c r="G27" s="466"/>
      <c r="H27" s="471"/>
      <c r="I27" s="471"/>
      <c r="J27" s="471"/>
      <c r="K27" s="471"/>
      <c r="L27" s="478"/>
      <c r="M27" s="478"/>
      <c r="N27" s="478"/>
      <c r="O27" s="478"/>
      <c r="P27" s="487"/>
      <c r="Q27" s="492" t="str">
        <f t="shared" si="0"/>
        <v>-</v>
      </c>
      <c r="R27" s="478" t="str">
        <f t="shared" si="1"/>
        <v/>
      </c>
      <c r="S27" s="478">
        <f t="shared" si="2"/>
        <v>0</v>
      </c>
      <c r="T27" s="503"/>
      <c r="U27" s="478">
        <f t="shared" si="3"/>
        <v>0</v>
      </c>
      <c r="V27" s="511">
        <f t="shared" si="4"/>
        <v>0</v>
      </c>
      <c r="W27" s="516"/>
      <c r="X27" s="516"/>
      <c r="Y27" s="521"/>
      <c r="Z27" s="466"/>
      <c r="AA27" s="466"/>
      <c r="AB27" s="521"/>
      <c r="AC27" s="521"/>
      <c r="AD27" s="521"/>
      <c r="AE27" s="521"/>
      <c r="AF27" s="521"/>
      <c r="AG27" s="521"/>
      <c r="AH27" s="521"/>
      <c r="AI27" s="529"/>
    </row>
    <row r="28" spans="2:35" ht="20.100000000000001" customHeight="1">
      <c r="B28" s="461"/>
      <c r="C28" s="466"/>
      <c r="D28" s="466"/>
      <c r="E28" s="466"/>
      <c r="F28" s="466"/>
      <c r="G28" s="466"/>
      <c r="H28" s="471"/>
      <c r="I28" s="471"/>
      <c r="J28" s="464"/>
      <c r="K28" s="471"/>
      <c r="L28" s="478"/>
      <c r="M28" s="478"/>
      <c r="N28" s="478"/>
      <c r="O28" s="478"/>
      <c r="P28" s="487"/>
      <c r="Q28" s="492" t="str">
        <f t="shared" si="0"/>
        <v>-</v>
      </c>
      <c r="R28" s="478" t="str">
        <f t="shared" si="1"/>
        <v/>
      </c>
      <c r="S28" s="478">
        <f t="shared" si="2"/>
        <v>0</v>
      </c>
      <c r="T28" s="503"/>
      <c r="U28" s="478">
        <f t="shared" si="3"/>
        <v>0</v>
      </c>
      <c r="V28" s="511">
        <f t="shared" si="4"/>
        <v>0</v>
      </c>
      <c r="W28" s="516"/>
      <c r="X28" s="516"/>
      <c r="Y28" s="521"/>
      <c r="Z28" s="466"/>
      <c r="AA28" s="466"/>
      <c r="AB28" s="521"/>
      <c r="AC28" s="521"/>
      <c r="AD28" s="521"/>
      <c r="AE28" s="521"/>
      <c r="AF28" s="521"/>
      <c r="AG28" s="521"/>
      <c r="AH28" s="521"/>
      <c r="AI28" s="529"/>
    </row>
    <row r="29" spans="2:35" ht="20.100000000000001" customHeight="1">
      <c r="B29" s="461"/>
      <c r="C29" s="466"/>
      <c r="D29" s="466"/>
      <c r="E29" s="466"/>
      <c r="F29" s="466"/>
      <c r="G29" s="466"/>
      <c r="H29" s="471"/>
      <c r="I29" s="471"/>
      <c r="J29" s="471"/>
      <c r="K29" s="471"/>
      <c r="L29" s="478"/>
      <c r="M29" s="478"/>
      <c r="N29" s="478"/>
      <c r="O29" s="478"/>
      <c r="P29" s="487"/>
      <c r="Q29" s="492" t="str">
        <f t="shared" si="0"/>
        <v>-</v>
      </c>
      <c r="R29" s="478" t="str">
        <f t="shared" si="1"/>
        <v/>
      </c>
      <c r="S29" s="478">
        <f t="shared" si="2"/>
        <v>0</v>
      </c>
      <c r="T29" s="503"/>
      <c r="U29" s="478">
        <f t="shared" si="3"/>
        <v>0</v>
      </c>
      <c r="V29" s="511">
        <f t="shared" si="4"/>
        <v>0</v>
      </c>
      <c r="W29" s="516"/>
      <c r="X29" s="516"/>
      <c r="Y29" s="521"/>
      <c r="Z29" s="466"/>
      <c r="AA29" s="466"/>
      <c r="AB29" s="521"/>
      <c r="AC29" s="521"/>
      <c r="AD29" s="521"/>
      <c r="AE29" s="521"/>
      <c r="AF29" s="521"/>
      <c r="AG29" s="521"/>
      <c r="AH29" s="521"/>
      <c r="AI29" s="529"/>
    </row>
    <row r="30" spans="2:35" ht="20.100000000000001" customHeight="1">
      <c r="B30" s="461"/>
      <c r="C30" s="466"/>
      <c r="D30" s="466"/>
      <c r="E30" s="466"/>
      <c r="F30" s="466"/>
      <c r="G30" s="466"/>
      <c r="H30" s="471"/>
      <c r="I30" s="471"/>
      <c r="J30" s="471"/>
      <c r="K30" s="471"/>
      <c r="L30" s="478"/>
      <c r="M30" s="478"/>
      <c r="N30" s="478"/>
      <c r="O30" s="478"/>
      <c r="P30" s="487"/>
      <c r="Q30" s="492" t="str">
        <f t="shared" si="0"/>
        <v>-</v>
      </c>
      <c r="R30" s="478" t="str">
        <f t="shared" si="1"/>
        <v/>
      </c>
      <c r="S30" s="478">
        <f t="shared" si="2"/>
        <v>0</v>
      </c>
      <c r="T30" s="503"/>
      <c r="U30" s="478">
        <f t="shared" si="3"/>
        <v>0</v>
      </c>
      <c r="V30" s="511">
        <f t="shared" si="4"/>
        <v>0</v>
      </c>
      <c r="W30" s="516"/>
      <c r="X30" s="516"/>
      <c r="Y30" s="521"/>
      <c r="Z30" s="466"/>
      <c r="AA30" s="466"/>
      <c r="AB30" s="521"/>
      <c r="AC30" s="521"/>
      <c r="AD30" s="521"/>
      <c r="AE30" s="521"/>
      <c r="AF30" s="521"/>
      <c r="AG30" s="521"/>
      <c r="AH30" s="521"/>
      <c r="AI30" s="529"/>
    </row>
    <row r="31" spans="2:35" ht="20.100000000000001" customHeight="1">
      <c r="B31" s="461"/>
      <c r="C31" s="466"/>
      <c r="D31" s="466"/>
      <c r="E31" s="466"/>
      <c r="F31" s="466"/>
      <c r="G31" s="466"/>
      <c r="H31" s="471"/>
      <c r="I31" s="471"/>
      <c r="J31" s="471"/>
      <c r="K31" s="471"/>
      <c r="L31" s="478"/>
      <c r="M31" s="478"/>
      <c r="N31" s="478"/>
      <c r="O31" s="478"/>
      <c r="P31" s="487"/>
      <c r="Q31" s="492" t="str">
        <f t="shared" si="0"/>
        <v>-</v>
      </c>
      <c r="R31" s="478" t="str">
        <f t="shared" si="1"/>
        <v/>
      </c>
      <c r="S31" s="478">
        <f t="shared" si="2"/>
        <v>0</v>
      </c>
      <c r="T31" s="503"/>
      <c r="U31" s="478">
        <f t="shared" si="3"/>
        <v>0</v>
      </c>
      <c r="V31" s="511">
        <f t="shared" si="4"/>
        <v>0</v>
      </c>
      <c r="W31" s="516"/>
      <c r="X31" s="516"/>
      <c r="Y31" s="521"/>
      <c r="Z31" s="466"/>
      <c r="AA31" s="466"/>
      <c r="AB31" s="521"/>
      <c r="AC31" s="521"/>
      <c r="AD31" s="521"/>
      <c r="AE31" s="521"/>
      <c r="AF31" s="521"/>
      <c r="AG31" s="521"/>
      <c r="AH31" s="521"/>
      <c r="AI31" s="529"/>
    </row>
    <row r="32" spans="2:35" ht="20.100000000000001" customHeight="1">
      <c r="B32" s="461"/>
      <c r="C32" s="466"/>
      <c r="D32" s="466"/>
      <c r="E32" s="466"/>
      <c r="F32" s="466"/>
      <c r="G32" s="466"/>
      <c r="H32" s="471"/>
      <c r="I32" s="471"/>
      <c r="J32" s="471"/>
      <c r="K32" s="471"/>
      <c r="L32" s="466"/>
      <c r="M32" s="466"/>
      <c r="N32" s="466"/>
      <c r="O32" s="466"/>
      <c r="P32" s="487"/>
      <c r="Q32" s="492" t="str">
        <f t="shared" si="0"/>
        <v>-</v>
      </c>
      <c r="R32" s="478" t="str">
        <f t="shared" si="1"/>
        <v/>
      </c>
      <c r="S32" s="478">
        <f t="shared" si="2"/>
        <v>0</v>
      </c>
      <c r="T32" s="503"/>
      <c r="U32" s="478">
        <f t="shared" si="3"/>
        <v>0</v>
      </c>
      <c r="V32" s="511">
        <f t="shared" si="4"/>
        <v>0</v>
      </c>
      <c r="W32" s="516"/>
      <c r="X32" s="516"/>
      <c r="Y32" s="521"/>
      <c r="Z32" s="466"/>
      <c r="AA32" s="466"/>
      <c r="AB32" s="521"/>
      <c r="AC32" s="521"/>
      <c r="AD32" s="521"/>
      <c r="AE32" s="521"/>
      <c r="AF32" s="521"/>
      <c r="AG32" s="521"/>
      <c r="AH32" s="521"/>
      <c r="AI32" s="529"/>
    </row>
    <row r="33" spans="2:35" ht="20.100000000000001" customHeight="1">
      <c r="B33" s="461"/>
      <c r="C33" s="466"/>
      <c r="D33" s="466"/>
      <c r="E33" s="466"/>
      <c r="F33" s="466"/>
      <c r="G33" s="466"/>
      <c r="H33" s="471"/>
      <c r="I33" s="471"/>
      <c r="J33" s="471"/>
      <c r="K33" s="471"/>
      <c r="L33" s="466"/>
      <c r="M33" s="466"/>
      <c r="N33" s="466"/>
      <c r="O33" s="466"/>
      <c r="P33" s="487"/>
      <c r="Q33" s="492" t="str">
        <f t="shared" si="0"/>
        <v>-</v>
      </c>
      <c r="R33" s="478" t="str">
        <f t="shared" si="1"/>
        <v/>
      </c>
      <c r="S33" s="478">
        <f t="shared" si="2"/>
        <v>0</v>
      </c>
      <c r="T33" s="503"/>
      <c r="U33" s="478">
        <f t="shared" si="3"/>
        <v>0</v>
      </c>
      <c r="V33" s="511">
        <f t="shared" si="4"/>
        <v>0</v>
      </c>
      <c r="W33" s="516"/>
      <c r="X33" s="516"/>
      <c r="Y33" s="521"/>
      <c r="Z33" s="466"/>
      <c r="AA33" s="466"/>
      <c r="AB33" s="521"/>
      <c r="AC33" s="521"/>
      <c r="AD33" s="521"/>
      <c r="AE33" s="521"/>
      <c r="AF33" s="521"/>
      <c r="AG33" s="521"/>
      <c r="AH33" s="521"/>
      <c r="AI33" s="529"/>
    </row>
    <row r="34" spans="2:35" ht="19.5" customHeight="1">
      <c r="B34" s="461"/>
      <c r="C34" s="466"/>
      <c r="D34" s="466"/>
      <c r="E34" s="466"/>
      <c r="F34" s="466"/>
      <c r="G34" s="466"/>
      <c r="H34" s="471"/>
      <c r="I34" s="464"/>
      <c r="J34" s="471"/>
      <c r="K34" s="471"/>
      <c r="L34" s="478"/>
      <c r="M34" s="478"/>
      <c r="N34" s="478"/>
      <c r="O34" s="478"/>
      <c r="P34" s="487"/>
      <c r="Q34" s="492" t="str">
        <f t="shared" si="0"/>
        <v>-</v>
      </c>
      <c r="R34" s="478" t="str">
        <f t="shared" si="1"/>
        <v/>
      </c>
      <c r="S34" s="478">
        <f t="shared" si="2"/>
        <v>0</v>
      </c>
      <c r="T34" s="503"/>
      <c r="U34" s="478">
        <f t="shared" si="3"/>
        <v>0</v>
      </c>
      <c r="V34" s="511">
        <f t="shared" si="4"/>
        <v>0</v>
      </c>
      <c r="W34" s="516"/>
      <c r="X34" s="516"/>
      <c r="Y34" s="521"/>
      <c r="Z34" s="466"/>
      <c r="AA34" s="466"/>
      <c r="AB34" s="521"/>
      <c r="AC34" s="521"/>
      <c r="AD34" s="521"/>
      <c r="AE34" s="521"/>
      <c r="AF34" s="521"/>
      <c r="AG34" s="521"/>
      <c r="AH34" s="521"/>
      <c r="AI34" s="529"/>
    </row>
    <row r="35" spans="2:35" ht="20.100000000000001" customHeight="1">
      <c r="B35" s="461"/>
      <c r="C35" s="466"/>
      <c r="D35" s="466"/>
      <c r="E35" s="466"/>
      <c r="F35" s="466"/>
      <c r="G35" s="466"/>
      <c r="H35" s="471"/>
      <c r="I35" s="471"/>
      <c r="J35" s="471"/>
      <c r="K35" s="471"/>
      <c r="L35" s="478"/>
      <c r="M35" s="478"/>
      <c r="N35" s="478"/>
      <c r="O35" s="478"/>
      <c r="P35" s="487"/>
      <c r="Q35" s="492" t="str">
        <f t="shared" si="0"/>
        <v>-</v>
      </c>
      <c r="R35" s="478" t="str">
        <f t="shared" si="1"/>
        <v/>
      </c>
      <c r="S35" s="478">
        <f t="shared" si="2"/>
        <v>0</v>
      </c>
      <c r="T35" s="503"/>
      <c r="U35" s="478">
        <f t="shared" si="3"/>
        <v>0</v>
      </c>
      <c r="V35" s="511">
        <f t="shared" si="4"/>
        <v>0</v>
      </c>
      <c r="W35" s="516"/>
      <c r="X35" s="516"/>
      <c r="Y35" s="521"/>
      <c r="Z35" s="466"/>
      <c r="AA35" s="466"/>
      <c r="AB35" s="521"/>
      <c r="AC35" s="521"/>
      <c r="AD35" s="521"/>
      <c r="AE35" s="521"/>
      <c r="AF35" s="521"/>
      <c r="AG35" s="521"/>
      <c r="AH35" s="521"/>
      <c r="AI35" s="529"/>
    </row>
    <row r="36" spans="2:35" ht="20.100000000000001" customHeight="1">
      <c r="B36" s="461"/>
      <c r="C36" s="466"/>
      <c r="D36" s="466"/>
      <c r="E36" s="466"/>
      <c r="F36" s="466"/>
      <c r="G36" s="466"/>
      <c r="H36" s="471"/>
      <c r="I36" s="471"/>
      <c r="J36" s="471"/>
      <c r="K36" s="471"/>
      <c r="L36" s="478"/>
      <c r="M36" s="478"/>
      <c r="N36" s="478"/>
      <c r="O36" s="478"/>
      <c r="P36" s="487"/>
      <c r="Q36" s="492" t="str">
        <f t="shared" si="0"/>
        <v>-</v>
      </c>
      <c r="R36" s="478" t="str">
        <f t="shared" si="1"/>
        <v/>
      </c>
      <c r="S36" s="478">
        <f t="shared" si="2"/>
        <v>0</v>
      </c>
      <c r="T36" s="503"/>
      <c r="U36" s="478">
        <f t="shared" si="3"/>
        <v>0</v>
      </c>
      <c r="V36" s="511">
        <f t="shared" si="4"/>
        <v>0</v>
      </c>
      <c r="W36" s="516"/>
      <c r="X36" s="516"/>
      <c r="Y36" s="521"/>
      <c r="Z36" s="466"/>
      <c r="AA36" s="466"/>
      <c r="AB36" s="521"/>
      <c r="AC36" s="521"/>
      <c r="AD36" s="521"/>
      <c r="AE36" s="521"/>
      <c r="AF36" s="521"/>
      <c r="AG36" s="521"/>
      <c r="AH36" s="521"/>
      <c r="AI36" s="529"/>
    </row>
    <row r="37" spans="2:35" ht="20.100000000000001" customHeight="1">
      <c r="B37" s="461"/>
      <c r="C37" s="466"/>
      <c r="D37" s="466"/>
      <c r="E37" s="466"/>
      <c r="F37" s="466"/>
      <c r="G37" s="466"/>
      <c r="H37" s="471"/>
      <c r="I37" s="471"/>
      <c r="J37" s="464"/>
      <c r="K37" s="471"/>
      <c r="L37" s="478"/>
      <c r="M37" s="478"/>
      <c r="N37" s="478"/>
      <c r="O37" s="478"/>
      <c r="P37" s="487"/>
      <c r="Q37" s="492" t="str">
        <f t="shared" si="0"/>
        <v>-</v>
      </c>
      <c r="R37" s="478" t="str">
        <f t="shared" si="1"/>
        <v/>
      </c>
      <c r="S37" s="478">
        <f t="shared" si="2"/>
        <v>0</v>
      </c>
      <c r="T37" s="503"/>
      <c r="U37" s="478">
        <f t="shared" si="3"/>
        <v>0</v>
      </c>
      <c r="V37" s="511">
        <f t="shared" si="4"/>
        <v>0</v>
      </c>
      <c r="W37" s="516"/>
      <c r="X37" s="516"/>
      <c r="Y37" s="521"/>
      <c r="Z37" s="466"/>
      <c r="AA37" s="466"/>
      <c r="AB37" s="521"/>
      <c r="AC37" s="521"/>
      <c r="AD37" s="521"/>
      <c r="AE37" s="521"/>
      <c r="AF37" s="521"/>
      <c r="AG37" s="521"/>
      <c r="AH37" s="521"/>
      <c r="AI37" s="529"/>
    </row>
    <row r="38" spans="2:35" ht="20.100000000000001" customHeight="1">
      <c r="B38" s="461"/>
      <c r="C38" s="466"/>
      <c r="D38" s="466"/>
      <c r="E38" s="466"/>
      <c r="F38" s="466"/>
      <c r="G38" s="466"/>
      <c r="H38" s="471"/>
      <c r="I38" s="471"/>
      <c r="J38" s="471"/>
      <c r="K38" s="471"/>
      <c r="L38" s="478"/>
      <c r="M38" s="478"/>
      <c r="N38" s="478"/>
      <c r="O38" s="478"/>
      <c r="P38" s="487"/>
      <c r="Q38" s="492" t="str">
        <f t="shared" si="0"/>
        <v>-</v>
      </c>
      <c r="R38" s="478" t="str">
        <f t="shared" si="1"/>
        <v/>
      </c>
      <c r="S38" s="478">
        <f t="shared" si="2"/>
        <v>0</v>
      </c>
      <c r="T38" s="503"/>
      <c r="U38" s="478">
        <f t="shared" si="3"/>
        <v>0</v>
      </c>
      <c r="V38" s="511">
        <f t="shared" si="4"/>
        <v>0</v>
      </c>
      <c r="W38" s="516"/>
      <c r="X38" s="516"/>
      <c r="Y38" s="521"/>
      <c r="Z38" s="466"/>
      <c r="AA38" s="466"/>
      <c r="AB38" s="521"/>
      <c r="AC38" s="521"/>
      <c r="AD38" s="521"/>
      <c r="AE38" s="521"/>
      <c r="AF38" s="521"/>
      <c r="AG38" s="521"/>
      <c r="AH38" s="521"/>
      <c r="AI38" s="529"/>
    </row>
    <row r="39" spans="2:35" ht="20.100000000000001" customHeight="1">
      <c r="B39" s="461"/>
      <c r="C39" s="466"/>
      <c r="D39" s="466"/>
      <c r="E39" s="466"/>
      <c r="F39" s="466"/>
      <c r="G39" s="466"/>
      <c r="H39" s="471"/>
      <c r="I39" s="471"/>
      <c r="J39" s="471"/>
      <c r="K39" s="471"/>
      <c r="L39" s="478"/>
      <c r="M39" s="478"/>
      <c r="N39" s="478"/>
      <c r="O39" s="478"/>
      <c r="P39" s="487"/>
      <c r="Q39" s="492" t="str">
        <f t="shared" si="0"/>
        <v>-</v>
      </c>
      <c r="R39" s="478" t="str">
        <f t="shared" si="1"/>
        <v/>
      </c>
      <c r="S39" s="478">
        <f t="shared" si="2"/>
        <v>0</v>
      </c>
      <c r="T39" s="503"/>
      <c r="U39" s="478">
        <f t="shared" si="3"/>
        <v>0</v>
      </c>
      <c r="V39" s="511">
        <f t="shared" si="4"/>
        <v>0</v>
      </c>
      <c r="W39" s="516"/>
      <c r="X39" s="516"/>
      <c r="Y39" s="521"/>
      <c r="Z39" s="466"/>
      <c r="AA39" s="466"/>
      <c r="AB39" s="521"/>
      <c r="AC39" s="521"/>
      <c r="AD39" s="521"/>
      <c r="AE39" s="521"/>
      <c r="AF39" s="521"/>
      <c r="AG39" s="521"/>
      <c r="AH39" s="521"/>
      <c r="AI39" s="529"/>
    </row>
    <row r="40" spans="2:35" ht="20.100000000000001" customHeight="1">
      <c r="B40" s="461"/>
      <c r="C40" s="466"/>
      <c r="D40" s="466"/>
      <c r="E40" s="466"/>
      <c r="F40" s="466"/>
      <c r="G40" s="466"/>
      <c r="H40" s="471"/>
      <c r="I40" s="471"/>
      <c r="J40" s="471"/>
      <c r="K40" s="471"/>
      <c r="L40" s="478"/>
      <c r="M40" s="478"/>
      <c r="N40" s="478"/>
      <c r="O40" s="478"/>
      <c r="P40" s="487"/>
      <c r="Q40" s="492" t="str">
        <f t="shared" si="0"/>
        <v>-</v>
      </c>
      <c r="R40" s="478" t="str">
        <f t="shared" si="1"/>
        <v/>
      </c>
      <c r="S40" s="478">
        <f t="shared" si="2"/>
        <v>0</v>
      </c>
      <c r="T40" s="503"/>
      <c r="U40" s="478">
        <f t="shared" si="3"/>
        <v>0</v>
      </c>
      <c r="V40" s="511">
        <f t="shared" si="4"/>
        <v>0</v>
      </c>
      <c r="W40" s="516"/>
      <c r="X40" s="516"/>
      <c r="Y40" s="521"/>
      <c r="Z40" s="466"/>
      <c r="AA40" s="466"/>
      <c r="AB40" s="521"/>
      <c r="AC40" s="521"/>
      <c r="AD40" s="521"/>
      <c r="AE40" s="521"/>
      <c r="AF40" s="521"/>
      <c r="AG40" s="521"/>
      <c r="AH40" s="521"/>
      <c r="AI40" s="529"/>
    </row>
    <row r="41" spans="2:35" ht="20.100000000000001" customHeight="1">
      <c r="B41" s="461"/>
      <c r="C41" s="466"/>
      <c r="D41" s="466"/>
      <c r="E41" s="466"/>
      <c r="F41" s="466"/>
      <c r="G41" s="466"/>
      <c r="H41" s="471"/>
      <c r="I41" s="471"/>
      <c r="J41" s="471"/>
      <c r="K41" s="471"/>
      <c r="L41" s="466"/>
      <c r="M41" s="466"/>
      <c r="N41" s="466"/>
      <c r="O41" s="466"/>
      <c r="P41" s="487"/>
      <c r="Q41" s="492" t="str">
        <f t="shared" si="0"/>
        <v>-</v>
      </c>
      <c r="R41" s="478" t="str">
        <f t="shared" si="1"/>
        <v/>
      </c>
      <c r="S41" s="478">
        <f t="shared" si="2"/>
        <v>0</v>
      </c>
      <c r="T41" s="503"/>
      <c r="U41" s="478">
        <f t="shared" si="3"/>
        <v>0</v>
      </c>
      <c r="V41" s="511">
        <f t="shared" si="4"/>
        <v>0</v>
      </c>
      <c r="W41" s="516"/>
      <c r="X41" s="516"/>
      <c r="Y41" s="521"/>
      <c r="Z41" s="466"/>
      <c r="AA41" s="466"/>
      <c r="AB41" s="521"/>
      <c r="AC41" s="521"/>
      <c r="AD41" s="521"/>
      <c r="AE41" s="521"/>
      <c r="AF41" s="521"/>
      <c r="AG41" s="521"/>
      <c r="AH41" s="521"/>
      <c r="AI41" s="529"/>
    </row>
    <row r="42" spans="2:35" ht="20.100000000000001" customHeight="1">
      <c r="B42" s="462"/>
      <c r="C42" s="467"/>
      <c r="D42" s="467"/>
      <c r="E42" s="467"/>
      <c r="F42" s="467"/>
      <c r="G42" s="467"/>
      <c r="H42" s="472"/>
      <c r="I42" s="472"/>
      <c r="J42" s="472"/>
      <c r="K42" s="472"/>
      <c r="L42" s="467"/>
      <c r="M42" s="467"/>
      <c r="N42" s="467"/>
      <c r="O42" s="467"/>
      <c r="P42" s="488"/>
      <c r="Q42" s="493" t="str">
        <f t="shared" si="0"/>
        <v>-</v>
      </c>
      <c r="R42" s="478" t="str">
        <f t="shared" si="1"/>
        <v/>
      </c>
      <c r="S42" s="500">
        <f t="shared" si="2"/>
        <v>0</v>
      </c>
      <c r="T42" s="504"/>
      <c r="U42" s="500">
        <f t="shared" si="3"/>
        <v>0</v>
      </c>
      <c r="V42" s="512">
        <f t="shared" si="4"/>
        <v>0</v>
      </c>
      <c r="W42" s="517"/>
      <c r="X42" s="517"/>
      <c r="Y42" s="522"/>
      <c r="Z42" s="467"/>
      <c r="AA42" s="467"/>
      <c r="AB42" s="522"/>
      <c r="AC42" s="522"/>
      <c r="AD42" s="522"/>
      <c r="AE42" s="522"/>
      <c r="AF42" s="522"/>
      <c r="AG42" s="522"/>
      <c r="AH42" s="522"/>
      <c r="AI42" s="530"/>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531"/>
  </cols>
  <sheetData>
    <row r="1" spans="2:65" ht="44.25" customHeight="1">
      <c r="B1" s="534" t="s">
        <v>252</v>
      </c>
    </row>
    <row r="2" spans="2:65" ht="44.25" customHeight="1">
      <c r="B2" s="535" t="s">
        <v>254</v>
      </c>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row>
    <row r="3" spans="2:65" ht="13.5" customHeight="1">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6"/>
      <c r="BC3" s="536"/>
      <c r="BD3" s="536"/>
      <c r="BE3" s="536"/>
      <c r="BF3" s="536"/>
      <c r="BG3" s="536"/>
      <c r="BH3" s="536"/>
      <c r="BI3" s="536"/>
      <c r="BJ3" s="536"/>
      <c r="BK3" s="536"/>
      <c r="BL3" s="536"/>
      <c r="BM3" s="536"/>
    </row>
    <row r="4" spans="2:65" ht="33.75" customHeight="1">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7"/>
      <c r="AS4" s="537"/>
      <c r="AT4" s="537"/>
      <c r="AZ4" s="653" t="s">
        <v>185</v>
      </c>
      <c r="BA4" s="654"/>
      <c r="BB4" s="654"/>
      <c r="BC4" s="654"/>
      <c r="BD4" s="654"/>
      <c r="BE4" s="654"/>
      <c r="BF4" s="654"/>
      <c r="BG4" s="654"/>
      <c r="BH4" s="657"/>
      <c r="BI4" s="654" t="s">
        <v>215</v>
      </c>
      <c r="BJ4" s="654"/>
      <c r="BK4" s="654"/>
      <c r="BL4" s="654"/>
      <c r="BM4" s="657"/>
    </row>
    <row r="5" spans="2:65" ht="13.5" customHeight="1">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X5" s="537"/>
      <c r="AZ5" s="537"/>
      <c r="BA5" s="537"/>
      <c r="BB5" s="537"/>
      <c r="BC5" s="537"/>
      <c r="BD5" s="537"/>
      <c r="BE5" s="537"/>
    </row>
    <row r="6" spans="2:65" ht="13.5" customHeight="1">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7"/>
      <c r="AX6" s="537"/>
      <c r="AY6" s="537"/>
      <c r="AZ6" s="537"/>
      <c r="BA6" s="537"/>
      <c r="BB6" s="537"/>
      <c r="BC6" s="537"/>
      <c r="BD6" s="537"/>
      <c r="BE6" s="537"/>
    </row>
    <row r="7" spans="2:65" ht="13.5" customHeight="1">
      <c r="B7" s="537"/>
      <c r="C7" s="537"/>
      <c r="D7" s="537"/>
      <c r="E7" s="537"/>
      <c r="F7" s="537"/>
      <c r="G7" s="537"/>
      <c r="H7" s="573"/>
      <c r="I7" s="573"/>
      <c r="J7" s="573"/>
      <c r="K7" s="573"/>
      <c r="L7" s="573"/>
      <c r="M7" s="573"/>
      <c r="N7" s="573"/>
      <c r="O7" s="573"/>
      <c r="P7" s="573"/>
      <c r="Q7" s="573"/>
      <c r="AF7" s="537"/>
      <c r="AG7" s="537"/>
      <c r="AH7" s="537"/>
      <c r="AI7" s="537"/>
      <c r="AJ7" s="537"/>
      <c r="AK7" s="537"/>
      <c r="AL7" s="537"/>
      <c r="AM7" s="537"/>
      <c r="AN7" s="537"/>
      <c r="AO7" s="537"/>
      <c r="AP7" s="537"/>
      <c r="AQ7" s="537"/>
      <c r="AR7" s="537"/>
      <c r="AS7" s="537"/>
      <c r="AT7" s="537"/>
      <c r="AU7" s="537"/>
      <c r="AV7" s="537"/>
      <c r="AW7" s="537"/>
      <c r="AX7" s="537"/>
    </row>
    <row r="8" spans="2:65" s="532" customFormat="1" ht="44.25" customHeight="1">
      <c r="B8" s="538" t="s">
        <v>250</v>
      </c>
      <c r="C8" s="554"/>
      <c r="D8" s="554"/>
      <c r="E8" s="554"/>
      <c r="F8" s="554"/>
      <c r="G8" s="554"/>
      <c r="H8" s="554"/>
      <c r="I8" s="554"/>
      <c r="J8" s="554"/>
      <c r="K8" s="554"/>
      <c r="L8" s="554"/>
      <c r="M8" s="554"/>
      <c r="N8" s="554"/>
      <c r="O8" s="554"/>
      <c r="P8" s="554"/>
      <c r="Q8" s="554"/>
      <c r="R8" s="554"/>
      <c r="S8" s="554"/>
      <c r="T8" s="554"/>
      <c r="U8" s="554"/>
      <c r="V8" s="554"/>
      <c r="W8" s="554"/>
      <c r="X8" s="554"/>
      <c r="Y8" s="581"/>
      <c r="AK8" s="638"/>
      <c r="AL8" s="638"/>
      <c r="AM8" s="638"/>
      <c r="AN8" s="638"/>
    </row>
    <row r="9" spans="2:65" s="532" customFormat="1" ht="44.25" customHeight="1">
      <c r="B9" s="539" t="s">
        <v>255</v>
      </c>
      <c r="C9" s="555"/>
      <c r="D9" s="555"/>
      <c r="E9" s="555"/>
      <c r="F9" s="565"/>
      <c r="G9" s="546" t="s">
        <v>256</v>
      </c>
      <c r="H9" s="546"/>
      <c r="I9" s="546"/>
      <c r="J9" s="546"/>
      <c r="K9" s="572" t="s">
        <v>257</v>
      </c>
      <c r="L9" s="572"/>
      <c r="M9" s="572"/>
      <c r="N9" s="572"/>
      <c r="O9" s="572"/>
      <c r="P9" s="572" t="s">
        <v>258</v>
      </c>
      <c r="Q9" s="572"/>
      <c r="R9" s="572"/>
      <c r="S9" s="572"/>
      <c r="T9" s="572"/>
      <c r="U9" s="572"/>
      <c r="V9" s="572"/>
      <c r="W9" s="572"/>
      <c r="X9" s="572"/>
      <c r="Y9" s="611"/>
    </row>
    <row r="10" spans="2:65" s="532" customFormat="1" ht="44.25" customHeight="1">
      <c r="B10" s="538" t="s">
        <v>211</v>
      </c>
      <c r="C10" s="556"/>
      <c r="D10" s="556"/>
      <c r="E10" s="556"/>
      <c r="F10" s="556"/>
      <c r="G10" s="556"/>
      <c r="H10" s="556"/>
      <c r="I10" s="556"/>
      <c r="J10" s="556"/>
      <c r="K10" s="556"/>
      <c r="L10" s="583"/>
      <c r="M10" s="538" t="s">
        <v>191</v>
      </c>
      <c r="N10" s="554"/>
      <c r="O10" s="554"/>
      <c r="P10" s="554"/>
      <c r="Q10" s="554"/>
      <c r="R10" s="554"/>
      <c r="S10" s="554"/>
      <c r="T10" s="554"/>
      <c r="U10" s="554"/>
      <c r="V10" s="554"/>
      <c r="W10" s="554"/>
      <c r="X10" s="554"/>
      <c r="Y10" s="554"/>
      <c r="Z10" s="554"/>
      <c r="AA10" s="581"/>
      <c r="AB10" s="619" t="s">
        <v>192</v>
      </c>
      <c r="AC10" s="622"/>
      <c r="AD10" s="622"/>
      <c r="AE10" s="622"/>
      <c r="AF10" s="622"/>
      <c r="AG10" s="622"/>
      <c r="AH10" s="622"/>
      <c r="AI10" s="622"/>
      <c r="AJ10" s="622"/>
      <c r="AK10" s="622"/>
      <c r="AL10" s="622"/>
      <c r="AM10" s="622"/>
      <c r="AN10" s="622"/>
      <c r="AO10" s="622"/>
      <c r="AP10" s="622"/>
      <c r="AQ10" s="622"/>
      <c r="AR10" s="622"/>
      <c r="AS10" s="622"/>
      <c r="AT10" s="622"/>
      <c r="AU10" s="650"/>
    </row>
    <row r="11" spans="2:65" s="532" customFormat="1" ht="44.25" customHeight="1">
      <c r="B11" s="538"/>
      <c r="C11" s="554"/>
      <c r="D11" s="554"/>
      <c r="E11" s="554"/>
      <c r="F11" s="554"/>
      <c r="G11" s="554"/>
      <c r="H11" s="554"/>
      <c r="I11" s="554"/>
      <c r="J11" s="554"/>
      <c r="K11" s="554"/>
      <c r="L11" s="581"/>
      <c r="M11" s="538"/>
      <c r="N11" s="554"/>
      <c r="O11" s="554"/>
      <c r="P11" s="554"/>
      <c r="Q11" s="554"/>
      <c r="R11" s="554"/>
      <c r="S11" s="554"/>
      <c r="T11" s="554"/>
      <c r="U11" s="554"/>
      <c r="V11" s="554"/>
      <c r="W11" s="554"/>
      <c r="X11" s="554"/>
      <c r="Y11" s="554"/>
      <c r="Z11" s="554"/>
      <c r="AA11" s="581"/>
      <c r="AB11" s="620"/>
      <c r="AC11" s="623"/>
      <c r="AD11" s="623"/>
      <c r="AE11" s="623"/>
      <c r="AF11" s="623"/>
      <c r="AG11" s="623"/>
      <c r="AH11" s="623"/>
      <c r="AI11" s="623"/>
      <c r="AJ11" s="623"/>
      <c r="AK11" s="623"/>
      <c r="AL11" s="623"/>
      <c r="AM11" s="623"/>
      <c r="AN11" s="623"/>
      <c r="AO11" s="623"/>
      <c r="AP11" s="623"/>
      <c r="AQ11" s="623"/>
      <c r="AR11" s="623"/>
      <c r="AS11" s="623"/>
      <c r="AT11" s="623"/>
      <c r="AU11" s="651"/>
    </row>
    <row r="12" spans="2:65" s="533" customFormat="1" ht="29.25" customHeight="1"/>
    <row r="13" spans="2:65" s="532" customFormat="1" ht="44.25" customHeight="1">
      <c r="B13" s="532" t="s">
        <v>260</v>
      </c>
    </row>
    <row r="14" spans="2:65" s="532" customFormat="1" ht="44.25" customHeight="1">
      <c r="B14" s="540" t="s">
        <v>197</v>
      </c>
      <c r="C14" s="557"/>
      <c r="D14" s="557"/>
      <c r="E14" s="557"/>
      <c r="F14" s="557"/>
      <c r="G14" s="557"/>
      <c r="H14" s="574"/>
      <c r="I14" s="538" t="s">
        <v>263</v>
      </c>
      <c r="J14" s="554"/>
      <c r="K14" s="554"/>
      <c r="L14" s="554"/>
      <c r="M14" s="554"/>
      <c r="N14" s="554"/>
      <c r="O14" s="554"/>
      <c r="P14" s="554"/>
      <c r="Q14" s="554"/>
      <c r="R14" s="554"/>
      <c r="S14" s="554"/>
      <c r="T14" s="554"/>
      <c r="U14" s="554"/>
      <c r="V14" s="554"/>
      <c r="W14" s="554"/>
      <c r="X14" s="554"/>
      <c r="Y14" s="554"/>
      <c r="Z14" s="554"/>
      <c r="AA14" s="554"/>
      <c r="AB14" s="554"/>
      <c r="AC14" s="624"/>
      <c r="AD14" s="572"/>
      <c r="AE14" s="572"/>
      <c r="AF14" s="572"/>
      <c r="AG14" s="572"/>
      <c r="AH14" s="572"/>
      <c r="AI14" s="572"/>
      <c r="AJ14" s="572"/>
      <c r="AK14" s="572"/>
      <c r="AL14" s="572"/>
      <c r="AM14" s="572"/>
      <c r="AN14" s="572"/>
      <c r="AO14" s="572"/>
      <c r="AP14" s="572"/>
      <c r="AQ14" s="572"/>
      <c r="AR14" s="572"/>
      <c r="AS14" s="572"/>
      <c r="AT14" s="572"/>
      <c r="AU14" s="572"/>
    </row>
    <row r="15" spans="2:65" s="532" customFormat="1" ht="44.25" customHeight="1">
      <c r="B15" s="541"/>
      <c r="C15" s="558"/>
      <c r="D15" s="558"/>
      <c r="E15" s="558"/>
      <c r="F15" s="558"/>
      <c r="G15" s="558"/>
      <c r="H15" s="575"/>
      <c r="I15" s="538" t="s">
        <v>264</v>
      </c>
      <c r="J15" s="554"/>
      <c r="K15" s="580" t="s">
        <v>266</v>
      </c>
      <c r="L15" s="580"/>
      <c r="M15" s="580"/>
      <c r="N15" s="580" t="s">
        <v>267</v>
      </c>
      <c r="O15" s="580"/>
      <c r="P15" s="580" t="s">
        <v>100</v>
      </c>
      <c r="Q15" s="580"/>
      <c r="R15" s="597" t="s">
        <v>270</v>
      </c>
      <c r="S15" s="599" t="s">
        <v>139</v>
      </c>
      <c r="T15" s="554"/>
      <c r="U15" s="580" t="s">
        <v>266</v>
      </c>
      <c r="V15" s="580"/>
      <c r="W15" s="580"/>
      <c r="X15" s="580" t="s">
        <v>267</v>
      </c>
      <c r="Y15" s="580"/>
      <c r="Z15" s="580" t="s">
        <v>100</v>
      </c>
      <c r="AA15" s="580"/>
      <c r="AB15" s="621" t="s">
        <v>270</v>
      </c>
      <c r="AC15" s="572"/>
      <c r="AD15" s="572"/>
      <c r="AE15" s="572"/>
      <c r="AF15" s="572"/>
      <c r="AG15" s="572"/>
      <c r="AH15" s="572"/>
      <c r="AI15" s="572"/>
      <c r="AJ15" s="572"/>
      <c r="AK15" s="572"/>
      <c r="AL15" s="572"/>
      <c r="AM15" s="572"/>
      <c r="AN15" s="572"/>
      <c r="AO15" s="572"/>
      <c r="AP15" s="572"/>
      <c r="AQ15" s="572"/>
      <c r="AR15" s="572"/>
      <c r="AS15" s="572"/>
      <c r="AT15" s="572"/>
      <c r="AU15" s="572"/>
    </row>
    <row r="16" spans="2:65" s="533" customFormat="1" ht="25.5" customHeight="1"/>
    <row r="17" spans="1:69" s="532" customFormat="1" ht="44.25" customHeight="1">
      <c r="B17" s="532" t="s">
        <v>272</v>
      </c>
      <c r="Q17" s="596" t="s">
        <v>121</v>
      </c>
      <c r="T17" s="596"/>
    </row>
    <row r="18" spans="1:69" s="532" customFormat="1" ht="114.75" customHeight="1">
      <c r="B18" s="542" t="s">
        <v>273</v>
      </c>
      <c r="C18" s="543"/>
      <c r="D18" s="543"/>
      <c r="E18" s="543"/>
      <c r="F18" s="542" t="s">
        <v>275</v>
      </c>
      <c r="G18" s="543"/>
      <c r="H18" s="543"/>
      <c r="I18" s="543"/>
      <c r="J18" s="578" t="s">
        <v>277</v>
      </c>
      <c r="K18" s="578"/>
      <c r="L18" s="578"/>
      <c r="M18" s="578"/>
      <c r="N18" s="542" t="s">
        <v>278</v>
      </c>
      <c r="O18" s="542"/>
      <c r="P18" s="542"/>
      <c r="Q18" s="542"/>
      <c r="R18" s="542" t="s">
        <v>279</v>
      </c>
      <c r="S18" s="542"/>
      <c r="T18" s="542"/>
      <c r="U18" s="542"/>
      <c r="V18" s="542" t="s">
        <v>178</v>
      </c>
      <c r="W18" s="542"/>
      <c r="X18" s="542"/>
      <c r="Y18" s="542"/>
      <c r="Z18" s="542" t="s">
        <v>58</v>
      </c>
      <c r="AA18" s="542"/>
      <c r="AB18" s="542"/>
      <c r="AC18" s="542"/>
      <c r="AD18" s="625" t="s">
        <v>41</v>
      </c>
      <c r="AE18" s="627"/>
      <c r="AF18" s="627"/>
      <c r="AG18" s="600"/>
      <c r="AH18" s="542" t="s">
        <v>220</v>
      </c>
      <c r="AI18" s="542"/>
      <c r="AJ18" s="542"/>
      <c r="AK18" s="542"/>
      <c r="AL18" s="542" t="s">
        <v>281</v>
      </c>
      <c r="AM18" s="542"/>
      <c r="AN18" s="542"/>
      <c r="AO18" s="542"/>
      <c r="AP18" s="542" t="s">
        <v>208</v>
      </c>
      <c r="AQ18" s="542"/>
      <c r="AR18" s="542"/>
      <c r="AS18" s="542"/>
      <c r="AT18" s="543" t="s">
        <v>282</v>
      </c>
      <c r="AU18" s="543"/>
      <c r="AV18" s="543"/>
      <c r="AW18" s="543"/>
      <c r="AX18" s="542" t="s">
        <v>97</v>
      </c>
      <c r="AY18" s="542"/>
      <c r="AZ18" s="542"/>
      <c r="BA18" s="542"/>
      <c r="BB18" s="542" t="s">
        <v>283</v>
      </c>
      <c r="BC18" s="542"/>
      <c r="BD18" s="542"/>
      <c r="BE18" s="542"/>
      <c r="BF18" s="625" t="s">
        <v>89</v>
      </c>
      <c r="BG18" s="627"/>
      <c r="BH18" s="627"/>
      <c r="BI18" s="600"/>
      <c r="BJ18" s="625" t="s">
        <v>227</v>
      </c>
      <c r="BK18" s="627"/>
      <c r="BL18" s="627"/>
      <c r="BM18" s="600"/>
      <c r="BN18" s="625" t="s">
        <v>286</v>
      </c>
      <c r="BO18" s="627"/>
      <c r="BP18" s="627"/>
      <c r="BQ18" s="600"/>
    </row>
    <row r="19" spans="1:69" s="533" customFormat="1" ht="135" customHeight="1">
      <c r="A19" s="532"/>
      <c r="B19" s="543"/>
      <c r="C19" s="543"/>
      <c r="D19" s="543"/>
      <c r="E19" s="543"/>
      <c r="F19" s="566" t="s">
        <v>289</v>
      </c>
      <c r="G19" s="570"/>
      <c r="H19" s="570"/>
      <c r="I19" s="576"/>
      <c r="J19" s="579" t="s">
        <v>237</v>
      </c>
      <c r="K19" s="579"/>
      <c r="L19" s="579"/>
      <c r="M19" s="579"/>
      <c r="N19" s="579" t="s">
        <v>196</v>
      </c>
      <c r="O19" s="579"/>
      <c r="P19" s="579"/>
      <c r="Q19" s="579"/>
      <c r="R19" s="579" t="s">
        <v>182</v>
      </c>
      <c r="S19" s="582"/>
      <c r="T19" s="582"/>
      <c r="U19" s="582"/>
      <c r="V19" s="579" t="s">
        <v>292</v>
      </c>
      <c r="W19" s="579"/>
      <c r="X19" s="579"/>
      <c r="Y19" s="579"/>
      <c r="Z19" s="579" t="s">
        <v>189</v>
      </c>
      <c r="AA19" s="579"/>
      <c r="AB19" s="579"/>
      <c r="AC19" s="579"/>
      <c r="AD19" s="582" t="s">
        <v>237</v>
      </c>
      <c r="AE19" s="582"/>
      <c r="AF19" s="582"/>
      <c r="AG19" s="582"/>
      <c r="AH19" s="547" t="s">
        <v>238</v>
      </c>
      <c r="AI19" s="547"/>
      <c r="AJ19" s="547"/>
      <c r="AK19" s="547"/>
      <c r="AL19" s="579" t="s">
        <v>294</v>
      </c>
      <c r="AM19" s="579"/>
      <c r="AN19" s="579"/>
      <c r="AO19" s="579"/>
      <c r="AP19" s="579" t="s">
        <v>189</v>
      </c>
      <c r="AQ19" s="579"/>
      <c r="AR19" s="579"/>
      <c r="AS19" s="579"/>
      <c r="AT19" s="625" t="s">
        <v>128</v>
      </c>
      <c r="AU19" s="637"/>
      <c r="AV19" s="637"/>
      <c r="AW19" s="639"/>
      <c r="AX19" s="625" t="s">
        <v>295</v>
      </c>
      <c r="AY19" s="637"/>
      <c r="AZ19" s="637"/>
      <c r="BA19" s="639"/>
      <c r="BB19" s="551" t="s">
        <v>109</v>
      </c>
      <c r="BC19" s="551"/>
      <c r="BD19" s="551"/>
      <c r="BE19" s="551"/>
      <c r="BF19" s="550" t="s">
        <v>241</v>
      </c>
      <c r="BG19" s="561"/>
      <c r="BH19" s="561"/>
      <c r="BI19" s="577"/>
      <c r="BJ19" s="550" t="s">
        <v>241</v>
      </c>
      <c r="BK19" s="561"/>
      <c r="BL19" s="561"/>
      <c r="BM19" s="577"/>
      <c r="BN19" s="550" t="s">
        <v>241</v>
      </c>
      <c r="BO19" s="561"/>
      <c r="BP19" s="561"/>
      <c r="BQ19" s="577"/>
    </row>
    <row r="20" spans="1:69" s="533" customFormat="1" ht="35.25" customHeight="1">
      <c r="B20" s="544" t="s">
        <v>298</v>
      </c>
      <c r="C20" s="559"/>
      <c r="D20" s="559"/>
      <c r="E20" s="564"/>
      <c r="F20" s="567"/>
      <c r="G20" s="571"/>
      <c r="H20" s="571"/>
      <c r="I20" s="571"/>
      <c r="J20" s="567"/>
      <c r="K20" s="567"/>
      <c r="L20" s="567"/>
      <c r="M20" s="567"/>
      <c r="N20" s="586"/>
      <c r="O20" s="586"/>
      <c r="P20" s="586"/>
      <c r="Q20" s="586"/>
      <c r="R20" s="567"/>
      <c r="S20" s="571"/>
      <c r="T20" s="571"/>
      <c r="U20" s="571"/>
      <c r="V20" s="603"/>
      <c r="W20" s="607"/>
      <c r="X20" s="607"/>
      <c r="Y20" s="612"/>
      <c r="Z20" s="567"/>
      <c r="AA20" s="567"/>
      <c r="AB20" s="567"/>
      <c r="AC20" s="567"/>
      <c r="AD20" s="571"/>
      <c r="AE20" s="571"/>
      <c r="AF20" s="571"/>
      <c r="AG20" s="571"/>
      <c r="AH20" s="567"/>
      <c r="AI20" s="567"/>
      <c r="AJ20" s="567"/>
      <c r="AK20" s="567"/>
      <c r="AL20" s="567"/>
      <c r="AM20" s="567"/>
      <c r="AN20" s="567"/>
      <c r="AO20" s="567"/>
      <c r="AP20" s="567"/>
      <c r="AQ20" s="567"/>
      <c r="AR20" s="567"/>
      <c r="AS20" s="567"/>
      <c r="AT20" s="571"/>
      <c r="AU20" s="571"/>
      <c r="AV20" s="571"/>
      <c r="AW20" s="571"/>
      <c r="AX20" s="571"/>
      <c r="AY20" s="571"/>
      <c r="AZ20" s="571"/>
      <c r="BA20" s="571"/>
      <c r="BB20" s="571"/>
      <c r="BC20" s="571"/>
      <c r="BD20" s="571"/>
      <c r="BE20" s="571"/>
      <c r="BF20" s="656"/>
      <c r="BG20" s="559"/>
      <c r="BH20" s="559"/>
      <c r="BI20" s="564"/>
      <c r="BJ20" s="656"/>
      <c r="BK20" s="559"/>
      <c r="BL20" s="559"/>
      <c r="BM20" s="564"/>
      <c r="BN20" s="656"/>
      <c r="BO20" s="559"/>
      <c r="BP20" s="559"/>
      <c r="BQ20" s="564"/>
    </row>
    <row r="21" spans="1:69" s="533" customFormat="1" ht="35.25" customHeight="1">
      <c r="B21" s="544" t="s">
        <v>301</v>
      </c>
      <c r="C21" s="559"/>
      <c r="D21" s="559"/>
      <c r="E21" s="564"/>
      <c r="F21" s="567"/>
      <c r="G21" s="571"/>
      <c r="H21" s="571"/>
      <c r="I21" s="571"/>
      <c r="J21" s="567"/>
      <c r="K21" s="567"/>
      <c r="L21" s="567"/>
      <c r="M21" s="567"/>
      <c r="N21" s="567"/>
      <c r="O21" s="567"/>
      <c r="P21" s="567"/>
      <c r="Q21" s="567"/>
      <c r="R21" s="567"/>
      <c r="S21" s="571"/>
      <c r="T21" s="571"/>
      <c r="U21" s="571"/>
      <c r="V21" s="604"/>
      <c r="W21" s="568"/>
      <c r="X21" s="568"/>
      <c r="Y21" s="613"/>
      <c r="Z21" s="567"/>
      <c r="AA21" s="567"/>
      <c r="AB21" s="567"/>
      <c r="AC21" s="567"/>
      <c r="AD21" s="571"/>
      <c r="AE21" s="571"/>
      <c r="AF21" s="571"/>
      <c r="AG21" s="571"/>
      <c r="AH21" s="567"/>
      <c r="AI21" s="567"/>
      <c r="AJ21" s="567"/>
      <c r="AK21" s="567"/>
      <c r="AL21" s="567"/>
      <c r="AM21" s="567"/>
      <c r="AN21" s="567"/>
      <c r="AO21" s="567"/>
      <c r="AP21" s="567"/>
      <c r="AQ21" s="567"/>
      <c r="AR21" s="567"/>
      <c r="AS21" s="567"/>
      <c r="AT21" s="571"/>
      <c r="AU21" s="571"/>
      <c r="AV21" s="571"/>
      <c r="AW21" s="571"/>
      <c r="AX21" s="571"/>
      <c r="AY21" s="571"/>
      <c r="AZ21" s="571"/>
      <c r="BA21" s="571"/>
      <c r="BB21" s="571"/>
      <c r="BC21" s="571"/>
      <c r="BD21" s="571"/>
      <c r="BE21" s="571"/>
      <c r="BF21" s="656"/>
      <c r="BG21" s="559"/>
      <c r="BH21" s="559"/>
      <c r="BI21" s="564"/>
      <c r="BJ21" s="656"/>
      <c r="BK21" s="559"/>
      <c r="BL21" s="559"/>
      <c r="BM21" s="564"/>
      <c r="BN21" s="656"/>
      <c r="BO21" s="559"/>
      <c r="BP21" s="559"/>
      <c r="BQ21" s="564"/>
    </row>
    <row r="22" spans="1:69" s="533" customFormat="1" ht="35.25" customHeight="1">
      <c r="B22" s="544" t="s">
        <v>304</v>
      </c>
      <c r="C22" s="559"/>
      <c r="D22" s="559"/>
      <c r="E22" s="564"/>
      <c r="F22" s="567"/>
      <c r="G22" s="571"/>
      <c r="H22" s="571"/>
      <c r="I22" s="571"/>
      <c r="J22" s="567"/>
      <c r="K22" s="567"/>
      <c r="L22" s="567"/>
      <c r="M22" s="567"/>
      <c r="N22" s="567"/>
      <c r="O22" s="567"/>
      <c r="P22" s="567"/>
      <c r="Q22" s="567"/>
      <c r="R22" s="567"/>
      <c r="S22" s="571"/>
      <c r="T22" s="571"/>
      <c r="U22" s="571"/>
      <c r="V22" s="605"/>
      <c r="W22" s="608"/>
      <c r="X22" s="608"/>
      <c r="Y22" s="614"/>
      <c r="Z22" s="567"/>
      <c r="AA22" s="567"/>
      <c r="AB22" s="567"/>
      <c r="AC22" s="567"/>
      <c r="AD22" s="571"/>
      <c r="AE22" s="571"/>
      <c r="AF22" s="571"/>
      <c r="AG22" s="571"/>
      <c r="AH22" s="567"/>
      <c r="AI22" s="567"/>
      <c r="AJ22" s="567"/>
      <c r="AK22" s="567"/>
      <c r="AL22" s="567"/>
      <c r="AM22" s="567"/>
      <c r="AN22" s="567"/>
      <c r="AO22" s="567"/>
      <c r="AP22" s="567"/>
      <c r="AQ22" s="567"/>
      <c r="AR22" s="567"/>
      <c r="AS22" s="567"/>
      <c r="AT22" s="571"/>
      <c r="AU22" s="571"/>
      <c r="AV22" s="571"/>
      <c r="AW22" s="571"/>
      <c r="AX22" s="571"/>
      <c r="AY22" s="571"/>
      <c r="AZ22" s="571"/>
      <c r="BA22" s="571"/>
      <c r="BB22" s="571"/>
      <c r="BC22" s="571"/>
      <c r="BD22" s="571"/>
      <c r="BE22" s="571"/>
      <c r="BF22" s="656"/>
      <c r="BG22" s="559"/>
      <c r="BH22" s="559"/>
      <c r="BI22" s="564"/>
      <c r="BJ22" s="656"/>
      <c r="BK22" s="559"/>
      <c r="BL22" s="559"/>
      <c r="BM22" s="564"/>
      <c r="BN22" s="656"/>
      <c r="BO22" s="559"/>
      <c r="BP22" s="559"/>
      <c r="BQ22" s="564"/>
    </row>
    <row r="23" spans="1:69" s="533" customFormat="1" ht="30.75" customHeight="1">
      <c r="B23" s="545"/>
      <c r="C23" s="545"/>
      <c r="D23" s="545"/>
      <c r="E23" s="545"/>
      <c r="F23" s="568"/>
      <c r="G23" s="545"/>
      <c r="H23" s="545"/>
      <c r="I23" s="545"/>
      <c r="J23" s="568"/>
      <c r="K23" s="568"/>
      <c r="L23" s="568"/>
      <c r="M23" s="568"/>
      <c r="N23" s="568"/>
      <c r="O23" s="568"/>
      <c r="P23" s="568"/>
      <c r="Q23" s="568"/>
      <c r="R23" s="568"/>
      <c r="S23" s="545"/>
      <c r="T23" s="545"/>
      <c r="U23" s="545"/>
      <c r="V23" s="568"/>
      <c r="W23" s="568"/>
      <c r="X23" s="568"/>
      <c r="Y23" s="568"/>
      <c r="Z23" s="545"/>
      <c r="AA23" s="545"/>
      <c r="AB23" s="545"/>
      <c r="AC23" s="545"/>
      <c r="AD23" s="568"/>
      <c r="AE23" s="568"/>
      <c r="AF23" s="568"/>
      <c r="AG23" s="568"/>
      <c r="AH23" s="568"/>
      <c r="AI23" s="568"/>
      <c r="AJ23" s="568"/>
      <c r="AK23" s="568"/>
      <c r="AL23" s="568"/>
      <c r="AM23" s="568"/>
      <c r="AN23" s="568"/>
      <c r="AO23" s="568"/>
      <c r="AP23" s="568"/>
      <c r="AQ23" s="568"/>
      <c r="AR23" s="568"/>
      <c r="AS23" s="568"/>
      <c r="AT23" s="545"/>
      <c r="AU23" s="545"/>
      <c r="AV23" s="545"/>
      <c r="AW23" s="545"/>
      <c r="AX23" s="545"/>
      <c r="AY23" s="545"/>
      <c r="AZ23" s="545"/>
      <c r="BA23" s="545"/>
      <c r="BB23" s="545"/>
      <c r="BC23" s="545"/>
      <c r="BD23" s="545"/>
      <c r="BE23" s="545"/>
      <c r="BF23" s="545"/>
      <c r="BG23" s="545"/>
      <c r="BH23" s="545"/>
      <c r="BI23" s="545"/>
      <c r="BJ23" s="545"/>
      <c r="BK23" s="545"/>
      <c r="BL23" s="545"/>
      <c r="BM23" s="545"/>
      <c r="BN23" s="658"/>
      <c r="BO23" s="659"/>
      <c r="BP23" s="659"/>
      <c r="BQ23" s="660"/>
    </row>
    <row r="24" spans="1:69" s="532" customFormat="1" ht="30.75" customHeight="1">
      <c r="B24" s="546" t="s">
        <v>307</v>
      </c>
      <c r="C24" s="546"/>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6"/>
      <c r="AY24" s="546"/>
      <c r="AZ24" s="546"/>
      <c r="BA24" s="546"/>
      <c r="BB24" s="546"/>
      <c r="BC24" s="546"/>
      <c r="BD24" s="546"/>
      <c r="BE24" s="546"/>
      <c r="BF24" s="546"/>
      <c r="BG24" s="546"/>
      <c r="BH24" s="546"/>
      <c r="BI24" s="546"/>
      <c r="BJ24" s="546"/>
      <c r="BK24" s="546"/>
      <c r="BL24" s="546"/>
      <c r="BM24" s="546"/>
      <c r="BN24" s="572"/>
      <c r="BO24" s="572"/>
      <c r="BP24" s="572"/>
      <c r="BQ24" s="572"/>
    </row>
    <row r="25" spans="1:69" s="532" customFormat="1" ht="96" customHeight="1">
      <c r="B25" s="547" t="s">
        <v>111</v>
      </c>
      <c r="C25" s="551"/>
      <c r="D25" s="551"/>
      <c r="E25" s="551"/>
      <c r="F25" s="551"/>
      <c r="G25" s="551"/>
      <c r="H25" s="551"/>
      <c r="I25" s="551"/>
      <c r="J25" s="551"/>
      <c r="K25" s="551"/>
      <c r="L25" s="551"/>
      <c r="M25" s="547" t="s">
        <v>151</v>
      </c>
      <c r="N25" s="547"/>
      <c r="O25" s="547"/>
      <c r="P25" s="547"/>
      <c r="Q25" s="547"/>
      <c r="R25" s="547"/>
      <c r="S25" s="547"/>
      <c r="T25" s="547" t="s">
        <v>29</v>
      </c>
      <c r="U25" s="547"/>
      <c r="V25" s="547"/>
      <c r="W25" s="547"/>
      <c r="X25" s="547"/>
      <c r="Y25" s="547"/>
      <c r="Z25" s="547"/>
      <c r="AA25" s="547" t="s">
        <v>233</v>
      </c>
      <c r="AB25" s="551"/>
      <c r="AC25" s="551"/>
      <c r="AD25" s="551"/>
      <c r="AE25" s="551"/>
      <c r="AF25" s="551"/>
      <c r="AG25" s="551"/>
      <c r="AH25" s="551"/>
      <c r="AI25" s="551"/>
      <c r="AJ25" s="551"/>
      <c r="AK25" s="538"/>
      <c r="AL25" s="630" t="s">
        <v>280</v>
      </c>
      <c r="AM25" s="634"/>
      <c r="AN25" s="634"/>
      <c r="AO25" s="634"/>
      <c r="AP25" s="634"/>
      <c r="AQ25" s="634"/>
      <c r="AR25" s="634"/>
      <c r="AS25" s="634"/>
      <c r="AT25" s="634"/>
      <c r="AU25" s="634"/>
      <c r="AV25" s="644"/>
      <c r="AW25" s="572"/>
      <c r="AX25" s="572"/>
      <c r="AY25" s="572"/>
      <c r="AZ25" s="572"/>
      <c r="BA25" s="572"/>
      <c r="BB25" s="572"/>
      <c r="BC25" s="572"/>
      <c r="BD25" s="572"/>
      <c r="BE25" s="572"/>
      <c r="BF25" s="572"/>
      <c r="BG25" s="572"/>
      <c r="BH25" s="572"/>
      <c r="BI25" s="572"/>
      <c r="BJ25" s="572"/>
      <c r="BK25" s="572"/>
      <c r="BL25" s="572"/>
      <c r="BM25" s="572"/>
      <c r="BN25" s="572"/>
      <c r="BO25" s="572"/>
      <c r="BP25" s="572"/>
      <c r="BQ25" s="572"/>
    </row>
    <row r="26" spans="1:69" s="532" customFormat="1" ht="35.25" customHeight="1">
      <c r="B26" s="548" t="s">
        <v>298</v>
      </c>
      <c r="C26" s="560"/>
      <c r="D26" s="563">
        <f>N20</f>
        <v>0</v>
      </c>
      <c r="E26" s="563"/>
      <c r="F26" s="563"/>
      <c r="G26" s="563"/>
      <c r="H26" s="563"/>
      <c r="I26" s="563"/>
      <c r="J26" s="563"/>
      <c r="K26" s="581" t="s">
        <v>196</v>
      </c>
      <c r="L26" s="551"/>
      <c r="M26" s="584">
        <f>J20</f>
        <v>0</v>
      </c>
      <c r="N26" s="587"/>
      <c r="O26" s="587"/>
      <c r="P26" s="587"/>
      <c r="Q26" s="587"/>
      <c r="R26" s="587"/>
      <c r="S26" s="600" t="s">
        <v>308</v>
      </c>
      <c r="T26" s="547" t="s">
        <v>311</v>
      </c>
      <c r="U26" s="547"/>
      <c r="V26" s="547"/>
      <c r="W26" s="547"/>
      <c r="X26" s="547"/>
      <c r="Y26" s="547"/>
      <c r="Z26" s="547"/>
      <c r="AA26" s="589">
        <f>M26*17500</f>
        <v>0</v>
      </c>
      <c r="AB26" s="593"/>
      <c r="AC26" s="593"/>
      <c r="AD26" s="593"/>
      <c r="AE26" s="593"/>
      <c r="AF26" s="593"/>
      <c r="AG26" s="593"/>
      <c r="AH26" s="593"/>
      <c r="AI26" s="593"/>
      <c r="AJ26" s="554" t="s">
        <v>196</v>
      </c>
      <c r="AK26" s="554"/>
      <c r="AL26" s="642">
        <f>ROUNDDOWN(MIN(D26,AA26),-3)</f>
        <v>0</v>
      </c>
      <c r="AM26" s="593"/>
      <c r="AN26" s="593"/>
      <c r="AO26" s="593"/>
      <c r="AP26" s="593"/>
      <c r="AQ26" s="593"/>
      <c r="AR26" s="593"/>
      <c r="AS26" s="593"/>
      <c r="AT26" s="593"/>
      <c r="AU26" s="554" t="s">
        <v>196</v>
      </c>
      <c r="AV26" s="554"/>
      <c r="AW26" s="624"/>
      <c r="AX26" s="572"/>
      <c r="AY26" s="572"/>
      <c r="AZ26" s="572"/>
      <c r="BA26" s="655"/>
      <c r="BB26" s="655"/>
      <c r="BC26" s="655"/>
      <c r="BD26" s="655"/>
      <c r="BE26" s="655"/>
      <c r="BN26" s="572"/>
      <c r="BO26" s="572"/>
      <c r="BP26" s="572"/>
      <c r="BQ26" s="572"/>
    </row>
    <row r="27" spans="1:69" s="532" customFormat="1" ht="35.25" customHeight="1">
      <c r="B27" s="548" t="s">
        <v>301</v>
      </c>
      <c r="C27" s="560"/>
      <c r="D27" s="563">
        <f>N21</f>
        <v>0</v>
      </c>
      <c r="E27" s="563"/>
      <c r="F27" s="563"/>
      <c r="G27" s="563"/>
      <c r="H27" s="563"/>
      <c r="I27" s="563"/>
      <c r="J27" s="563"/>
      <c r="K27" s="581" t="s">
        <v>196</v>
      </c>
      <c r="L27" s="551"/>
      <c r="M27" s="584">
        <f>J21</f>
        <v>0</v>
      </c>
      <c r="N27" s="587"/>
      <c r="O27" s="587"/>
      <c r="P27" s="587"/>
      <c r="Q27" s="587"/>
      <c r="R27" s="587"/>
      <c r="S27" s="600" t="s">
        <v>308</v>
      </c>
      <c r="T27" s="547" t="s">
        <v>311</v>
      </c>
      <c r="U27" s="547"/>
      <c r="V27" s="547"/>
      <c r="W27" s="547"/>
      <c r="X27" s="547"/>
      <c r="Y27" s="547"/>
      <c r="Z27" s="547"/>
      <c r="AA27" s="589">
        <f>M27*17500</f>
        <v>0</v>
      </c>
      <c r="AB27" s="593"/>
      <c r="AC27" s="593"/>
      <c r="AD27" s="593"/>
      <c r="AE27" s="593"/>
      <c r="AF27" s="593"/>
      <c r="AG27" s="593"/>
      <c r="AH27" s="593"/>
      <c r="AI27" s="593"/>
      <c r="AJ27" s="554" t="s">
        <v>196</v>
      </c>
      <c r="AK27" s="554"/>
      <c r="AL27" s="642">
        <f>ROUNDDOWN(MIN(D27,AA27),-3)</f>
        <v>0</v>
      </c>
      <c r="AM27" s="593"/>
      <c r="AN27" s="593"/>
      <c r="AO27" s="593"/>
      <c r="AP27" s="593"/>
      <c r="AQ27" s="593"/>
      <c r="AR27" s="593"/>
      <c r="AS27" s="593"/>
      <c r="AT27" s="593"/>
      <c r="AU27" s="554" t="s">
        <v>196</v>
      </c>
      <c r="AV27" s="554"/>
      <c r="AW27" s="624"/>
      <c r="AX27" s="572"/>
      <c r="AY27" s="572"/>
      <c r="AZ27" s="572"/>
      <c r="BN27" s="572"/>
      <c r="BO27" s="572"/>
      <c r="BP27" s="572"/>
      <c r="BQ27" s="572"/>
    </row>
    <row r="28" spans="1:69" s="532" customFormat="1" ht="35.25" customHeight="1">
      <c r="B28" s="548" t="s">
        <v>304</v>
      </c>
      <c r="C28" s="560"/>
      <c r="D28" s="563">
        <f>N22</f>
        <v>0</v>
      </c>
      <c r="E28" s="563"/>
      <c r="F28" s="563"/>
      <c r="G28" s="563"/>
      <c r="H28" s="563"/>
      <c r="I28" s="563"/>
      <c r="J28" s="563"/>
      <c r="K28" s="581" t="s">
        <v>196</v>
      </c>
      <c r="L28" s="551"/>
      <c r="M28" s="584">
        <f>J22</f>
        <v>0</v>
      </c>
      <c r="N28" s="587"/>
      <c r="O28" s="587"/>
      <c r="P28" s="587"/>
      <c r="Q28" s="587"/>
      <c r="R28" s="587"/>
      <c r="S28" s="600" t="s">
        <v>308</v>
      </c>
      <c r="T28" s="547" t="s">
        <v>311</v>
      </c>
      <c r="U28" s="547"/>
      <c r="V28" s="547"/>
      <c r="W28" s="547"/>
      <c r="X28" s="547"/>
      <c r="Y28" s="547"/>
      <c r="Z28" s="547"/>
      <c r="AA28" s="589">
        <f>M28*17500</f>
        <v>0</v>
      </c>
      <c r="AB28" s="593"/>
      <c r="AC28" s="593"/>
      <c r="AD28" s="593"/>
      <c r="AE28" s="593"/>
      <c r="AF28" s="593"/>
      <c r="AG28" s="593"/>
      <c r="AH28" s="593"/>
      <c r="AI28" s="593"/>
      <c r="AJ28" s="554" t="s">
        <v>196</v>
      </c>
      <c r="AK28" s="554"/>
      <c r="AL28" s="631">
        <f>ROUNDDOWN(MIN(D28,AA28),-3)</f>
        <v>0</v>
      </c>
      <c r="AM28" s="594"/>
      <c r="AN28" s="594"/>
      <c r="AO28" s="594"/>
      <c r="AP28" s="594"/>
      <c r="AQ28" s="594"/>
      <c r="AR28" s="594"/>
      <c r="AS28" s="594"/>
      <c r="AT28" s="594"/>
      <c r="AU28" s="557" t="s">
        <v>196</v>
      </c>
      <c r="AV28" s="645"/>
      <c r="AW28" s="652"/>
    </row>
    <row r="29" spans="1:69" s="532" customFormat="1" ht="30.75" customHeight="1">
      <c r="B29" s="549"/>
      <c r="C29" s="549"/>
      <c r="K29" s="572"/>
      <c r="L29" s="572"/>
      <c r="M29" s="585"/>
      <c r="N29" s="585"/>
      <c r="O29" s="585"/>
      <c r="P29" s="585"/>
      <c r="Q29" s="585"/>
      <c r="R29" s="585"/>
      <c r="S29" s="585"/>
      <c r="T29" s="569"/>
      <c r="U29" s="569"/>
      <c r="V29" s="569"/>
      <c r="W29" s="569"/>
      <c r="X29" s="569"/>
      <c r="Y29" s="569"/>
      <c r="Z29" s="569"/>
      <c r="AA29" s="618"/>
      <c r="AB29" s="618"/>
      <c r="AC29" s="618"/>
      <c r="AD29" s="618"/>
      <c r="AE29" s="618"/>
      <c r="AF29" s="618"/>
      <c r="AG29" s="618"/>
      <c r="AH29" s="618"/>
      <c r="AI29" s="618"/>
      <c r="AJ29" s="618"/>
      <c r="AK29" s="618"/>
      <c r="AL29" s="643"/>
      <c r="AM29" s="643"/>
      <c r="AN29" s="643"/>
      <c r="AO29" s="643"/>
      <c r="AP29" s="643"/>
      <c r="AQ29" s="643"/>
      <c r="AR29" s="643"/>
      <c r="AS29" s="643"/>
      <c r="AT29" s="643"/>
      <c r="AU29" s="643"/>
      <c r="AV29" s="643"/>
    </row>
    <row r="30" spans="1:69" s="532" customFormat="1" ht="30.75" customHeight="1">
      <c r="B30" s="546" t="s">
        <v>309</v>
      </c>
      <c r="C30" s="546"/>
      <c r="D30" s="546"/>
      <c r="E30" s="546"/>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546"/>
      <c r="AI30" s="546"/>
      <c r="AJ30" s="546"/>
      <c r="AK30" s="546"/>
      <c r="AL30" s="546"/>
      <c r="AM30" s="546"/>
      <c r="AN30" s="546"/>
      <c r="AO30" s="546"/>
      <c r="AP30" s="546"/>
      <c r="AQ30" s="546"/>
      <c r="AR30" s="546"/>
      <c r="AS30" s="546"/>
      <c r="AT30" s="546"/>
      <c r="AU30" s="546"/>
      <c r="AV30" s="546"/>
      <c r="AW30" s="546"/>
      <c r="AX30" s="546"/>
      <c r="AY30" s="546"/>
      <c r="AZ30" s="546"/>
      <c r="BA30" s="546"/>
      <c r="BB30" s="546"/>
      <c r="BC30" s="546"/>
      <c r="BD30" s="546"/>
      <c r="BE30" s="546"/>
      <c r="BF30" s="546"/>
      <c r="BG30" s="546"/>
      <c r="BH30" s="546"/>
      <c r="BI30" s="546"/>
      <c r="BJ30" s="546"/>
      <c r="BK30" s="546"/>
      <c r="BL30" s="546"/>
      <c r="BM30" s="546"/>
    </row>
    <row r="31" spans="1:69" s="532" customFormat="1" ht="96" customHeight="1">
      <c r="B31" s="550" t="s">
        <v>214</v>
      </c>
      <c r="C31" s="561"/>
      <c r="D31" s="561"/>
      <c r="E31" s="561"/>
      <c r="F31" s="561"/>
      <c r="G31" s="561"/>
      <c r="H31" s="561"/>
      <c r="I31" s="577"/>
      <c r="J31" s="542" t="s">
        <v>279</v>
      </c>
      <c r="K31" s="542"/>
      <c r="L31" s="542"/>
      <c r="M31" s="542"/>
      <c r="N31" s="547" t="s">
        <v>58</v>
      </c>
      <c r="O31" s="547"/>
      <c r="P31" s="547"/>
      <c r="Q31" s="547"/>
      <c r="R31" s="598" t="s">
        <v>41</v>
      </c>
      <c r="S31" s="601"/>
      <c r="T31" s="601"/>
      <c r="U31" s="602"/>
      <c r="V31" s="547" t="s">
        <v>220</v>
      </c>
      <c r="W31" s="547"/>
      <c r="X31" s="547"/>
      <c r="Y31" s="547"/>
      <c r="Z31" s="588" t="s">
        <v>281</v>
      </c>
      <c r="AA31" s="588"/>
      <c r="AB31" s="588"/>
      <c r="AC31" s="588"/>
      <c r="AD31" s="547" t="s">
        <v>208</v>
      </c>
      <c r="AE31" s="547"/>
      <c r="AF31" s="547"/>
      <c r="AG31" s="547"/>
      <c r="AH31" s="551" t="s">
        <v>282</v>
      </c>
      <c r="AI31" s="551"/>
      <c r="AJ31" s="551"/>
      <c r="AK31" s="551"/>
      <c r="AL31" s="547" t="s">
        <v>97</v>
      </c>
      <c r="AM31" s="547"/>
      <c r="AN31" s="547"/>
      <c r="AO31" s="547"/>
      <c r="AP31" s="547" t="s">
        <v>283</v>
      </c>
      <c r="AQ31" s="547"/>
      <c r="AR31" s="547"/>
      <c r="AS31" s="547"/>
      <c r="AT31" s="550" t="s">
        <v>89</v>
      </c>
      <c r="AU31" s="561"/>
      <c r="AV31" s="561"/>
      <c r="AW31" s="577"/>
      <c r="AX31" s="547" t="s">
        <v>227</v>
      </c>
      <c r="AY31" s="547"/>
      <c r="AZ31" s="547"/>
      <c r="BA31" s="547"/>
      <c r="BB31" s="547" t="s">
        <v>188</v>
      </c>
      <c r="BC31" s="547"/>
      <c r="BD31" s="547"/>
      <c r="BE31" s="547"/>
      <c r="BF31" s="569"/>
      <c r="BG31" s="569"/>
      <c r="BH31" s="569"/>
      <c r="BI31" s="569"/>
      <c r="BJ31" s="569"/>
      <c r="BK31" s="569"/>
      <c r="BL31" s="569"/>
      <c r="BM31" s="569"/>
    </row>
    <row r="32" spans="1:69" s="532" customFormat="1" ht="129" customHeight="1">
      <c r="B32" s="550"/>
      <c r="C32" s="561"/>
      <c r="D32" s="561"/>
      <c r="E32" s="561"/>
      <c r="F32" s="561"/>
      <c r="G32" s="561"/>
      <c r="H32" s="561"/>
      <c r="I32" s="577"/>
      <c r="J32" s="579" t="s">
        <v>182</v>
      </c>
      <c r="K32" s="582"/>
      <c r="L32" s="582"/>
      <c r="M32" s="582"/>
      <c r="N32" s="579" t="s">
        <v>189</v>
      </c>
      <c r="O32" s="579"/>
      <c r="P32" s="579"/>
      <c r="Q32" s="579"/>
      <c r="R32" s="582" t="s">
        <v>237</v>
      </c>
      <c r="S32" s="582"/>
      <c r="T32" s="582"/>
      <c r="U32" s="582"/>
      <c r="V32" s="547" t="s">
        <v>238</v>
      </c>
      <c r="W32" s="547"/>
      <c r="X32" s="547"/>
      <c r="Y32" s="547"/>
      <c r="Z32" s="579" t="s">
        <v>294</v>
      </c>
      <c r="AA32" s="579"/>
      <c r="AB32" s="579"/>
      <c r="AC32" s="579"/>
      <c r="AD32" s="579" t="s">
        <v>189</v>
      </c>
      <c r="AE32" s="579"/>
      <c r="AF32" s="579"/>
      <c r="AG32" s="579"/>
      <c r="AH32" s="625" t="s">
        <v>128</v>
      </c>
      <c r="AI32" s="637"/>
      <c r="AJ32" s="637"/>
      <c r="AK32" s="639"/>
      <c r="AL32" s="625" t="s">
        <v>295</v>
      </c>
      <c r="AM32" s="637"/>
      <c r="AN32" s="637"/>
      <c r="AO32" s="639"/>
      <c r="AP32" s="551" t="s">
        <v>109</v>
      </c>
      <c r="AQ32" s="551"/>
      <c r="AR32" s="551"/>
      <c r="AS32" s="551"/>
      <c r="AT32" s="547" t="s">
        <v>241</v>
      </c>
      <c r="AU32" s="551"/>
      <c r="AV32" s="551"/>
      <c r="AW32" s="551"/>
      <c r="AX32" s="547" t="s">
        <v>241</v>
      </c>
      <c r="AY32" s="551"/>
      <c r="AZ32" s="551"/>
      <c r="BA32" s="551"/>
      <c r="BB32" s="547" t="s">
        <v>241</v>
      </c>
      <c r="BC32" s="551"/>
      <c r="BD32" s="551"/>
      <c r="BE32" s="551"/>
      <c r="BF32" s="569"/>
      <c r="BG32" s="572"/>
      <c r="BH32" s="572"/>
      <c r="BI32" s="572"/>
      <c r="BJ32" s="569"/>
      <c r="BK32" s="572"/>
      <c r="BL32" s="572"/>
      <c r="BM32" s="572"/>
    </row>
    <row r="33" spans="2:65" s="532" customFormat="1" ht="35.25" customHeight="1">
      <c r="B33" s="550" t="s">
        <v>313</v>
      </c>
      <c r="C33" s="561"/>
      <c r="D33" s="561"/>
      <c r="E33" s="561"/>
      <c r="F33" s="561"/>
      <c r="G33" s="561"/>
      <c r="H33" s="561"/>
      <c r="I33" s="577"/>
      <c r="J33" s="547"/>
      <c r="K33" s="551"/>
      <c r="L33" s="551"/>
      <c r="M33" s="551"/>
      <c r="N33" s="547"/>
      <c r="O33" s="547"/>
      <c r="P33" s="547"/>
      <c r="Q33" s="547"/>
      <c r="R33" s="551"/>
      <c r="S33" s="551"/>
      <c r="T33" s="551"/>
      <c r="U33" s="551"/>
      <c r="V33" s="547"/>
      <c r="W33" s="547"/>
      <c r="X33" s="547"/>
      <c r="Y33" s="547"/>
      <c r="Z33" s="547"/>
      <c r="AA33" s="547"/>
      <c r="AB33" s="547"/>
      <c r="AC33" s="547"/>
      <c r="AD33" s="547"/>
      <c r="AE33" s="547"/>
      <c r="AF33" s="547"/>
      <c r="AG33" s="547"/>
      <c r="AH33" s="551"/>
      <c r="AI33" s="551"/>
      <c r="AJ33" s="551"/>
      <c r="AK33" s="551"/>
      <c r="AL33" s="551"/>
      <c r="AM33" s="551"/>
      <c r="AN33" s="551"/>
      <c r="AO33" s="551"/>
      <c r="AP33" s="551"/>
      <c r="AQ33" s="551"/>
      <c r="AR33" s="551"/>
      <c r="AS33" s="551"/>
      <c r="AT33" s="551"/>
      <c r="AU33" s="551"/>
      <c r="AV33" s="551"/>
      <c r="AW33" s="551"/>
      <c r="AX33" s="551"/>
      <c r="AY33" s="551"/>
      <c r="AZ33" s="551"/>
      <c r="BA33" s="551"/>
      <c r="BB33" s="551"/>
      <c r="BC33" s="551"/>
      <c r="BD33" s="551"/>
      <c r="BE33" s="551"/>
      <c r="BF33" s="572"/>
      <c r="BG33" s="572"/>
      <c r="BH33" s="572"/>
      <c r="BI33" s="572"/>
      <c r="BJ33" s="572"/>
      <c r="BK33" s="572"/>
      <c r="BL33" s="572"/>
      <c r="BM33" s="572"/>
    </row>
    <row r="34" spans="2:65" s="532" customFormat="1" ht="35.25" customHeight="1">
      <c r="B34" s="550" t="s">
        <v>315</v>
      </c>
      <c r="C34" s="561"/>
      <c r="D34" s="561"/>
      <c r="E34" s="561"/>
      <c r="F34" s="561"/>
      <c r="G34" s="561"/>
      <c r="H34" s="561"/>
      <c r="I34" s="577"/>
      <c r="J34" s="547"/>
      <c r="K34" s="551"/>
      <c r="L34" s="551"/>
      <c r="M34" s="551"/>
      <c r="N34" s="547"/>
      <c r="O34" s="547"/>
      <c r="P34" s="547"/>
      <c r="Q34" s="547"/>
      <c r="R34" s="551"/>
      <c r="S34" s="551"/>
      <c r="T34" s="551"/>
      <c r="U34" s="551"/>
      <c r="V34" s="547"/>
      <c r="W34" s="547"/>
      <c r="X34" s="547"/>
      <c r="Y34" s="547"/>
      <c r="Z34" s="547"/>
      <c r="AA34" s="547"/>
      <c r="AB34" s="547"/>
      <c r="AC34" s="547"/>
      <c r="AD34" s="547"/>
      <c r="AE34" s="547"/>
      <c r="AF34" s="547"/>
      <c r="AG34" s="547"/>
      <c r="AH34" s="551"/>
      <c r="AI34" s="551"/>
      <c r="AJ34" s="551"/>
      <c r="AK34" s="551"/>
      <c r="AL34" s="551"/>
      <c r="AM34" s="551"/>
      <c r="AN34" s="551"/>
      <c r="AO34" s="551"/>
      <c r="AP34" s="551"/>
      <c r="AQ34" s="551"/>
      <c r="AR34" s="551"/>
      <c r="AS34" s="551"/>
      <c r="AT34" s="551"/>
      <c r="AU34" s="551"/>
      <c r="AV34" s="551"/>
      <c r="AW34" s="551"/>
      <c r="AX34" s="551"/>
      <c r="AY34" s="551"/>
      <c r="AZ34" s="551"/>
      <c r="BA34" s="551"/>
      <c r="BB34" s="551"/>
      <c r="BC34" s="551"/>
      <c r="BD34" s="551"/>
      <c r="BE34" s="551"/>
      <c r="BF34" s="572"/>
      <c r="BG34" s="572"/>
      <c r="BH34" s="572"/>
      <c r="BI34" s="572"/>
      <c r="BJ34" s="572"/>
      <c r="BK34" s="572"/>
      <c r="BL34" s="572"/>
      <c r="BM34" s="572"/>
    </row>
    <row r="35" spans="2:65" s="532" customFormat="1" ht="30.75" customHeight="1">
      <c r="B35" s="546"/>
      <c r="C35" s="546"/>
      <c r="D35" s="546"/>
      <c r="E35" s="546"/>
      <c r="F35" s="569"/>
      <c r="G35" s="572"/>
      <c r="H35" s="572"/>
      <c r="I35" s="572"/>
      <c r="J35" s="569"/>
      <c r="K35" s="569"/>
      <c r="L35" s="569"/>
      <c r="M35" s="569"/>
      <c r="N35" s="572"/>
      <c r="O35" s="572"/>
      <c r="P35" s="572"/>
      <c r="Q35" s="572"/>
      <c r="R35" s="569"/>
      <c r="S35" s="569"/>
      <c r="T35" s="569"/>
      <c r="U35" s="569"/>
      <c r="V35" s="572"/>
      <c r="W35" s="572"/>
      <c r="X35" s="572"/>
      <c r="Y35" s="572"/>
      <c r="Z35" s="572"/>
      <c r="AA35" s="572"/>
      <c r="AB35" s="572"/>
      <c r="AC35" s="572"/>
      <c r="AD35" s="572"/>
      <c r="AE35" s="572"/>
      <c r="AF35" s="572"/>
      <c r="AG35" s="572"/>
      <c r="AH35" s="572"/>
      <c r="AI35" s="572"/>
      <c r="AJ35" s="572"/>
      <c r="AK35" s="572"/>
      <c r="AL35" s="572"/>
      <c r="AM35" s="572"/>
      <c r="AN35" s="572"/>
      <c r="AO35" s="572"/>
      <c r="AP35" s="572"/>
      <c r="AQ35" s="572"/>
      <c r="AR35" s="572"/>
      <c r="AS35" s="572"/>
      <c r="AT35" s="572"/>
      <c r="AU35" s="572"/>
      <c r="AV35" s="572"/>
      <c r="AW35" s="572"/>
      <c r="AX35" s="572"/>
      <c r="AY35" s="572"/>
      <c r="AZ35" s="572"/>
      <c r="BA35" s="572"/>
      <c r="BB35" s="572"/>
      <c r="BC35" s="572"/>
      <c r="BD35" s="572"/>
      <c r="BE35" s="572"/>
      <c r="BF35" s="572"/>
      <c r="BG35" s="572"/>
      <c r="BH35" s="572"/>
      <c r="BI35" s="572"/>
      <c r="BJ35" s="572"/>
      <c r="BK35" s="572"/>
      <c r="BL35" s="572"/>
      <c r="BM35" s="572"/>
    </row>
    <row r="36" spans="2:65" s="532" customFormat="1" ht="30.75" customHeight="1">
      <c r="B36" s="546" t="s">
        <v>317</v>
      </c>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c r="AQ36" s="546"/>
      <c r="AR36" s="546"/>
      <c r="AS36" s="546"/>
      <c r="AT36" s="546"/>
      <c r="AU36" s="546"/>
      <c r="AV36" s="546"/>
      <c r="AW36" s="546"/>
      <c r="AX36" s="546"/>
      <c r="AY36" s="546"/>
      <c r="AZ36" s="546"/>
      <c r="BA36" s="546"/>
      <c r="BB36" s="546"/>
      <c r="BC36" s="546"/>
      <c r="BD36" s="546"/>
      <c r="BE36" s="546"/>
      <c r="BF36" s="546"/>
      <c r="BG36" s="546"/>
      <c r="BH36" s="546"/>
      <c r="BI36" s="546"/>
      <c r="BJ36" s="546"/>
      <c r="BK36" s="546"/>
      <c r="BL36" s="546"/>
      <c r="BM36" s="546"/>
    </row>
    <row r="37" spans="2:65" s="532" customFormat="1" ht="96" customHeight="1">
      <c r="B37" s="551"/>
      <c r="C37" s="551"/>
      <c r="D37" s="551"/>
      <c r="E37" s="551"/>
      <c r="F37" s="551"/>
      <c r="G37" s="551"/>
      <c r="H37" s="551"/>
      <c r="I37" s="551"/>
      <c r="J37" s="551"/>
      <c r="K37" s="551"/>
      <c r="L37" s="551"/>
      <c r="M37" s="551"/>
      <c r="N37" s="551"/>
      <c r="O37" s="588" t="s">
        <v>320</v>
      </c>
      <c r="P37" s="592"/>
      <c r="Q37" s="592"/>
      <c r="R37" s="592"/>
      <c r="S37" s="592"/>
      <c r="T37" s="592"/>
      <c r="U37" s="592"/>
      <c r="V37" s="598" t="s">
        <v>323</v>
      </c>
      <c r="W37" s="601"/>
      <c r="X37" s="602"/>
      <c r="Y37" s="550" t="s">
        <v>285</v>
      </c>
      <c r="Z37" s="561"/>
      <c r="AA37" s="561"/>
      <c r="AB37" s="561"/>
      <c r="AC37" s="561"/>
      <c r="AD37" s="561"/>
      <c r="AE37" s="628"/>
      <c r="AF37" s="630" t="s">
        <v>325</v>
      </c>
      <c r="AG37" s="634"/>
      <c r="AH37" s="634"/>
      <c r="AI37" s="634"/>
      <c r="AJ37" s="634"/>
      <c r="AK37" s="634"/>
      <c r="AL37" s="644"/>
      <c r="AM37" s="648"/>
      <c r="AN37" s="572"/>
      <c r="AO37" s="572"/>
      <c r="AP37" s="572"/>
      <c r="AQ37" s="572"/>
      <c r="AR37" s="572"/>
      <c r="AS37" s="572"/>
    </row>
    <row r="38" spans="2:65" s="532" customFormat="1" ht="35.25" customHeight="1">
      <c r="B38" s="551" t="s">
        <v>259</v>
      </c>
      <c r="C38" s="551"/>
      <c r="D38" s="551"/>
      <c r="E38" s="551"/>
      <c r="F38" s="551"/>
      <c r="G38" s="551"/>
      <c r="H38" s="551"/>
      <c r="I38" s="551"/>
      <c r="J38" s="551"/>
      <c r="K38" s="551"/>
      <c r="L38" s="551"/>
      <c r="M38" s="551"/>
      <c r="N38" s="551"/>
      <c r="O38" s="589">
        <v>0</v>
      </c>
      <c r="P38" s="593"/>
      <c r="Q38" s="593"/>
      <c r="R38" s="593"/>
      <c r="S38" s="593"/>
      <c r="T38" s="554" t="s">
        <v>196</v>
      </c>
      <c r="U38" s="581"/>
      <c r="V38" s="606"/>
      <c r="W38" s="609"/>
      <c r="X38" s="610"/>
      <c r="Y38" s="615"/>
      <c r="Z38" s="593">
        <v>1030000</v>
      </c>
      <c r="AA38" s="593"/>
      <c r="AB38" s="593"/>
      <c r="AC38" s="593"/>
      <c r="AD38" s="554" t="s">
        <v>196</v>
      </c>
      <c r="AE38" s="581"/>
      <c r="AF38" s="631">
        <f>ROUNDDOWN(MIN(O38,Y38),-3)</f>
        <v>0</v>
      </c>
      <c r="AG38" s="594"/>
      <c r="AH38" s="594"/>
      <c r="AI38" s="594"/>
      <c r="AJ38" s="594"/>
      <c r="AK38" s="557" t="s">
        <v>196</v>
      </c>
      <c r="AL38" s="645"/>
      <c r="AM38" s="572"/>
      <c r="AN38" s="572"/>
      <c r="AO38" s="572"/>
      <c r="AP38" s="572"/>
      <c r="AQ38" s="572"/>
      <c r="AR38" s="572"/>
      <c r="AS38" s="572"/>
      <c r="AT38" s="649"/>
      <c r="AU38" s="649"/>
      <c r="AV38" s="649"/>
    </row>
    <row r="39" spans="2:65" s="532" customFormat="1" ht="65.25" customHeight="1">
      <c r="B39" s="552" t="s">
        <v>63</v>
      </c>
      <c r="C39" s="557"/>
      <c r="D39" s="557"/>
      <c r="E39" s="557"/>
      <c r="F39" s="557"/>
      <c r="G39" s="557"/>
      <c r="H39" s="557"/>
      <c r="I39" s="557"/>
      <c r="J39" s="557"/>
      <c r="K39" s="557"/>
      <c r="L39" s="557"/>
      <c r="M39" s="557"/>
      <c r="N39" s="557"/>
      <c r="O39" s="590">
        <v>0</v>
      </c>
      <c r="P39" s="594"/>
      <c r="Q39" s="594"/>
      <c r="R39" s="594"/>
      <c r="S39" s="594"/>
      <c r="T39" s="557" t="s">
        <v>196</v>
      </c>
      <c r="U39" s="574"/>
      <c r="V39" s="540" t="s">
        <v>187</v>
      </c>
      <c r="W39" s="557"/>
      <c r="X39" s="574"/>
      <c r="Y39" s="616"/>
      <c r="Z39" s="594">
        <v>310000</v>
      </c>
      <c r="AA39" s="594"/>
      <c r="AB39" s="594"/>
      <c r="AC39" s="594"/>
      <c r="AD39" s="557" t="s">
        <v>196</v>
      </c>
      <c r="AE39" s="557"/>
      <c r="AF39" s="632">
        <f>ROUNDDOWN(MIN(O39,IF(V39="無",Z39,Z40)),-3)</f>
        <v>0</v>
      </c>
      <c r="AG39" s="635"/>
      <c r="AH39" s="635"/>
      <c r="AI39" s="635"/>
      <c r="AJ39" s="635"/>
      <c r="AK39" s="640" t="s">
        <v>196</v>
      </c>
      <c r="AL39" s="646"/>
      <c r="AM39" s="572"/>
      <c r="AN39" s="572"/>
      <c r="AO39" s="572"/>
      <c r="AP39" s="572"/>
      <c r="AQ39" s="572"/>
      <c r="AR39" s="572"/>
      <c r="AS39" s="572"/>
      <c r="AU39" s="532" t="s">
        <v>25</v>
      </c>
    </row>
    <row r="40" spans="2:65" s="532" customFormat="1" ht="65.25" customHeight="1">
      <c r="B40" s="541"/>
      <c r="C40" s="558"/>
      <c r="D40" s="558"/>
      <c r="E40" s="558"/>
      <c r="F40" s="558"/>
      <c r="G40" s="558"/>
      <c r="H40" s="558"/>
      <c r="I40" s="558"/>
      <c r="J40" s="558"/>
      <c r="K40" s="558"/>
      <c r="L40" s="558"/>
      <c r="M40" s="558"/>
      <c r="N40" s="558"/>
      <c r="O40" s="591"/>
      <c r="P40" s="595"/>
      <c r="Q40" s="595"/>
      <c r="R40" s="595"/>
      <c r="S40" s="595"/>
      <c r="T40" s="558"/>
      <c r="U40" s="575"/>
      <c r="V40" s="541"/>
      <c r="W40" s="558"/>
      <c r="X40" s="575"/>
      <c r="Y40" s="617"/>
      <c r="Z40" s="617">
        <v>378000</v>
      </c>
      <c r="AA40" s="617"/>
      <c r="AB40" s="617"/>
      <c r="AC40" s="617"/>
      <c r="AD40" s="626" t="s">
        <v>327</v>
      </c>
      <c r="AE40" s="629"/>
      <c r="AF40" s="633"/>
      <c r="AG40" s="636"/>
      <c r="AH40" s="636"/>
      <c r="AI40" s="636"/>
      <c r="AJ40" s="636"/>
      <c r="AK40" s="641"/>
      <c r="AL40" s="647"/>
      <c r="AM40" s="572"/>
      <c r="AN40" s="572"/>
      <c r="AO40" s="572"/>
      <c r="AP40" s="572"/>
      <c r="AQ40" s="572"/>
      <c r="AR40" s="572"/>
      <c r="AS40" s="572"/>
    </row>
    <row r="41" spans="2:65" ht="82.5" customHeight="1">
      <c r="B41" s="553" t="s">
        <v>328</v>
      </c>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c r="AR41" s="562"/>
      <c r="AS41" s="562"/>
      <c r="AT41" s="562"/>
      <c r="AU41" s="562"/>
      <c r="AV41" s="562"/>
      <c r="AW41" s="562"/>
      <c r="AX41" s="562"/>
      <c r="AY41" s="562"/>
      <c r="AZ41" s="562"/>
      <c r="BA41" s="562"/>
      <c r="BB41" s="562"/>
      <c r="BC41" s="562"/>
      <c r="BD41" s="562"/>
      <c r="BE41" s="562"/>
      <c r="BF41" s="562"/>
      <c r="BG41" s="562"/>
      <c r="BH41" s="562"/>
      <c r="BI41" s="562"/>
      <c r="BJ41" s="562"/>
      <c r="BK41" s="562"/>
      <c r="BL41" s="562"/>
      <c r="BM41" s="562"/>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83</v>
      </c>
    </row>
    <row r="2" spans="1:11" ht="18" customHeight="1">
      <c r="A2" s="181" t="s">
        <v>183</v>
      </c>
      <c r="B2" s="181"/>
      <c r="C2" s="181"/>
      <c r="D2" s="181"/>
      <c r="E2" s="181"/>
      <c r="F2" s="181"/>
      <c r="G2" s="181"/>
      <c r="H2" s="181"/>
      <c r="I2" s="181"/>
      <c r="J2" s="181"/>
      <c r="K2" s="181"/>
    </row>
    <row r="7" spans="1:11" ht="18.75" customHeight="1">
      <c r="A7" s="182" t="s">
        <v>73</v>
      </c>
      <c r="B7" s="230" t="s">
        <v>357</v>
      </c>
      <c r="C7" s="230"/>
      <c r="D7" s="230"/>
      <c r="E7" s="230"/>
      <c r="F7" s="230"/>
      <c r="G7" s="230"/>
    </row>
    <row r="8" spans="1:11" ht="12" customHeight="1">
      <c r="A8" s="183"/>
      <c r="B8" s="201"/>
      <c r="C8" s="201"/>
      <c r="D8" s="201"/>
      <c r="E8" s="201"/>
      <c r="F8" s="201"/>
    </row>
    <row r="10" spans="1:11">
      <c r="A10" s="184" t="s">
        <v>330</v>
      </c>
      <c r="B10" s="184"/>
      <c r="C10" s="184"/>
      <c r="D10" s="184" t="s">
        <v>379</v>
      </c>
      <c r="E10" s="184"/>
      <c r="F10" s="184"/>
      <c r="G10" s="184" t="s">
        <v>332</v>
      </c>
      <c r="H10" s="184"/>
      <c r="I10" s="184"/>
      <c r="J10" s="184"/>
      <c r="K10" s="184"/>
    </row>
    <row r="11" spans="1:11" ht="18.75" customHeight="1">
      <c r="A11" s="185"/>
      <c r="B11" s="185"/>
      <c r="C11" s="185"/>
      <c r="D11" s="185"/>
      <c r="E11" s="185"/>
      <c r="F11" s="185"/>
      <c r="G11" s="185"/>
      <c r="H11" s="185"/>
      <c r="I11" s="185"/>
      <c r="J11" s="185"/>
      <c r="K11" s="185"/>
    </row>
    <row r="12" spans="1:11" ht="12" customHeight="1">
      <c r="A12" s="186"/>
      <c r="B12" s="186"/>
      <c r="C12" s="186"/>
      <c r="D12" s="186"/>
      <c r="E12" s="186"/>
      <c r="F12" s="186"/>
      <c r="G12" s="186"/>
      <c r="H12" s="186"/>
      <c r="I12" s="186"/>
      <c r="J12" s="186"/>
      <c r="K12" s="186"/>
    </row>
    <row r="13" spans="1:11" ht="12" customHeight="1">
      <c r="A13" s="186"/>
      <c r="B13" s="186"/>
      <c r="C13" s="186"/>
      <c r="D13" s="186"/>
      <c r="E13" s="186"/>
      <c r="F13" s="186"/>
      <c r="G13" s="186"/>
      <c r="H13" s="186"/>
      <c r="I13" s="186"/>
      <c r="J13" s="186"/>
      <c r="K13" s="186"/>
    </row>
    <row r="14" spans="1:11">
      <c r="A14" s="180" t="s">
        <v>388</v>
      </c>
    </row>
    <row r="15" spans="1:11" ht="3.75" customHeight="1"/>
    <row r="16" spans="1:11">
      <c r="A16" s="187" t="s">
        <v>334</v>
      </c>
      <c r="B16" s="182" t="s">
        <v>345</v>
      </c>
      <c r="C16" s="182"/>
      <c r="D16" s="182"/>
      <c r="E16" s="182"/>
      <c r="F16" s="182"/>
      <c r="G16" s="182" t="s">
        <v>346</v>
      </c>
      <c r="H16" s="182"/>
      <c r="I16" s="182"/>
      <c r="J16" s="182"/>
      <c r="K16" s="182"/>
    </row>
    <row r="17" spans="1:11" ht="18.75" customHeight="1">
      <c r="A17" s="188"/>
      <c r="B17" s="202" t="s">
        <v>581</v>
      </c>
      <c r="C17" s="217" t="s">
        <v>582</v>
      </c>
      <c r="D17" s="226" t="s">
        <v>54</v>
      </c>
      <c r="E17" s="226" t="s">
        <v>583</v>
      </c>
      <c r="F17" s="237" t="s">
        <v>582</v>
      </c>
      <c r="G17" s="202" t="s">
        <v>581</v>
      </c>
      <c r="H17" s="217" t="s">
        <v>582</v>
      </c>
      <c r="I17" s="226" t="s">
        <v>54</v>
      </c>
      <c r="J17" s="226" t="s">
        <v>583</v>
      </c>
      <c r="K17" s="237" t="s">
        <v>582</v>
      </c>
    </row>
    <row r="18" spans="1:11" ht="18.75" customHeight="1">
      <c r="A18" s="182" t="s">
        <v>368</v>
      </c>
      <c r="B18" s="203"/>
      <c r="C18" s="203"/>
      <c r="D18" s="203"/>
      <c r="E18" s="203"/>
      <c r="F18" s="203"/>
      <c r="G18" s="244"/>
      <c r="H18" s="251"/>
      <c r="I18" s="251"/>
      <c r="J18" s="251"/>
      <c r="K18" s="256"/>
    </row>
    <row r="19" spans="1:11" ht="18.75" customHeight="1">
      <c r="A19" s="188" t="s">
        <v>370</v>
      </c>
      <c r="B19" s="299" t="s">
        <v>113</v>
      </c>
      <c r="C19" s="303"/>
      <c r="D19" s="304" t="s">
        <v>584</v>
      </c>
      <c r="E19" s="310"/>
      <c r="F19" s="320" t="s">
        <v>585</v>
      </c>
      <c r="G19" s="310"/>
      <c r="H19" s="334" t="s">
        <v>586</v>
      </c>
      <c r="I19" s="310"/>
      <c r="J19" s="334" t="s">
        <v>194</v>
      </c>
      <c r="K19" s="383">
        <f>C19+E19+G19+I19</f>
        <v>0</v>
      </c>
    </row>
    <row r="20" spans="1:11">
      <c r="A20" s="189" t="s">
        <v>353</v>
      </c>
      <c r="B20" s="182" t="s">
        <v>349</v>
      </c>
      <c r="C20" s="182"/>
      <c r="D20" s="182"/>
      <c r="E20" s="182"/>
      <c r="F20" s="182"/>
      <c r="G20" s="182" t="s">
        <v>350</v>
      </c>
      <c r="H20" s="182"/>
      <c r="I20" s="182"/>
      <c r="J20" s="182"/>
      <c r="K20" s="182"/>
    </row>
    <row r="21" spans="1:11" ht="18.75" customHeight="1">
      <c r="A21" s="188"/>
      <c r="B21" s="203"/>
      <c r="C21" s="203"/>
      <c r="D21" s="203"/>
      <c r="E21" s="203"/>
      <c r="F21" s="203"/>
      <c r="G21" s="203"/>
      <c r="H21" s="203"/>
      <c r="I21" s="203"/>
      <c r="J21" s="203"/>
      <c r="K21" s="203"/>
    </row>
    <row r="22" spans="1:11" ht="12" customHeight="1">
      <c r="A22" s="190" t="s">
        <v>578</v>
      </c>
      <c r="B22" s="182" t="s">
        <v>172</v>
      </c>
      <c r="C22" s="184" t="s">
        <v>356</v>
      </c>
      <c r="D22" s="184"/>
      <c r="E22" s="184"/>
      <c r="F22" s="184"/>
      <c r="G22" s="184"/>
      <c r="H22" s="184"/>
      <c r="I22" s="184"/>
      <c r="J22" s="184"/>
      <c r="K22" s="184"/>
    </row>
    <row r="23" spans="1:11">
      <c r="A23" s="190"/>
      <c r="B23" s="203"/>
      <c r="C23" s="182" t="s">
        <v>361</v>
      </c>
      <c r="D23" s="182" t="s">
        <v>16</v>
      </c>
      <c r="E23" s="182" t="s">
        <v>366</v>
      </c>
      <c r="F23" s="202" t="s">
        <v>350</v>
      </c>
      <c r="G23" s="245"/>
      <c r="H23" s="182" t="s">
        <v>155</v>
      </c>
      <c r="I23" s="182"/>
      <c r="J23" s="182"/>
      <c r="K23" s="182"/>
    </row>
    <row r="24" spans="1:11" ht="18.75" customHeight="1">
      <c r="A24" s="190"/>
      <c r="B24" s="203"/>
      <c r="C24" s="218"/>
      <c r="D24" s="205"/>
      <c r="E24" s="233"/>
      <c r="F24" s="239"/>
      <c r="G24" s="239"/>
      <c r="H24" s="252" t="s">
        <v>50</v>
      </c>
      <c r="I24" s="261"/>
      <c r="J24" s="252" t="s">
        <v>261</v>
      </c>
      <c r="K24" s="203"/>
    </row>
    <row r="25" spans="1:11" ht="18.75" customHeight="1">
      <c r="A25" s="190"/>
      <c r="B25" s="203"/>
      <c r="C25" s="218"/>
      <c r="D25" s="205"/>
      <c r="E25" s="233"/>
      <c r="F25" s="239"/>
      <c r="G25" s="239"/>
      <c r="H25" s="252" t="s">
        <v>50</v>
      </c>
      <c r="I25" s="261"/>
      <c r="J25" s="252" t="s">
        <v>261</v>
      </c>
      <c r="K25" s="203"/>
    </row>
    <row r="28" spans="1:11">
      <c r="A28" s="180" t="s">
        <v>360</v>
      </c>
    </row>
    <row r="29" spans="1:11" ht="3.75" customHeight="1"/>
    <row r="30" spans="1:11" ht="15" customHeight="1">
      <c r="A30" s="191" t="s">
        <v>27</v>
      </c>
      <c r="B30" s="204" t="s">
        <v>176</v>
      </c>
      <c r="C30" s="219"/>
      <c r="D30" s="219"/>
      <c r="E30" s="246"/>
      <c r="F30" s="219" t="s">
        <v>274</v>
      </c>
      <c r="G30" s="219"/>
      <c r="H30" s="219"/>
      <c r="I30" s="246"/>
      <c r="J30" s="381" t="s">
        <v>492</v>
      </c>
      <c r="K30" s="191" t="s">
        <v>344</v>
      </c>
    </row>
    <row r="31" spans="1:11" ht="19.5" customHeight="1">
      <c r="A31" s="192"/>
      <c r="B31" s="191" t="s">
        <v>493</v>
      </c>
      <c r="C31" s="191" t="s">
        <v>494</v>
      </c>
      <c r="D31" s="191" t="s">
        <v>466</v>
      </c>
      <c r="E31" s="213" t="s">
        <v>341</v>
      </c>
      <c r="F31" s="191" t="s">
        <v>271</v>
      </c>
      <c r="G31" s="191" t="s">
        <v>495</v>
      </c>
      <c r="H31" s="253" t="s">
        <v>497</v>
      </c>
      <c r="I31" s="197" t="s">
        <v>341</v>
      </c>
      <c r="J31" s="382"/>
      <c r="K31" s="192"/>
    </row>
    <row r="32" spans="1:11" ht="18.75" customHeight="1">
      <c r="A32" s="182" t="s">
        <v>591</v>
      </c>
      <c r="B32" s="205"/>
      <c r="C32" s="205"/>
      <c r="D32" s="205"/>
      <c r="E32" s="330"/>
      <c r="F32" s="205"/>
      <c r="G32" s="205"/>
      <c r="H32" s="205"/>
      <c r="I32" s="205"/>
      <c r="J32" s="205"/>
      <c r="K32" s="272" t="str">
        <f>IF(SUM(B32:J32)=0,"",SUM(B32:J32))</f>
        <v/>
      </c>
    </row>
    <row r="33" spans="1:11" ht="15" customHeight="1">
      <c r="A33" s="182" t="s">
        <v>587</v>
      </c>
      <c r="B33" s="206"/>
      <c r="C33" s="206"/>
      <c r="D33" s="206"/>
      <c r="E33" s="379"/>
      <c r="F33" s="206"/>
      <c r="G33" s="206"/>
      <c r="H33" s="206"/>
      <c r="I33" s="206"/>
      <c r="J33" s="206"/>
      <c r="K33" s="273" t="str">
        <f>IF(SUM(B33:J33)=0,"",SUM(B33:J33))</f>
        <v/>
      </c>
    </row>
    <row r="34" spans="1:11" ht="15" customHeight="1">
      <c r="A34" s="182"/>
      <c r="B34" s="207"/>
      <c r="C34" s="207"/>
      <c r="D34" s="207"/>
      <c r="E34" s="358"/>
      <c r="F34" s="207"/>
      <c r="G34" s="207"/>
      <c r="H34" s="207"/>
      <c r="I34" s="207"/>
      <c r="J34" s="207"/>
      <c r="K34" s="274" t="str">
        <f>IF(SUM(B34:J34)=0,"",SUM(B34:J34))</f>
        <v/>
      </c>
    </row>
    <row r="35" spans="1:11" ht="12" customHeight="1">
      <c r="A35" s="183"/>
      <c r="B35" s="208"/>
      <c r="C35" s="208"/>
      <c r="D35" s="208"/>
      <c r="E35" s="208"/>
      <c r="F35" s="208"/>
      <c r="G35" s="208"/>
      <c r="H35" s="208"/>
      <c r="I35" s="208"/>
      <c r="J35" s="208"/>
      <c r="K35" s="208"/>
    </row>
    <row r="37" spans="1:11">
      <c r="A37" s="180" t="s">
        <v>390</v>
      </c>
    </row>
    <row r="38" spans="1:11" ht="3.75" customHeight="1"/>
    <row r="39" spans="1:11" ht="18.75" customHeight="1">
      <c r="A39" s="193"/>
      <c r="B39" s="209"/>
      <c r="C39" s="209"/>
      <c r="D39" s="209"/>
      <c r="E39" s="209"/>
      <c r="F39" s="209"/>
      <c r="G39" s="209"/>
      <c r="H39" s="209"/>
      <c r="I39" s="209"/>
      <c r="J39" s="209"/>
      <c r="K39" s="275"/>
    </row>
    <row r="40" spans="1:11" ht="18.75" customHeight="1">
      <c r="A40" s="194"/>
      <c r="B40" s="210"/>
      <c r="C40" s="210"/>
      <c r="D40" s="210"/>
      <c r="E40" s="210"/>
      <c r="F40" s="210"/>
      <c r="G40" s="210"/>
      <c r="H40" s="210"/>
      <c r="I40" s="210"/>
      <c r="J40" s="210"/>
      <c r="K40" s="276"/>
    </row>
    <row r="41" spans="1:11" ht="18.75" customHeight="1">
      <c r="A41" s="195"/>
      <c r="B41" s="211"/>
      <c r="C41" s="211"/>
      <c r="D41" s="211"/>
      <c r="E41" s="211"/>
      <c r="F41" s="211"/>
      <c r="G41" s="211"/>
      <c r="H41" s="211"/>
      <c r="I41" s="211"/>
      <c r="J41" s="211"/>
      <c r="K41" s="277"/>
    </row>
    <row r="44" spans="1:11">
      <c r="A44" s="180" t="s">
        <v>498</v>
      </c>
    </row>
    <row r="45" spans="1:11" ht="3.75" customHeight="1"/>
    <row r="46" spans="1:11" ht="36.75" customHeight="1">
      <c r="A46" s="179" t="s">
        <v>579</v>
      </c>
      <c r="B46" s="179"/>
      <c r="C46" s="179"/>
      <c r="D46" s="179"/>
      <c r="E46" s="179"/>
      <c r="F46" s="179"/>
      <c r="G46" s="179"/>
      <c r="H46" s="179"/>
      <c r="I46" s="179"/>
      <c r="J46" s="179"/>
      <c r="K46" s="179"/>
    </row>
    <row r="47" spans="1:11" ht="4.5" customHeight="1"/>
    <row r="48" spans="1:11" ht="18.75" customHeight="1">
      <c r="A48" s="225" t="s">
        <v>499</v>
      </c>
    </row>
    <row r="49" spans="1:9" ht="18.75" customHeight="1">
      <c r="A49" s="352" t="s">
        <v>500</v>
      </c>
      <c r="B49" s="355"/>
      <c r="C49" s="364"/>
      <c r="D49" s="377"/>
      <c r="E49" s="222" t="s">
        <v>505</v>
      </c>
      <c r="F49" s="282"/>
      <c r="G49" s="284"/>
      <c r="H49" s="284"/>
      <c r="I49" s="248"/>
    </row>
    <row r="50" spans="1:9" ht="18.75" customHeight="1">
      <c r="A50" s="352" t="s">
        <v>389</v>
      </c>
      <c r="B50" s="355"/>
      <c r="C50" s="364"/>
      <c r="D50" s="244" t="s">
        <v>510</v>
      </c>
      <c r="E50" s="251"/>
      <c r="F50" s="251"/>
      <c r="G50" s="256"/>
      <c r="H50" s="282"/>
      <c r="I50" s="248"/>
    </row>
    <row r="51" spans="1:9" ht="18.75" customHeight="1">
      <c r="A51" s="374" t="s">
        <v>501</v>
      </c>
      <c r="B51" s="376"/>
      <c r="C51" s="376"/>
      <c r="D51" s="376"/>
      <c r="E51" s="376"/>
      <c r="F51" s="376"/>
      <c r="G51" s="376"/>
      <c r="H51" s="376"/>
      <c r="I51" s="380"/>
    </row>
    <row r="52" spans="1:9" ht="18.75" customHeight="1">
      <c r="A52" s="199"/>
      <c r="B52" s="352" t="s">
        <v>231</v>
      </c>
      <c r="C52" s="364"/>
      <c r="D52" s="227" t="s">
        <v>467</v>
      </c>
      <c r="E52" s="268"/>
      <c r="F52" s="355" t="s">
        <v>503</v>
      </c>
      <c r="G52" s="268"/>
      <c r="H52" s="355" t="s">
        <v>10</v>
      </c>
      <c r="I52" s="248"/>
    </row>
    <row r="53" spans="1:9" ht="18.75" customHeight="1">
      <c r="A53" s="199"/>
      <c r="B53" s="352" t="s">
        <v>622</v>
      </c>
      <c r="C53" s="364"/>
      <c r="D53" s="227" t="s">
        <v>276</v>
      </c>
      <c r="E53" s="268"/>
      <c r="F53" s="355" t="s">
        <v>503</v>
      </c>
      <c r="G53" s="268"/>
      <c r="H53" s="355" t="s">
        <v>10</v>
      </c>
      <c r="I53" s="248"/>
    </row>
    <row r="54" spans="1:9" ht="18.75" customHeight="1">
      <c r="A54" s="199"/>
      <c r="B54" s="352" t="s">
        <v>476</v>
      </c>
      <c r="C54" s="364"/>
      <c r="D54" s="227" t="s">
        <v>276</v>
      </c>
      <c r="E54" s="268"/>
      <c r="F54" s="355" t="s">
        <v>503</v>
      </c>
      <c r="G54" s="268"/>
      <c r="H54" s="355" t="s">
        <v>10</v>
      </c>
      <c r="I54" s="248"/>
    </row>
    <row r="55" spans="1:9" ht="18.75" customHeight="1">
      <c r="A55" s="200"/>
      <c r="B55" s="352" t="s">
        <v>502</v>
      </c>
      <c r="C55" s="364"/>
      <c r="D55" s="244"/>
      <c r="E55" s="251"/>
      <c r="F55" s="251"/>
      <c r="G55" s="256"/>
      <c r="H55" s="225"/>
      <c r="I55" s="366"/>
    </row>
    <row r="56" spans="1:9" ht="11.25" customHeight="1">
      <c r="A56" s="375"/>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359</v>
      </c>
    </row>
    <row r="2" spans="1:11" ht="18" customHeight="1">
      <c r="A2" s="181" t="s">
        <v>183</v>
      </c>
      <c r="B2" s="181"/>
      <c r="C2" s="181"/>
      <c r="D2" s="181"/>
      <c r="E2" s="181"/>
      <c r="F2" s="181"/>
      <c r="G2" s="181"/>
      <c r="H2" s="181"/>
      <c r="I2" s="181"/>
      <c r="J2" s="181"/>
      <c r="K2" s="181"/>
    </row>
    <row r="5" spans="1:11" ht="18.75" customHeight="1">
      <c r="A5" s="182" t="s">
        <v>73</v>
      </c>
      <c r="B5" s="230" t="s">
        <v>291</v>
      </c>
      <c r="C5" s="230"/>
      <c r="D5" s="230"/>
      <c r="E5" s="230"/>
      <c r="F5" s="230"/>
      <c r="G5" s="230"/>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44"/>
      <c r="H16" s="251"/>
      <c r="I16" s="251"/>
      <c r="J16" s="251"/>
      <c r="K16" s="256"/>
    </row>
    <row r="17" spans="1:11">
      <c r="A17" s="182" t="s">
        <v>370</v>
      </c>
      <c r="B17" s="182" t="s">
        <v>117</v>
      </c>
      <c r="C17" s="182"/>
      <c r="D17" s="182"/>
      <c r="E17" s="182"/>
      <c r="F17" s="182"/>
      <c r="G17" s="182" t="s">
        <v>302</v>
      </c>
      <c r="H17" s="182"/>
      <c r="I17" s="182"/>
      <c r="J17" s="182"/>
      <c r="K17" s="182"/>
    </row>
    <row r="18" spans="1:11" ht="18.75" customHeight="1">
      <c r="A18" s="182"/>
      <c r="B18" s="203"/>
      <c r="C18" s="203"/>
      <c r="D18" s="227" t="s">
        <v>383</v>
      </c>
      <c r="E18" s="232"/>
      <c r="F18" s="238"/>
      <c r="G18" s="203"/>
      <c r="H18" s="203"/>
      <c r="I18" s="227" t="s">
        <v>383</v>
      </c>
      <c r="J18" s="232"/>
      <c r="K18" s="238"/>
    </row>
    <row r="19" spans="1:11">
      <c r="A19" s="189" t="s">
        <v>353</v>
      </c>
      <c r="B19" s="182" t="s">
        <v>349</v>
      </c>
      <c r="C19" s="182"/>
      <c r="D19" s="182"/>
      <c r="E19" s="182"/>
      <c r="F19" s="182"/>
      <c r="G19" s="182" t="s">
        <v>350</v>
      </c>
      <c r="H19" s="182"/>
      <c r="I19" s="182"/>
      <c r="J19" s="182"/>
      <c r="K19" s="182"/>
    </row>
    <row r="20" spans="1:11" ht="18.75" customHeight="1">
      <c r="A20" s="188"/>
      <c r="B20" s="203"/>
      <c r="C20" s="203"/>
      <c r="D20" s="203"/>
      <c r="E20" s="203"/>
      <c r="F20" s="203"/>
      <c r="G20" s="203"/>
      <c r="H20" s="203"/>
      <c r="I20" s="203"/>
      <c r="J20" s="203"/>
      <c r="K20" s="203"/>
    </row>
    <row r="21" spans="1:11" ht="12" customHeight="1">
      <c r="A21" s="190" t="s">
        <v>578</v>
      </c>
      <c r="B21" s="182" t="s">
        <v>172</v>
      </c>
      <c r="C21" s="184" t="s">
        <v>356</v>
      </c>
      <c r="D21" s="184"/>
      <c r="E21" s="184"/>
      <c r="F21" s="184"/>
      <c r="G21" s="184"/>
      <c r="H21" s="184"/>
      <c r="I21" s="184"/>
      <c r="J21" s="184"/>
      <c r="K21" s="184"/>
    </row>
    <row r="22" spans="1:11">
      <c r="A22" s="190"/>
      <c r="B22" s="203"/>
      <c r="C22" s="182" t="s">
        <v>361</v>
      </c>
      <c r="D22" s="182" t="s">
        <v>16</v>
      </c>
      <c r="E22" s="182" t="s">
        <v>366</v>
      </c>
      <c r="F22" s="202" t="s">
        <v>350</v>
      </c>
      <c r="G22" s="245"/>
      <c r="H22" s="182" t="s">
        <v>155</v>
      </c>
      <c r="I22" s="182"/>
      <c r="J22" s="182"/>
      <c r="K22" s="182"/>
    </row>
    <row r="23" spans="1:11" ht="18.75" customHeight="1">
      <c r="A23" s="190"/>
      <c r="B23" s="203"/>
      <c r="C23" s="218"/>
      <c r="D23" s="205"/>
      <c r="E23" s="233"/>
      <c r="F23" s="239"/>
      <c r="G23" s="239"/>
      <c r="H23" s="252" t="s">
        <v>50</v>
      </c>
      <c r="I23" s="261"/>
      <c r="J23" s="252" t="s">
        <v>261</v>
      </c>
      <c r="K23" s="203"/>
    </row>
    <row r="24" spans="1:11" ht="18.75" customHeight="1">
      <c r="A24" s="190"/>
      <c r="B24" s="203"/>
      <c r="C24" s="218"/>
      <c r="D24" s="205"/>
      <c r="E24" s="233"/>
      <c r="F24" s="239"/>
      <c r="G24" s="239"/>
      <c r="H24" s="252" t="s">
        <v>50</v>
      </c>
      <c r="I24" s="261"/>
      <c r="J24" s="252" t="s">
        <v>261</v>
      </c>
      <c r="K24" s="203"/>
    </row>
    <row r="27" spans="1:11">
      <c r="A27" s="180" t="s">
        <v>360</v>
      </c>
    </row>
    <row r="28" spans="1:11" ht="3.75" customHeight="1"/>
    <row r="29" spans="1:11">
      <c r="A29" s="191" t="s">
        <v>27</v>
      </c>
      <c r="B29" s="204" t="s">
        <v>422</v>
      </c>
      <c r="C29" s="219"/>
      <c r="D29" s="219"/>
      <c r="E29" s="219"/>
      <c r="F29" s="219"/>
      <c r="G29" s="246"/>
      <c r="H29" s="204" t="s">
        <v>424</v>
      </c>
      <c r="I29" s="246"/>
      <c r="J29" s="191" t="s">
        <v>143</v>
      </c>
      <c r="K29" s="191" t="s">
        <v>344</v>
      </c>
    </row>
    <row r="30" spans="1:11" ht="24">
      <c r="A30" s="192"/>
      <c r="B30" s="191" t="s">
        <v>335</v>
      </c>
      <c r="C30" s="191" t="s">
        <v>84</v>
      </c>
      <c r="D30" s="191" t="s">
        <v>338</v>
      </c>
      <c r="E30" s="191" t="s">
        <v>340</v>
      </c>
      <c r="F30" s="191" t="s">
        <v>284</v>
      </c>
      <c r="G30" s="191" t="s">
        <v>341</v>
      </c>
      <c r="H30" s="253" t="s">
        <v>240</v>
      </c>
      <c r="I30" s="197" t="s">
        <v>343</v>
      </c>
      <c r="J30" s="192"/>
      <c r="K30" s="192"/>
    </row>
    <row r="31" spans="1:11" ht="18.75" customHeight="1">
      <c r="A31" s="182" t="s">
        <v>591</v>
      </c>
      <c r="B31" s="205"/>
      <c r="C31" s="205"/>
      <c r="D31" s="205"/>
      <c r="E31" s="205"/>
      <c r="F31" s="205"/>
      <c r="G31" s="205"/>
      <c r="H31" s="205"/>
      <c r="I31" s="205"/>
      <c r="J31" s="205"/>
      <c r="K31" s="272" t="str">
        <f>IF(SUM(B31:J31)=0,"",SUM(B31:J31))</f>
        <v/>
      </c>
    </row>
    <row r="32" spans="1:11" ht="15" customHeight="1">
      <c r="A32" s="182" t="s">
        <v>587</v>
      </c>
      <c r="B32" s="206"/>
      <c r="C32" s="206"/>
      <c r="D32" s="206"/>
      <c r="E32" s="206"/>
      <c r="F32" s="206"/>
      <c r="G32" s="206"/>
      <c r="H32" s="206"/>
      <c r="I32" s="206"/>
      <c r="J32" s="206"/>
      <c r="K32" s="273" t="str">
        <f>IF(SUM(B32:J32)=0,"",SUM(B32:J32))</f>
        <v/>
      </c>
    </row>
    <row r="33" spans="1:11" ht="15" customHeight="1">
      <c r="A33" s="182"/>
      <c r="B33" s="207"/>
      <c r="C33" s="207"/>
      <c r="D33" s="207"/>
      <c r="E33" s="207"/>
      <c r="F33" s="207"/>
      <c r="G33" s="207"/>
      <c r="H33" s="207"/>
      <c r="I33" s="207"/>
      <c r="J33" s="207"/>
      <c r="K33" s="274" t="str">
        <f>IF(SUM(B33:J33)=0,"",SUM(B33:J33))</f>
        <v/>
      </c>
    </row>
    <row r="34" spans="1:11" ht="12" customHeight="1">
      <c r="A34" s="183"/>
      <c r="B34" s="208"/>
      <c r="C34" s="208"/>
      <c r="D34" s="208"/>
      <c r="E34" s="208"/>
      <c r="F34" s="208"/>
      <c r="G34" s="208"/>
      <c r="H34" s="208"/>
      <c r="I34" s="208"/>
      <c r="J34" s="208"/>
      <c r="K34" s="208"/>
    </row>
    <row r="36" spans="1:11">
      <c r="A36" s="180" t="s">
        <v>390</v>
      </c>
    </row>
    <row r="37" spans="1:11" ht="3.75" customHeight="1"/>
    <row r="38" spans="1:11" ht="18.75" customHeight="1">
      <c r="A38" s="193"/>
      <c r="B38" s="209"/>
      <c r="C38" s="209"/>
      <c r="D38" s="209"/>
      <c r="E38" s="209"/>
      <c r="F38" s="209"/>
      <c r="G38" s="209"/>
      <c r="H38" s="209"/>
      <c r="I38" s="209"/>
      <c r="J38" s="209"/>
      <c r="K38" s="275"/>
    </row>
    <row r="39" spans="1:11" ht="18.75" customHeight="1">
      <c r="A39" s="194"/>
      <c r="B39" s="210"/>
      <c r="C39" s="210"/>
      <c r="D39" s="210"/>
      <c r="E39" s="210"/>
      <c r="F39" s="210"/>
      <c r="G39" s="210"/>
      <c r="H39" s="210"/>
      <c r="I39" s="210"/>
      <c r="J39" s="210"/>
      <c r="K39" s="276"/>
    </row>
    <row r="40" spans="1:11" ht="18.75" customHeight="1">
      <c r="A40" s="195"/>
      <c r="B40" s="211"/>
      <c r="C40" s="211"/>
      <c r="D40" s="211"/>
      <c r="E40" s="211"/>
      <c r="F40" s="211"/>
      <c r="G40" s="211"/>
      <c r="H40" s="211"/>
      <c r="I40" s="211"/>
      <c r="J40" s="211"/>
      <c r="K40" s="277"/>
    </row>
    <row r="43" spans="1:11">
      <c r="A43" s="180" t="s">
        <v>397</v>
      </c>
    </row>
    <row r="44" spans="1:11" ht="3.75" customHeight="1"/>
    <row r="45" spans="1:11" ht="36.75" customHeight="1">
      <c r="A45" s="179" t="s">
        <v>579</v>
      </c>
      <c r="B45" s="179"/>
      <c r="C45" s="179"/>
      <c r="D45" s="179"/>
      <c r="E45" s="179"/>
      <c r="F45" s="179"/>
      <c r="G45" s="179"/>
      <c r="H45" s="179"/>
      <c r="I45" s="179"/>
      <c r="J45" s="179"/>
      <c r="K45" s="179"/>
    </row>
    <row r="46" spans="1:11" ht="4.5" customHeight="1"/>
    <row r="47" spans="1:11" ht="18.75" customHeight="1">
      <c r="A47" s="196" t="s">
        <v>380</v>
      </c>
      <c r="B47" s="212"/>
      <c r="C47" s="220"/>
      <c r="D47" s="228"/>
      <c r="E47" s="228"/>
      <c r="F47" s="228"/>
      <c r="G47" s="228"/>
      <c r="H47" s="254"/>
      <c r="I47" s="186"/>
      <c r="J47" s="186"/>
      <c r="K47" s="186"/>
    </row>
    <row r="48" spans="1:11" ht="18.75" customHeight="1">
      <c r="A48" s="197" t="s">
        <v>134</v>
      </c>
      <c r="B48" s="213"/>
      <c r="C48" s="221"/>
      <c r="D48" s="229"/>
      <c r="E48" s="229"/>
      <c r="F48" s="229"/>
      <c r="G48" s="229"/>
      <c r="H48" s="255"/>
    </row>
    <row r="49" spans="1:11" ht="18.75" customHeight="1">
      <c r="A49" s="198"/>
      <c r="B49" s="214" t="s">
        <v>40</v>
      </c>
      <c r="C49" s="222"/>
      <c r="D49" s="230" t="s">
        <v>408</v>
      </c>
      <c r="E49" s="230"/>
      <c r="F49" s="230"/>
      <c r="G49" s="244"/>
      <c r="H49" s="256"/>
    </row>
    <row r="50" spans="1:11" ht="18.75" customHeight="1">
      <c r="A50" s="199"/>
      <c r="B50" s="215"/>
      <c r="C50" s="223"/>
      <c r="D50" s="230" t="s">
        <v>293</v>
      </c>
      <c r="E50" s="230"/>
      <c r="F50" s="230"/>
      <c r="G50" s="247"/>
      <c r="H50" s="257"/>
    </row>
    <row r="51" spans="1:11" ht="18.75" customHeight="1">
      <c r="A51" s="199"/>
      <c r="B51" s="214" t="s">
        <v>398</v>
      </c>
      <c r="C51" s="222"/>
      <c r="D51" s="231" t="s">
        <v>385</v>
      </c>
      <c r="E51" s="231"/>
      <c r="F51" s="231"/>
      <c r="G51" s="247"/>
      <c r="H51" s="257"/>
      <c r="I51" s="200"/>
      <c r="J51" s="225"/>
      <c r="K51" s="225"/>
    </row>
    <row r="52" spans="1:11" ht="18.75" customHeight="1">
      <c r="A52" s="199"/>
      <c r="B52" s="216" t="s">
        <v>441</v>
      </c>
      <c r="C52" s="224"/>
      <c r="D52" s="231" t="s">
        <v>400</v>
      </c>
      <c r="E52" s="231"/>
      <c r="F52" s="231"/>
      <c r="G52" s="182" t="s">
        <v>406</v>
      </c>
      <c r="H52" s="240"/>
      <c r="I52" s="262"/>
      <c r="J52" s="262"/>
      <c r="K52" s="278"/>
    </row>
    <row r="53" spans="1:11" ht="18.75" customHeight="1">
      <c r="A53" s="199"/>
      <c r="B53" s="216"/>
      <c r="C53" s="224"/>
      <c r="D53" s="198"/>
      <c r="E53" s="187" t="s">
        <v>318</v>
      </c>
      <c r="F53" s="239"/>
      <c r="G53" s="239"/>
      <c r="H53" s="182" t="s">
        <v>60</v>
      </c>
      <c r="I53" s="239"/>
      <c r="J53" s="239"/>
      <c r="K53" s="239"/>
    </row>
    <row r="54" spans="1:11" ht="18.75" customHeight="1">
      <c r="A54" s="199"/>
      <c r="B54" s="199"/>
      <c r="D54" s="199"/>
      <c r="E54" s="187" t="s">
        <v>348</v>
      </c>
      <c r="F54" s="240"/>
      <c r="G54" s="248" t="s">
        <v>265</v>
      </c>
      <c r="H54" s="182" t="s">
        <v>407</v>
      </c>
      <c r="I54" s="240"/>
      <c r="J54" s="268"/>
      <c r="K54" s="248" t="s">
        <v>32</v>
      </c>
    </row>
    <row r="55" spans="1:11" ht="18.75" customHeight="1">
      <c r="A55" s="199"/>
      <c r="B55" s="199"/>
      <c r="D55" s="199"/>
      <c r="E55" s="230" t="s">
        <v>120</v>
      </c>
      <c r="F55" s="230"/>
      <c r="G55" s="230"/>
      <c r="H55" s="230"/>
      <c r="I55" s="263"/>
      <c r="J55" s="263"/>
      <c r="K55" s="263"/>
    </row>
    <row r="56" spans="1:11" ht="18.75" customHeight="1">
      <c r="A56" s="199"/>
      <c r="B56" s="199"/>
      <c r="D56" s="199"/>
      <c r="E56" s="234" t="s">
        <v>339</v>
      </c>
      <c r="F56" s="241"/>
      <c r="G56" s="234" t="s">
        <v>358</v>
      </c>
      <c r="H56" s="258"/>
      <c r="I56" s="264"/>
      <c r="J56" s="269"/>
      <c r="K56" s="279"/>
    </row>
    <row r="57" spans="1:11" ht="18.75" customHeight="1">
      <c r="A57" s="199"/>
      <c r="B57" s="199"/>
      <c r="D57" s="199"/>
      <c r="E57" s="235"/>
      <c r="F57" s="242"/>
      <c r="G57" s="249"/>
      <c r="H57" s="189" t="s">
        <v>621</v>
      </c>
      <c r="I57" s="265"/>
      <c r="J57" s="212" t="s">
        <v>506</v>
      </c>
      <c r="K57" s="266" t="s">
        <v>620</v>
      </c>
    </row>
    <row r="58" spans="1:11" ht="18.75" customHeight="1">
      <c r="A58" s="199"/>
      <c r="B58" s="199"/>
      <c r="D58" s="199"/>
      <c r="E58" s="235"/>
      <c r="F58" s="242"/>
      <c r="G58" s="235"/>
      <c r="H58" s="259"/>
      <c r="I58" s="266" t="s">
        <v>619</v>
      </c>
      <c r="J58" s="270"/>
      <c r="K58" s="271"/>
    </row>
    <row r="59" spans="1:11" ht="18.75" customHeight="1">
      <c r="A59" s="199"/>
      <c r="B59" s="199"/>
      <c r="D59" s="199"/>
      <c r="E59" s="235"/>
      <c r="F59" s="242"/>
      <c r="G59" s="235"/>
      <c r="H59" s="259"/>
      <c r="I59" s="192" t="s">
        <v>618</v>
      </c>
      <c r="J59" s="271"/>
      <c r="K59" s="271"/>
    </row>
    <row r="60" spans="1:11" ht="18.75" customHeight="1">
      <c r="A60" s="199"/>
      <c r="B60" s="199"/>
      <c r="D60" s="199"/>
      <c r="E60" s="235"/>
      <c r="F60" s="242"/>
      <c r="G60" s="250"/>
      <c r="H60" s="260"/>
      <c r="I60" s="192" t="s">
        <v>461</v>
      </c>
      <c r="J60" s="271"/>
      <c r="K60" s="271"/>
    </row>
    <row r="61" spans="1:11" ht="18.75" customHeight="1">
      <c r="A61" s="200"/>
      <c r="B61" s="200"/>
      <c r="C61" s="225"/>
      <c r="D61" s="200"/>
      <c r="E61" s="236"/>
      <c r="F61" s="243"/>
      <c r="G61" s="250" t="s">
        <v>403</v>
      </c>
      <c r="H61" s="243"/>
      <c r="I61" s="267"/>
      <c r="J61" s="267"/>
      <c r="K61" s="280"/>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537</v>
      </c>
    </row>
    <row r="2" spans="1:11" ht="18" customHeight="1">
      <c r="A2" s="181" t="s">
        <v>183</v>
      </c>
      <c r="B2" s="181"/>
      <c r="C2" s="181"/>
      <c r="D2" s="181"/>
      <c r="E2" s="181"/>
      <c r="F2" s="181"/>
      <c r="G2" s="181"/>
      <c r="H2" s="181"/>
      <c r="I2" s="181"/>
      <c r="J2" s="181"/>
      <c r="K2" s="181"/>
    </row>
    <row r="5" spans="1:11" ht="18.75" customHeight="1">
      <c r="A5" s="182" t="s">
        <v>73</v>
      </c>
      <c r="B5" s="184" t="s">
        <v>487</v>
      </c>
      <c r="C5" s="184"/>
      <c r="D5" s="184"/>
      <c r="E5" s="184"/>
      <c r="F5" s="184"/>
    </row>
    <row r="6" spans="1:11" ht="12" customHeight="1">
      <c r="A6" s="183"/>
      <c r="B6" s="201"/>
      <c r="C6" s="201"/>
      <c r="D6" s="201"/>
      <c r="E6" s="201"/>
      <c r="F6" s="201"/>
    </row>
    <row r="8" spans="1:11" ht="15" customHeight="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44"/>
      <c r="H16" s="251"/>
      <c r="I16" s="251"/>
      <c r="J16" s="251"/>
      <c r="K16" s="256"/>
    </row>
    <row r="17" spans="1:11" ht="18.75" customHeight="1">
      <c r="A17" s="188" t="s">
        <v>370</v>
      </c>
      <c r="B17" s="299" t="s">
        <v>113</v>
      </c>
      <c r="C17" s="303"/>
      <c r="D17" s="304" t="s">
        <v>584</v>
      </c>
      <c r="E17" s="310"/>
      <c r="F17" s="320" t="s">
        <v>585</v>
      </c>
      <c r="G17" s="310"/>
      <c r="H17" s="334" t="s">
        <v>586</v>
      </c>
      <c r="I17" s="310"/>
      <c r="J17" s="334" t="s">
        <v>194</v>
      </c>
      <c r="K17" s="383">
        <f>C17+E17+G17+I17</f>
        <v>0</v>
      </c>
    </row>
    <row r="18" spans="1:11">
      <c r="A18" s="189" t="s">
        <v>353</v>
      </c>
      <c r="B18" s="182" t="s">
        <v>349</v>
      </c>
      <c r="C18" s="182"/>
      <c r="D18" s="182"/>
      <c r="E18" s="182"/>
      <c r="F18" s="182"/>
      <c r="G18" s="182" t="s">
        <v>350</v>
      </c>
      <c r="H18" s="182"/>
      <c r="I18" s="182"/>
      <c r="J18" s="182"/>
      <c r="K18" s="182"/>
    </row>
    <row r="19" spans="1:11" ht="18.75" customHeight="1">
      <c r="A19" s="188"/>
      <c r="B19" s="203"/>
      <c r="C19" s="203"/>
      <c r="D19" s="203"/>
      <c r="E19" s="203"/>
      <c r="F19" s="203"/>
      <c r="G19" s="203"/>
      <c r="H19" s="203"/>
      <c r="I19" s="203"/>
      <c r="J19" s="203"/>
      <c r="K19" s="203"/>
    </row>
    <row r="20" spans="1:11" ht="12" customHeight="1">
      <c r="A20" s="190" t="s">
        <v>355</v>
      </c>
      <c r="B20" s="182" t="s">
        <v>172</v>
      </c>
      <c r="C20" s="184" t="s">
        <v>356</v>
      </c>
      <c r="D20" s="184"/>
      <c r="E20" s="184"/>
      <c r="F20" s="184"/>
      <c r="G20" s="184"/>
      <c r="H20" s="184"/>
      <c r="I20" s="184"/>
      <c r="J20" s="184"/>
      <c r="K20" s="184"/>
    </row>
    <row r="21" spans="1:11">
      <c r="A21" s="190"/>
      <c r="B21" s="203"/>
      <c r="C21" s="182" t="s">
        <v>361</v>
      </c>
      <c r="D21" s="182" t="s">
        <v>16</v>
      </c>
      <c r="E21" s="182" t="s">
        <v>366</v>
      </c>
      <c r="F21" s="202" t="s">
        <v>350</v>
      </c>
      <c r="G21" s="245"/>
      <c r="H21" s="182" t="s">
        <v>155</v>
      </c>
      <c r="I21" s="182"/>
      <c r="J21" s="182"/>
      <c r="K21" s="182"/>
    </row>
    <row r="22" spans="1:11" ht="18.75" customHeight="1">
      <c r="A22" s="190"/>
      <c r="B22" s="203"/>
      <c r="C22" s="218"/>
      <c r="D22" s="205"/>
      <c r="E22" s="233"/>
      <c r="F22" s="239"/>
      <c r="G22" s="239"/>
      <c r="H22" s="252" t="s">
        <v>50</v>
      </c>
      <c r="I22" s="261"/>
      <c r="J22" s="252" t="s">
        <v>261</v>
      </c>
      <c r="K22" s="203"/>
    </row>
    <row r="23" spans="1:11" ht="18.75" customHeight="1">
      <c r="A23" s="190"/>
      <c r="B23" s="203"/>
      <c r="C23" s="218"/>
      <c r="D23" s="205"/>
      <c r="E23" s="233"/>
      <c r="F23" s="239"/>
      <c r="G23" s="239"/>
      <c r="H23" s="252" t="s">
        <v>50</v>
      </c>
      <c r="I23" s="261"/>
      <c r="J23" s="252" t="s">
        <v>261</v>
      </c>
      <c r="K23" s="203"/>
    </row>
    <row r="26" spans="1:11">
      <c r="A26" s="180" t="s">
        <v>360</v>
      </c>
    </row>
    <row r="27" spans="1:11" ht="3.75" customHeight="1"/>
    <row r="28" spans="1:11" ht="19.5" customHeight="1">
      <c r="A28" s="197" t="s">
        <v>27</v>
      </c>
      <c r="B28" s="213"/>
      <c r="C28" s="432" t="s">
        <v>174</v>
      </c>
      <c r="D28" s="393"/>
      <c r="E28" s="432" t="s">
        <v>566</v>
      </c>
      <c r="F28" s="438"/>
      <c r="G28" s="432" t="s">
        <v>567</v>
      </c>
      <c r="H28" s="438"/>
      <c r="I28" s="432" t="s">
        <v>568</v>
      </c>
      <c r="J28" s="438"/>
      <c r="K28" s="191" t="s">
        <v>344</v>
      </c>
    </row>
    <row r="29" spans="1:11" ht="24" customHeight="1">
      <c r="A29" s="286"/>
      <c r="B29" s="290"/>
      <c r="C29" s="433"/>
      <c r="D29" s="253" t="s">
        <v>553</v>
      </c>
      <c r="E29" s="433"/>
      <c r="F29" s="253" t="s">
        <v>553</v>
      </c>
      <c r="G29" s="433"/>
      <c r="H29" s="253" t="s">
        <v>553</v>
      </c>
      <c r="I29" s="433"/>
      <c r="J29" s="253" t="s">
        <v>553</v>
      </c>
      <c r="K29" s="192"/>
    </row>
    <row r="30" spans="1:11" ht="30" customHeight="1">
      <c r="A30" s="661" t="s">
        <v>591</v>
      </c>
      <c r="B30" s="664"/>
      <c r="C30" s="205"/>
      <c r="D30" s="205"/>
      <c r="E30" s="330"/>
      <c r="F30" s="205"/>
      <c r="G30" s="330"/>
      <c r="H30" s="205"/>
      <c r="I30" s="330"/>
      <c r="J30" s="205"/>
      <c r="K30" s="272" t="str">
        <f>IF(SUM(C30+E30+G30+I30)=0,"",SUM(C30+E30+G30+I30))</f>
        <v/>
      </c>
    </row>
    <row r="31" spans="1:11" ht="15" customHeight="1">
      <c r="A31" s="662" t="s">
        <v>587</v>
      </c>
      <c r="B31" s="665"/>
      <c r="C31" s="206"/>
      <c r="D31" s="206"/>
      <c r="E31" s="379"/>
      <c r="F31" s="206"/>
      <c r="G31" s="379"/>
      <c r="H31" s="206"/>
      <c r="I31" s="379"/>
      <c r="J31" s="206"/>
      <c r="K31" s="273" t="str">
        <f>IF(SUM(C31+E31+G31+I31)=0,"",SUM(C31+E31+G31+I31))</f>
        <v/>
      </c>
    </row>
    <row r="32" spans="1:11" ht="15" customHeight="1">
      <c r="A32" s="662"/>
      <c r="B32" s="665"/>
      <c r="C32" s="313"/>
      <c r="D32" s="313"/>
      <c r="E32" s="313"/>
      <c r="F32" s="313"/>
      <c r="G32" s="313"/>
      <c r="H32" s="313"/>
      <c r="I32" s="313"/>
      <c r="J32" s="313"/>
      <c r="K32" s="668" t="str">
        <f>IF(SUM(C32+E32+G32+I32)=0,"",SUM(C32+E32+G32+I32))</f>
        <v/>
      </c>
    </row>
    <row r="33" spans="1:11" ht="37.5" customHeight="1">
      <c r="A33" s="663"/>
      <c r="B33" s="190" t="s">
        <v>570</v>
      </c>
      <c r="C33" s="666"/>
      <c r="D33" s="667"/>
      <c r="E33" s="666"/>
      <c r="F33" s="667"/>
      <c r="G33" s="666"/>
      <c r="H33" s="667"/>
      <c r="I33" s="666"/>
      <c r="J33" s="667"/>
      <c r="K33" s="245" t="str">
        <f>IF(COUNTIF(C33:J33,"有")=0,"",COUNTIF(C33:J33,"有"))</f>
        <v/>
      </c>
    </row>
    <row r="34" spans="1:11" ht="15" customHeight="1">
      <c r="A34" s="375" t="s">
        <v>404</v>
      </c>
      <c r="B34" s="375"/>
      <c r="C34" s="375"/>
      <c r="D34" s="375"/>
      <c r="E34" s="375"/>
      <c r="F34" s="375"/>
      <c r="G34" s="375"/>
      <c r="H34" s="375"/>
      <c r="I34" s="375"/>
      <c r="J34" s="375"/>
      <c r="K34" s="375"/>
    </row>
    <row r="35" spans="1:11" ht="15" customHeight="1"/>
    <row r="36" spans="1:11" ht="15" customHeight="1">
      <c r="A36" s="183"/>
      <c r="B36" s="208"/>
      <c r="C36" s="208"/>
      <c r="D36" s="208"/>
      <c r="E36" s="208"/>
      <c r="F36" s="208"/>
      <c r="G36" s="208"/>
      <c r="H36" s="208"/>
      <c r="I36" s="208"/>
      <c r="J36" s="208"/>
      <c r="K36" s="208"/>
    </row>
    <row r="37" spans="1:11">
      <c r="A37" s="180" t="s">
        <v>390</v>
      </c>
    </row>
    <row r="38" spans="1:11" ht="3.75" customHeight="1"/>
    <row r="39" spans="1:11" ht="18.75" customHeight="1">
      <c r="A39" s="193"/>
      <c r="B39" s="209"/>
      <c r="C39" s="209"/>
      <c r="D39" s="209"/>
      <c r="E39" s="209"/>
      <c r="F39" s="209"/>
      <c r="G39" s="209"/>
      <c r="H39" s="209"/>
      <c r="I39" s="209"/>
      <c r="J39" s="209"/>
      <c r="K39" s="275"/>
    </row>
    <row r="40" spans="1:11" ht="18.75" customHeight="1">
      <c r="A40" s="194"/>
      <c r="B40" s="210"/>
      <c r="C40" s="210"/>
      <c r="D40" s="210"/>
      <c r="E40" s="210"/>
      <c r="F40" s="210"/>
      <c r="G40" s="210"/>
      <c r="H40" s="210"/>
      <c r="I40" s="210"/>
      <c r="J40" s="210"/>
      <c r="K40" s="276"/>
    </row>
    <row r="41" spans="1:11" ht="18.75" customHeight="1">
      <c r="A41" s="195"/>
      <c r="B41" s="211"/>
      <c r="C41" s="211"/>
      <c r="D41" s="211"/>
      <c r="E41" s="211"/>
      <c r="F41" s="211"/>
      <c r="G41" s="211"/>
      <c r="H41" s="211"/>
      <c r="I41" s="211"/>
      <c r="J41" s="211"/>
      <c r="K41" s="277"/>
    </row>
    <row r="44" spans="1:11">
      <c r="A44" s="180" t="s">
        <v>498</v>
      </c>
    </row>
    <row r="45" spans="1:11" ht="3.75" customHeight="1"/>
    <row r="46" spans="1:11" ht="18.75" customHeight="1">
      <c r="A46" s="214" t="s">
        <v>439</v>
      </c>
      <c r="B46" s="375"/>
      <c r="C46" s="375"/>
      <c r="D46" s="375"/>
      <c r="E46" s="222"/>
      <c r="F46" s="182" t="s">
        <v>319</v>
      </c>
      <c r="G46" s="244"/>
      <c r="H46" s="251"/>
      <c r="I46" s="256"/>
    </row>
    <row r="47" spans="1:11" ht="18.75" customHeight="1">
      <c r="A47" s="200"/>
      <c r="B47" s="225"/>
      <c r="C47" s="225"/>
      <c r="D47" s="225"/>
      <c r="E47" s="366"/>
      <c r="F47" s="182" t="s">
        <v>316</v>
      </c>
      <c r="G47" s="220" t="s">
        <v>563</v>
      </c>
      <c r="H47" s="228"/>
      <c r="I47" s="434" t="s">
        <v>564</v>
      </c>
    </row>
    <row r="48" spans="1:11" ht="6.75" customHeight="1">
      <c r="F48" s="183"/>
      <c r="G48" s="360"/>
      <c r="H48" s="360"/>
      <c r="I48" s="186"/>
    </row>
    <row r="49" spans="1:11" ht="18.75" customHeight="1">
      <c r="A49" s="180" t="s">
        <v>490</v>
      </c>
    </row>
    <row r="50" spans="1:11" ht="3.75" customHeight="1"/>
    <row r="51" spans="1:11" ht="18.75" customHeight="1">
      <c r="A51" s="193"/>
      <c r="B51" s="209"/>
      <c r="C51" s="209"/>
      <c r="D51" s="209"/>
      <c r="E51" s="209"/>
      <c r="F51" s="209"/>
      <c r="G51" s="209"/>
      <c r="H51" s="209"/>
      <c r="I51" s="209"/>
      <c r="J51" s="209"/>
      <c r="K51" s="275"/>
    </row>
    <row r="52" spans="1:11" ht="18.75" customHeight="1">
      <c r="A52" s="194"/>
      <c r="B52" s="210"/>
      <c r="C52" s="210"/>
      <c r="D52" s="210"/>
      <c r="E52" s="210"/>
      <c r="F52" s="210"/>
      <c r="G52" s="210"/>
      <c r="H52" s="210"/>
      <c r="I52" s="210"/>
      <c r="J52" s="210"/>
      <c r="K52" s="276"/>
    </row>
    <row r="53" spans="1:11" ht="18.75" customHeight="1">
      <c r="A53" s="195"/>
      <c r="B53" s="211"/>
      <c r="C53" s="211"/>
      <c r="D53" s="211"/>
      <c r="E53" s="211"/>
      <c r="F53" s="211"/>
      <c r="G53" s="211"/>
      <c r="H53" s="211"/>
      <c r="I53" s="211"/>
      <c r="J53" s="211"/>
      <c r="K53" s="277"/>
    </row>
    <row r="54" spans="1:11" ht="6.75" customHeight="1"/>
    <row r="55" spans="1:11" ht="18.75" customHeight="1">
      <c r="A55" s="180" t="s">
        <v>164</v>
      </c>
    </row>
    <row r="56" spans="1:11" ht="3.75" customHeight="1"/>
    <row r="57" spans="1:11" ht="18.75" customHeight="1">
      <c r="A57" s="193"/>
      <c r="B57" s="209"/>
      <c r="C57" s="209"/>
      <c r="D57" s="209"/>
      <c r="E57" s="209"/>
      <c r="F57" s="209"/>
      <c r="G57" s="209"/>
      <c r="H57" s="209"/>
      <c r="I57" s="209"/>
      <c r="J57" s="209"/>
      <c r="K57" s="275"/>
    </row>
    <row r="58" spans="1:11" ht="18.75" customHeight="1">
      <c r="A58" s="194"/>
      <c r="B58" s="210"/>
      <c r="C58" s="210"/>
      <c r="D58" s="210"/>
      <c r="E58" s="210"/>
      <c r="F58" s="210"/>
      <c r="G58" s="210"/>
      <c r="H58" s="210"/>
      <c r="I58" s="210"/>
      <c r="J58" s="210"/>
      <c r="K58" s="276"/>
    </row>
    <row r="59" spans="1:11" ht="18.75" customHeight="1">
      <c r="A59" s="195"/>
      <c r="B59" s="211"/>
      <c r="C59" s="211"/>
      <c r="D59" s="211"/>
      <c r="E59" s="211"/>
      <c r="F59" s="211"/>
      <c r="G59" s="211"/>
      <c r="H59" s="211"/>
      <c r="I59" s="211"/>
      <c r="J59" s="211"/>
      <c r="K59" s="277"/>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0" tint="-5.e-002"/>
    <pageSetUpPr fitToPage="1"/>
  </sheetPr>
  <dimension ref="A1:N19"/>
  <sheetViews>
    <sheetView tabSelected="1" view="pageBreakPreview" zoomScaleSheetLayoutView="100" workbookViewId="0">
      <selection activeCell="B5" sqref="B5"/>
    </sheetView>
  </sheetViews>
  <sheetFormatPr defaultColWidth="10.625" defaultRowHeight="20.100000000000001" customHeight="1"/>
  <cols>
    <col min="1" max="1" width="5.625" style="1" customWidth="1"/>
    <col min="2" max="2" width="20.625" style="1" customWidth="1"/>
    <col min="3" max="3" width="12.625" style="1" customWidth="1"/>
    <col min="4" max="5" width="50.625" style="1" customWidth="1"/>
    <col min="6" max="7" width="10.875" style="1" customWidth="1"/>
    <col min="8" max="8" width="13.375" style="1" customWidth="1"/>
    <col min="9" max="9" width="10.875" style="1" customWidth="1"/>
    <col min="10" max="13" width="7" style="1" customWidth="1"/>
    <col min="14" max="14" width="12.5" style="1" customWidth="1"/>
    <col min="15" max="16384" width="10.625" style="1"/>
  </cols>
  <sheetData>
    <row r="1" spans="1:14" ht="20.100000000000001" customHeight="1">
      <c r="A1" s="1" t="s">
        <v>661</v>
      </c>
    </row>
    <row r="2" spans="1:14" ht="20.100000000000001" customHeight="1">
      <c r="A2" s="1" t="s">
        <v>469</v>
      </c>
    </row>
    <row r="4" spans="1:14" s="2" customFormat="1" ht="39.950000000000003" customHeight="1">
      <c r="A4" s="2" t="s">
        <v>656</v>
      </c>
    </row>
    <row r="5" spans="1:14" ht="20.100000000000001" customHeight="1"/>
    <row r="6" spans="1:14" ht="30" customHeight="1">
      <c r="A6" s="3"/>
      <c r="B6" s="9" t="s">
        <v>633</v>
      </c>
      <c r="C6" s="15"/>
      <c r="D6" s="15"/>
      <c r="E6" s="15"/>
      <c r="F6" s="15"/>
      <c r="G6" s="15"/>
      <c r="H6" s="15"/>
      <c r="I6" s="15"/>
      <c r="J6" s="15"/>
      <c r="K6" s="15"/>
      <c r="L6" s="15"/>
      <c r="M6" s="15"/>
      <c r="N6" s="50"/>
    </row>
    <row r="7" spans="1:14" ht="19.5" customHeight="1">
      <c r="A7" s="4"/>
      <c r="B7" s="10" t="s">
        <v>658</v>
      </c>
      <c r="C7" s="16" t="s">
        <v>411</v>
      </c>
      <c r="D7" s="672" t="s">
        <v>365</v>
      </c>
      <c r="E7" s="675" t="s">
        <v>635</v>
      </c>
      <c r="F7" s="32" t="s">
        <v>659</v>
      </c>
      <c r="G7" s="32"/>
      <c r="H7" s="32"/>
      <c r="I7" s="32"/>
      <c r="J7" s="32"/>
      <c r="K7" s="32"/>
      <c r="L7" s="32"/>
      <c r="M7" s="32"/>
      <c r="N7" s="51"/>
    </row>
    <row r="8" spans="1:14" ht="20.100000000000001" customHeight="1">
      <c r="A8" s="4"/>
      <c r="B8" s="11"/>
      <c r="C8" s="17"/>
      <c r="D8" s="673"/>
      <c r="E8" s="676"/>
      <c r="F8" s="681" t="s">
        <v>348</v>
      </c>
      <c r="G8" s="684" t="s">
        <v>636</v>
      </c>
      <c r="H8" s="684" t="s">
        <v>565</v>
      </c>
      <c r="I8" s="43" t="s">
        <v>657</v>
      </c>
      <c r="J8" s="45" t="s">
        <v>213</v>
      </c>
      <c r="K8" s="49"/>
      <c r="L8" s="49"/>
      <c r="M8" s="49"/>
      <c r="N8" s="52"/>
    </row>
    <row r="9" spans="1:14" ht="39.950000000000003" customHeight="1">
      <c r="A9" s="5"/>
      <c r="B9" s="12"/>
      <c r="C9" s="18"/>
      <c r="D9" s="674"/>
      <c r="E9" s="677"/>
      <c r="F9" s="682"/>
      <c r="G9" s="685"/>
      <c r="H9" s="685"/>
      <c r="I9" s="44"/>
      <c r="J9" s="46" t="s">
        <v>660</v>
      </c>
      <c r="K9" s="46" t="s">
        <v>547</v>
      </c>
      <c r="L9" s="46" t="s">
        <v>8</v>
      </c>
      <c r="M9" s="46" t="s">
        <v>321</v>
      </c>
      <c r="N9" s="53" t="s">
        <v>341</v>
      </c>
    </row>
    <row r="10" spans="1:14" ht="50.1" customHeight="1">
      <c r="A10" s="6">
        <v>1</v>
      </c>
      <c r="B10" s="13"/>
      <c r="C10" s="19"/>
      <c r="D10" s="25"/>
      <c r="E10" s="678"/>
      <c r="F10" s="35"/>
      <c r="G10" s="39"/>
      <c r="H10" s="41"/>
      <c r="I10" s="688"/>
      <c r="J10" s="47"/>
      <c r="K10" s="47"/>
      <c r="L10" s="47"/>
      <c r="M10" s="47"/>
      <c r="N10" s="54"/>
    </row>
    <row r="11" spans="1:14" ht="50.1" customHeight="1">
      <c r="A11" s="6">
        <v>2</v>
      </c>
      <c r="B11" s="13"/>
      <c r="C11" s="19"/>
      <c r="D11" s="25"/>
      <c r="E11" s="678"/>
      <c r="F11" s="35"/>
      <c r="G11" s="39"/>
      <c r="H11" s="41"/>
      <c r="I11" s="41"/>
      <c r="J11" s="47"/>
      <c r="K11" s="47"/>
      <c r="L11" s="47"/>
      <c r="M11" s="47"/>
      <c r="N11" s="54"/>
    </row>
    <row r="12" spans="1:14" ht="50.1" customHeight="1">
      <c r="A12" s="6">
        <v>3</v>
      </c>
      <c r="B12" s="13"/>
      <c r="C12" s="19"/>
      <c r="D12" s="25"/>
      <c r="E12" s="678"/>
      <c r="F12" s="35"/>
      <c r="G12" s="39"/>
      <c r="H12" s="41"/>
      <c r="I12" s="41"/>
      <c r="J12" s="47"/>
      <c r="K12" s="47"/>
      <c r="L12" s="47"/>
      <c r="M12" s="47"/>
      <c r="N12" s="54"/>
    </row>
    <row r="13" spans="1:14" ht="50.1" customHeight="1">
      <c r="A13" s="669">
        <v>4</v>
      </c>
      <c r="B13" s="670"/>
      <c r="C13" s="671"/>
      <c r="D13" s="25"/>
      <c r="E13" s="679"/>
      <c r="F13" s="683"/>
      <c r="G13" s="686"/>
      <c r="H13" s="687"/>
      <c r="I13" s="41"/>
      <c r="J13" s="47"/>
      <c r="K13" s="47"/>
      <c r="L13" s="47"/>
      <c r="M13" s="47"/>
      <c r="N13" s="689"/>
    </row>
    <row r="14" spans="1:14" ht="50.1" customHeight="1">
      <c r="A14" s="7">
        <v>5</v>
      </c>
      <c r="B14" s="14"/>
      <c r="C14" s="20"/>
      <c r="D14" s="26"/>
      <c r="E14" s="680"/>
      <c r="F14" s="36"/>
      <c r="G14" s="40"/>
      <c r="H14" s="42"/>
      <c r="I14" s="42"/>
      <c r="J14" s="48"/>
      <c r="K14" s="48"/>
      <c r="L14" s="48"/>
      <c r="M14" s="48"/>
      <c r="N14" s="55"/>
    </row>
    <row r="15" spans="1:14" s="8" customFormat="1" ht="20.100000000000001" customHeight="1"/>
    <row r="16" spans="1:14" s="8" customFormat="1" ht="20.100000000000001" customHeight="1"/>
    <row r="18" spans="3:14" ht="20.100000000000001" customHeight="1">
      <c r="C18" s="21"/>
      <c r="F18" s="21"/>
      <c r="G18" s="21"/>
      <c r="H18" s="21"/>
      <c r="I18" s="21" t="s">
        <v>637</v>
      </c>
      <c r="J18" s="21" t="s">
        <v>571</v>
      </c>
      <c r="K18" s="21"/>
      <c r="L18" s="21"/>
      <c r="M18" s="21"/>
      <c r="N18" s="21"/>
    </row>
    <row r="19" spans="3:14" ht="20.100000000000001" customHeight="1">
      <c r="C19" s="21"/>
      <c r="F19" s="21"/>
      <c r="G19" s="21"/>
      <c r="H19" s="21"/>
      <c r="I19" s="21" t="s">
        <v>638</v>
      </c>
      <c r="J19" s="21"/>
      <c r="K19" s="21"/>
      <c r="L19" s="21"/>
      <c r="M19" s="21"/>
      <c r="N19" s="21"/>
    </row>
  </sheetData>
  <mergeCells count="10">
    <mergeCell ref="J8:N8"/>
    <mergeCell ref="A6:A9"/>
    <mergeCell ref="B7:B9"/>
    <mergeCell ref="C7:C9"/>
    <mergeCell ref="D7:D9"/>
    <mergeCell ref="E7:E9"/>
    <mergeCell ref="F8:F9"/>
    <mergeCell ref="G8:G9"/>
    <mergeCell ref="H8:H9"/>
    <mergeCell ref="I8:I9"/>
  </mergeCells>
  <phoneticPr fontId="4"/>
  <dataValidations count="2">
    <dataValidation type="list" allowBlank="1" showDropDown="0" showInputMessage="1" showErrorMessage="1" sqref="J10:M14">
      <formula1>$J$18</formula1>
    </dataValidation>
    <dataValidation type="list" allowBlank="1" showDropDown="0" showInputMessage="1" showErrorMessage="1" sqref="I10:I14">
      <formula1>$I$18:$I$19</formula1>
    </dataValidation>
  </dataValidations>
  <printOptions horizontalCentered="1"/>
  <pageMargins left="0.39370078740157483" right="0.39370078740157483" top="0.39370078740157483" bottom="0.39370078740157483" header="0.39370078740157483" footer="0.39370078740157483"/>
  <pageSetup paperSize="9" scale="62"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56" customWidth="1"/>
    <col min="3" max="3" width="24.875" style="56" customWidth="1"/>
    <col min="4" max="12" width="8.5" style="56" customWidth="1"/>
    <col min="13" max="21" width="8.5" style="56" hidden="1" customWidth="1" outlineLevel="1"/>
    <col min="22" max="22" width="9" style="56" customWidth="0" collapsed="1"/>
    <col min="23" max="16384" width="9" style="56"/>
  </cols>
  <sheetData>
    <row r="1" spans="1:22" ht="19.5" customHeight="1">
      <c r="A1" s="58" t="s">
        <v>90</v>
      </c>
    </row>
    <row r="2" spans="1:22" ht="17.25" customHeight="1">
      <c r="A2" s="58"/>
      <c r="B2" s="58"/>
      <c r="C2" s="58"/>
      <c r="D2" s="104" t="s">
        <v>623</v>
      </c>
      <c r="E2" s="104"/>
      <c r="F2" s="104"/>
      <c r="G2" s="104"/>
      <c r="H2" s="104"/>
      <c r="I2" s="58"/>
      <c r="J2" s="58"/>
      <c r="K2" s="58"/>
      <c r="L2" s="58"/>
      <c r="M2" s="104"/>
      <c r="N2" s="104"/>
      <c r="O2" s="104"/>
      <c r="P2" s="104"/>
      <c r="Q2" s="104"/>
      <c r="R2" s="104"/>
      <c r="S2" s="104"/>
      <c r="T2" s="104"/>
      <c r="U2" s="104"/>
    </row>
    <row r="3" spans="1:22" ht="17.25">
      <c r="A3" s="58"/>
      <c r="B3" s="58"/>
      <c r="C3" s="58"/>
      <c r="D3" s="104"/>
      <c r="E3" s="104"/>
      <c r="F3" s="104"/>
      <c r="G3" s="104"/>
      <c r="H3" s="104"/>
      <c r="I3" s="58"/>
      <c r="J3" s="58"/>
      <c r="K3" s="58"/>
      <c r="L3" s="58"/>
      <c r="M3" s="104"/>
      <c r="N3" s="104"/>
      <c r="O3" s="104"/>
      <c r="P3" s="104"/>
      <c r="Q3" s="104"/>
      <c r="R3" s="104"/>
      <c r="S3" s="104"/>
      <c r="T3" s="104"/>
      <c r="U3" s="104"/>
    </row>
    <row r="4" spans="1:22" ht="14.25">
      <c r="A4" s="59" t="s">
        <v>72</v>
      </c>
    </row>
    <row r="5" spans="1:22" s="57" customFormat="1" ht="19.5" customHeight="1">
      <c r="A5" s="60" t="s">
        <v>70</v>
      </c>
      <c r="B5" s="72"/>
      <c r="C5" s="88"/>
      <c r="D5" s="105" t="s">
        <v>96</v>
      </c>
      <c r="E5" s="125"/>
      <c r="F5" s="142"/>
      <c r="G5" s="142"/>
      <c r="H5" s="142"/>
      <c r="I5" s="163"/>
      <c r="V5" s="57" t="s">
        <v>141</v>
      </c>
    </row>
    <row r="6" spans="1:22" s="57" customFormat="1" ht="12.75">
      <c r="A6" s="61"/>
    </row>
    <row r="7" spans="1:22" s="57" customFormat="1" ht="18" customHeight="1">
      <c r="A7" s="62" t="s">
        <v>27</v>
      </c>
      <c r="B7" s="73" t="s">
        <v>56</v>
      </c>
      <c r="C7" s="89"/>
      <c r="D7" s="62" t="s">
        <v>446</v>
      </c>
      <c r="E7" s="73"/>
      <c r="F7" s="89"/>
      <c r="G7" s="62" t="s">
        <v>75</v>
      </c>
      <c r="H7" s="73"/>
      <c r="I7" s="73"/>
      <c r="J7" s="73"/>
      <c r="K7" s="73"/>
      <c r="L7" s="89"/>
      <c r="M7" s="62" t="s">
        <v>75</v>
      </c>
      <c r="N7" s="73"/>
      <c r="O7" s="73"/>
      <c r="P7" s="73"/>
      <c r="Q7" s="73"/>
      <c r="R7" s="73"/>
      <c r="S7" s="73"/>
      <c r="T7" s="73"/>
      <c r="U7" s="89"/>
    </row>
    <row r="8" spans="1:22" s="57" customFormat="1" ht="18" customHeight="1">
      <c r="A8" s="63"/>
      <c r="B8" s="74"/>
      <c r="C8" s="90"/>
      <c r="D8" s="63" t="s">
        <v>30</v>
      </c>
      <c r="E8" s="74" t="s">
        <v>52</v>
      </c>
      <c r="F8" s="90" t="s">
        <v>57</v>
      </c>
      <c r="G8" s="158" t="s">
        <v>632</v>
      </c>
      <c r="H8" s="162"/>
      <c r="I8" s="164" t="str">
        <f>IF(I28="","",ROUND(I28/F28*100,0))</f>
        <v/>
      </c>
      <c r="J8" s="171" t="s">
        <v>630</v>
      </c>
      <c r="K8" s="162"/>
      <c r="L8" s="176" t="str">
        <f>IF(I8="","",IF(I8=100,"",100-I8))</f>
        <v/>
      </c>
      <c r="M8" s="158" t="s">
        <v>436</v>
      </c>
      <c r="N8" s="162"/>
      <c r="O8" s="164" t="str">
        <f>IF(O28="","",ROUND(O28/L28*100,0))</f>
        <v/>
      </c>
      <c r="P8" s="158" t="s">
        <v>436</v>
      </c>
      <c r="Q8" s="162"/>
      <c r="R8" s="164" t="str">
        <f>IF(R28="","",ROUND(R28/O28*100,0))</f>
        <v/>
      </c>
      <c r="S8" s="171" t="s">
        <v>436</v>
      </c>
      <c r="T8" s="162"/>
      <c r="U8" s="176" t="str">
        <f>IF(O8="","",IF(O8=100,"",100-O8))</f>
        <v/>
      </c>
    </row>
    <row r="9" spans="1:22" s="57" customFormat="1" ht="18" customHeight="1">
      <c r="A9" s="64"/>
      <c r="B9" s="75"/>
      <c r="C9" s="91"/>
      <c r="D9" s="64"/>
      <c r="E9" s="75"/>
      <c r="F9" s="91"/>
      <c r="G9" s="64" t="s">
        <v>30</v>
      </c>
      <c r="H9" s="75" t="s">
        <v>52</v>
      </c>
      <c r="I9" s="75" t="s">
        <v>57</v>
      </c>
      <c r="J9" s="75" t="s">
        <v>30</v>
      </c>
      <c r="K9" s="75" t="s">
        <v>52</v>
      </c>
      <c r="L9" s="91" t="s">
        <v>57</v>
      </c>
      <c r="M9" s="64" t="s">
        <v>30</v>
      </c>
      <c r="N9" s="75" t="s">
        <v>52</v>
      </c>
      <c r="O9" s="75" t="s">
        <v>57</v>
      </c>
      <c r="P9" s="64" t="s">
        <v>30</v>
      </c>
      <c r="Q9" s="75" t="s">
        <v>52</v>
      </c>
      <c r="R9" s="75" t="s">
        <v>57</v>
      </c>
      <c r="S9" s="75" t="s">
        <v>30</v>
      </c>
      <c r="T9" s="75" t="s">
        <v>52</v>
      </c>
      <c r="U9" s="91" t="s">
        <v>57</v>
      </c>
    </row>
    <row r="10" spans="1:22" s="57" customFormat="1" ht="18" customHeight="1">
      <c r="A10" s="65" t="s">
        <v>45</v>
      </c>
      <c r="B10" s="76" t="s">
        <v>101</v>
      </c>
      <c r="C10" s="92"/>
      <c r="D10" s="106" t="s">
        <v>80</v>
      </c>
      <c r="E10" s="126" t="s">
        <v>77</v>
      </c>
      <c r="F10" s="143" t="s">
        <v>87</v>
      </c>
      <c r="G10" s="106" t="s">
        <v>88</v>
      </c>
      <c r="H10" s="126" t="s">
        <v>77</v>
      </c>
      <c r="I10" s="126" t="s">
        <v>91</v>
      </c>
      <c r="J10" s="126" t="s">
        <v>80</v>
      </c>
      <c r="K10" s="126" t="s">
        <v>77</v>
      </c>
      <c r="L10" s="143" t="s">
        <v>91</v>
      </c>
      <c r="M10" s="106" t="s">
        <v>88</v>
      </c>
      <c r="N10" s="126" t="s">
        <v>77</v>
      </c>
      <c r="O10" s="126" t="s">
        <v>91</v>
      </c>
      <c r="P10" s="106" t="s">
        <v>88</v>
      </c>
      <c r="Q10" s="126" t="s">
        <v>77</v>
      </c>
      <c r="R10" s="126" t="s">
        <v>91</v>
      </c>
      <c r="S10" s="126" t="s">
        <v>80</v>
      </c>
      <c r="T10" s="126" t="s">
        <v>77</v>
      </c>
      <c r="U10" s="143" t="s">
        <v>91</v>
      </c>
    </row>
    <row r="11" spans="1:22" s="57" customFormat="1" ht="18" customHeight="1">
      <c r="A11" s="66"/>
      <c r="B11" s="77"/>
      <c r="C11" s="93" t="s">
        <v>34</v>
      </c>
      <c r="D11" s="107"/>
      <c r="E11" s="127" t="str">
        <f t="shared" ref="E11:E47" si="0">IF(D11="","",F11/D11)</f>
        <v/>
      </c>
      <c r="F11" s="144"/>
      <c r="G11" s="107"/>
      <c r="H11" s="127" t="str">
        <f t="shared" ref="H11:H47" si="1">IF(G11="","",I11/G11)</f>
        <v/>
      </c>
      <c r="I11" s="165"/>
      <c r="J11" s="127"/>
      <c r="K11" s="127" t="str">
        <f t="shared" ref="K11:K16" si="2">IF(J11="","",L11/J11)</f>
        <v/>
      </c>
      <c r="L11" s="177"/>
      <c r="M11" s="107"/>
      <c r="N11" s="127" t="str">
        <f t="shared" ref="N11:N47" si="3">IF(M11="","",O11/M11)</f>
        <v/>
      </c>
      <c r="O11" s="165"/>
      <c r="P11" s="107"/>
      <c r="Q11" s="127" t="str">
        <f t="shared" ref="Q11:Q47" si="4">IF(P11="","",R11/P11)</f>
        <v/>
      </c>
      <c r="R11" s="165"/>
      <c r="S11" s="127"/>
      <c r="T11" s="127" t="str">
        <f t="shared" ref="T11:T47" si="5">IF(S11="","",U11/S11)</f>
        <v/>
      </c>
      <c r="U11" s="177"/>
    </row>
    <row r="12" spans="1:22" s="57" customFormat="1" ht="18" customHeight="1">
      <c r="A12" s="66"/>
      <c r="B12" s="77"/>
      <c r="C12" s="94" t="s">
        <v>288</v>
      </c>
      <c r="D12" s="107"/>
      <c r="E12" s="127" t="str">
        <f t="shared" si="0"/>
        <v/>
      </c>
      <c r="F12" s="144"/>
      <c r="G12" s="107"/>
      <c r="H12" s="127" t="str">
        <f t="shared" si="1"/>
        <v/>
      </c>
      <c r="I12" s="165"/>
      <c r="J12" s="127"/>
      <c r="K12" s="127" t="str">
        <f t="shared" si="2"/>
        <v/>
      </c>
      <c r="L12" s="177"/>
      <c r="M12" s="107"/>
      <c r="N12" s="127" t="str">
        <f t="shared" si="3"/>
        <v/>
      </c>
      <c r="O12" s="165"/>
      <c r="P12" s="107"/>
      <c r="Q12" s="127" t="str">
        <f t="shared" si="4"/>
        <v/>
      </c>
      <c r="R12" s="165"/>
      <c r="S12" s="127"/>
      <c r="T12" s="127" t="str">
        <f t="shared" si="5"/>
        <v/>
      </c>
      <c r="U12" s="177"/>
    </row>
    <row r="13" spans="1:22" s="57" customFormat="1" ht="18" customHeight="1">
      <c r="A13" s="66"/>
      <c r="B13" s="77"/>
      <c r="C13" s="95" t="s">
        <v>627</v>
      </c>
      <c r="D13" s="108"/>
      <c r="E13" s="128" t="str">
        <f t="shared" si="0"/>
        <v/>
      </c>
      <c r="F13" s="145"/>
      <c r="G13" s="159"/>
      <c r="H13" s="129" t="str">
        <f t="shared" si="1"/>
        <v/>
      </c>
      <c r="I13" s="147"/>
      <c r="J13" s="172"/>
      <c r="K13" s="129" t="str">
        <f t="shared" si="2"/>
        <v/>
      </c>
      <c r="L13" s="145"/>
      <c r="M13" s="112"/>
      <c r="N13" s="129" t="str">
        <f t="shared" si="3"/>
        <v/>
      </c>
      <c r="O13" s="147"/>
      <c r="P13" s="112"/>
      <c r="Q13" s="129" t="str">
        <f t="shared" si="4"/>
        <v/>
      </c>
      <c r="R13" s="147"/>
      <c r="S13" s="147"/>
      <c r="T13" s="129" t="str">
        <f t="shared" si="5"/>
        <v/>
      </c>
      <c r="U13" s="145"/>
    </row>
    <row r="14" spans="1:22" s="57" customFormat="1" ht="18" customHeight="1">
      <c r="A14" s="66"/>
      <c r="B14" s="77"/>
      <c r="C14" s="93" t="s">
        <v>110</v>
      </c>
      <c r="D14" s="109"/>
      <c r="E14" s="129" t="str">
        <f t="shared" si="0"/>
        <v/>
      </c>
      <c r="F14" s="146"/>
      <c r="G14" s="109"/>
      <c r="H14" s="129" t="str">
        <f t="shared" si="1"/>
        <v/>
      </c>
      <c r="I14" s="132"/>
      <c r="J14" s="129"/>
      <c r="K14" s="129" t="str">
        <f t="shared" si="2"/>
        <v/>
      </c>
      <c r="L14" s="146"/>
      <c r="M14" s="109"/>
      <c r="N14" s="129" t="str">
        <f t="shared" si="3"/>
        <v/>
      </c>
      <c r="O14" s="132"/>
      <c r="P14" s="109"/>
      <c r="Q14" s="129" t="str">
        <f t="shared" si="4"/>
        <v/>
      </c>
      <c r="R14" s="132"/>
      <c r="S14" s="129"/>
      <c r="T14" s="129" t="str">
        <f t="shared" si="5"/>
        <v/>
      </c>
      <c r="U14" s="146"/>
    </row>
    <row r="15" spans="1:22" s="57" customFormat="1" ht="18" customHeight="1">
      <c r="A15" s="66"/>
      <c r="B15" s="77"/>
      <c r="C15" s="94"/>
      <c r="D15" s="110"/>
      <c r="E15" s="130" t="str">
        <f t="shared" si="0"/>
        <v/>
      </c>
      <c r="F15" s="147"/>
      <c r="G15" s="110"/>
      <c r="H15" s="131" t="str">
        <f t="shared" si="1"/>
        <v/>
      </c>
      <c r="I15" s="166"/>
      <c r="J15" s="147"/>
      <c r="K15" s="129" t="str">
        <f t="shared" si="2"/>
        <v/>
      </c>
      <c r="L15" s="145"/>
      <c r="M15" s="112"/>
      <c r="N15" s="129" t="str">
        <f t="shared" si="3"/>
        <v/>
      </c>
      <c r="O15" s="166"/>
      <c r="P15" s="112"/>
      <c r="Q15" s="129" t="str">
        <f t="shared" si="4"/>
        <v/>
      </c>
      <c r="R15" s="166"/>
      <c r="S15" s="147"/>
      <c r="T15" s="129" t="str">
        <f t="shared" si="5"/>
        <v/>
      </c>
      <c r="U15" s="145"/>
    </row>
    <row r="16" spans="1:22" s="57" customFormat="1" ht="18" customHeight="1">
      <c r="A16" s="66"/>
      <c r="B16" s="77"/>
      <c r="C16" s="94"/>
      <c r="D16" s="110"/>
      <c r="E16" s="131" t="str">
        <f t="shared" si="0"/>
        <v/>
      </c>
      <c r="F16" s="145"/>
      <c r="G16" s="110"/>
      <c r="H16" s="131" t="str">
        <f t="shared" si="1"/>
        <v/>
      </c>
      <c r="I16" s="166"/>
      <c r="J16" s="147"/>
      <c r="K16" s="129" t="str">
        <f t="shared" si="2"/>
        <v/>
      </c>
      <c r="L16" s="145"/>
      <c r="M16" s="112"/>
      <c r="N16" s="129" t="str">
        <f t="shared" si="3"/>
        <v/>
      </c>
      <c r="O16" s="166"/>
      <c r="P16" s="112"/>
      <c r="Q16" s="129" t="str">
        <f t="shared" si="4"/>
        <v/>
      </c>
      <c r="R16" s="166"/>
      <c r="S16" s="147"/>
      <c r="T16" s="129" t="str">
        <f t="shared" si="5"/>
        <v/>
      </c>
      <c r="U16" s="145"/>
    </row>
    <row r="17" spans="1:24" s="57" customFormat="1" ht="18" customHeight="1">
      <c r="A17" s="66"/>
      <c r="B17" s="77"/>
      <c r="C17" s="94"/>
      <c r="D17" s="111"/>
      <c r="E17" s="131" t="str">
        <f t="shared" si="0"/>
        <v/>
      </c>
      <c r="F17" s="145"/>
      <c r="G17" s="110"/>
      <c r="H17" s="131" t="str">
        <f t="shared" si="1"/>
        <v/>
      </c>
      <c r="I17" s="166"/>
      <c r="J17" s="173"/>
      <c r="K17" s="132"/>
      <c r="L17" s="145"/>
      <c r="M17" s="112"/>
      <c r="N17" s="129" t="str">
        <f t="shared" si="3"/>
        <v/>
      </c>
      <c r="O17" s="166"/>
      <c r="P17" s="112"/>
      <c r="Q17" s="129" t="str">
        <f t="shared" si="4"/>
        <v/>
      </c>
      <c r="R17" s="166"/>
      <c r="S17" s="166"/>
      <c r="T17" s="132" t="str">
        <f t="shared" si="5"/>
        <v/>
      </c>
      <c r="U17" s="145"/>
    </row>
    <row r="18" spans="1:24" s="57" customFormat="1" ht="18" customHeight="1">
      <c r="A18" s="66"/>
      <c r="B18" s="77"/>
      <c r="C18" s="93" t="s">
        <v>106</v>
      </c>
      <c r="D18" s="109"/>
      <c r="E18" s="129" t="str">
        <f t="shared" si="0"/>
        <v/>
      </c>
      <c r="F18" s="146"/>
      <c r="G18" s="109"/>
      <c r="H18" s="132" t="str">
        <f t="shared" si="1"/>
        <v/>
      </c>
      <c r="I18" s="132"/>
      <c r="J18" s="132"/>
      <c r="K18" s="132" t="str">
        <f t="shared" ref="K18:K47" si="6">IF(J18="","",L18/J18)</f>
        <v/>
      </c>
      <c r="L18" s="146"/>
      <c r="M18" s="109"/>
      <c r="N18" s="132" t="str">
        <f t="shared" si="3"/>
        <v/>
      </c>
      <c r="O18" s="132"/>
      <c r="P18" s="109"/>
      <c r="Q18" s="132" t="str">
        <f t="shared" si="4"/>
        <v/>
      </c>
      <c r="R18" s="132"/>
      <c r="S18" s="132"/>
      <c r="T18" s="132" t="str">
        <f t="shared" si="5"/>
        <v/>
      </c>
      <c r="U18" s="146"/>
    </row>
    <row r="19" spans="1:24" s="57" customFormat="1" ht="18" customHeight="1">
      <c r="A19" s="66"/>
      <c r="B19" s="77"/>
      <c r="C19" s="93" t="str">
        <f>C12</f>
        <v>&lt;改修工事&gt;</v>
      </c>
      <c r="D19" s="109"/>
      <c r="E19" s="129" t="str">
        <f t="shared" si="0"/>
        <v/>
      </c>
      <c r="F19" s="146"/>
      <c r="G19" s="160"/>
      <c r="H19" s="132" t="str">
        <f t="shared" si="1"/>
        <v/>
      </c>
      <c r="I19" s="132"/>
      <c r="J19" s="132"/>
      <c r="K19" s="132" t="str">
        <f t="shared" si="6"/>
        <v/>
      </c>
      <c r="L19" s="146"/>
      <c r="M19" s="160"/>
      <c r="N19" s="132" t="str">
        <f t="shared" si="3"/>
        <v/>
      </c>
      <c r="O19" s="132"/>
      <c r="P19" s="160"/>
      <c r="Q19" s="132" t="str">
        <f t="shared" si="4"/>
        <v/>
      </c>
      <c r="R19" s="132"/>
      <c r="S19" s="132"/>
      <c r="T19" s="132" t="str">
        <f t="shared" si="5"/>
        <v/>
      </c>
      <c r="U19" s="146"/>
    </row>
    <row r="20" spans="1:24" s="57" customFormat="1" ht="18" customHeight="1">
      <c r="A20" s="66"/>
      <c r="B20" s="77"/>
      <c r="C20" s="93" t="str">
        <f>IF(C13="","",C13)</f>
        <v>　（改築）</v>
      </c>
      <c r="D20" s="109"/>
      <c r="E20" s="129" t="str">
        <f t="shared" si="0"/>
        <v/>
      </c>
      <c r="F20" s="146"/>
      <c r="G20" s="160"/>
      <c r="H20" s="132" t="str">
        <f t="shared" si="1"/>
        <v/>
      </c>
      <c r="I20" s="132"/>
      <c r="J20" s="132"/>
      <c r="K20" s="132" t="str">
        <f t="shared" si="6"/>
        <v/>
      </c>
      <c r="L20" s="146"/>
      <c r="M20" s="160"/>
      <c r="N20" s="132" t="str">
        <f t="shared" si="3"/>
        <v/>
      </c>
      <c r="O20" s="132"/>
      <c r="P20" s="160"/>
      <c r="Q20" s="132" t="str">
        <f t="shared" si="4"/>
        <v/>
      </c>
      <c r="R20" s="132"/>
      <c r="S20" s="132"/>
      <c r="T20" s="132" t="str">
        <f t="shared" si="5"/>
        <v/>
      </c>
      <c r="U20" s="146"/>
    </row>
    <row r="21" spans="1:24" s="57" customFormat="1" ht="18" customHeight="1">
      <c r="A21" s="66"/>
      <c r="B21" s="77"/>
      <c r="C21" s="93" t="s">
        <v>110</v>
      </c>
      <c r="D21" s="109"/>
      <c r="E21" s="129" t="str">
        <f t="shared" si="0"/>
        <v/>
      </c>
      <c r="F21" s="146"/>
      <c r="G21" s="160"/>
      <c r="H21" s="132" t="str">
        <f t="shared" si="1"/>
        <v/>
      </c>
      <c r="I21" s="132"/>
      <c r="J21" s="132"/>
      <c r="K21" s="132" t="str">
        <f t="shared" si="6"/>
        <v/>
      </c>
      <c r="L21" s="146"/>
      <c r="M21" s="160"/>
      <c r="N21" s="132" t="str">
        <f t="shared" si="3"/>
        <v/>
      </c>
      <c r="O21" s="132"/>
      <c r="P21" s="160"/>
      <c r="Q21" s="132" t="str">
        <f t="shared" si="4"/>
        <v/>
      </c>
      <c r="R21" s="132"/>
      <c r="S21" s="132"/>
      <c r="T21" s="132" t="str">
        <f t="shared" si="5"/>
        <v/>
      </c>
      <c r="U21" s="146"/>
    </row>
    <row r="22" spans="1:24" s="57" customFormat="1" ht="18" customHeight="1">
      <c r="A22" s="66"/>
      <c r="B22" s="77"/>
      <c r="C22" s="94"/>
      <c r="D22" s="112"/>
      <c r="E22" s="129" t="str">
        <f t="shared" si="0"/>
        <v/>
      </c>
      <c r="F22" s="145"/>
      <c r="G22" s="161"/>
      <c r="H22" s="132" t="str">
        <f t="shared" si="1"/>
        <v/>
      </c>
      <c r="I22" s="166"/>
      <c r="J22" s="166"/>
      <c r="K22" s="132" t="str">
        <f t="shared" si="6"/>
        <v/>
      </c>
      <c r="L22" s="145"/>
      <c r="M22" s="161"/>
      <c r="N22" s="132" t="str">
        <f t="shared" si="3"/>
        <v/>
      </c>
      <c r="O22" s="166"/>
      <c r="P22" s="161"/>
      <c r="Q22" s="132" t="str">
        <f t="shared" si="4"/>
        <v/>
      </c>
      <c r="R22" s="166"/>
      <c r="S22" s="166"/>
      <c r="T22" s="132" t="str">
        <f t="shared" si="5"/>
        <v/>
      </c>
      <c r="U22" s="145"/>
    </row>
    <row r="23" spans="1:24" s="57" customFormat="1" ht="18" customHeight="1">
      <c r="A23" s="66"/>
      <c r="B23" s="77"/>
      <c r="C23" s="94"/>
      <c r="D23" s="112"/>
      <c r="E23" s="129" t="str">
        <f t="shared" si="0"/>
        <v/>
      </c>
      <c r="F23" s="145"/>
      <c r="G23" s="161"/>
      <c r="H23" s="132" t="str">
        <f t="shared" si="1"/>
        <v/>
      </c>
      <c r="I23" s="166"/>
      <c r="J23" s="166"/>
      <c r="K23" s="132" t="str">
        <f t="shared" si="6"/>
        <v/>
      </c>
      <c r="L23" s="145"/>
      <c r="M23" s="161"/>
      <c r="N23" s="132" t="str">
        <f t="shared" si="3"/>
        <v/>
      </c>
      <c r="O23" s="166"/>
      <c r="P23" s="161"/>
      <c r="Q23" s="132" t="str">
        <f t="shared" si="4"/>
        <v/>
      </c>
      <c r="R23" s="166"/>
      <c r="S23" s="166"/>
      <c r="T23" s="132" t="str">
        <f t="shared" si="5"/>
        <v/>
      </c>
      <c r="U23" s="145"/>
    </row>
    <row r="24" spans="1:24" s="57" customFormat="1" ht="18" customHeight="1">
      <c r="A24" s="66"/>
      <c r="B24" s="77"/>
      <c r="C24" s="94"/>
      <c r="D24" s="112"/>
      <c r="E24" s="129" t="str">
        <f t="shared" si="0"/>
        <v/>
      </c>
      <c r="F24" s="148"/>
      <c r="G24" s="161"/>
      <c r="H24" s="132" t="str">
        <f t="shared" si="1"/>
        <v/>
      </c>
      <c r="I24" s="166"/>
      <c r="J24" s="166"/>
      <c r="K24" s="132" t="str">
        <f t="shared" si="6"/>
        <v/>
      </c>
      <c r="L24" s="145"/>
      <c r="M24" s="161"/>
      <c r="N24" s="132" t="str">
        <f t="shared" si="3"/>
        <v/>
      </c>
      <c r="O24" s="166"/>
      <c r="P24" s="161"/>
      <c r="Q24" s="132" t="str">
        <f t="shared" si="4"/>
        <v/>
      </c>
      <c r="R24" s="166"/>
      <c r="S24" s="166"/>
      <c r="T24" s="132" t="str">
        <f t="shared" si="5"/>
        <v/>
      </c>
      <c r="U24" s="145"/>
    </row>
    <row r="25" spans="1:24" s="57" customFormat="1" ht="18" customHeight="1">
      <c r="A25" s="66"/>
      <c r="B25" s="77"/>
      <c r="C25" s="94"/>
      <c r="D25" s="112"/>
      <c r="E25" s="129" t="str">
        <f t="shared" si="0"/>
        <v/>
      </c>
      <c r="F25" s="148"/>
      <c r="G25" s="161"/>
      <c r="H25" s="132" t="str">
        <f t="shared" si="1"/>
        <v/>
      </c>
      <c r="I25" s="166"/>
      <c r="J25" s="166"/>
      <c r="K25" s="132" t="str">
        <f t="shared" si="6"/>
        <v/>
      </c>
      <c r="L25" s="145"/>
      <c r="M25" s="161"/>
      <c r="N25" s="132" t="str">
        <f t="shared" si="3"/>
        <v/>
      </c>
      <c r="O25" s="166"/>
      <c r="P25" s="161"/>
      <c r="Q25" s="132" t="str">
        <f t="shared" si="4"/>
        <v/>
      </c>
      <c r="R25" s="166"/>
      <c r="S25" s="166"/>
      <c r="T25" s="132" t="str">
        <f t="shared" si="5"/>
        <v/>
      </c>
      <c r="U25" s="145"/>
    </row>
    <row r="26" spans="1:24" s="57" customFormat="1" ht="18" customHeight="1">
      <c r="A26" s="66"/>
      <c r="B26" s="77"/>
      <c r="C26" s="94"/>
      <c r="D26" s="112"/>
      <c r="E26" s="129" t="str">
        <f t="shared" si="0"/>
        <v/>
      </c>
      <c r="F26" s="148"/>
      <c r="G26" s="161"/>
      <c r="H26" s="132" t="str">
        <f t="shared" si="1"/>
        <v/>
      </c>
      <c r="I26" s="166"/>
      <c r="J26" s="166"/>
      <c r="K26" s="132" t="str">
        <f t="shared" si="6"/>
        <v/>
      </c>
      <c r="L26" s="145"/>
      <c r="M26" s="161"/>
      <c r="N26" s="132" t="str">
        <f t="shared" si="3"/>
        <v/>
      </c>
      <c r="O26" s="166"/>
      <c r="P26" s="161"/>
      <c r="Q26" s="132" t="str">
        <f t="shared" si="4"/>
        <v/>
      </c>
      <c r="R26" s="166"/>
      <c r="S26" s="166"/>
      <c r="T26" s="132" t="str">
        <f t="shared" si="5"/>
        <v/>
      </c>
      <c r="U26" s="145"/>
    </row>
    <row r="27" spans="1:24" s="57" customFormat="1" ht="18" customHeight="1">
      <c r="A27" s="66"/>
      <c r="B27" s="77"/>
      <c r="C27" s="94"/>
      <c r="D27" s="112"/>
      <c r="E27" s="132" t="str">
        <f t="shared" si="0"/>
        <v/>
      </c>
      <c r="F27" s="148"/>
      <c r="G27" s="161"/>
      <c r="H27" s="132" t="str">
        <f t="shared" si="1"/>
        <v/>
      </c>
      <c r="I27" s="166"/>
      <c r="J27" s="166"/>
      <c r="K27" s="132" t="str">
        <f t="shared" si="6"/>
        <v/>
      </c>
      <c r="L27" s="145"/>
      <c r="M27" s="161"/>
      <c r="N27" s="132" t="str">
        <f t="shared" si="3"/>
        <v/>
      </c>
      <c r="O27" s="166"/>
      <c r="P27" s="161"/>
      <c r="Q27" s="132" t="str">
        <f t="shared" si="4"/>
        <v/>
      </c>
      <c r="R27" s="166"/>
      <c r="S27" s="166"/>
      <c r="T27" s="132" t="str">
        <f t="shared" si="5"/>
        <v/>
      </c>
      <c r="U27" s="145"/>
    </row>
    <row r="28" spans="1:24" s="57" customFormat="1" ht="18" customHeight="1">
      <c r="A28" s="66"/>
      <c r="B28" s="77"/>
      <c r="C28" s="90" t="s">
        <v>119</v>
      </c>
      <c r="D28" s="113"/>
      <c r="E28" s="133" t="str">
        <f t="shared" si="0"/>
        <v/>
      </c>
      <c r="F28" s="149" t="str">
        <f>IF(SUM(F12:F27)=0,"",SUM(F12:F27))</f>
        <v/>
      </c>
      <c r="G28" s="117"/>
      <c r="H28" s="133" t="str">
        <f t="shared" si="1"/>
        <v/>
      </c>
      <c r="I28" s="133" t="str">
        <f>IF(SUM(I12:I27)=0,"",SUM(I12:I27))</f>
        <v/>
      </c>
      <c r="J28" s="174"/>
      <c r="K28" s="133" t="str">
        <f t="shared" si="6"/>
        <v/>
      </c>
      <c r="L28" s="149" t="str">
        <f>IF(SUM(L12:L27)=0,"",SUM(L12:L27))</f>
        <v/>
      </c>
      <c r="M28" s="117"/>
      <c r="N28" s="133" t="str">
        <f t="shared" si="3"/>
        <v/>
      </c>
      <c r="O28" s="133" t="str">
        <f>IF(SUM(O12:O27)=0,"",SUM(O12:O27))</f>
        <v/>
      </c>
      <c r="P28" s="117"/>
      <c r="Q28" s="133" t="str">
        <f t="shared" si="4"/>
        <v/>
      </c>
      <c r="R28" s="133" t="str">
        <f>IF(SUM(R12:R27)=0,"",SUM(R12:R27))</f>
        <v/>
      </c>
      <c r="S28" s="174"/>
      <c r="T28" s="133" t="str">
        <f t="shared" si="5"/>
        <v/>
      </c>
      <c r="U28" s="149" t="str">
        <f>IF(SUM(U12:U27)=0,"",SUM(U12:U27))</f>
        <v/>
      </c>
    </row>
    <row r="29" spans="1:24" s="57" customFormat="1" ht="18" customHeight="1">
      <c r="A29" s="66"/>
      <c r="B29" s="77" t="s">
        <v>7</v>
      </c>
      <c r="C29" s="96"/>
      <c r="D29" s="114"/>
      <c r="E29" s="134" t="str">
        <f t="shared" si="0"/>
        <v/>
      </c>
      <c r="F29" s="150"/>
      <c r="G29" s="114"/>
      <c r="H29" s="134" t="str">
        <f t="shared" si="1"/>
        <v/>
      </c>
      <c r="I29" s="167"/>
      <c r="J29" s="167"/>
      <c r="K29" s="134" t="str">
        <f t="shared" si="6"/>
        <v/>
      </c>
      <c r="L29" s="150"/>
      <c r="M29" s="114"/>
      <c r="N29" s="134" t="str">
        <f t="shared" si="3"/>
        <v/>
      </c>
      <c r="O29" s="167"/>
      <c r="P29" s="114"/>
      <c r="Q29" s="134" t="str">
        <f t="shared" si="4"/>
        <v/>
      </c>
      <c r="R29" s="167"/>
      <c r="S29" s="167"/>
      <c r="T29" s="134" t="str">
        <f t="shared" si="5"/>
        <v/>
      </c>
      <c r="U29" s="150"/>
    </row>
    <row r="30" spans="1:24" s="57" customFormat="1" ht="18" customHeight="1">
      <c r="A30" s="66"/>
      <c r="B30" s="77"/>
      <c r="C30" s="97"/>
      <c r="D30" s="115"/>
      <c r="E30" s="135" t="str">
        <f t="shared" si="0"/>
        <v/>
      </c>
      <c r="F30" s="151"/>
      <c r="G30" s="115"/>
      <c r="H30" s="135" t="str">
        <f t="shared" si="1"/>
        <v/>
      </c>
      <c r="I30" s="168"/>
      <c r="J30" s="168"/>
      <c r="K30" s="135" t="str">
        <f t="shared" si="6"/>
        <v/>
      </c>
      <c r="L30" s="151"/>
      <c r="M30" s="115"/>
      <c r="N30" s="135" t="str">
        <f t="shared" si="3"/>
        <v/>
      </c>
      <c r="O30" s="168"/>
      <c r="P30" s="115"/>
      <c r="Q30" s="135" t="str">
        <f t="shared" si="4"/>
        <v/>
      </c>
      <c r="R30" s="168"/>
      <c r="S30" s="168"/>
      <c r="T30" s="135" t="str">
        <f t="shared" si="5"/>
        <v/>
      </c>
      <c r="U30" s="151"/>
    </row>
    <row r="31" spans="1:24" s="57" customFormat="1" ht="18" customHeight="1">
      <c r="A31" s="66"/>
      <c r="B31" s="77"/>
      <c r="C31" s="97"/>
      <c r="D31" s="115"/>
      <c r="E31" s="135" t="str">
        <f t="shared" si="0"/>
        <v/>
      </c>
      <c r="F31" s="151"/>
      <c r="G31" s="115"/>
      <c r="H31" s="135" t="str">
        <f t="shared" si="1"/>
        <v/>
      </c>
      <c r="I31" s="168"/>
      <c r="J31" s="168"/>
      <c r="K31" s="135" t="str">
        <f t="shared" si="6"/>
        <v/>
      </c>
      <c r="L31" s="151"/>
      <c r="M31" s="115"/>
      <c r="N31" s="135" t="str">
        <f t="shared" si="3"/>
        <v/>
      </c>
      <c r="O31" s="168"/>
      <c r="P31" s="115"/>
      <c r="Q31" s="135" t="str">
        <f t="shared" si="4"/>
        <v/>
      </c>
      <c r="R31" s="168"/>
      <c r="S31" s="168"/>
      <c r="T31" s="135" t="str">
        <f t="shared" si="5"/>
        <v/>
      </c>
      <c r="U31" s="151"/>
    </row>
    <row r="32" spans="1:24" s="57" customFormat="1" ht="18" customHeight="1">
      <c r="A32" s="66"/>
      <c r="B32" s="77"/>
      <c r="C32" s="97"/>
      <c r="D32" s="115"/>
      <c r="E32" s="135" t="str">
        <f t="shared" si="0"/>
        <v/>
      </c>
      <c r="F32" s="151"/>
      <c r="G32" s="115"/>
      <c r="H32" s="135" t="str">
        <f t="shared" si="1"/>
        <v/>
      </c>
      <c r="I32" s="168"/>
      <c r="J32" s="168"/>
      <c r="K32" s="135" t="str">
        <f t="shared" si="6"/>
        <v/>
      </c>
      <c r="L32" s="151"/>
      <c r="M32" s="115"/>
      <c r="N32" s="135" t="str">
        <f t="shared" si="3"/>
        <v/>
      </c>
      <c r="O32" s="168"/>
      <c r="P32" s="115"/>
      <c r="Q32" s="135" t="str">
        <f t="shared" si="4"/>
        <v/>
      </c>
      <c r="R32" s="168"/>
      <c r="S32" s="168"/>
      <c r="T32" s="135" t="str">
        <f t="shared" si="5"/>
        <v/>
      </c>
      <c r="U32" s="151"/>
      <c r="V32" s="178" t="s">
        <v>24</v>
      </c>
      <c r="W32" s="179"/>
      <c r="X32" s="179"/>
    </row>
    <row r="33" spans="1:24" s="57" customFormat="1" ht="18" customHeight="1">
      <c r="A33" s="66"/>
      <c r="B33" s="77"/>
      <c r="C33" s="98"/>
      <c r="D33" s="116"/>
      <c r="E33" s="136" t="str">
        <f t="shared" si="0"/>
        <v/>
      </c>
      <c r="F33" s="152"/>
      <c r="G33" s="116"/>
      <c r="H33" s="136" t="str">
        <f t="shared" si="1"/>
        <v/>
      </c>
      <c r="I33" s="169"/>
      <c r="J33" s="169"/>
      <c r="K33" s="136" t="str">
        <f t="shared" si="6"/>
        <v/>
      </c>
      <c r="L33" s="152"/>
      <c r="M33" s="116"/>
      <c r="N33" s="136" t="str">
        <f t="shared" si="3"/>
        <v/>
      </c>
      <c r="O33" s="169"/>
      <c r="P33" s="116"/>
      <c r="Q33" s="136" t="str">
        <f t="shared" si="4"/>
        <v/>
      </c>
      <c r="R33" s="169"/>
      <c r="S33" s="169"/>
      <c r="T33" s="136" t="str">
        <f t="shared" si="5"/>
        <v/>
      </c>
      <c r="U33" s="152"/>
      <c r="V33" s="178"/>
      <c r="W33" s="179"/>
      <c r="X33" s="179"/>
    </row>
    <row r="34" spans="1:24" s="57" customFormat="1" ht="18" customHeight="1">
      <c r="A34" s="66"/>
      <c r="B34" s="77"/>
      <c r="C34" s="99" t="s">
        <v>119</v>
      </c>
      <c r="D34" s="117"/>
      <c r="E34" s="133" t="str">
        <f t="shared" si="0"/>
        <v/>
      </c>
      <c r="F34" s="149" t="str">
        <f>IF(SUM(F29:F33)=0,"",(SUM(F29:F33)))</f>
        <v/>
      </c>
      <c r="G34" s="117"/>
      <c r="H34" s="133" t="str">
        <f t="shared" si="1"/>
        <v/>
      </c>
      <c r="I34" s="133" t="str">
        <f>IF(SUM(I29:I33)=0,"",(SUM(I29:I33)))</f>
        <v/>
      </c>
      <c r="J34" s="174"/>
      <c r="K34" s="133" t="str">
        <f t="shared" si="6"/>
        <v/>
      </c>
      <c r="L34" s="149" t="str">
        <f>IF(SUM(L29:L33)=0,"",(SUM(L29:L33)))</f>
        <v/>
      </c>
      <c r="M34" s="117"/>
      <c r="N34" s="133" t="str">
        <f t="shared" si="3"/>
        <v/>
      </c>
      <c r="O34" s="133" t="str">
        <f>IF(SUM(O29:O33)=0,"",(SUM(O29:O33)))</f>
        <v/>
      </c>
      <c r="P34" s="117"/>
      <c r="Q34" s="133" t="str">
        <f t="shared" si="4"/>
        <v/>
      </c>
      <c r="R34" s="133" t="str">
        <f>IF(SUM(R29:R33)=0,"",(SUM(R29:R33)))</f>
        <v/>
      </c>
      <c r="S34" s="174"/>
      <c r="T34" s="133" t="str">
        <f t="shared" si="5"/>
        <v/>
      </c>
      <c r="U34" s="149" t="str">
        <f>IF(SUM(U29:U33)=0,"",(SUM(U29:U33)))</f>
        <v/>
      </c>
    </row>
    <row r="35" spans="1:24" s="57" customFormat="1" ht="18" customHeight="1">
      <c r="A35" s="66"/>
      <c r="B35" s="74" t="s">
        <v>116</v>
      </c>
      <c r="C35" s="90"/>
      <c r="D35" s="117"/>
      <c r="E35" s="133" t="str">
        <f t="shared" si="0"/>
        <v/>
      </c>
      <c r="F35" s="149" t="str">
        <f>IF(F28="","",IF(F34="",F28,F28+F34))</f>
        <v/>
      </c>
      <c r="G35" s="117"/>
      <c r="H35" s="133" t="str">
        <f t="shared" si="1"/>
        <v/>
      </c>
      <c r="I35" s="133" t="str">
        <f>IF(I28="","",IF(I34="",I28,I28+I34))</f>
        <v/>
      </c>
      <c r="J35" s="174"/>
      <c r="K35" s="133" t="str">
        <f t="shared" si="6"/>
        <v/>
      </c>
      <c r="L35" s="149" t="str">
        <f>IF(L28="","",IF(L34="",L28,L28+L34))</f>
        <v/>
      </c>
      <c r="M35" s="117"/>
      <c r="N35" s="133" t="str">
        <f t="shared" si="3"/>
        <v/>
      </c>
      <c r="O35" s="133" t="str">
        <f>IF(O28="","",IF(O34="",O28,O28+O34))</f>
        <v/>
      </c>
      <c r="P35" s="117"/>
      <c r="Q35" s="133" t="str">
        <f t="shared" si="4"/>
        <v/>
      </c>
      <c r="R35" s="133" t="str">
        <f>IF(R28="","",IF(R34="",R28,R28+R34))</f>
        <v/>
      </c>
      <c r="S35" s="174"/>
      <c r="T35" s="133" t="str">
        <f t="shared" si="5"/>
        <v/>
      </c>
      <c r="U35" s="149" t="str">
        <f>IF(U28="","",IF(U34="",U28,U28+U34))</f>
        <v/>
      </c>
    </row>
    <row r="36" spans="1:24" s="57" customFormat="1" ht="18" customHeight="1">
      <c r="A36" s="66" t="s">
        <v>65</v>
      </c>
      <c r="B36" s="78" t="str">
        <f>C12</f>
        <v>&lt;改修工事&gt;</v>
      </c>
      <c r="C36" s="93"/>
      <c r="D36" s="118"/>
      <c r="E36" s="134" t="str">
        <f t="shared" si="0"/>
        <v/>
      </c>
      <c r="F36" s="153"/>
      <c r="G36" s="118"/>
      <c r="H36" s="134" t="str">
        <f t="shared" si="1"/>
        <v/>
      </c>
      <c r="I36" s="134"/>
      <c r="J36" s="134"/>
      <c r="K36" s="134" t="str">
        <f t="shared" si="6"/>
        <v/>
      </c>
      <c r="L36" s="153"/>
      <c r="M36" s="118"/>
      <c r="N36" s="134" t="str">
        <f t="shared" si="3"/>
        <v/>
      </c>
      <c r="O36" s="134"/>
      <c r="P36" s="118"/>
      <c r="Q36" s="134" t="str">
        <f t="shared" si="4"/>
        <v/>
      </c>
      <c r="R36" s="134"/>
      <c r="S36" s="134"/>
      <c r="T36" s="134" t="str">
        <f t="shared" si="5"/>
        <v/>
      </c>
      <c r="U36" s="153"/>
    </row>
    <row r="37" spans="1:24" s="57" customFormat="1" ht="18" customHeight="1">
      <c r="A37" s="66"/>
      <c r="B37" s="78" t="str">
        <f>C20</f>
        <v>　（改築）</v>
      </c>
      <c r="C37" s="93"/>
      <c r="D37" s="119"/>
      <c r="E37" s="135" t="str">
        <f t="shared" si="0"/>
        <v/>
      </c>
      <c r="F37" s="154"/>
      <c r="G37" s="119"/>
      <c r="H37" s="135" t="str">
        <f t="shared" si="1"/>
        <v/>
      </c>
      <c r="I37" s="135"/>
      <c r="J37" s="135"/>
      <c r="K37" s="135" t="str">
        <f t="shared" si="6"/>
        <v/>
      </c>
      <c r="L37" s="154"/>
      <c r="M37" s="119"/>
      <c r="N37" s="135" t="str">
        <f t="shared" si="3"/>
        <v/>
      </c>
      <c r="O37" s="135"/>
      <c r="P37" s="119"/>
      <c r="Q37" s="135" t="str">
        <f t="shared" si="4"/>
        <v/>
      </c>
      <c r="R37" s="135"/>
      <c r="S37" s="135"/>
      <c r="T37" s="135" t="str">
        <f t="shared" si="5"/>
        <v/>
      </c>
      <c r="U37" s="154"/>
    </row>
    <row r="38" spans="1:24" s="57" customFormat="1" ht="18" customHeight="1">
      <c r="A38" s="66"/>
      <c r="B38" s="79" t="s">
        <v>103</v>
      </c>
      <c r="C38" s="94"/>
      <c r="D38" s="115"/>
      <c r="E38" s="135" t="str">
        <f t="shared" si="0"/>
        <v/>
      </c>
      <c r="F38" s="151"/>
      <c r="G38" s="115"/>
      <c r="H38" s="135" t="str">
        <f t="shared" si="1"/>
        <v/>
      </c>
      <c r="I38" s="168"/>
      <c r="J38" s="168"/>
      <c r="K38" s="135" t="str">
        <f t="shared" si="6"/>
        <v/>
      </c>
      <c r="L38" s="151"/>
      <c r="M38" s="115"/>
      <c r="N38" s="135" t="str">
        <f t="shared" si="3"/>
        <v/>
      </c>
      <c r="O38" s="168"/>
      <c r="P38" s="115"/>
      <c r="Q38" s="135" t="str">
        <f t="shared" si="4"/>
        <v/>
      </c>
      <c r="R38" s="168"/>
      <c r="S38" s="168"/>
      <c r="T38" s="135" t="str">
        <f t="shared" si="5"/>
        <v/>
      </c>
      <c r="U38" s="151"/>
    </row>
    <row r="39" spans="1:24" s="57" customFormat="1" ht="18" customHeight="1">
      <c r="A39" s="66"/>
      <c r="B39" s="79" t="s">
        <v>103</v>
      </c>
      <c r="C39" s="94"/>
      <c r="D39" s="115"/>
      <c r="E39" s="135" t="str">
        <f t="shared" si="0"/>
        <v/>
      </c>
      <c r="F39" s="151"/>
      <c r="G39" s="115"/>
      <c r="H39" s="135" t="str">
        <f t="shared" si="1"/>
        <v/>
      </c>
      <c r="I39" s="168"/>
      <c r="J39" s="168"/>
      <c r="K39" s="135" t="str">
        <f t="shared" si="6"/>
        <v/>
      </c>
      <c r="L39" s="151"/>
      <c r="M39" s="115"/>
      <c r="N39" s="135" t="str">
        <f t="shared" si="3"/>
        <v/>
      </c>
      <c r="O39" s="168"/>
      <c r="P39" s="115"/>
      <c r="Q39" s="135" t="str">
        <f t="shared" si="4"/>
        <v/>
      </c>
      <c r="R39" s="168"/>
      <c r="S39" s="168"/>
      <c r="T39" s="135" t="str">
        <f t="shared" si="5"/>
        <v/>
      </c>
      <c r="U39" s="151"/>
    </row>
    <row r="40" spans="1:24" s="57" customFormat="1" ht="18" customHeight="1">
      <c r="A40" s="66"/>
      <c r="B40" s="80" t="s">
        <v>103</v>
      </c>
      <c r="C40" s="94"/>
      <c r="D40" s="115"/>
      <c r="E40" s="135" t="str">
        <f t="shared" si="0"/>
        <v/>
      </c>
      <c r="F40" s="151"/>
      <c r="G40" s="115"/>
      <c r="H40" s="135" t="str">
        <f t="shared" si="1"/>
        <v/>
      </c>
      <c r="I40" s="168"/>
      <c r="J40" s="168"/>
      <c r="K40" s="135" t="str">
        <f t="shared" si="6"/>
        <v/>
      </c>
      <c r="L40" s="151"/>
      <c r="M40" s="115"/>
      <c r="N40" s="135" t="str">
        <f t="shared" si="3"/>
        <v/>
      </c>
      <c r="O40" s="168"/>
      <c r="P40" s="115"/>
      <c r="Q40" s="135" t="str">
        <f t="shared" si="4"/>
        <v/>
      </c>
      <c r="R40" s="168"/>
      <c r="S40" s="168"/>
      <c r="T40" s="135" t="str">
        <f t="shared" si="5"/>
        <v/>
      </c>
      <c r="U40" s="151"/>
    </row>
    <row r="41" spans="1:24" s="57" customFormat="1" ht="18" customHeight="1">
      <c r="A41" s="66"/>
      <c r="B41" s="78" t="s">
        <v>115</v>
      </c>
      <c r="C41" s="93"/>
      <c r="D41" s="119"/>
      <c r="E41" s="135" t="str">
        <f t="shared" si="0"/>
        <v/>
      </c>
      <c r="F41" s="154"/>
      <c r="G41" s="119"/>
      <c r="H41" s="135" t="str">
        <f t="shared" si="1"/>
        <v/>
      </c>
      <c r="I41" s="135"/>
      <c r="J41" s="135"/>
      <c r="K41" s="135" t="str">
        <f t="shared" si="6"/>
        <v/>
      </c>
      <c r="L41" s="154"/>
      <c r="M41" s="119"/>
      <c r="N41" s="135" t="str">
        <f t="shared" si="3"/>
        <v/>
      </c>
      <c r="O41" s="135"/>
      <c r="P41" s="119"/>
      <c r="Q41" s="135" t="str">
        <f t="shared" si="4"/>
        <v/>
      </c>
      <c r="R41" s="135"/>
      <c r="S41" s="135"/>
      <c r="T41" s="135" t="str">
        <f t="shared" si="5"/>
        <v/>
      </c>
      <c r="U41" s="154"/>
    </row>
    <row r="42" spans="1:24" s="57" customFormat="1" ht="18" customHeight="1">
      <c r="A42" s="66"/>
      <c r="B42" s="78" t="str">
        <f>C20</f>
        <v>　（改築）</v>
      </c>
      <c r="C42" s="93"/>
      <c r="D42" s="119"/>
      <c r="E42" s="135" t="str">
        <f t="shared" si="0"/>
        <v/>
      </c>
      <c r="F42" s="154"/>
      <c r="G42" s="119"/>
      <c r="H42" s="135" t="str">
        <f t="shared" si="1"/>
        <v/>
      </c>
      <c r="I42" s="135"/>
      <c r="J42" s="135"/>
      <c r="K42" s="135" t="str">
        <f t="shared" si="6"/>
        <v/>
      </c>
      <c r="L42" s="154"/>
      <c r="M42" s="119"/>
      <c r="N42" s="135" t="str">
        <f t="shared" si="3"/>
        <v/>
      </c>
      <c r="O42" s="135"/>
      <c r="P42" s="119"/>
      <c r="Q42" s="135" t="str">
        <f t="shared" si="4"/>
        <v/>
      </c>
      <c r="R42" s="135"/>
      <c r="S42" s="135"/>
      <c r="T42" s="135" t="str">
        <f t="shared" si="5"/>
        <v/>
      </c>
      <c r="U42" s="154"/>
    </row>
    <row r="43" spans="1:24" s="57" customFormat="1" ht="18" customHeight="1">
      <c r="A43" s="66"/>
      <c r="B43" s="80" t="s">
        <v>103</v>
      </c>
      <c r="C43" s="94"/>
      <c r="D43" s="115"/>
      <c r="E43" s="135" t="str">
        <f t="shared" si="0"/>
        <v/>
      </c>
      <c r="F43" s="151"/>
      <c r="G43" s="115"/>
      <c r="H43" s="135" t="str">
        <f t="shared" si="1"/>
        <v/>
      </c>
      <c r="I43" s="168"/>
      <c r="J43" s="168"/>
      <c r="K43" s="135" t="str">
        <f t="shared" si="6"/>
        <v/>
      </c>
      <c r="L43" s="151"/>
      <c r="M43" s="115"/>
      <c r="N43" s="135" t="str">
        <f t="shared" si="3"/>
        <v/>
      </c>
      <c r="O43" s="168"/>
      <c r="P43" s="115"/>
      <c r="Q43" s="135" t="str">
        <f t="shared" si="4"/>
        <v/>
      </c>
      <c r="R43" s="168"/>
      <c r="S43" s="168"/>
      <c r="T43" s="135" t="str">
        <f t="shared" si="5"/>
        <v/>
      </c>
      <c r="U43" s="151"/>
    </row>
    <row r="44" spans="1:24" s="57" customFormat="1" ht="18" customHeight="1">
      <c r="A44" s="66"/>
      <c r="B44" s="79" t="s">
        <v>103</v>
      </c>
      <c r="C44" s="94"/>
      <c r="D44" s="115"/>
      <c r="E44" s="135" t="str">
        <f t="shared" si="0"/>
        <v/>
      </c>
      <c r="F44" s="151"/>
      <c r="G44" s="115"/>
      <c r="H44" s="135" t="str">
        <f t="shared" si="1"/>
        <v/>
      </c>
      <c r="I44" s="168"/>
      <c r="J44" s="168"/>
      <c r="K44" s="135" t="str">
        <f t="shared" si="6"/>
        <v/>
      </c>
      <c r="L44" s="151"/>
      <c r="M44" s="115"/>
      <c r="N44" s="135" t="str">
        <f t="shared" si="3"/>
        <v/>
      </c>
      <c r="O44" s="168"/>
      <c r="P44" s="115"/>
      <c r="Q44" s="135" t="str">
        <f t="shared" si="4"/>
        <v/>
      </c>
      <c r="R44" s="168"/>
      <c r="S44" s="168"/>
      <c r="T44" s="135" t="str">
        <f t="shared" si="5"/>
        <v/>
      </c>
      <c r="U44" s="151"/>
    </row>
    <row r="45" spans="1:24" s="57" customFormat="1" ht="18" customHeight="1">
      <c r="A45" s="66"/>
      <c r="B45" s="81" t="s">
        <v>103</v>
      </c>
      <c r="C45" s="100"/>
      <c r="D45" s="116"/>
      <c r="E45" s="136" t="str">
        <f t="shared" si="0"/>
        <v/>
      </c>
      <c r="F45" s="152"/>
      <c r="G45" s="116"/>
      <c r="H45" s="136" t="str">
        <f t="shared" si="1"/>
        <v/>
      </c>
      <c r="I45" s="169"/>
      <c r="J45" s="169"/>
      <c r="K45" s="136" t="str">
        <f t="shared" si="6"/>
        <v/>
      </c>
      <c r="L45" s="152"/>
      <c r="M45" s="116"/>
      <c r="N45" s="136" t="str">
        <f t="shared" si="3"/>
        <v/>
      </c>
      <c r="O45" s="169"/>
      <c r="P45" s="116"/>
      <c r="Q45" s="136" t="str">
        <f t="shared" si="4"/>
        <v/>
      </c>
      <c r="R45" s="169"/>
      <c r="S45" s="169"/>
      <c r="T45" s="136" t="str">
        <f t="shared" si="5"/>
        <v/>
      </c>
      <c r="U45" s="152"/>
    </row>
    <row r="46" spans="1:24" s="57" customFormat="1" ht="18" customHeight="1">
      <c r="A46" s="67"/>
      <c r="B46" s="82" t="s">
        <v>122</v>
      </c>
      <c r="C46" s="99"/>
      <c r="D46" s="117"/>
      <c r="E46" s="133" t="str">
        <f t="shared" si="0"/>
        <v/>
      </c>
      <c r="F46" s="149" t="str">
        <f>IF(SUM(F36:F45)=0,"",(SUM(F36:F45)))</f>
        <v/>
      </c>
      <c r="G46" s="117"/>
      <c r="H46" s="133" t="str">
        <f t="shared" si="1"/>
        <v/>
      </c>
      <c r="I46" s="133" t="str">
        <f>IF(SUM(I36:I45)=0,"",(SUM(I36:I45)))</f>
        <v/>
      </c>
      <c r="J46" s="174"/>
      <c r="K46" s="133" t="str">
        <f t="shared" si="6"/>
        <v/>
      </c>
      <c r="L46" s="149" t="str">
        <f>IF(SUM(L36:L45)=0,"",(SUM(L36:L45)))</f>
        <v/>
      </c>
      <c r="M46" s="117"/>
      <c r="N46" s="133" t="str">
        <f t="shared" si="3"/>
        <v/>
      </c>
      <c r="O46" s="133" t="str">
        <f>IF(SUM(O36:O45)=0,"",(SUM(O36:O45)))</f>
        <v/>
      </c>
      <c r="P46" s="117"/>
      <c r="Q46" s="133" t="str">
        <f t="shared" si="4"/>
        <v/>
      </c>
      <c r="R46" s="133" t="str">
        <f>IF(SUM(R36:R45)=0,"",(SUM(R36:R45)))</f>
        <v/>
      </c>
      <c r="S46" s="174"/>
      <c r="T46" s="133" t="str">
        <f t="shared" si="5"/>
        <v/>
      </c>
      <c r="U46" s="149" t="str">
        <f>IF(SUM(U36:U45)=0,"",(SUM(U36:U45)))</f>
        <v/>
      </c>
    </row>
    <row r="47" spans="1:24" s="57" customFormat="1" ht="18" customHeight="1">
      <c r="A47" s="64" t="s">
        <v>124</v>
      </c>
      <c r="B47" s="75"/>
      <c r="C47" s="91"/>
      <c r="D47" s="120"/>
      <c r="E47" s="137" t="str">
        <f t="shared" si="0"/>
        <v/>
      </c>
      <c r="F47" s="155" t="str">
        <f>IF(F35="","",IF(F46="",F35,F35+F46))</f>
        <v/>
      </c>
      <c r="G47" s="120"/>
      <c r="H47" s="137" t="str">
        <f t="shared" si="1"/>
        <v/>
      </c>
      <c r="I47" s="137" t="str">
        <f>IF(I35="","",IF(I46="",I35,I35+I46))</f>
        <v/>
      </c>
      <c r="J47" s="175"/>
      <c r="K47" s="137" t="str">
        <f t="shared" si="6"/>
        <v/>
      </c>
      <c r="L47" s="155" t="str">
        <f>IF(L35="","",IF(L46="",L35,L35+L46))</f>
        <v/>
      </c>
      <c r="M47" s="120"/>
      <c r="N47" s="137" t="str">
        <f t="shared" si="3"/>
        <v/>
      </c>
      <c r="O47" s="137" t="str">
        <f>IF(O35="","",IF(O46="",O35,O35+O46))</f>
        <v/>
      </c>
      <c r="P47" s="120"/>
      <c r="Q47" s="137" t="str">
        <f t="shared" si="4"/>
        <v/>
      </c>
      <c r="R47" s="137" t="str">
        <f>IF(R35="","",IF(R46="",R35,R35+R46))</f>
        <v/>
      </c>
      <c r="S47" s="175"/>
      <c r="T47" s="137" t="str">
        <f t="shared" si="5"/>
        <v/>
      </c>
      <c r="U47" s="155" t="str">
        <f>IF(U35="","",IF(U46="",U35,U35+U46))</f>
        <v/>
      </c>
    </row>
    <row r="48" spans="1:24" s="57" customFormat="1" ht="18" customHeight="1">
      <c r="A48" s="65" t="s">
        <v>93</v>
      </c>
      <c r="B48" s="83" t="s">
        <v>42</v>
      </c>
      <c r="C48" s="101"/>
      <c r="D48" s="121" t="s">
        <v>81</v>
      </c>
      <c r="E48" s="138" t="s">
        <v>81</v>
      </c>
      <c r="F48" s="156"/>
      <c r="G48" s="121"/>
      <c r="H48" s="138"/>
      <c r="I48" s="170"/>
      <c r="J48" s="138"/>
      <c r="K48" s="138" t="s">
        <v>81</v>
      </c>
      <c r="L48" s="156"/>
      <c r="M48" s="121"/>
      <c r="N48" s="138"/>
      <c r="O48" s="170"/>
      <c r="P48" s="121"/>
      <c r="Q48" s="138"/>
      <c r="R48" s="170"/>
      <c r="S48" s="138"/>
      <c r="T48" s="138" t="s">
        <v>81</v>
      </c>
      <c r="U48" s="156" t="s">
        <v>81</v>
      </c>
    </row>
    <row r="49" spans="1:21" s="57" customFormat="1" ht="18" customHeight="1">
      <c r="A49" s="66"/>
      <c r="B49" s="84" t="s">
        <v>431</v>
      </c>
      <c r="C49" s="102"/>
      <c r="D49" s="122"/>
      <c r="E49" s="139"/>
      <c r="F49" s="151" t="s">
        <v>81</v>
      </c>
      <c r="G49" s="122"/>
      <c r="H49" s="139"/>
      <c r="I49" s="168"/>
      <c r="J49" s="139"/>
      <c r="K49" s="139"/>
      <c r="L49" s="151" t="s">
        <v>81</v>
      </c>
      <c r="M49" s="122"/>
      <c r="N49" s="139"/>
      <c r="O49" s="168"/>
      <c r="P49" s="122"/>
      <c r="Q49" s="139"/>
      <c r="R49" s="168"/>
      <c r="S49" s="139"/>
      <c r="T49" s="139"/>
      <c r="U49" s="151" t="s">
        <v>81</v>
      </c>
    </row>
    <row r="50" spans="1:21" s="57" customFormat="1" ht="18" customHeight="1">
      <c r="A50" s="66"/>
      <c r="B50" s="84" t="s">
        <v>95</v>
      </c>
      <c r="C50" s="102"/>
      <c r="D50" s="122"/>
      <c r="E50" s="139"/>
      <c r="F50" s="151" t="s">
        <v>81</v>
      </c>
      <c r="G50" s="122"/>
      <c r="H50" s="139"/>
      <c r="I50" s="168"/>
      <c r="J50" s="139"/>
      <c r="K50" s="139"/>
      <c r="L50" s="151" t="s">
        <v>81</v>
      </c>
      <c r="M50" s="122"/>
      <c r="N50" s="139"/>
      <c r="O50" s="168"/>
      <c r="P50" s="122"/>
      <c r="Q50" s="139"/>
      <c r="R50" s="168"/>
      <c r="S50" s="139"/>
      <c r="T50" s="139"/>
      <c r="U50" s="151" t="s">
        <v>81</v>
      </c>
    </row>
    <row r="51" spans="1:21" s="57" customFormat="1" ht="18" customHeight="1">
      <c r="A51" s="66"/>
      <c r="B51" s="84" t="s">
        <v>98</v>
      </c>
      <c r="C51" s="102"/>
      <c r="D51" s="122"/>
      <c r="E51" s="139"/>
      <c r="F51" s="151" t="s">
        <v>99</v>
      </c>
      <c r="G51" s="122"/>
      <c r="H51" s="139"/>
      <c r="I51" s="168"/>
      <c r="J51" s="139"/>
      <c r="K51" s="139"/>
      <c r="L51" s="151" t="s">
        <v>81</v>
      </c>
      <c r="M51" s="122"/>
      <c r="N51" s="139"/>
      <c r="O51" s="168"/>
      <c r="P51" s="122"/>
      <c r="Q51" s="139"/>
      <c r="R51" s="168"/>
      <c r="S51" s="139"/>
      <c r="T51" s="139"/>
      <c r="U51" s="151" t="s">
        <v>81</v>
      </c>
    </row>
    <row r="52" spans="1:21" s="57" customFormat="1" ht="18" customHeight="1">
      <c r="A52" s="66"/>
      <c r="B52" s="84" t="s">
        <v>333</v>
      </c>
      <c r="C52" s="102"/>
      <c r="D52" s="122"/>
      <c r="E52" s="139"/>
      <c r="F52" s="148"/>
      <c r="G52" s="122"/>
      <c r="H52" s="139"/>
      <c r="I52" s="168"/>
      <c r="J52" s="139"/>
      <c r="K52" s="139"/>
      <c r="L52" s="151" t="s">
        <v>81</v>
      </c>
      <c r="M52" s="122"/>
      <c r="N52" s="139"/>
      <c r="O52" s="168"/>
      <c r="P52" s="122"/>
      <c r="Q52" s="139"/>
      <c r="R52" s="168"/>
      <c r="S52" s="139"/>
      <c r="T52" s="139"/>
      <c r="U52" s="151" t="s">
        <v>81</v>
      </c>
    </row>
    <row r="53" spans="1:21" s="57" customFormat="1" ht="18" customHeight="1">
      <c r="A53" s="66"/>
      <c r="B53" s="84" t="s">
        <v>61</v>
      </c>
      <c r="C53" s="102"/>
      <c r="D53" s="122"/>
      <c r="E53" s="139"/>
      <c r="F53" s="148"/>
      <c r="G53" s="122"/>
      <c r="H53" s="139"/>
      <c r="I53" s="168"/>
      <c r="J53" s="139"/>
      <c r="K53" s="139"/>
      <c r="L53" s="151" t="s">
        <v>81</v>
      </c>
      <c r="M53" s="122"/>
      <c r="N53" s="139"/>
      <c r="O53" s="168"/>
      <c r="P53" s="122"/>
      <c r="Q53" s="139"/>
      <c r="R53" s="168"/>
      <c r="S53" s="139"/>
      <c r="T53" s="139"/>
      <c r="U53" s="151" t="s">
        <v>81</v>
      </c>
    </row>
    <row r="54" spans="1:21" s="57" customFormat="1" ht="18" customHeight="1">
      <c r="A54" s="66"/>
      <c r="B54" s="84" t="s">
        <v>21</v>
      </c>
      <c r="C54" s="102"/>
      <c r="D54" s="123"/>
      <c r="E54" s="140"/>
      <c r="F54" s="148"/>
      <c r="G54" s="123"/>
      <c r="H54" s="140"/>
      <c r="I54" s="169"/>
      <c r="J54" s="140"/>
      <c r="K54" s="140"/>
      <c r="L54" s="151"/>
      <c r="M54" s="123"/>
      <c r="N54" s="140"/>
      <c r="O54" s="169"/>
      <c r="P54" s="123"/>
      <c r="Q54" s="140"/>
      <c r="R54" s="169"/>
      <c r="S54" s="140"/>
      <c r="T54" s="140"/>
      <c r="U54" s="151" t="s">
        <v>81</v>
      </c>
    </row>
    <row r="55" spans="1:21" s="57" customFormat="1" ht="18" customHeight="1">
      <c r="A55" s="68"/>
      <c r="B55" s="85" t="s">
        <v>112</v>
      </c>
      <c r="C55" s="103"/>
      <c r="D55" s="124" t="s">
        <v>46</v>
      </c>
      <c r="E55" s="141" t="s">
        <v>46</v>
      </c>
      <c r="F55" s="155" t="str">
        <f>IF(SUM(F48:F54)=0,"",SUM(F48:F54))</f>
        <v/>
      </c>
      <c r="G55" s="124" t="s">
        <v>53</v>
      </c>
      <c r="H55" s="141" t="s">
        <v>53</v>
      </c>
      <c r="I55" s="137" t="str">
        <f>IF(SUM(I48:I54)=0,"",SUM(I48:I54))</f>
        <v/>
      </c>
      <c r="J55" s="141" t="s">
        <v>53</v>
      </c>
      <c r="K55" s="141" t="s">
        <v>53</v>
      </c>
      <c r="L55" s="155" t="str">
        <f>IF(SUM(L48:L54)=0,"",SUM(L48:L54))</f>
        <v/>
      </c>
      <c r="M55" s="124" t="s">
        <v>53</v>
      </c>
      <c r="N55" s="141" t="s">
        <v>53</v>
      </c>
      <c r="O55" s="137" t="str">
        <f>IF(SUM(O48:O54)=0,"",SUM(O48:O54))</f>
        <v/>
      </c>
      <c r="P55" s="124" t="s">
        <v>53</v>
      </c>
      <c r="Q55" s="141" t="s">
        <v>53</v>
      </c>
      <c r="R55" s="137" t="str">
        <f>IF(SUM(R48:R54)=0,"",SUM(R48:R54))</f>
        <v/>
      </c>
      <c r="S55" s="141" t="s">
        <v>53</v>
      </c>
      <c r="T55" s="141" t="s">
        <v>53</v>
      </c>
      <c r="U55" s="155" t="str">
        <f>IF(SUM(U48:U54)=0,"",SUM(U48:U54))</f>
        <v/>
      </c>
    </row>
    <row r="56" spans="1:21">
      <c r="F56" s="157" t="str">
        <f>IF(F47=F55,"","↑【確認】「事業財源」の合計と「合計（総事業費）」が不一致")</f>
        <v/>
      </c>
    </row>
    <row r="57" spans="1:21">
      <c r="F57" s="157"/>
    </row>
    <row r="58" spans="1:21">
      <c r="A58" s="69" t="s">
        <v>17</v>
      </c>
    </row>
    <row r="59" spans="1:21">
      <c r="A59" s="69"/>
    </row>
    <row r="60" spans="1:21">
      <c r="A60" s="70" t="s">
        <v>161</v>
      </c>
      <c r="B60" s="86" t="s">
        <v>177</v>
      </c>
      <c r="C60" s="86"/>
      <c r="D60" s="86"/>
      <c r="E60" s="86"/>
      <c r="F60" s="86"/>
      <c r="G60" s="86"/>
      <c r="H60" s="86"/>
      <c r="I60" s="86"/>
      <c r="J60" s="86"/>
      <c r="K60" s="86"/>
      <c r="L60" s="86"/>
    </row>
    <row r="61" spans="1:21">
      <c r="A61" s="70"/>
      <c r="B61" s="86" t="s">
        <v>624</v>
      </c>
      <c r="C61" s="86"/>
      <c r="D61" s="86"/>
      <c r="E61" s="86"/>
      <c r="F61" s="86"/>
      <c r="G61" s="86"/>
      <c r="H61" s="86"/>
      <c r="I61" s="86"/>
      <c r="J61" s="86"/>
      <c r="K61" s="86"/>
      <c r="L61" s="86"/>
    </row>
    <row r="62" spans="1:21">
      <c r="A62" s="70" t="s">
        <v>82</v>
      </c>
      <c r="B62" s="86" t="s">
        <v>179</v>
      </c>
      <c r="C62" s="86"/>
      <c r="D62" s="86"/>
      <c r="E62" s="86"/>
      <c r="F62" s="86"/>
      <c r="G62" s="86"/>
      <c r="H62" s="86"/>
      <c r="I62" s="86"/>
      <c r="J62" s="86"/>
      <c r="K62" s="86"/>
      <c r="L62" s="86"/>
    </row>
    <row r="63" spans="1:21">
      <c r="A63" s="70"/>
      <c r="B63" s="86" t="s">
        <v>142</v>
      </c>
      <c r="C63" s="86"/>
      <c r="D63" s="86"/>
      <c r="E63" s="86"/>
      <c r="F63" s="86"/>
      <c r="G63" s="86"/>
      <c r="H63" s="86"/>
      <c r="I63" s="86"/>
      <c r="J63" s="86"/>
      <c r="K63" s="86"/>
      <c r="L63" s="86"/>
    </row>
    <row r="64" spans="1:21">
      <c r="A64" s="70" t="s">
        <v>144</v>
      </c>
      <c r="B64" s="86" t="s">
        <v>253</v>
      </c>
      <c r="C64" s="86"/>
      <c r="D64" s="86"/>
      <c r="E64" s="86"/>
      <c r="F64" s="86"/>
      <c r="G64" s="86"/>
      <c r="H64" s="86"/>
      <c r="I64" s="86"/>
      <c r="J64" s="86"/>
      <c r="K64" s="86"/>
      <c r="L64" s="86"/>
    </row>
    <row r="65" spans="1:12">
      <c r="A65" s="70" t="s">
        <v>163</v>
      </c>
      <c r="B65" s="86" t="s">
        <v>37</v>
      </c>
      <c r="C65" s="86"/>
      <c r="D65" s="86"/>
      <c r="E65" s="86"/>
      <c r="F65" s="86"/>
      <c r="G65" s="86"/>
      <c r="H65" s="86"/>
      <c r="I65" s="86"/>
      <c r="J65" s="86"/>
      <c r="K65" s="86"/>
      <c r="L65" s="86"/>
    </row>
    <row r="66" spans="1:12">
      <c r="A66" s="70"/>
      <c r="B66" s="86" t="s">
        <v>625</v>
      </c>
      <c r="C66" s="86"/>
      <c r="D66" s="86"/>
      <c r="E66" s="86"/>
      <c r="F66" s="86"/>
      <c r="G66" s="86"/>
      <c r="H66" s="86"/>
      <c r="I66" s="86"/>
      <c r="J66" s="86"/>
      <c r="K66" s="86"/>
      <c r="L66" s="86"/>
    </row>
    <row r="67" spans="1:12">
      <c r="A67" s="70"/>
      <c r="B67" s="86" t="s">
        <v>149</v>
      </c>
      <c r="C67" s="86"/>
      <c r="D67" s="86"/>
      <c r="E67" s="86"/>
      <c r="F67" s="86"/>
      <c r="G67" s="86"/>
      <c r="H67" s="86"/>
      <c r="I67" s="86"/>
      <c r="J67" s="86"/>
      <c r="K67" s="86"/>
      <c r="L67" s="86"/>
    </row>
    <row r="68" spans="1:12">
      <c r="A68" s="70"/>
      <c r="B68" s="86"/>
      <c r="C68" s="86"/>
      <c r="D68" s="86"/>
      <c r="E68" s="86"/>
      <c r="F68" s="86"/>
      <c r="G68" s="86"/>
      <c r="H68" s="86"/>
      <c r="I68" s="86"/>
      <c r="J68" s="86"/>
      <c r="K68" s="86"/>
      <c r="L68" s="86"/>
    </row>
    <row r="69" spans="1:12">
      <c r="A69" s="70" t="s">
        <v>167</v>
      </c>
      <c r="B69" s="86" t="s">
        <v>626</v>
      </c>
      <c r="C69" s="86"/>
      <c r="D69" s="86"/>
      <c r="E69" s="86"/>
      <c r="F69" s="86"/>
      <c r="G69" s="86"/>
      <c r="H69" s="86"/>
      <c r="I69" s="86"/>
      <c r="J69" s="86"/>
      <c r="K69" s="86"/>
      <c r="L69" s="86"/>
    </row>
    <row r="70" spans="1:12">
      <c r="A70" s="70"/>
      <c r="B70" s="86"/>
      <c r="C70" s="86"/>
      <c r="D70" s="86"/>
      <c r="E70" s="86"/>
      <c r="F70" s="86"/>
      <c r="G70" s="86"/>
      <c r="H70" s="86"/>
      <c r="I70" s="86"/>
      <c r="J70" s="86"/>
      <c r="K70" s="86"/>
      <c r="L70" s="86"/>
    </row>
    <row r="71" spans="1:12">
      <c r="A71" s="70" t="s">
        <v>169</v>
      </c>
      <c r="B71" s="86" t="s">
        <v>130</v>
      </c>
      <c r="C71" s="86"/>
      <c r="D71" s="86"/>
      <c r="E71" s="86"/>
      <c r="F71" s="86"/>
      <c r="G71" s="86"/>
      <c r="H71" s="86"/>
      <c r="I71" s="86"/>
      <c r="J71" s="86"/>
      <c r="K71" s="86"/>
      <c r="L71" s="86"/>
    </row>
    <row r="72" spans="1:12">
      <c r="A72" s="70" t="s">
        <v>147</v>
      </c>
      <c r="B72" s="86" t="s">
        <v>150</v>
      </c>
      <c r="C72" s="86"/>
      <c r="D72" s="86"/>
      <c r="E72" s="86"/>
      <c r="F72" s="86"/>
      <c r="G72" s="86"/>
      <c r="H72" s="86"/>
      <c r="I72" s="86"/>
      <c r="J72" s="86"/>
      <c r="K72" s="86"/>
      <c r="L72" s="86"/>
    </row>
    <row r="73" spans="1:12">
      <c r="A73" s="70" t="s">
        <v>147</v>
      </c>
      <c r="B73" s="86" t="s">
        <v>180</v>
      </c>
      <c r="C73" s="86"/>
      <c r="D73" s="86"/>
      <c r="E73" s="86"/>
      <c r="F73" s="86"/>
      <c r="G73" s="86"/>
      <c r="H73" s="86"/>
      <c r="I73" s="86"/>
      <c r="J73" s="86"/>
      <c r="K73" s="86"/>
      <c r="L73" s="86"/>
    </row>
    <row r="74" spans="1:12">
      <c r="A74" s="70" t="s">
        <v>53</v>
      </c>
      <c r="B74" s="87" t="s">
        <v>157</v>
      </c>
      <c r="C74" s="87"/>
      <c r="D74" s="86"/>
      <c r="E74" s="86"/>
      <c r="F74" s="86"/>
      <c r="G74" s="86"/>
      <c r="H74" s="86"/>
      <c r="I74" s="86"/>
      <c r="J74" s="86"/>
      <c r="K74" s="86"/>
      <c r="L74" s="86"/>
    </row>
    <row r="75" spans="1:12">
      <c r="A75" s="70" t="s">
        <v>153</v>
      </c>
      <c r="B75" s="87" t="s">
        <v>181</v>
      </c>
      <c r="C75" s="87"/>
      <c r="D75" s="86"/>
      <c r="E75" s="86"/>
      <c r="F75" s="86"/>
      <c r="G75" s="86"/>
      <c r="H75" s="86"/>
      <c r="I75" s="86"/>
      <c r="J75" s="86"/>
      <c r="K75" s="86"/>
      <c r="L75" s="86"/>
    </row>
    <row r="76" spans="1:12">
      <c r="A76" s="70" t="s">
        <v>147</v>
      </c>
      <c r="B76" s="87" t="s">
        <v>184</v>
      </c>
      <c r="C76" s="87"/>
      <c r="D76" s="86"/>
      <c r="E76" s="86"/>
      <c r="F76" s="86"/>
      <c r="G76" s="86"/>
      <c r="H76" s="86"/>
      <c r="I76" s="86"/>
      <c r="J76" s="86"/>
      <c r="K76" s="86"/>
      <c r="L76" s="86"/>
    </row>
    <row r="77" spans="1:12">
      <c r="A77" s="70" t="s">
        <v>147</v>
      </c>
      <c r="B77" s="87" t="s">
        <v>593</v>
      </c>
      <c r="C77" s="87"/>
      <c r="D77" s="86"/>
      <c r="E77" s="86"/>
      <c r="F77" s="86"/>
      <c r="G77" s="86"/>
      <c r="H77" s="86"/>
      <c r="I77" s="86"/>
      <c r="J77" s="86"/>
      <c r="K77" s="86"/>
      <c r="L77" s="86"/>
    </row>
    <row r="78" spans="1:12">
      <c r="A78" s="70" t="s">
        <v>171</v>
      </c>
      <c r="B78" s="86" t="s">
        <v>158</v>
      </c>
      <c r="C78" s="86"/>
      <c r="D78" s="86"/>
      <c r="E78" s="86"/>
      <c r="F78" s="86"/>
      <c r="G78" s="86"/>
      <c r="H78" s="86"/>
      <c r="I78" s="86"/>
      <c r="J78" s="86"/>
      <c r="K78" s="86"/>
      <c r="L78" s="86"/>
    </row>
    <row r="79" spans="1:12">
      <c r="A79" s="70" t="s">
        <v>175</v>
      </c>
      <c r="B79" s="86" t="s">
        <v>159</v>
      </c>
      <c r="C79" s="86"/>
      <c r="D79" s="86"/>
      <c r="E79" s="86"/>
      <c r="F79" s="86"/>
      <c r="G79" s="86"/>
      <c r="H79" s="86"/>
      <c r="I79" s="86"/>
      <c r="J79" s="86"/>
      <c r="K79" s="86"/>
      <c r="L79" s="86"/>
    </row>
    <row r="80" spans="1:12">
      <c r="A80" s="71"/>
      <c r="B80" s="86" t="s">
        <v>146</v>
      </c>
      <c r="C80" s="86"/>
      <c r="D80" s="86"/>
      <c r="E80" s="86"/>
      <c r="F80" s="86"/>
      <c r="G80" s="86"/>
      <c r="H80" s="86"/>
      <c r="I80" s="86"/>
      <c r="J80" s="86"/>
      <c r="K80" s="86"/>
      <c r="L80" s="86"/>
    </row>
    <row r="81" spans="1:1">
      <c r="A81" s="71"/>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topLeftCell="D1" zoomScale="80" zoomScaleSheetLayoutView="80" workbookViewId="0">
      <selection activeCell="B19" sqref="B19"/>
    </sheetView>
  </sheetViews>
  <sheetFormatPr defaultColWidth="9" defaultRowHeight="13.5"/>
  <cols>
    <col min="1" max="1" width="9" style="1"/>
    <col min="2" max="2" width="53.75" style="1" customWidth="1"/>
    <col min="3" max="3" width="10.875" style="1" customWidth="1"/>
    <col min="4" max="4" width="35.125" style="690" customWidth="1"/>
    <col min="5" max="5" width="9" style="690"/>
    <col min="6" max="6" width="40" style="690" customWidth="1"/>
    <col min="7" max="7" width="12.5" style="690" customWidth="1"/>
    <col min="8" max="8" width="57.625" style="690" customWidth="1"/>
    <col min="9" max="11" width="12.5" style="690" customWidth="1"/>
    <col min="12" max="16384" width="9" style="1"/>
  </cols>
  <sheetData>
    <row r="1" spans="2:21">
      <c r="B1" s="691" t="s">
        <v>73</v>
      </c>
      <c r="D1" s="693" t="s">
        <v>107</v>
      </c>
      <c r="F1" s="693" t="s">
        <v>126</v>
      </c>
      <c r="H1" s="694" t="s">
        <v>384</v>
      </c>
      <c r="I1" s="695"/>
      <c r="J1" s="695"/>
      <c r="K1" s="695"/>
      <c r="L1" s="695"/>
      <c r="M1" s="695"/>
      <c r="N1" s="695"/>
      <c r="O1" s="695"/>
      <c r="P1" s="695"/>
      <c r="Q1" s="695"/>
      <c r="R1" s="695"/>
      <c r="S1" s="695"/>
      <c r="T1" s="695"/>
      <c r="U1" s="695"/>
    </row>
    <row r="2" spans="2:21">
      <c r="H2" s="695"/>
      <c r="I2" s="695"/>
      <c r="J2" s="695"/>
      <c r="K2" s="695"/>
      <c r="L2" s="695"/>
      <c r="M2" s="695"/>
      <c r="N2" s="695"/>
      <c r="O2" s="695"/>
      <c r="P2" s="695"/>
      <c r="Q2" s="695"/>
      <c r="R2" s="695"/>
      <c r="S2" s="695"/>
      <c r="T2" s="695"/>
      <c r="U2" s="695"/>
    </row>
    <row r="3" spans="2:21" ht="135">
      <c r="B3" s="1" t="s">
        <v>483</v>
      </c>
      <c r="D3" s="690" t="s">
        <v>409</v>
      </c>
      <c r="F3" s="690" t="s">
        <v>129</v>
      </c>
      <c r="H3" s="696" t="s">
        <v>603</v>
      </c>
      <c r="I3" s="696" t="s">
        <v>604</v>
      </c>
      <c r="J3" s="696" t="s">
        <v>605</v>
      </c>
      <c r="K3" s="696" t="s">
        <v>606</v>
      </c>
      <c r="L3" s="696" t="s">
        <v>607</v>
      </c>
      <c r="M3" s="696" t="s">
        <v>219</v>
      </c>
      <c r="N3" s="696" t="s">
        <v>519</v>
      </c>
      <c r="O3" s="696" t="s">
        <v>608</v>
      </c>
      <c r="P3" s="696" t="s">
        <v>569</v>
      </c>
      <c r="Q3" s="696" t="s">
        <v>455</v>
      </c>
      <c r="R3" s="696" t="s">
        <v>609</v>
      </c>
      <c r="S3" s="696" t="s">
        <v>610</v>
      </c>
      <c r="T3" s="696" t="s">
        <v>222</v>
      </c>
      <c r="U3" s="696" t="s">
        <v>654</v>
      </c>
    </row>
    <row r="4" spans="2:21">
      <c r="B4" s="1" t="s">
        <v>165</v>
      </c>
      <c r="D4" s="690" t="s">
        <v>412</v>
      </c>
      <c r="F4" s="690" t="s">
        <v>132</v>
      </c>
      <c r="H4" s="695" t="s">
        <v>276</v>
      </c>
      <c r="I4" s="695" t="s">
        <v>276</v>
      </c>
      <c r="J4" s="695" t="s">
        <v>331</v>
      </c>
      <c r="K4" s="695" t="s">
        <v>35</v>
      </c>
      <c r="L4" s="695" t="s">
        <v>35</v>
      </c>
      <c r="M4" s="695" t="s">
        <v>48</v>
      </c>
      <c r="N4" s="695" t="s">
        <v>35</v>
      </c>
      <c r="O4" s="695" t="s">
        <v>35</v>
      </c>
      <c r="P4" s="695" t="s">
        <v>364</v>
      </c>
      <c r="Q4" s="695" t="s">
        <v>35</v>
      </c>
      <c r="R4" s="695" t="s">
        <v>600</v>
      </c>
      <c r="S4" s="695" t="s">
        <v>35</v>
      </c>
      <c r="T4" s="695" t="s">
        <v>598</v>
      </c>
      <c r="U4" s="695" t="s">
        <v>655</v>
      </c>
    </row>
    <row r="5" spans="2:21">
      <c r="B5" s="1" t="s">
        <v>639</v>
      </c>
      <c r="D5" s="690" t="s">
        <v>296</v>
      </c>
      <c r="F5" s="690" t="s">
        <v>5</v>
      </c>
      <c r="H5" s="695" t="s">
        <v>532</v>
      </c>
      <c r="I5" s="695" t="s">
        <v>532</v>
      </c>
      <c r="J5" s="695" t="s">
        <v>596</v>
      </c>
      <c r="K5" s="695"/>
      <c r="L5" s="695"/>
      <c r="M5" s="695" t="s">
        <v>105</v>
      </c>
      <c r="N5" s="695"/>
      <c r="O5" s="695"/>
      <c r="P5" s="695" t="s">
        <v>599</v>
      </c>
      <c r="Q5" s="695"/>
      <c r="R5" s="695" t="s">
        <v>601</v>
      </c>
      <c r="S5" s="695"/>
      <c r="T5" s="695" t="s">
        <v>532</v>
      </c>
      <c r="U5" s="695"/>
    </row>
    <row r="6" spans="2:21">
      <c r="B6" s="1" t="s">
        <v>386</v>
      </c>
      <c r="D6" s="690" t="s">
        <v>414</v>
      </c>
      <c r="F6" s="690" t="s">
        <v>135</v>
      </c>
      <c r="H6" s="695" t="s">
        <v>595</v>
      </c>
      <c r="I6" s="695" t="s">
        <v>595</v>
      </c>
      <c r="J6" s="695" t="s">
        <v>597</v>
      </c>
      <c r="K6" s="695"/>
      <c r="L6" s="695"/>
      <c r="M6" s="695" t="s">
        <v>648</v>
      </c>
      <c r="N6" s="695"/>
      <c r="O6" s="695"/>
      <c r="P6" s="695"/>
      <c r="Q6" s="695"/>
      <c r="R6" s="695"/>
      <c r="S6" s="695"/>
      <c r="T6" s="695" t="s">
        <v>343</v>
      </c>
      <c r="U6" s="695"/>
    </row>
    <row r="7" spans="2:21">
      <c r="B7" s="1" t="s">
        <v>640</v>
      </c>
      <c r="D7" s="690" t="s">
        <v>416</v>
      </c>
      <c r="F7" s="690" t="s">
        <v>114</v>
      </c>
      <c r="H7" s="695" t="s">
        <v>343</v>
      </c>
      <c r="I7" s="695" t="s">
        <v>343</v>
      </c>
      <c r="J7" s="695"/>
      <c r="K7" s="695"/>
      <c r="L7" s="695"/>
      <c r="M7" s="695" t="s">
        <v>649</v>
      </c>
      <c r="N7" s="695"/>
      <c r="O7" s="695"/>
      <c r="P7" s="695"/>
      <c r="Q7" s="695"/>
      <c r="R7" s="695"/>
      <c r="S7" s="695"/>
      <c r="T7" s="695"/>
      <c r="U7" s="695"/>
    </row>
    <row r="8" spans="2:21">
      <c r="B8" s="1" t="s">
        <v>641</v>
      </c>
      <c r="F8" s="690" t="s">
        <v>137</v>
      </c>
      <c r="H8" s="695" t="s">
        <v>143</v>
      </c>
      <c r="I8" s="695"/>
      <c r="J8" s="695"/>
      <c r="K8" s="695"/>
      <c r="L8" s="695"/>
      <c r="M8" s="695"/>
      <c r="N8" s="695"/>
      <c r="O8" s="695"/>
      <c r="P8" s="695"/>
      <c r="Q8" s="695"/>
      <c r="R8" s="695"/>
      <c r="S8" s="695"/>
      <c r="T8" s="695"/>
      <c r="U8" s="695"/>
    </row>
    <row r="9" spans="2:21">
      <c r="B9" s="1" t="s">
        <v>642</v>
      </c>
      <c r="F9" s="690" t="s">
        <v>138</v>
      </c>
      <c r="H9" s="1"/>
      <c r="I9" s="1"/>
      <c r="J9" s="1"/>
      <c r="K9" s="1"/>
    </row>
    <row r="10" spans="2:21">
      <c r="B10" s="1" t="s">
        <v>594</v>
      </c>
      <c r="F10" s="690" t="s">
        <v>341</v>
      </c>
      <c r="H10" s="1"/>
      <c r="I10" s="698"/>
      <c r="J10" s="1"/>
      <c r="K10" s="1"/>
    </row>
    <row r="11" spans="2:21">
      <c r="B11" s="1" t="s">
        <v>602</v>
      </c>
      <c r="H11" s="1"/>
      <c r="I11" s="698"/>
      <c r="J11" s="1"/>
      <c r="K11" s="1"/>
    </row>
    <row r="12" spans="2:21">
      <c r="B12" s="1" t="s">
        <v>382</v>
      </c>
      <c r="H12" s="1"/>
      <c r="I12" s="698"/>
      <c r="J12" s="1"/>
      <c r="K12" s="1"/>
      <c r="U12" s="1" t="s">
        <v>598</v>
      </c>
    </row>
    <row r="13" spans="2:21">
      <c r="B13" s="1" t="s">
        <v>420</v>
      </c>
      <c r="H13" s="453"/>
      <c r="I13" s="699"/>
      <c r="J13" s="703"/>
      <c r="K13" s="703"/>
      <c r="L13" s="703"/>
      <c r="M13" s="703"/>
      <c r="U13" s="1" t="s">
        <v>532</v>
      </c>
    </row>
    <row r="14" spans="2:21">
      <c r="B14" s="1" t="s">
        <v>643</v>
      </c>
      <c r="H14" s="453"/>
      <c r="I14" s="454"/>
      <c r="J14" s="704"/>
      <c r="K14" s="704"/>
      <c r="L14" s="704"/>
      <c r="M14" s="704"/>
      <c r="U14" s="1" t="s">
        <v>343</v>
      </c>
    </row>
    <row r="15" spans="2:21">
      <c r="B15" s="1" t="s">
        <v>634</v>
      </c>
      <c r="H15" s="453"/>
      <c r="I15" s="454"/>
      <c r="J15" s="704"/>
      <c r="K15" s="704"/>
      <c r="L15" s="704"/>
      <c r="M15" s="704"/>
      <c r="U15" s="1" t="s">
        <v>655</v>
      </c>
    </row>
    <row r="16" spans="2:21">
      <c r="B16" s="1" t="s">
        <v>2</v>
      </c>
      <c r="H16" s="453"/>
      <c r="I16" s="454"/>
      <c r="J16" s="704"/>
      <c r="K16" s="704"/>
      <c r="L16" s="704"/>
      <c r="M16" s="704"/>
    </row>
    <row r="17" spans="1:13">
      <c r="B17" s="1" t="s">
        <v>644</v>
      </c>
      <c r="H17" s="453"/>
      <c r="I17" s="454"/>
      <c r="J17" s="704"/>
      <c r="K17" s="704"/>
      <c r="L17" s="704"/>
      <c r="M17" s="704"/>
    </row>
    <row r="18" spans="1:13">
      <c r="B18" s="1" t="s">
        <v>645</v>
      </c>
      <c r="H18" s="453"/>
      <c r="I18" s="454"/>
      <c r="J18" s="704"/>
      <c r="K18" s="704"/>
      <c r="L18" s="704"/>
      <c r="M18" s="704"/>
    </row>
    <row r="19" spans="1:13">
      <c r="A19" s="1" t="s">
        <v>647</v>
      </c>
      <c r="B19" s="1" t="s">
        <v>646</v>
      </c>
      <c r="H19" s="453"/>
      <c r="I19" s="454"/>
      <c r="J19" s="704"/>
      <c r="K19" s="704"/>
      <c r="L19" s="704"/>
      <c r="M19" s="704"/>
    </row>
    <row r="20" spans="1:13">
      <c r="H20" s="453"/>
      <c r="I20" s="454"/>
      <c r="J20" s="704"/>
      <c r="K20" s="704"/>
      <c r="L20" s="704"/>
      <c r="M20" s="704"/>
    </row>
    <row r="21" spans="1:13">
      <c r="H21" s="453"/>
      <c r="I21" s="454"/>
      <c r="J21" s="704"/>
      <c r="K21" s="704"/>
      <c r="L21" s="704"/>
      <c r="M21" s="704"/>
    </row>
    <row r="22" spans="1:13">
      <c r="B22" s="691" t="s">
        <v>371</v>
      </c>
      <c r="D22" s="693" t="s">
        <v>513</v>
      </c>
      <c r="H22" s="694" t="s">
        <v>612</v>
      </c>
      <c r="I22" s="695"/>
      <c r="J22" s="695"/>
      <c r="K22" s="695"/>
      <c r="L22" s="695"/>
      <c r="M22" s="695"/>
    </row>
    <row r="23" spans="1:13">
      <c r="H23" s="695"/>
      <c r="I23" s="695"/>
      <c r="J23" s="695"/>
      <c r="K23" s="695"/>
      <c r="L23" s="695"/>
      <c r="M23" s="695"/>
    </row>
    <row r="24" spans="1:13" ht="42">
      <c r="B24" s="1" t="s">
        <v>631</v>
      </c>
      <c r="C24" s="1" t="s">
        <v>363</v>
      </c>
      <c r="D24" s="690" t="s">
        <v>299</v>
      </c>
      <c r="H24" s="697"/>
      <c r="I24" s="700" t="s">
        <v>613</v>
      </c>
      <c r="J24" s="705" t="s">
        <v>614</v>
      </c>
      <c r="K24" s="705" t="s">
        <v>615</v>
      </c>
      <c r="L24" s="705" t="s">
        <v>611</v>
      </c>
      <c r="M24" s="705" t="s">
        <v>616</v>
      </c>
    </row>
    <row r="25" spans="1:13">
      <c r="B25" s="1" t="s">
        <v>168</v>
      </c>
      <c r="C25" s="1" t="s">
        <v>376</v>
      </c>
      <c r="D25" s="690" t="s">
        <v>517</v>
      </c>
      <c r="H25" s="697" t="s">
        <v>603</v>
      </c>
      <c r="I25" s="701" t="s">
        <v>504</v>
      </c>
      <c r="J25" s="706">
        <v>0.5</v>
      </c>
      <c r="K25" s="706" t="s">
        <v>617</v>
      </c>
      <c r="L25" s="706">
        <v>0.5</v>
      </c>
      <c r="M25" s="706">
        <v>1</v>
      </c>
    </row>
    <row r="26" spans="1:13">
      <c r="B26" s="1" t="s">
        <v>64</v>
      </c>
      <c r="C26" s="1" t="s">
        <v>377</v>
      </c>
      <c r="D26" s="690" t="s">
        <v>518</v>
      </c>
      <c r="H26" s="697" t="s">
        <v>604</v>
      </c>
      <c r="I26" s="701" t="s">
        <v>504</v>
      </c>
      <c r="J26" s="706">
        <v>0.75</v>
      </c>
      <c r="K26" s="706" t="s">
        <v>617</v>
      </c>
      <c r="L26" s="706">
        <v>0.5</v>
      </c>
      <c r="M26" s="706">
        <v>0.66666666666666663</v>
      </c>
    </row>
    <row r="27" spans="1:13">
      <c r="B27" s="1" t="s">
        <v>224</v>
      </c>
      <c r="C27" s="1" t="s">
        <v>44</v>
      </c>
      <c r="D27" s="690" t="s">
        <v>488</v>
      </c>
      <c r="H27" s="697" t="s">
        <v>605</v>
      </c>
      <c r="I27" s="701" t="s">
        <v>504</v>
      </c>
      <c r="J27" s="706">
        <v>0.33333333333333331</v>
      </c>
      <c r="K27" s="706" t="s">
        <v>617</v>
      </c>
      <c r="L27" s="706">
        <v>0.33333333333333331</v>
      </c>
      <c r="M27" s="706">
        <v>1</v>
      </c>
    </row>
    <row r="28" spans="1:13">
      <c r="B28" s="1" t="s">
        <v>303</v>
      </c>
      <c r="C28" s="1" t="s">
        <v>166</v>
      </c>
      <c r="D28" s="690" t="s">
        <v>140</v>
      </c>
      <c r="H28" s="697" t="s">
        <v>606</v>
      </c>
      <c r="I28" s="701" t="s">
        <v>650</v>
      </c>
      <c r="J28" s="706" t="s">
        <v>246</v>
      </c>
      <c r="K28" s="706" t="s">
        <v>617</v>
      </c>
      <c r="L28" s="706">
        <v>0.5</v>
      </c>
      <c r="M28" s="706">
        <v>0.5</v>
      </c>
    </row>
    <row r="29" spans="1:13">
      <c r="B29" s="1" t="s">
        <v>392</v>
      </c>
      <c r="C29" s="1" t="s">
        <v>373</v>
      </c>
      <c r="D29" s="690" t="s">
        <v>337</v>
      </c>
      <c r="H29" s="697" t="s">
        <v>607</v>
      </c>
      <c r="I29" s="701" t="s">
        <v>650</v>
      </c>
      <c r="J29" s="706" t="s">
        <v>246</v>
      </c>
      <c r="K29" s="706" t="s">
        <v>617</v>
      </c>
      <c r="L29" s="706">
        <v>0.5</v>
      </c>
      <c r="M29" s="706">
        <v>0.5</v>
      </c>
    </row>
    <row r="30" spans="1:13">
      <c r="B30" s="1" t="s">
        <v>394</v>
      </c>
      <c r="C30" s="1" t="s">
        <v>226</v>
      </c>
      <c r="D30" s="690" t="s">
        <v>118</v>
      </c>
      <c r="H30" s="697" t="s">
        <v>219</v>
      </c>
      <c r="I30" s="701" t="s">
        <v>269</v>
      </c>
      <c r="J30" s="706" t="s">
        <v>246</v>
      </c>
      <c r="K30" s="706" t="s">
        <v>617</v>
      </c>
      <c r="L30" s="706">
        <v>0.5</v>
      </c>
      <c r="M30" s="706">
        <v>0.5</v>
      </c>
    </row>
    <row r="31" spans="1:13">
      <c r="B31" s="1" t="s">
        <v>235</v>
      </c>
      <c r="C31" s="1" t="s">
        <v>374</v>
      </c>
      <c r="D31" s="690" t="s">
        <v>268</v>
      </c>
      <c r="H31" s="697" t="s">
        <v>519</v>
      </c>
      <c r="I31" s="701" t="s">
        <v>504</v>
      </c>
      <c r="J31" s="706">
        <v>0.66666666666666663</v>
      </c>
      <c r="K31" s="706" t="s">
        <v>617</v>
      </c>
      <c r="L31" s="706">
        <v>0.33333333333333331</v>
      </c>
      <c r="M31" s="706">
        <v>0.5</v>
      </c>
    </row>
    <row r="32" spans="1:13">
      <c r="B32" s="1" t="s">
        <v>395</v>
      </c>
      <c r="C32" s="1" t="s">
        <v>378</v>
      </c>
      <c r="D32" s="690" t="s">
        <v>410</v>
      </c>
      <c r="H32" s="697" t="s">
        <v>608</v>
      </c>
      <c r="I32" s="701" t="s">
        <v>504</v>
      </c>
      <c r="J32" s="706">
        <v>0.66666666666666663</v>
      </c>
      <c r="K32" s="706" t="s">
        <v>617</v>
      </c>
      <c r="L32" s="706">
        <v>0.33333333333333331</v>
      </c>
      <c r="M32" s="706">
        <v>0.5</v>
      </c>
    </row>
    <row r="33" spans="1:13">
      <c r="B33" s="1" t="s">
        <v>396</v>
      </c>
      <c r="D33" s="690" t="s">
        <v>481</v>
      </c>
      <c r="H33" s="697" t="s">
        <v>569</v>
      </c>
      <c r="I33" s="701" t="s">
        <v>504</v>
      </c>
      <c r="J33" s="706">
        <v>0.5</v>
      </c>
      <c r="K33" s="706" t="s">
        <v>617</v>
      </c>
      <c r="L33" s="706">
        <v>0.5</v>
      </c>
      <c r="M33" s="706">
        <v>1</v>
      </c>
    </row>
    <row r="34" spans="1:13">
      <c r="D34" s="690" t="s">
        <v>11</v>
      </c>
      <c r="H34" s="697" t="s">
        <v>455</v>
      </c>
      <c r="I34" s="701" t="s">
        <v>504</v>
      </c>
      <c r="J34" s="706">
        <v>0.5</v>
      </c>
      <c r="K34" s="706" t="s">
        <v>617</v>
      </c>
      <c r="L34" s="706">
        <v>0.5</v>
      </c>
      <c r="M34" s="706">
        <v>1</v>
      </c>
    </row>
    <row r="35" spans="1:13">
      <c r="D35" s="690" t="s">
        <v>28</v>
      </c>
      <c r="H35" s="697" t="s">
        <v>609</v>
      </c>
      <c r="I35" s="701" t="s">
        <v>504</v>
      </c>
      <c r="J35" s="706">
        <v>0.5</v>
      </c>
      <c r="K35" s="706" t="s">
        <v>617</v>
      </c>
      <c r="L35" s="706">
        <v>0.5</v>
      </c>
      <c r="M35" s="706">
        <v>1</v>
      </c>
    </row>
    <row r="36" spans="1:13">
      <c r="D36" s="690" t="s">
        <v>520</v>
      </c>
      <c r="H36" s="697" t="s">
        <v>610</v>
      </c>
      <c r="I36" s="701" t="s">
        <v>504</v>
      </c>
      <c r="J36" s="706">
        <v>0.33333333333333331</v>
      </c>
      <c r="K36" s="706" t="s">
        <v>617</v>
      </c>
      <c r="L36" s="706">
        <v>0.33333333333333331</v>
      </c>
      <c r="M36" s="706">
        <v>1</v>
      </c>
    </row>
    <row r="37" spans="1:13">
      <c r="D37" s="690" t="s">
        <v>521</v>
      </c>
      <c r="H37" s="697" t="s">
        <v>651</v>
      </c>
      <c r="I37" s="701" t="s">
        <v>504</v>
      </c>
      <c r="J37" s="706">
        <v>0.33333333333333331</v>
      </c>
      <c r="K37" s="706" t="s">
        <v>617</v>
      </c>
      <c r="L37" s="706">
        <v>0.33333333333333331</v>
      </c>
      <c r="M37" s="706">
        <v>1</v>
      </c>
    </row>
    <row r="38" spans="1:13">
      <c r="D38" s="690" t="s">
        <v>522</v>
      </c>
      <c r="H38" s="697" t="s">
        <v>652</v>
      </c>
      <c r="I38" s="701" t="s">
        <v>504</v>
      </c>
      <c r="J38" s="706">
        <v>0.66666666666666663</v>
      </c>
      <c r="K38" s="706" t="s">
        <v>617</v>
      </c>
      <c r="L38" s="706">
        <v>0.33333333333333331</v>
      </c>
      <c r="M38" s="706">
        <v>0.5</v>
      </c>
    </row>
    <row r="39" spans="1:13">
      <c r="D39" s="690" t="s">
        <v>19</v>
      </c>
      <c r="H39" s="697" t="s">
        <v>653</v>
      </c>
      <c r="I39" s="701" t="s">
        <v>269</v>
      </c>
      <c r="J39" s="706" t="s">
        <v>246</v>
      </c>
      <c r="K39" s="706" t="s">
        <v>617</v>
      </c>
      <c r="L39" s="706">
        <v>0.5</v>
      </c>
      <c r="M39" s="706">
        <v>0.5</v>
      </c>
    </row>
    <row r="40" spans="1:13">
      <c r="D40" s="690" t="s">
        <v>523</v>
      </c>
      <c r="H40" s="695" t="s">
        <v>222</v>
      </c>
      <c r="I40" s="702" t="s">
        <v>504</v>
      </c>
      <c r="J40" s="707">
        <v>0.5</v>
      </c>
      <c r="K40" s="707" t="s">
        <v>617</v>
      </c>
      <c r="L40" s="707">
        <v>0.33333333333333331</v>
      </c>
      <c r="M40" s="707">
        <v>0.66666666666666663</v>
      </c>
    </row>
    <row r="41" spans="1:13">
      <c r="D41" s="690" t="s">
        <v>85</v>
      </c>
      <c r="H41" s="695" t="s">
        <v>654</v>
      </c>
      <c r="I41" s="702" t="s">
        <v>504</v>
      </c>
      <c r="J41" s="707">
        <v>0.5</v>
      </c>
      <c r="K41" s="707" t="s">
        <v>617</v>
      </c>
      <c r="L41" s="707">
        <v>0.33333333333333331</v>
      </c>
      <c r="M41" s="707">
        <v>0.66666666666666663</v>
      </c>
    </row>
    <row r="42" spans="1:13">
      <c r="D42" s="690" t="s">
        <v>509</v>
      </c>
      <c r="H42" s="1"/>
      <c r="I42" s="1"/>
      <c r="J42" s="1"/>
      <c r="K42" s="1"/>
    </row>
    <row r="43" spans="1:13">
      <c r="D43" s="690" t="s">
        <v>423</v>
      </c>
      <c r="H43" s="1"/>
      <c r="I43" s="1"/>
      <c r="J43" s="1"/>
      <c r="K43" s="1"/>
    </row>
    <row r="44" spans="1:13">
      <c r="D44" s="690" t="s">
        <v>229</v>
      </c>
      <c r="H44" s="1"/>
      <c r="I44" s="1"/>
      <c r="J44" s="1"/>
      <c r="K44" s="1"/>
    </row>
    <row r="45" spans="1:13">
      <c r="D45" s="690" t="s">
        <v>297</v>
      </c>
      <c r="H45" s="1"/>
      <c r="I45" s="1"/>
      <c r="J45" s="1"/>
      <c r="K45" s="1"/>
    </row>
    <row r="46" spans="1:13">
      <c r="H46" s="1"/>
      <c r="I46" s="1"/>
      <c r="J46" s="1"/>
      <c r="K46" s="1"/>
    </row>
    <row r="47" spans="1:13">
      <c r="A47" s="1">
        <v>8</v>
      </c>
      <c r="B47" s="691" t="s">
        <v>429</v>
      </c>
      <c r="H47" s="1"/>
      <c r="I47" s="1"/>
      <c r="J47" s="1"/>
      <c r="K47" s="1"/>
    </row>
    <row r="48" spans="1:13">
      <c r="H48" s="1"/>
      <c r="I48" s="1"/>
      <c r="J48" s="1"/>
      <c r="K48" s="1"/>
    </row>
    <row r="49" spans="2:11" ht="27">
      <c r="B49" s="692" t="s">
        <v>554</v>
      </c>
      <c r="H49" s="1"/>
      <c r="I49" s="1"/>
      <c r="J49" s="1"/>
      <c r="K49" s="1"/>
    </row>
    <row r="50" spans="2:11">
      <c r="B50" s="692" t="s">
        <v>262</v>
      </c>
      <c r="H50" s="1"/>
      <c r="I50" s="1"/>
      <c r="J50" s="1"/>
      <c r="K50" s="1"/>
    </row>
    <row r="51" spans="2:11">
      <c r="B51" s="692" t="s">
        <v>478</v>
      </c>
      <c r="H51" s="1"/>
      <c r="I51" s="1"/>
      <c r="J51" s="1"/>
      <c r="K51" s="1"/>
    </row>
    <row r="52" spans="2:11">
      <c r="B52" s="692" t="s">
        <v>544</v>
      </c>
      <c r="H52" s="1"/>
      <c r="I52" s="1"/>
      <c r="J52" s="1"/>
      <c r="K52" s="1"/>
    </row>
    <row r="53" spans="2:11">
      <c r="B53" s="692" t="s">
        <v>245</v>
      </c>
      <c r="H53" s="1"/>
      <c r="I53" s="1"/>
      <c r="J53" s="1"/>
      <c r="K53" s="1"/>
    </row>
    <row r="54" spans="2:11">
      <c r="B54" s="692" t="s">
        <v>354</v>
      </c>
      <c r="H54" s="1"/>
      <c r="I54" s="1"/>
      <c r="J54" s="1"/>
      <c r="K54" s="1"/>
    </row>
    <row r="55" spans="2:11">
      <c r="B55" s="692"/>
      <c r="H55" s="1"/>
      <c r="I55" s="1"/>
      <c r="J55" s="1"/>
      <c r="K55" s="1"/>
    </row>
    <row r="56" spans="2:11">
      <c r="B56" s="692"/>
      <c r="H56" s="1"/>
      <c r="I56" s="1"/>
      <c r="J56" s="1"/>
      <c r="K56" s="1"/>
    </row>
    <row r="57" spans="2:11">
      <c r="H57" s="1"/>
      <c r="I57" s="1"/>
      <c r="J57" s="1"/>
      <c r="K57" s="1"/>
    </row>
    <row r="58" spans="2:11">
      <c r="H58" s="1"/>
      <c r="I58" s="1"/>
      <c r="J58" s="1"/>
      <c r="K58" s="1"/>
    </row>
    <row r="59" spans="2:11">
      <c r="H59" s="1"/>
      <c r="I59" s="1"/>
      <c r="J59" s="1"/>
      <c r="K59" s="1"/>
    </row>
    <row r="60" spans="2:11">
      <c r="H60" s="1"/>
      <c r="I60" s="1"/>
      <c r="J60" s="1"/>
      <c r="K60" s="1"/>
    </row>
    <row r="61" spans="2:11">
      <c r="H61" s="1"/>
      <c r="I61" s="1"/>
      <c r="J61" s="1"/>
      <c r="K61" s="1"/>
    </row>
    <row r="62" spans="2:11">
      <c r="H62" s="1"/>
      <c r="I62" s="1"/>
      <c r="J62" s="1"/>
      <c r="K62" s="1"/>
    </row>
    <row r="63" spans="2:11">
      <c r="H63" s="1"/>
      <c r="I63" s="1"/>
      <c r="J63" s="1"/>
      <c r="K63" s="1"/>
    </row>
    <row r="64" spans="2:11">
      <c r="H64" s="1"/>
      <c r="I64" s="1"/>
      <c r="J64" s="1"/>
      <c r="K64" s="1"/>
    </row>
    <row r="65" spans="8:11">
      <c r="H65" s="1"/>
      <c r="I65" s="1"/>
      <c r="J65" s="1"/>
      <c r="K65" s="1"/>
    </row>
    <row r="66" spans="8:11">
      <c r="H66" s="1"/>
      <c r="I66" s="1"/>
      <c r="J66" s="1"/>
      <c r="K66" s="1"/>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102</v>
      </c>
    </row>
    <row r="2" spans="1:11" ht="18" customHeight="1">
      <c r="A2" s="181" t="s">
        <v>183</v>
      </c>
      <c r="B2" s="181"/>
      <c r="C2" s="181"/>
      <c r="D2" s="181"/>
      <c r="E2" s="181"/>
      <c r="F2" s="181"/>
      <c r="G2" s="181"/>
      <c r="H2" s="181"/>
      <c r="I2" s="181"/>
      <c r="J2" s="181"/>
      <c r="K2" s="181"/>
    </row>
    <row r="5" spans="1:11" ht="18.75" customHeight="1">
      <c r="A5" s="182" t="s">
        <v>73</v>
      </c>
      <c r="B5" s="184" t="s">
        <v>329</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44"/>
      <c r="H16" s="251"/>
      <c r="I16" s="251"/>
      <c r="J16" s="251"/>
      <c r="K16" s="256"/>
    </row>
    <row r="17" spans="1:11">
      <c r="A17" s="182" t="s">
        <v>370</v>
      </c>
      <c r="B17" s="182" t="s">
        <v>117</v>
      </c>
      <c r="C17" s="182"/>
      <c r="D17" s="182"/>
      <c r="E17" s="182"/>
      <c r="F17" s="182"/>
      <c r="G17" s="182" t="s">
        <v>302</v>
      </c>
      <c r="H17" s="182"/>
      <c r="I17" s="182"/>
      <c r="J17" s="182"/>
      <c r="K17" s="182"/>
    </row>
    <row r="18" spans="1:11" ht="18.75" customHeight="1">
      <c r="A18" s="182"/>
      <c r="B18" s="203"/>
      <c r="C18" s="203"/>
      <c r="D18" s="227" t="s">
        <v>383</v>
      </c>
      <c r="E18" s="232"/>
      <c r="F18" s="238"/>
      <c r="G18" s="203"/>
      <c r="H18" s="203"/>
      <c r="I18" s="227" t="s">
        <v>383</v>
      </c>
      <c r="J18" s="232"/>
      <c r="K18" s="238"/>
    </row>
    <row r="19" spans="1:11">
      <c r="A19" s="189" t="s">
        <v>353</v>
      </c>
      <c r="B19" s="182" t="s">
        <v>349</v>
      </c>
      <c r="C19" s="182"/>
      <c r="D19" s="182"/>
      <c r="E19" s="182"/>
      <c r="F19" s="182"/>
      <c r="G19" s="182" t="s">
        <v>350</v>
      </c>
      <c r="H19" s="182"/>
      <c r="I19" s="182"/>
      <c r="J19" s="182"/>
      <c r="K19" s="182"/>
    </row>
    <row r="20" spans="1:11" ht="18.75" customHeight="1">
      <c r="A20" s="188"/>
      <c r="B20" s="203"/>
      <c r="C20" s="203"/>
      <c r="D20" s="203"/>
      <c r="E20" s="203"/>
      <c r="F20" s="203"/>
      <c r="G20" s="203"/>
      <c r="H20" s="203"/>
      <c r="I20" s="203"/>
      <c r="J20" s="203"/>
      <c r="K20" s="203"/>
    </row>
    <row r="21" spans="1:11" ht="12" customHeight="1">
      <c r="A21" s="190" t="s">
        <v>355</v>
      </c>
      <c r="B21" s="182" t="s">
        <v>172</v>
      </c>
      <c r="C21" s="184" t="s">
        <v>356</v>
      </c>
      <c r="D21" s="184"/>
      <c r="E21" s="184"/>
      <c r="F21" s="184"/>
      <c r="G21" s="184"/>
      <c r="H21" s="184"/>
      <c r="I21" s="184"/>
      <c r="J21" s="184"/>
      <c r="K21" s="184"/>
    </row>
    <row r="22" spans="1:11">
      <c r="A22" s="190"/>
      <c r="B22" s="203"/>
      <c r="C22" s="182" t="s">
        <v>361</v>
      </c>
      <c r="D22" s="182" t="s">
        <v>16</v>
      </c>
      <c r="E22" s="182" t="s">
        <v>366</v>
      </c>
      <c r="F22" s="202" t="s">
        <v>350</v>
      </c>
      <c r="G22" s="245"/>
      <c r="H22" s="182" t="s">
        <v>155</v>
      </c>
      <c r="I22" s="182"/>
      <c r="J22" s="182"/>
      <c r="K22" s="182"/>
    </row>
    <row r="23" spans="1:11" ht="18.75" customHeight="1">
      <c r="A23" s="190"/>
      <c r="B23" s="203"/>
      <c r="C23" s="218"/>
      <c r="D23" s="205"/>
      <c r="E23" s="233"/>
      <c r="F23" s="239"/>
      <c r="G23" s="239"/>
      <c r="H23" s="252" t="s">
        <v>50</v>
      </c>
      <c r="I23" s="261"/>
      <c r="J23" s="252" t="s">
        <v>261</v>
      </c>
      <c r="K23" s="203"/>
    </row>
    <row r="24" spans="1:11" ht="18.75" customHeight="1">
      <c r="A24" s="190"/>
      <c r="B24" s="203"/>
      <c r="C24" s="218"/>
      <c r="D24" s="205"/>
      <c r="E24" s="233"/>
      <c r="F24" s="239"/>
      <c r="G24" s="239"/>
      <c r="H24" s="252" t="s">
        <v>50</v>
      </c>
      <c r="I24" s="261"/>
      <c r="J24" s="252" t="s">
        <v>261</v>
      </c>
      <c r="K24" s="203"/>
    </row>
    <row r="27" spans="1:11">
      <c r="A27" s="180" t="s">
        <v>360</v>
      </c>
    </row>
    <row r="28" spans="1:11" ht="3.75" customHeight="1"/>
    <row r="29" spans="1:11">
      <c r="A29" s="191" t="s">
        <v>27</v>
      </c>
      <c r="B29" s="204" t="s">
        <v>422</v>
      </c>
      <c r="C29" s="219"/>
      <c r="D29" s="219"/>
      <c r="E29" s="219"/>
      <c r="F29" s="219"/>
      <c r="G29" s="246"/>
      <c r="H29" s="204" t="s">
        <v>424</v>
      </c>
      <c r="I29" s="246"/>
      <c r="J29" s="253" t="s">
        <v>143</v>
      </c>
      <c r="K29" s="191" t="s">
        <v>344</v>
      </c>
    </row>
    <row r="30" spans="1:11" ht="24">
      <c r="A30" s="192"/>
      <c r="B30" s="191" t="s">
        <v>335</v>
      </c>
      <c r="C30" s="191" t="s">
        <v>84</v>
      </c>
      <c r="D30" s="191" t="s">
        <v>340</v>
      </c>
      <c r="E30" s="191" t="s">
        <v>284</v>
      </c>
      <c r="F30" s="191" t="s">
        <v>338</v>
      </c>
      <c r="G30" s="191" t="s">
        <v>341</v>
      </c>
      <c r="H30" s="253" t="s">
        <v>240</v>
      </c>
      <c r="I30" s="197" t="s">
        <v>343</v>
      </c>
      <c r="J30" s="192"/>
      <c r="K30" s="192"/>
    </row>
    <row r="31" spans="1:11" ht="18.75" customHeight="1">
      <c r="A31" s="182" t="s">
        <v>591</v>
      </c>
      <c r="B31" s="205"/>
      <c r="C31" s="205"/>
      <c r="D31" s="205"/>
      <c r="E31" s="205"/>
      <c r="F31" s="205"/>
      <c r="G31" s="205"/>
      <c r="H31" s="205"/>
      <c r="I31" s="205"/>
      <c r="J31" s="205"/>
      <c r="K31" s="272" t="str">
        <f>IF(SUM(B31:J31)=0,"",SUM(B31:J31))</f>
        <v/>
      </c>
    </row>
    <row r="32" spans="1:11" ht="15" customHeight="1">
      <c r="A32" s="182" t="s">
        <v>587</v>
      </c>
      <c r="B32" s="206"/>
      <c r="C32" s="206"/>
      <c r="D32" s="206"/>
      <c r="E32" s="206"/>
      <c r="F32" s="206"/>
      <c r="G32" s="206"/>
      <c r="H32" s="206"/>
      <c r="I32" s="206"/>
      <c r="J32" s="206"/>
      <c r="K32" s="273" t="str">
        <f>IF(SUM(B32:J32)=0,"",SUM(B32:J32))</f>
        <v/>
      </c>
    </row>
    <row r="33" spans="1:11" ht="15" customHeight="1">
      <c r="A33" s="182"/>
      <c r="B33" s="207"/>
      <c r="C33" s="207"/>
      <c r="D33" s="207"/>
      <c r="E33" s="207"/>
      <c r="F33" s="207"/>
      <c r="G33" s="207"/>
      <c r="H33" s="207"/>
      <c r="I33" s="207"/>
      <c r="J33" s="207"/>
      <c r="K33" s="274" t="str">
        <f>IF(SUM(B33:J33)=0,"",SUM(B33:J33))</f>
        <v/>
      </c>
    </row>
    <row r="34" spans="1:11" ht="12" customHeight="1">
      <c r="A34" s="183"/>
      <c r="B34" s="208"/>
      <c r="C34" s="208"/>
      <c r="D34" s="208"/>
      <c r="E34" s="208"/>
      <c r="F34" s="208"/>
      <c r="G34" s="208"/>
      <c r="H34" s="208"/>
      <c r="I34" s="208"/>
      <c r="J34" s="208"/>
      <c r="K34" s="208"/>
    </row>
    <row r="36" spans="1:11">
      <c r="A36" s="180" t="s">
        <v>390</v>
      </c>
    </row>
    <row r="37" spans="1:11" ht="3.75" customHeight="1"/>
    <row r="38" spans="1:11" ht="18.75" customHeight="1">
      <c r="A38" s="193"/>
      <c r="B38" s="209"/>
      <c r="C38" s="209"/>
      <c r="D38" s="209"/>
      <c r="E38" s="209"/>
      <c r="F38" s="209"/>
      <c r="G38" s="209"/>
      <c r="H38" s="209"/>
      <c r="I38" s="209"/>
      <c r="J38" s="209"/>
      <c r="K38" s="275"/>
    </row>
    <row r="39" spans="1:11" ht="18.75" customHeight="1">
      <c r="A39" s="194"/>
      <c r="B39" s="210"/>
      <c r="C39" s="210"/>
      <c r="D39" s="210"/>
      <c r="E39" s="210"/>
      <c r="F39" s="210"/>
      <c r="G39" s="210"/>
      <c r="H39" s="210"/>
      <c r="I39" s="210"/>
      <c r="J39" s="210"/>
      <c r="K39" s="276"/>
    </row>
    <row r="40" spans="1:11" ht="18.75" customHeight="1">
      <c r="A40" s="194"/>
      <c r="B40" s="210"/>
      <c r="C40" s="210"/>
      <c r="D40" s="210"/>
      <c r="E40" s="210"/>
      <c r="F40" s="210"/>
      <c r="G40" s="210"/>
      <c r="H40" s="210"/>
      <c r="I40" s="210"/>
      <c r="J40" s="210"/>
      <c r="K40" s="276"/>
    </row>
    <row r="41" spans="1:11" ht="18.75" customHeight="1">
      <c r="A41" s="195"/>
      <c r="B41" s="211"/>
      <c r="C41" s="211"/>
      <c r="D41" s="211"/>
      <c r="E41" s="211"/>
      <c r="F41" s="211"/>
      <c r="G41" s="211"/>
      <c r="H41" s="211"/>
      <c r="I41" s="211"/>
      <c r="J41" s="211"/>
      <c r="K41" s="277"/>
    </row>
    <row r="44" spans="1:11">
      <c r="A44" s="180" t="s">
        <v>397</v>
      </c>
    </row>
    <row r="45" spans="1:11" ht="3.75" customHeight="1"/>
    <row r="46" spans="1:11" ht="18.75" customHeight="1">
      <c r="A46" s="196" t="s">
        <v>380</v>
      </c>
      <c r="B46" s="212"/>
      <c r="C46" s="220"/>
      <c r="D46" s="228"/>
      <c r="E46" s="228"/>
      <c r="F46" s="228"/>
      <c r="G46" s="228"/>
      <c r="H46" s="254"/>
      <c r="I46" s="186"/>
      <c r="J46" s="186"/>
      <c r="K46" s="186"/>
    </row>
    <row r="47" spans="1:11" ht="18.75" customHeight="1">
      <c r="A47" s="197" t="s">
        <v>134</v>
      </c>
      <c r="B47" s="213"/>
      <c r="C47" s="221"/>
      <c r="D47" s="229"/>
      <c r="E47" s="229"/>
      <c r="F47" s="229"/>
      <c r="G47" s="229"/>
      <c r="H47" s="255"/>
    </row>
    <row r="48" spans="1:11" ht="18.75" customHeight="1">
      <c r="A48" s="198"/>
      <c r="B48" s="214" t="s">
        <v>40</v>
      </c>
      <c r="C48" s="222"/>
      <c r="D48" s="230" t="s">
        <v>408</v>
      </c>
      <c r="E48" s="230"/>
      <c r="F48" s="230"/>
      <c r="G48" s="244"/>
      <c r="H48" s="256"/>
    </row>
    <row r="49" spans="1:11" ht="18.75" customHeight="1">
      <c r="A49" s="199"/>
      <c r="B49" s="215"/>
      <c r="C49" s="223"/>
      <c r="D49" s="230" t="s">
        <v>293</v>
      </c>
      <c r="E49" s="230"/>
      <c r="F49" s="230"/>
      <c r="G49" s="247"/>
      <c r="H49" s="257"/>
    </row>
    <row r="50" spans="1:11" ht="18.75" customHeight="1">
      <c r="A50" s="199"/>
      <c r="B50" s="214" t="s">
        <v>398</v>
      </c>
      <c r="C50" s="222"/>
      <c r="D50" s="231" t="s">
        <v>385</v>
      </c>
      <c r="E50" s="231"/>
      <c r="F50" s="231"/>
      <c r="G50" s="247"/>
      <c r="H50" s="257"/>
      <c r="I50" s="200"/>
      <c r="J50" s="225"/>
      <c r="K50" s="225"/>
    </row>
    <row r="51" spans="1:11" ht="18.75" customHeight="1">
      <c r="A51" s="199"/>
      <c r="B51" s="216" t="s">
        <v>441</v>
      </c>
      <c r="C51" s="224"/>
      <c r="D51" s="231" t="s">
        <v>400</v>
      </c>
      <c r="E51" s="231"/>
      <c r="F51" s="231"/>
      <c r="G51" s="182" t="s">
        <v>406</v>
      </c>
      <c r="H51" s="240"/>
      <c r="I51" s="262"/>
      <c r="J51" s="262"/>
      <c r="K51" s="278"/>
    </row>
    <row r="52" spans="1:11" ht="18.75" customHeight="1">
      <c r="A52" s="199"/>
      <c r="B52" s="216"/>
      <c r="C52" s="224"/>
      <c r="D52" s="198"/>
      <c r="E52" s="187" t="s">
        <v>318</v>
      </c>
      <c r="F52" s="239"/>
      <c r="G52" s="239"/>
      <c r="H52" s="182" t="s">
        <v>60</v>
      </c>
      <c r="I52" s="239"/>
      <c r="J52" s="239"/>
      <c r="K52" s="239"/>
    </row>
    <row r="53" spans="1:11" ht="18.75" customHeight="1">
      <c r="A53" s="199"/>
      <c r="B53" s="199"/>
      <c r="D53" s="199"/>
      <c r="E53" s="187" t="s">
        <v>348</v>
      </c>
      <c r="F53" s="240"/>
      <c r="G53" s="248" t="s">
        <v>265</v>
      </c>
      <c r="H53" s="182" t="s">
        <v>407</v>
      </c>
      <c r="I53" s="240"/>
      <c r="J53" s="268"/>
      <c r="K53" s="248" t="s">
        <v>32</v>
      </c>
    </row>
    <row r="54" spans="1:11" ht="18.75" customHeight="1">
      <c r="A54" s="199"/>
      <c r="B54" s="199"/>
      <c r="D54" s="199"/>
      <c r="E54" s="230" t="s">
        <v>120</v>
      </c>
      <c r="F54" s="230"/>
      <c r="G54" s="230"/>
      <c r="H54" s="230"/>
      <c r="I54" s="263"/>
      <c r="J54" s="263"/>
      <c r="K54" s="263"/>
    </row>
    <row r="55" spans="1:11" ht="18.75" customHeight="1">
      <c r="A55" s="199"/>
      <c r="B55" s="199"/>
      <c r="D55" s="199"/>
      <c r="E55" s="234" t="s">
        <v>339</v>
      </c>
      <c r="F55" s="241"/>
      <c r="G55" s="234" t="s">
        <v>358</v>
      </c>
      <c r="H55" s="258"/>
      <c r="I55" s="264"/>
      <c r="J55" s="269"/>
      <c r="K55" s="279"/>
    </row>
    <row r="56" spans="1:11" ht="18.75" customHeight="1">
      <c r="A56" s="199"/>
      <c r="B56" s="199"/>
      <c r="D56" s="199"/>
      <c r="E56" s="235"/>
      <c r="F56" s="242"/>
      <c r="G56" s="249"/>
      <c r="H56" s="189" t="s">
        <v>621</v>
      </c>
      <c r="I56" s="265"/>
      <c r="J56" s="212" t="s">
        <v>506</v>
      </c>
      <c r="K56" s="266" t="s">
        <v>620</v>
      </c>
    </row>
    <row r="57" spans="1:11" ht="18.75" customHeight="1">
      <c r="A57" s="199"/>
      <c r="B57" s="199"/>
      <c r="D57" s="199"/>
      <c r="E57" s="235"/>
      <c r="F57" s="242"/>
      <c r="G57" s="235"/>
      <c r="H57" s="259"/>
      <c r="I57" s="266" t="s">
        <v>619</v>
      </c>
      <c r="J57" s="270"/>
      <c r="K57" s="271"/>
    </row>
    <row r="58" spans="1:11" ht="18.75" customHeight="1">
      <c r="A58" s="199"/>
      <c r="B58" s="199"/>
      <c r="D58" s="199"/>
      <c r="E58" s="235"/>
      <c r="F58" s="242"/>
      <c r="G58" s="235"/>
      <c r="H58" s="259"/>
      <c r="I58" s="192" t="s">
        <v>618</v>
      </c>
      <c r="J58" s="271"/>
      <c r="K58" s="271"/>
    </row>
    <row r="59" spans="1:11" ht="18.75" customHeight="1">
      <c r="A59" s="199"/>
      <c r="B59" s="199"/>
      <c r="D59" s="199"/>
      <c r="E59" s="235"/>
      <c r="F59" s="242"/>
      <c r="G59" s="250"/>
      <c r="H59" s="260"/>
      <c r="I59" s="192" t="s">
        <v>461</v>
      </c>
      <c r="J59" s="271"/>
      <c r="K59" s="271"/>
    </row>
    <row r="60" spans="1:11" ht="18.75" customHeight="1">
      <c r="A60" s="200"/>
      <c r="B60" s="200"/>
      <c r="C60" s="225"/>
      <c r="D60" s="200"/>
      <c r="E60" s="236"/>
      <c r="F60" s="243"/>
      <c r="G60" s="250" t="s">
        <v>403</v>
      </c>
      <c r="H60" s="243"/>
      <c r="I60" s="267"/>
      <c r="J60" s="267"/>
      <c r="K60" s="280"/>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418</v>
      </c>
    </row>
    <row r="2" spans="1:11" ht="18" customHeight="1">
      <c r="A2" s="181" t="s">
        <v>183</v>
      </c>
      <c r="B2" s="181"/>
      <c r="C2" s="181"/>
      <c r="D2" s="181"/>
      <c r="E2" s="181"/>
      <c r="F2" s="181"/>
      <c r="G2" s="181"/>
      <c r="H2" s="181"/>
      <c r="I2" s="181"/>
      <c r="J2" s="181"/>
      <c r="K2" s="181"/>
    </row>
    <row r="5" spans="1:11" ht="18.75" customHeight="1">
      <c r="A5" s="182" t="s">
        <v>73</v>
      </c>
      <c r="B5" s="184" t="s">
        <v>123</v>
      </c>
      <c r="C5" s="184"/>
      <c r="D5" s="184"/>
      <c r="E5" s="184"/>
      <c r="F5" s="184"/>
    </row>
    <row r="6" spans="1:11" ht="18.75" customHeight="1">
      <c r="A6" s="182" t="s">
        <v>419</v>
      </c>
      <c r="B6" s="239"/>
      <c r="C6" s="239"/>
      <c r="D6" s="239"/>
      <c r="E6" s="239"/>
      <c r="F6" s="239"/>
    </row>
    <row r="7" spans="1:11" ht="12" customHeight="1">
      <c r="A7" s="183"/>
      <c r="B7" s="201"/>
      <c r="C7" s="201"/>
      <c r="D7" s="201"/>
      <c r="E7" s="201"/>
      <c r="F7" s="201"/>
    </row>
    <row r="9" spans="1:11">
      <c r="A9" s="184" t="s">
        <v>330</v>
      </c>
      <c r="B9" s="184"/>
      <c r="C9" s="184"/>
      <c r="D9" s="184" t="s">
        <v>379</v>
      </c>
      <c r="E9" s="184"/>
      <c r="F9" s="184"/>
      <c r="G9" s="184" t="s">
        <v>332</v>
      </c>
      <c r="H9" s="184"/>
      <c r="I9" s="184"/>
      <c r="J9" s="184"/>
      <c r="K9" s="184"/>
    </row>
    <row r="10" spans="1:11" ht="18.75" customHeight="1">
      <c r="A10" s="185"/>
      <c r="B10" s="185"/>
      <c r="C10" s="185"/>
      <c r="D10" s="185"/>
      <c r="E10" s="185"/>
      <c r="F10" s="185"/>
      <c r="G10" s="185"/>
      <c r="H10" s="185"/>
      <c r="I10" s="185"/>
      <c r="J10" s="185"/>
      <c r="K10" s="185"/>
    </row>
    <row r="11" spans="1:11" ht="12" customHeight="1">
      <c r="A11" s="186"/>
      <c r="B11" s="186"/>
      <c r="C11" s="186"/>
      <c r="D11" s="186"/>
      <c r="E11" s="186"/>
      <c r="F11" s="186"/>
      <c r="G11" s="186"/>
      <c r="H11" s="186"/>
      <c r="I11" s="186"/>
      <c r="J11" s="186"/>
      <c r="K11" s="186"/>
    </row>
    <row r="12" spans="1:11" ht="12" customHeight="1">
      <c r="A12" s="186"/>
      <c r="B12" s="186"/>
      <c r="C12" s="186"/>
      <c r="D12" s="186"/>
      <c r="E12" s="186"/>
      <c r="F12" s="186"/>
      <c r="G12" s="186"/>
      <c r="H12" s="186"/>
      <c r="I12" s="186"/>
      <c r="J12" s="186"/>
      <c r="K12" s="186"/>
    </row>
    <row r="13" spans="1:11">
      <c r="A13" s="180" t="s">
        <v>388</v>
      </c>
    </row>
    <row r="14" spans="1:11" ht="3.75" customHeight="1"/>
    <row r="15" spans="1:11">
      <c r="A15" s="187" t="s">
        <v>334</v>
      </c>
      <c r="B15" s="182" t="s">
        <v>345</v>
      </c>
      <c r="C15" s="182"/>
      <c r="D15" s="182"/>
      <c r="E15" s="182"/>
      <c r="F15" s="182"/>
      <c r="G15" s="182" t="s">
        <v>346</v>
      </c>
      <c r="H15" s="182"/>
      <c r="I15" s="182"/>
      <c r="J15" s="182"/>
      <c r="K15" s="182"/>
    </row>
    <row r="16" spans="1:11" ht="18.75" customHeight="1">
      <c r="A16" s="188"/>
      <c r="B16" s="202" t="s">
        <v>581</v>
      </c>
      <c r="C16" s="217" t="s">
        <v>582</v>
      </c>
      <c r="D16" s="226" t="s">
        <v>54</v>
      </c>
      <c r="E16" s="226" t="s">
        <v>583</v>
      </c>
      <c r="F16" s="237" t="s">
        <v>582</v>
      </c>
      <c r="G16" s="202" t="s">
        <v>581</v>
      </c>
      <c r="H16" s="217" t="s">
        <v>582</v>
      </c>
      <c r="I16" s="226" t="s">
        <v>54</v>
      </c>
      <c r="J16" s="226" t="s">
        <v>583</v>
      </c>
      <c r="K16" s="237" t="s">
        <v>582</v>
      </c>
    </row>
    <row r="17" spans="1:11" ht="18.75" customHeight="1">
      <c r="A17" s="182" t="s">
        <v>368</v>
      </c>
      <c r="B17" s="203"/>
      <c r="C17" s="203"/>
      <c r="D17" s="203"/>
      <c r="E17" s="203"/>
      <c r="F17" s="203"/>
      <c r="G17" s="244"/>
      <c r="H17" s="251"/>
      <c r="I17" s="251"/>
      <c r="J17" s="251"/>
      <c r="K17" s="256"/>
    </row>
    <row r="18" spans="1:11">
      <c r="A18" s="182" t="s">
        <v>370</v>
      </c>
      <c r="B18" s="182" t="s">
        <v>117</v>
      </c>
      <c r="C18" s="182"/>
      <c r="D18" s="182"/>
      <c r="E18" s="182"/>
      <c r="F18" s="182"/>
      <c r="G18" s="182" t="s">
        <v>302</v>
      </c>
      <c r="H18" s="182"/>
      <c r="I18" s="182"/>
      <c r="J18" s="182"/>
      <c r="K18" s="182"/>
    </row>
    <row r="19" spans="1:11" ht="18.75" customHeight="1">
      <c r="A19" s="182"/>
      <c r="B19" s="203"/>
      <c r="C19" s="203"/>
      <c r="D19" s="227" t="s">
        <v>383</v>
      </c>
      <c r="E19" s="232"/>
      <c r="F19" s="238"/>
      <c r="G19" s="203"/>
      <c r="H19" s="203"/>
      <c r="I19" s="227" t="s">
        <v>383</v>
      </c>
      <c r="J19" s="232"/>
      <c r="K19" s="238"/>
    </row>
    <row r="20" spans="1:11">
      <c r="A20" s="189" t="s">
        <v>353</v>
      </c>
      <c r="B20" s="182" t="s">
        <v>349</v>
      </c>
      <c r="C20" s="182"/>
      <c r="D20" s="182"/>
      <c r="E20" s="182"/>
      <c r="F20" s="182"/>
      <c r="G20" s="182" t="s">
        <v>350</v>
      </c>
      <c r="H20" s="182"/>
      <c r="I20" s="182"/>
      <c r="J20" s="182"/>
      <c r="K20" s="182"/>
    </row>
    <row r="21" spans="1:11" ht="18.75" customHeight="1">
      <c r="A21" s="188"/>
      <c r="B21" s="203"/>
      <c r="C21" s="203"/>
      <c r="D21" s="203"/>
      <c r="E21" s="203"/>
      <c r="F21" s="203"/>
      <c r="G21" s="203"/>
      <c r="H21" s="203"/>
      <c r="I21" s="203"/>
      <c r="J21" s="203"/>
      <c r="K21" s="203"/>
    </row>
    <row r="22" spans="1:11" ht="12" customHeight="1">
      <c r="A22" s="190" t="s">
        <v>355</v>
      </c>
      <c r="B22" s="182" t="s">
        <v>172</v>
      </c>
      <c r="C22" s="184" t="s">
        <v>356</v>
      </c>
      <c r="D22" s="184"/>
      <c r="E22" s="184"/>
      <c r="F22" s="184"/>
      <c r="G22" s="184"/>
      <c r="H22" s="184"/>
      <c r="I22" s="184"/>
      <c r="J22" s="184"/>
      <c r="K22" s="184"/>
    </row>
    <row r="23" spans="1:11">
      <c r="A23" s="190"/>
      <c r="B23" s="203"/>
      <c r="C23" s="182" t="s">
        <v>361</v>
      </c>
      <c r="D23" s="182" t="s">
        <v>16</v>
      </c>
      <c r="E23" s="182" t="s">
        <v>366</v>
      </c>
      <c r="F23" s="202" t="s">
        <v>350</v>
      </c>
      <c r="G23" s="245"/>
      <c r="H23" s="182" t="s">
        <v>155</v>
      </c>
      <c r="I23" s="182"/>
      <c r="J23" s="182"/>
      <c r="K23" s="182"/>
    </row>
    <row r="24" spans="1:11" ht="18.75" customHeight="1">
      <c r="A24" s="190"/>
      <c r="B24" s="203"/>
      <c r="C24" s="218"/>
      <c r="D24" s="205"/>
      <c r="E24" s="233"/>
      <c r="F24" s="239"/>
      <c r="G24" s="239"/>
      <c r="H24" s="252" t="s">
        <v>50</v>
      </c>
      <c r="I24" s="261"/>
      <c r="J24" s="252" t="s">
        <v>261</v>
      </c>
      <c r="K24" s="203"/>
    </row>
    <row r="25" spans="1:11" ht="18.75" customHeight="1">
      <c r="A25" s="190"/>
      <c r="B25" s="203"/>
      <c r="C25" s="218"/>
      <c r="D25" s="205"/>
      <c r="E25" s="233"/>
      <c r="F25" s="239"/>
      <c r="G25" s="239"/>
      <c r="H25" s="252" t="s">
        <v>50</v>
      </c>
      <c r="I25" s="261"/>
      <c r="J25" s="252" t="s">
        <v>261</v>
      </c>
      <c r="K25" s="203"/>
    </row>
    <row r="28" spans="1:11">
      <c r="A28" s="180" t="s">
        <v>360</v>
      </c>
    </row>
    <row r="29" spans="1:11" ht="3.75" customHeight="1"/>
    <row r="30" spans="1:11" ht="13.5" customHeight="1">
      <c r="A30" s="191" t="s">
        <v>27</v>
      </c>
      <c r="B30" s="204" t="s">
        <v>422</v>
      </c>
      <c r="C30" s="219"/>
      <c r="D30" s="219"/>
      <c r="E30" s="219"/>
      <c r="F30" s="219"/>
      <c r="G30" s="246"/>
      <c r="H30" s="204" t="s">
        <v>424</v>
      </c>
      <c r="I30" s="246"/>
      <c r="J30" s="197" t="s">
        <v>344</v>
      </c>
      <c r="K30" s="213"/>
    </row>
    <row r="31" spans="1:11" ht="24">
      <c r="A31" s="192"/>
      <c r="B31" s="191" t="s">
        <v>335</v>
      </c>
      <c r="C31" s="191" t="s">
        <v>84</v>
      </c>
      <c r="D31" s="191" t="s">
        <v>340</v>
      </c>
      <c r="E31" s="191" t="s">
        <v>284</v>
      </c>
      <c r="F31" s="191" t="s">
        <v>338</v>
      </c>
      <c r="G31" s="191" t="s">
        <v>341</v>
      </c>
      <c r="H31" s="253" t="s">
        <v>240</v>
      </c>
      <c r="I31" s="197" t="s">
        <v>343</v>
      </c>
      <c r="J31" s="286"/>
      <c r="K31" s="290"/>
    </row>
    <row r="32" spans="1:11" ht="18.75" customHeight="1">
      <c r="A32" s="182" t="s">
        <v>591</v>
      </c>
      <c r="B32" s="205"/>
      <c r="C32" s="205"/>
      <c r="D32" s="205"/>
      <c r="E32" s="205"/>
      <c r="F32" s="205"/>
      <c r="G32" s="205"/>
      <c r="H32" s="205"/>
      <c r="I32" s="205"/>
      <c r="J32" s="287" t="str">
        <f>IF(SUM(B32:I32)=0,"",SUM(B32:I32))</f>
        <v/>
      </c>
      <c r="K32" s="291"/>
    </row>
    <row r="33" spans="1:11" ht="15" customHeight="1">
      <c r="A33" s="182" t="s">
        <v>587</v>
      </c>
      <c r="B33" s="206"/>
      <c r="C33" s="206"/>
      <c r="D33" s="206"/>
      <c r="E33" s="206"/>
      <c r="F33" s="206"/>
      <c r="G33" s="206"/>
      <c r="H33" s="206"/>
      <c r="I33" s="206"/>
      <c r="J33" s="288" t="str">
        <f>IF(SUM(B33:I33)=0,"",SUM(B33:I33))</f>
        <v/>
      </c>
      <c r="K33" s="292"/>
    </row>
    <row r="34" spans="1:11" ht="15" customHeight="1">
      <c r="A34" s="182"/>
      <c r="B34" s="207"/>
      <c r="C34" s="207"/>
      <c r="D34" s="207"/>
      <c r="E34" s="207"/>
      <c r="F34" s="207"/>
      <c r="G34" s="207"/>
      <c r="H34" s="207"/>
      <c r="I34" s="207"/>
      <c r="J34" s="289" t="str">
        <f>IF(SUM(B34:I34)=0,"",SUM(B34:I34))</f>
        <v/>
      </c>
      <c r="K34" s="293"/>
    </row>
    <row r="35" spans="1:11" ht="12" customHeight="1">
      <c r="A35" s="183"/>
      <c r="B35" s="208"/>
      <c r="C35" s="208"/>
      <c r="D35" s="208"/>
      <c r="E35" s="208"/>
      <c r="F35" s="208"/>
      <c r="G35" s="208"/>
      <c r="H35" s="208"/>
      <c r="I35" s="208"/>
      <c r="J35" s="208"/>
      <c r="K35" s="208"/>
    </row>
    <row r="37" spans="1:11">
      <c r="A37" s="180" t="s">
        <v>390</v>
      </c>
    </row>
    <row r="38" spans="1:11" ht="3.75" customHeight="1"/>
    <row r="39" spans="1:11" ht="18.75" customHeight="1">
      <c r="A39" s="193"/>
      <c r="B39" s="209"/>
      <c r="C39" s="209"/>
      <c r="D39" s="209"/>
      <c r="E39" s="209"/>
      <c r="F39" s="209"/>
      <c r="G39" s="209"/>
      <c r="H39" s="209"/>
      <c r="I39" s="209"/>
      <c r="J39" s="209"/>
      <c r="K39" s="275"/>
    </row>
    <row r="40" spans="1:11" ht="18.75" customHeight="1">
      <c r="A40" s="194"/>
      <c r="B40" s="210"/>
      <c r="C40" s="210"/>
      <c r="D40" s="210"/>
      <c r="E40" s="210"/>
      <c r="F40" s="210"/>
      <c r="G40" s="210"/>
      <c r="H40" s="210"/>
      <c r="I40" s="210"/>
      <c r="J40" s="210"/>
      <c r="K40" s="276"/>
    </row>
    <row r="41" spans="1:11" ht="18.75" customHeight="1">
      <c r="A41" s="194"/>
      <c r="B41" s="210"/>
      <c r="C41" s="210"/>
      <c r="D41" s="210"/>
      <c r="E41" s="210"/>
      <c r="F41" s="210"/>
      <c r="G41" s="210"/>
      <c r="H41" s="210"/>
      <c r="I41" s="210"/>
      <c r="J41" s="210"/>
      <c r="K41" s="276"/>
    </row>
    <row r="42" spans="1:11" ht="18.75" customHeight="1">
      <c r="A42" s="195"/>
      <c r="B42" s="211"/>
      <c r="C42" s="211"/>
      <c r="D42" s="211"/>
      <c r="E42" s="211"/>
      <c r="F42" s="211"/>
      <c r="G42" s="211"/>
      <c r="H42" s="211"/>
      <c r="I42" s="211"/>
      <c r="J42" s="211"/>
      <c r="K42" s="277"/>
    </row>
    <row r="45" spans="1:11">
      <c r="A45" s="180" t="s">
        <v>417</v>
      </c>
    </row>
    <row r="46" spans="1:11" ht="3.75" customHeight="1"/>
    <row r="47" spans="1:11" ht="18.75" customHeight="1">
      <c r="A47" s="196" t="s">
        <v>387</v>
      </c>
      <c r="B47" s="212"/>
      <c r="C47" s="244"/>
      <c r="D47" s="251"/>
      <c r="E47" s="251"/>
      <c r="F47" s="251"/>
      <c r="G47" s="251"/>
      <c r="H47" s="256"/>
    </row>
    <row r="48" spans="1:11" ht="18.75" customHeight="1">
      <c r="A48" s="281" t="s">
        <v>421</v>
      </c>
      <c r="B48" s="283"/>
      <c r="C48" s="283"/>
      <c r="D48" s="283"/>
      <c r="E48" s="258"/>
      <c r="F48" s="244"/>
      <c r="G48" s="251"/>
      <c r="H48" s="256"/>
    </row>
    <row r="49" spans="1:11" ht="18.75" customHeight="1">
      <c r="A49" s="282" t="s">
        <v>209</v>
      </c>
      <c r="B49" s="284"/>
      <c r="C49" s="256"/>
      <c r="D49" s="203"/>
      <c r="E49" s="203"/>
      <c r="F49" s="285"/>
      <c r="G49" s="285"/>
      <c r="H49" s="285"/>
    </row>
    <row r="50" spans="1:11" ht="7.5" customHeight="1"/>
    <row r="51" spans="1:11">
      <c r="A51" s="180" t="s">
        <v>326</v>
      </c>
    </row>
    <row r="52" spans="1:11" ht="18.75" customHeight="1">
      <c r="A52" s="193"/>
      <c r="B52" s="209"/>
      <c r="C52" s="209"/>
      <c r="D52" s="209"/>
      <c r="E52" s="209"/>
      <c r="F52" s="209"/>
      <c r="G52" s="209"/>
      <c r="H52" s="209"/>
      <c r="I52" s="209"/>
      <c r="J52" s="209"/>
      <c r="K52" s="275"/>
    </row>
    <row r="53" spans="1:11" ht="18.75" customHeight="1">
      <c r="A53" s="194"/>
      <c r="B53" s="210"/>
      <c r="C53" s="210"/>
      <c r="D53" s="210"/>
      <c r="E53" s="210"/>
      <c r="F53" s="210"/>
      <c r="G53" s="210"/>
      <c r="H53" s="210"/>
      <c r="I53" s="210"/>
      <c r="J53" s="210"/>
      <c r="K53" s="276"/>
    </row>
    <row r="54" spans="1:11" ht="18.75" customHeight="1">
      <c r="A54" s="194"/>
      <c r="B54" s="210"/>
      <c r="C54" s="210"/>
      <c r="D54" s="210"/>
      <c r="E54" s="210"/>
      <c r="F54" s="210"/>
      <c r="G54" s="210"/>
      <c r="H54" s="210"/>
      <c r="I54" s="210"/>
      <c r="J54" s="210"/>
      <c r="K54" s="276"/>
    </row>
    <row r="55" spans="1:11" ht="18.75" customHeight="1">
      <c r="A55" s="195"/>
      <c r="B55" s="211"/>
      <c r="C55" s="211"/>
      <c r="D55" s="211"/>
      <c r="E55" s="211"/>
      <c r="F55" s="211"/>
      <c r="G55" s="211"/>
      <c r="H55" s="211"/>
      <c r="I55" s="211"/>
      <c r="J55" s="211"/>
      <c r="K55" s="277"/>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444</v>
      </c>
    </row>
    <row r="2" spans="1:11" ht="18" customHeight="1">
      <c r="A2" s="181" t="s">
        <v>183</v>
      </c>
      <c r="B2" s="181"/>
      <c r="C2" s="181"/>
      <c r="D2" s="181"/>
      <c r="E2" s="181"/>
      <c r="F2" s="181"/>
      <c r="G2" s="181"/>
      <c r="H2" s="181"/>
      <c r="I2" s="181"/>
      <c r="J2" s="181"/>
      <c r="K2" s="181"/>
    </row>
    <row r="5" spans="1:11" ht="18.75" customHeight="1">
      <c r="A5" s="182" t="s">
        <v>73</v>
      </c>
      <c r="B5" s="184" t="s">
        <v>425</v>
      </c>
      <c r="C5" s="184"/>
      <c r="D5" s="184"/>
      <c r="E5" s="184"/>
      <c r="F5" s="184"/>
    </row>
    <row r="6" spans="1:11" ht="12" customHeight="1">
      <c r="A6" s="183"/>
      <c r="B6" s="201"/>
      <c r="C6" s="201"/>
      <c r="D6" s="201"/>
      <c r="E6" s="201"/>
      <c r="F6" s="201"/>
    </row>
    <row r="8" spans="1:11">
      <c r="A8" s="184" t="s">
        <v>427</v>
      </c>
      <c r="B8" s="184"/>
      <c r="C8" s="184"/>
      <c r="D8" s="184" t="s">
        <v>186</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44"/>
      <c r="H16" s="251"/>
      <c r="I16" s="251"/>
      <c r="J16" s="251"/>
      <c r="K16" s="256"/>
    </row>
    <row r="17" spans="1:11">
      <c r="A17" s="189" t="s">
        <v>353</v>
      </c>
      <c r="B17" s="182" t="s">
        <v>349</v>
      </c>
      <c r="C17" s="182"/>
      <c r="D17" s="182"/>
      <c r="E17" s="182"/>
      <c r="F17" s="182"/>
      <c r="G17" s="182" t="s">
        <v>350</v>
      </c>
      <c r="H17" s="182"/>
      <c r="I17" s="182"/>
      <c r="J17" s="182"/>
      <c r="K17" s="182"/>
    </row>
    <row r="18" spans="1:11" ht="18.75" customHeight="1">
      <c r="A18" s="188"/>
      <c r="B18" s="203"/>
      <c r="C18" s="203"/>
      <c r="D18" s="203"/>
      <c r="E18" s="203"/>
      <c r="F18" s="203"/>
      <c r="G18" s="203"/>
      <c r="H18" s="203"/>
      <c r="I18" s="203"/>
      <c r="J18" s="203"/>
      <c r="K18" s="203"/>
    </row>
    <row r="21" spans="1:11">
      <c r="A21" s="180" t="s">
        <v>360</v>
      </c>
    </row>
    <row r="22" spans="1:11" ht="3.75" customHeight="1"/>
    <row r="23" spans="1:11">
      <c r="A23" s="191" t="s">
        <v>27</v>
      </c>
      <c r="B23" s="204" t="s">
        <v>430</v>
      </c>
      <c r="C23" s="219"/>
      <c r="D23" s="219"/>
      <c r="E23" s="219"/>
      <c r="F23" s="219"/>
      <c r="G23" s="219"/>
      <c r="H23" s="219"/>
      <c r="I23" s="246"/>
      <c r="J23" s="253" t="s">
        <v>15</v>
      </c>
      <c r="K23" s="191" t="s">
        <v>344</v>
      </c>
    </row>
    <row r="24" spans="1:11">
      <c r="A24" s="192"/>
      <c r="B24" s="191" t="s">
        <v>432</v>
      </c>
      <c r="C24" s="191" t="s">
        <v>335</v>
      </c>
      <c r="D24" s="191" t="s">
        <v>433</v>
      </c>
      <c r="E24" s="191" t="s">
        <v>435</v>
      </c>
      <c r="F24" s="191" t="s">
        <v>312</v>
      </c>
      <c r="G24" s="191" t="s">
        <v>438</v>
      </c>
      <c r="H24" s="253" t="s">
        <v>437</v>
      </c>
      <c r="I24" s="197" t="s">
        <v>338</v>
      </c>
      <c r="J24" s="192"/>
      <c r="K24" s="192"/>
    </row>
    <row r="25" spans="1:11" ht="15" customHeight="1">
      <c r="A25" s="182" t="s">
        <v>587</v>
      </c>
      <c r="B25" s="206"/>
      <c r="C25" s="206"/>
      <c r="D25" s="206"/>
      <c r="E25" s="206"/>
      <c r="F25" s="206"/>
      <c r="G25" s="206"/>
      <c r="H25" s="206"/>
      <c r="I25" s="206"/>
      <c r="J25" s="206"/>
      <c r="K25" s="273" t="str">
        <f>IF(SUM(B25:J25)=0,"",SUM(B25:J25))</f>
        <v/>
      </c>
    </row>
    <row r="26" spans="1:11" ht="15" customHeight="1">
      <c r="A26" s="182"/>
      <c r="B26" s="207"/>
      <c r="C26" s="207"/>
      <c r="D26" s="207"/>
      <c r="E26" s="207"/>
      <c r="F26" s="207"/>
      <c r="G26" s="207"/>
      <c r="H26" s="207"/>
      <c r="I26" s="207"/>
      <c r="J26" s="207"/>
      <c r="K26" s="274" t="str">
        <f>IF(SUM(B26:J26)=0,"",SUM(B26:J26))</f>
        <v/>
      </c>
    </row>
    <row r="27" spans="1:11" ht="12" customHeight="1">
      <c r="A27" s="183"/>
      <c r="B27" s="208"/>
      <c r="C27" s="208"/>
      <c r="D27" s="208"/>
      <c r="E27" s="208"/>
      <c r="F27" s="208"/>
      <c r="G27" s="208"/>
      <c r="H27" s="208"/>
      <c r="I27" s="208"/>
      <c r="J27" s="208"/>
      <c r="K27" s="208"/>
    </row>
    <row r="29" spans="1:11">
      <c r="A29" s="180" t="s">
        <v>390</v>
      </c>
    </row>
    <row r="30" spans="1:11" ht="3.75" customHeight="1"/>
    <row r="31" spans="1:11" ht="18.75" customHeight="1">
      <c r="A31" s="193"/>
      <c r="B31" s="209"/>
      <c r="C31" s="209"/>
      <c r="D31" s="209"/>
      <c r="E31" s="209"/>
      <c r="F31" s="209"/>
      <c r="G31" s="209"/>
      <c r="H31" s="209"/>
      <c r="I31" s="209"/>
      <c r="J31" s="209"/>
      <c r="K31" s="275"/>
    </row>
    <row r="32" spans="1:11" ht="18.75" customHeight="1">
      <c r="A32" s="194"/>
      <c r="B32" s="210"/>
      <c r="C32" s="210"/>
      <c r="D32" s="210"/>
      <c r="E32" s="210"/>
      <c r="F32" s="210"/>
      <c r="G32" s="210"/>
      <c r="H32" s="210"/>
      <c r="I32" s="210"/>
      <c r="J32" s="210"/>
      <c r="K32" s="276"/>
    </row>
    <row r="33" spans="1:11" ht="18.75" customHeight="1">
      <c r="A33" s="195"/>
      <c r="B33" s="211"/>
      <c r="C33" s="211"/>
      <c r="D33" s="211"/>
      <c r="E33" s="211"/>
      <c r="F33" s="211"/>
      <c r="G33" s="211"/>
      <c r="H33" s="211"/>
      <c r="I33" s="211"/>
      <c r="J33" s="211"/>
      <c r="K33" s="277"/>
    </row>
    <row r="36" spans="1:11">
      <c r="A36" s="180" t="s">
        <v>397</v>
      </c>
    </row>
    <row r="37" spans="1:11" ht="3.75" customHeight="1"/>
    <row r="38" spans="1:11" ht="18.75" customHeight="1">
      <c r="A38" s="196" t="s">
        <v>380</v>
      </c>
      <c r="B38" s="212"/>
      <c r="C38" s="220"/>
      <c r="D38" s="228"/>
      <c r="E38" s="228"/>
      <c r="F38" s="228"/>
      <c r="G38" s="228"/>
      <c r="H38" s="254"/>
      <c r="I38" s="186"/>
      <c r="J38" s="186"/>
      <c r="K38" s="186"/>
    </row>
    <row r="39" spans="1:11" ht="18.75" customHeight="1">
      <c r="A39" s="197" t="s">
        <v>134</v>
      </c>
      <c r="B39" s="213"/>
      <c r="C39" s="221"/>
      <c r="D39" s="229"/>
      <c r="E39" s="229"/>
      <c r="F39" s="229"/>
      <c r="G39" s="229"/>
      <c r="H39" s="255"/>
    </row>
    <row r="40" spans="1:11" ht="18.75" customHeight="1">
      <c r="A40" s="198"/>
      <c r="B40" s="214" t="s">
        <v>40</v>
      </c>
      <c r="C40" s="222"/>
      <c r="D40" s="230" t="s">
        <v>408</v>
      </c>
      <c r="E40" s="230"/>
      <c r="F40" s="230"/>
      <c r="G40" s="244"/>
      <c r="H40" s="256"/>
    </row>
    <row r="41" spans="1:11" ht="18.75" customHeight="1">
      <c r="A41" s="199"/>
      <c r="B41" s="215"/>
      <c r="C41" s="223"/>
      <c r="D41" s="230" t="s">
        <v>293</v>
      </c>
      <c r="E41" s="230"/>
      <c r="F41" s="230"/>
      <c r="G41" s="247"/>
      <c r="H41" s="257"/>
    </row>
    <row r="42" spans="1:11" ht="18.75" customHeight="1">
      <c r="A42" s="199"/>
      <c r="B42" s="214" t="s">
        <v>398</v>
      </c>
      <c r="C42" s="222"/>
      <c r="D42" s="231" t="s">
        <v>385</v>
      </c>
      <c r="E42" s="231"/>
      <c r="F42" s="231"/>
      <c r="G42" s="247"/>
      <c r="H42" s="257"/>
      <c r="I42" s="200"/>
      <c r="J42" s="225"/>
      <c r="K42" s="225"/>
    </row>
    <row r="43" spans="1:11" ht="18.75" customHeight="1">
      <c r="A43" s="199"/>
      <c r="B43" s="216" t="s">
        <v>441</v>
      </c>
      <c r="C43" s="224"/>
      <c r="D43" s="231" t="s">
        <v>400</v>
      </c>
      <c r="E43" s="231"/>
      <c r="F43" s="231"/>
      <c r="G43" s="182" t="s">
        <v>406</v>
      </c>
      <c r="H43" s="240"/>
      <c r="I43" s="262"/>
      <c r="J43" s="262"/>
      <c r="K43" s="278"/>
    </row>
    <row r="44" spans="1:11" ht="18.75" customHeight="1">
      <c r="A44" s="199"/>
      <c r="B44" s="216"/>
      <c r="C44" s="224"/>
      <c r="D44" s="198"/>
      <c r="E44" s="187" t="s">
        <v>318</v>
      </c>
      <c r="F44" s="239"/>
      <c r="G44" s="239"/>
      <c r="H44" s="182" t="s">
        <v>60</v>
      </c>
      <c r="I44" s="239"/>
      <c r="J44" s="239"/>
      <c r="K44" s="239"/>
    </row>
    <row r="45" spans="1:11" ht="18.75" customHeight="1">
      <c r="A45" s="199"/>
      <c r="B45" s="199"/>
      <c r="D45" s="199"/>
      <c r="E45" s="187" t="s">
        <v>348</v>
      </c>
      <c r="F45" s="240"/>
      <c r="G45" s="248" t="s">
        <v>265</v>
      </c>
      <c r="H45" s="182" t="s">
        <v>407</v>
      </c>
      <c r="I45" s="240"/>
      <c r="J45" s="268"/>
      <c r="K45" s="248" t="s">
        <v>32</v>
      </c>
    </row>
    <row r="46" spans="1:11" ht="18.75" customHeight="1">
      <c r="A46" s="199"/>
      <c r="B46" s="199"/>
      <c r="D46" s="199"/>
      <c r="E46" s="230" t="s">
        <v>440</v>
      </c>
      <c r="F46" s="230"/>
      <c r="G46" s="230"/>
      <c r="H46" s="230"/>
      <c r="I46" s="263"/>
      <c r="J46" s="263"/>
      <c r="K46" s="263"/>
    </row>
    <row r="47" spans="1:11" ht="18.75" customHeight="1">
      <c r="A47" s="199"/>
      <c r="B47" s="199"/>
      <c r="D47" s="199"/>
      <c r="E47" s="234" t="s">
        <v>173</v>
      </c>
      <c r="F47" s="241"/>
      <c r="G47" s="234" t="s">
        <v>358</v>
      </c>
      <c r="H47" s="258"/>
      <c r="I47" s="264"/>
      <c r="J47" s="269"/>
      <c r="K47" s="279"/>
    </row>
    <row r="48" spans="1:11" ht="18.75" customHeight="1">
      <c r="A48" s="199"/>
      <c r="B48" s="199"/>
      <c r="D48" s="199"/>
      <c r="E48" s="235"/>
      <c r="F48" s="242"/>
      <c r="G48" s="249"/>
      <c r="H48" s="189" t="s">
        <v>621</v>
      </c>
      <c r="I48" s="265"/>
      <c r="J48" s="212" t="s">
        <v>506</v>
      </c>
      <c r="K48" s="266" t="s">
        <v>620</v>
      </c>
    </row>
    <row r="49" spans="1:11" ht="18.75" customHeight="1">
      <c r="A49" s="199"/>
      <c r="B49" s="199"/>
      <c r="D49" s="199"/>
      <c r="E49" s="235"/>
      <c r="F49" s="242"/>
      <c r="G49" s="235"/>
      <c r="H49" s="259"/>
      <c r="I49" s="266" t="s">
        <v>619</v>
      </c>
      <c r="J49" s="270"/>
      <c r="K49" s="271"/>
    </row>
    <row r="50" spans="1:11" ht="18.75" customHeight="1">
      <c r="A50" s="199"/>
      <c r="B50" s="199"/>
      <c r="D50" s="199"/>
      <c r="E50" s="235"/>
      <c r="F50" s="242"/>
      <c r="G50" s="235"/>
      <c r="H50" s="259"/>
      <c r="I50" s="192" t="s">
        <v>618</v>
      </c>
      <c r="J50" s="271"/>
      <c r="K50" s="271"/>
    </row>
    <row r="51" spans="1:11" ht="18.75" customHeight="1">
      <c r="A51" s="199"/>
      <c r="B51" s="199"/>
      <c r="D51" s="199"/>
      <c r="E51" s="235"/>
      <c r="F51" s="242"/>
      <c r="G51" s="250"/>
      <c r="H51" s="260"/>
      <c r="I51" s="192" t="s">
        <v>461</v>
      </c>
      <c r="J51" s="271"/>
      <c r="K51" s="271"/>
    </row>
    <row r="52" spans="1:11" ht="18.75" customHeight="1">
      <c r="A52" s="200"/>
      <c r="B52" s="200"/>
      <c r="C52" s="225"/>
      <c r="D52" s="200"/>
      <c r="E52" s="236"/>
      <c r="F52" s="243"/>
      <c r="G52" s="250" t="s">
        <v>403</v>
      </c>
      <c r="H52" s="243"/>
      <c r="I52" s="267"/>
      <c r="J52" s="267"/>
      <c r="K52" s="280"/>
    </row>
    <row r="53" spans="1:11" ht="6.75" customHeight="1"/>
    <row r="54" spans="1:11">
      <c r="A54" s="180" t="s">
        <v>442</v>
      </c>
    </row>
    <row r="55" spans="1:11" ht="18.75" customHeight="1">
      <c r="A55" s="193"/>
      <c r="B55" s="209"/>
      <c r="C55" s="209"/>
      <c r="D55" s="209"/>
      <c r="E55" s="209"/>
      <c r="F55" s="209"/>
      <c r="G55" s="209"/>
      <c r="H55" s="209"/>
      <c r="I55" s="209"/>
      <c r="J55" s="209"/>
      <c r="K55" s="275"/>
    </row>
    <row r="56" spans="1:11" ht="18.75" customHeight="1">
      <c r="A56" s="194"/>
      <c r="B56" s="210"/>
      <c r="C56" s="210"/>
      <c r="D56" s="210"/>
      <c r="E56" s="210"/>
      <c r="F56" s="210"/>
      <c r="G56" s="210"/>
      <c r="H56" s="210"/>
      <c r="I56" s="210"/>
      <c r="J56" s="210"/>
      <c r="K56" s="276"/>
    </row>
    <row r="57" spans="1:11" ht="18.75" customHeight="1">
      <c r="A57" s="195"/>
      <c r="B57" s="211"/>
      <c r="C57" s="211"/>
      <c r="D57" s="211"/>
      <c r="E57" s="211"/>
      <c r="F57" s="211"/>
      <c r="G57" s="211"/>
      <c r="H57" s="211"/>
      <c r="I57" s="211"/>
      <c r="J57" s="211"/>
      <c r="K57" s="277"/>
    </row>
    <row r="59" spans="1:11">
      <c r="A59" s="180" t="s">
        <v>190</v>
      </c>
    </row>
    <row r="60" spans="1:11" ht="18.75" customHeight="1">
      <c r="A60" s="193"/>
      <c r="B60" s="209"/>
      <c r="C60" s="209"/>
      <c r="D60" s="209"/>
      <c r="E60" s="209"/>
      <c r="F60" s="209"/>
      <c r="G60" s="209"/>
      <c r="H60" s="209"/>
      <c r="I60" s="209"/>
      <c r="J60" s="209"/>
      <c r="K60" s="275"/>
    </row>
    <row r="61" spans="1:11" ht="18.75" customHeight="1">
      <c r="A61" s="194"/>
      <c r="B61" s="210"/>
      <c r="C61" s="210"/>
      <c r="D61" s="210"/>
      <c r="E61" s="210"/>
      <c r="F61" s="210"/>
      <c r="G61" s="210"/>
      <c r="H61" s="210"/>
      <c r="I61" s="210"/>
      <c r="J61" s="210"/>
      <c r="K61" s="276"/>
    </row>
    <row r="62" spans="1:11" ht="18.75" customHeight="1">
      <c r="A62" s="195"/>
      <c r="B62" s="211"/>
      <c r="C62" s="211"/>
      <c r="D62" s="211"/>
      <c r="E62" s="211"/>
      <c r="F62" s="211"/>
      <c r="G62" s="211"/>
      <c r="H62" s="211"/>
      <c r="I62" s="211"/>
      <c r="J62" s="211"/>
      <c r="K62" s="277"/>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108</v>
      </c>
    </row>
    <row r="2" spans="1:11" ht="18" customHeight="1">
      <c r="A2" s="181" t="s">
        <v>183</v>
      </c>
      <c r="B2" s="181"/>
      <c r="C2" s="181"/>
      <c r="D2" s="181"/>
      <c r="E2" s="181"/>
      <c r="F2" s="181"/>
      <c r="G2" s="181"/>
      <c r="H2" s="181"/>
      <c r="I2" s="181"/>
      <c r="J2" s="181"/>
      <c r="K2" s="181"/>
    </row>
    <row r="5" spans="1:11" ht="18.75" customHeight="1">
      <c r="A5" s="182" t="s">
        <v>73</v>
      </c>
      <c r="B5" s="184" t="s">
        <v>131</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t="s">
        <v>628</v>
      </c>
      <c r="C16" s="203"/>
      <c r="D16" s="203"/>
      <c r="E16" s="203"/>
      <c r="F16" s="203"/>
      <c r="G16" s="244"/>
      <c r="H16" s="251"/>
      <c r="I16" s="251"/>
      <c r="J16" s="251"/>
      <c r="K16" s="256"/>
    </row>
    <row r="17" spans="1:11" ht="18.75" customHeight="1">
      <c r="A17" s="188" t="s">
        <v>370</v>
      </c>
      <c r="B17" s="299" t="s">
        <v>113</v>
      </c>
      <c r="C17" s="303"/>
      <c r="D17" s="304" t="s">
        <v>584</v>
      </c>
      <c r="E17" s="310"/>
      <c r="F17" s="320" t="s">
        <v>585</v>
      </c>
      <c r="G17" s="310"/>
      <c r="H17" s="334" t="s">
        <v>586</v>
      </c>
      <c r="I17" s="310"/>
      <c r="J17" s="334" t="s">
        <v>194</v>
      </c>
      <c r="K17" s="351">
        <f>C17+E17+G17+I17</f>
        <v>0</v>
      </c>
    </row>
    <row r="18" spans="1:11">
      <c r="A18" s="189" t="s">
        <v>353</v>
      </c>
      <c r="B18" s="182" t="s">
        <v>351</v>
      </c>
      <c r="C18" s="182"/>
      <c r="D18" s="182"/>
      <c r="E18" s="182"/>
      <c r="F18" s="182"/>
      <c r="G18" s="182" t="s">
        <v>445</v>
      </c>
      <c r="H18" s="182"/>
      <c r="I18" s="182"/>
      <c r="J18" s="182"/>
      <c r="K18" s="182"/>
    </row>
    <row r="19" spans="1:11" ht="18.75" customHeight="1">
      <c r="A19" s="188"/>
      <c r="B19" s="203"/>
      <c r="C19" s="203"/>
      <c r="D19" s="203"/>
      <c r="E19" s="203"/>
      <c r="F19" s="203"/>
      <c r="G19" s="203"/>
      <c r="H19" s="203"/>
      <c r="I19" s="203"/>
      <c r="J19" s="203"/>
      <c r="K19" s="203"/>
    </row>
    <row r="20" spans="1:11" ht="12" customHeight="1">
      <c r="A20" s="190" t="s">
        <v>355</v>
      </c>
      <c r="B20" s="182" t="s">
        <v>172</v>
      </c>
      <c r="C20" s="184" t="s">
        <v>356</v>
      </c>
      <c r="D20" s="184"/>
      <c r="E20" s="184"/>
      <c r="F20" s="184"/>
      <c r="G20" s="184"/>
      <c r="H20" s="184"/>
      <c r="I20" s="184"/>
      <c r="J20" s="184"/>
      <c r="K20" s="184"/>
    </row>
    <row r="21" spans="1:11">
      <c r="A21" s="190"/>
      <c r="B21" s="203" t="s">
        <v>187</v>
      </c>
      <c r="C21" s="182" t="s">
        <v>361</v>
      </c>
      <c r="D21" s="182" t="s">
        <v>16</v>
      </c>
      <c r="E21" s="182" t="s">
        <v>366</v>
      </c>
      <c r="F21" s="202" t="s">
        <v>350</v>
      </c>
      <c r="G21" s="245"/>
      <c r="H21" s="182" t="s">
        <v>155</v>
      </c>
      <c r="I21" s="182"/>
      <c r="J21" s="182"/>
      <c r="K21" s="182"/>
    </row>
    <row r="22" spans="1:11" ht="18.75" customHeight="1">
      <c r="A22" s="190"/>
      <c r="B22" s="203"/>
      <c r="C22" s="218"/>
      <c r="D22" s="205"/>
      <c r="E22" s="311"/>
      <c r="F22" s="239"/>
      <c r="G22" s="239"/>
      <c r="H22" s="252" t="s">
        <v>50</v>
      </c>
      <c r="I22" s="261" t="s">
        <v>629</v>
      </c>
      <c r="J22" s="252" t="s">
        <v>261</v>
      </c>
      <c r="K22" s="203"/>
    </row>
    <row r="23" spans="1:11" ht="18.75" customHeight="1">
      <c r="A23" s="190"/>
      <c r="B23" s="203"/>
      <c r="C23" s="218"/>
      <c r="D23" s="205"/>
      <c r="E23" s="233"/>
      <c r="F23" s="239"/>
      <c r="G23" s="239"/>
      <c r="H23" s="252" t="s">
        <v>50</v>
      </c>
      <c r="I23" s="261"/>
      <c r="J23" s="252" t="s">
        <v>261</v>
      </c>
      <c r="K23" s="203"/>
    </row>
    <row r="24" spans="1:11" ht="7.5" customHeight="1"/>
    <row r="25" spans="1:11" ht="7.5" customHeight="1"/>
    <row r="26" spans="1:11">
      <c r="A26" s="180" t="s">
        <v>360</v>
      </c>
    </row>
    <row r="27" spans="1:11" ht="3.75" customHeight="1"/>
    <row r="28" spans="1:11">
      <c r="A28" s="191" t="s">
        <v>27</v>
      </c>
      <c r="B28" s="196" t="s">
        <v>535</v>
      </c>
      <c r="C28" s="212"/>
      <c r="D28" s="196" t="s">
        <v>536</v>
      </c>
      <c r="E28" s="312"/>
      <c r="F28" s="212"/>
      <c r="G28" s="196" t="s">
        <v>508</v>
      </c>
      <c r="H28" s="312"/>
      <c r="I28" s="312"/>
      <c r="J28" s="312"/>
      <c r="K28" s="212"/>
    </row>
    <row r="29" spans="1:11">
      <c r="A29" s="192"/>
      <c r="B29" s="191" t="s">
        <v>447</v>
      </c>
      <c r="C29" s="191" t="s">
        <v>36</v>
      </c>
      <c r="D29" s="191" t="s">
        <v>170</v>
      </c>
      <c r="E29" s="191" t="s">
        <v>426</v>
      </c>
      <c r="F29" s="191" t="s">
        <v>448</v>
      </c>
      <c r="G29" s="329" t="s">
        <v>381</v>
      </c>
      <c r="H29" s="335" t="s">
        <v>8</v>
      </c>
      <c r="I29" s="342" t="s">
        <v>450</v>
      </c>
      <c r="J29" s="192" t="s">
        <v>451</v>
      </c>
      <c r="K29" s="192" t="s">
        <v>341</v>
      </c>
    </row>
    <row r="30" spans="1:11" ht="18.75" customHeight="1">
      <c r="A30" s="182" t="s">
        <v>591</v>
      </c>
      <c r="B30" s="205"/>
      <c r="C30" s="205"/>
      <c r="D30" s="205"/>
      <c r="E30" s="205"/>
      <c r="F30" s="205"/>
      <c r="G30" s="330"/>
      <c r="H30" s="205"/>
      <c r="I30" s="205"/>
      <c r="J30" s="205"/>
      <c r="K30" s="205"/>
    </row>
    <row r="31" spans="1:11" ht="15" customHeight="1">
      <c r="A31" s="182" t="s">
        <v>587</v>
      </c>
      <c r="B31" s="206"/>
      <c r="C31" s="206"/>
      <c r="D31" s="206"/>
      <c r="E31" s="206"/>
      <c r="F31" s="206"/>
      <c r="G31" s="206"/>
      <c r="H31" s="206"/>
      <c r="I31" s="206"/>
      <c r="J31" s="206"/>
      <c r="K31" s="206"/>
    </row>
    <row r="32" spans="1:11" ht="15" customHeight="1">
      <c r="A32" s="182"/>
      <c r="B32" s="207"/>
      <c r="C32" s="207"/>
      <c r="D32" s="207"/>
      <c r="E32" s="313"/>
      <c r="F32" s="313"/>
      <c r="G32" s="313"/>
      <c r="H32" s="313"/>
      <c r="I32" s="313"/>
      <c r="J32" s="313"/>
      <c r="K32" s="313"/>
    </row>
    <row r="33" spans="1:13">
      <c r="A33" s="191" t="s">
        <v>27</v>
      </c>
      <c r="B33" s="191" t="s">
        <v>449</v>
      </c>
      <c r="C33" s="191" t="s">
        <v>452</v>
      </c>
      <c r="D33" s="191" t="s">
        <v>341</v>
      </c>
      <c r="E33" s="191" t="s">
        <v>344</v>
      </c>
      <c r="F33" s="266" t="s">
        <v>453</v>
      </c>
      <c r="G33" s="266"/>
      <c r="H33" s="266"/>
      <c r="I33" s="266"/>
      <c r="J33" s="266"/>
      <c r="K33" s="266"/>
    </row>
    <row r="34" spans="1:13">
      <c r="A34" s="192"/>
      <c r="B34" s="192"/>
      <c r="C34" s="192"/>
      <c r="D34" s="192"/>
      <c r="E34" s="192"/>
      <c r="F34" s="266" t="s">
        <v>362</v>
      </c>
      <c r="G34" s="266"/>
      <c r="H34" s="266"/>
      <c r="I34" s="266" t="s">
        <v>341</v>
      </c>
      <c r="J34" s="266"/>
      <c r="K34" s="266"/>
    </row>
    <row r="35" spans="1:13" ht="18.75" customHeight="1">
      <c r="A35" s="182" t="s">
        <v>591</v>
      </c>
      <c r="B35" s="205"/>
      <c r="C35" s="205"/>
      <c r="D35" s="305"/>
      <c r="E35" s="287" t="str">
        <f>IF(SUM(B30:K30)+SUM(B35:D35)=0,"",SUM(B30:K30)+SUM(B35:D35))</f>
        <v/>
      </c>
      <c r="F35" s="321"/>
      <c r="G35" s="321"/>
      <c r="H35" s="321"/>
      <c r="I35" s="343"/>
      <c r="J35" s="343"/>
      <c r="K35" s="343"/>
    </row>
    <row r="36" spans="1:13" ht="15" customHeight="1">
      <c r="A36" s="182" t="s">
        <v>587</v>
      </c>
      <c r="B36" s="206"/>
      <c r="C36" s="206"/>
      <c r="D36" s="206"/>
      <c r="E36" s="288" t="str">
        <f>IF(SUM(B31:K31)+SUM(B36:D36)=0,"",SUM(B31:K31)+SUM(B36:D36))</f>
        <v/>
      </c>
      <c r="F36" s="321"/>
      <c r="G36" s="321"/>
      <c r="H36" s="321"/>
      <c r="I36" s="343"/>
      <c r="J36" s="343"/>
      <c r="K36" s="343"/>
    </row>
    <row r="37" spans="1:13" ht="15" customHeight="1">
      <c r="A37" s="182"/>
      <c r="B37" s="207"/>
      <c r="C37" s="207"/>
      <c r="D37" s="306"/>
      <c r="E37" s="289" t="str">
        <f>IF(SUM(B32:K32)+SUM(B37:D37)=0,"",SUM(B32:K32)+SUM(B37:D37))</f>
        <v/>
      </c>
      <c r="F37" s="321"/>
      <c r="G37" s="321"/>
      <c r="H37" s="321"/>
      <c r="I37" s="343"/>
      <c r="J37" s="343"/>
      <c r="K37" s="343"/>
    </row>
    <row r="38" spans="1:13" ht="7.5" customHeight="1">
      <c r="A38" s="183"/>
      <c r="B38" s="208"/>
      <c r="C38" s="208"/>
      <c r="D38" s="208"/>
      <c r="E38" s="208"/>
      <c r="F38" s="208"/>
      <c r="G38" s="208"/>
      <c r="H38" s="208"/>
      <c r="I38" s="208"/>
      <c r="J38" s="208"/>
      <c r="K38" s="208"/>
    </row>
    <row r="39" spans="1:13" ht="7.5" customHeight="1">
      <c r="A39" s="183"/>
      <c r="B39" s="208"/>
      <c r="C39" s="208"/>
      <c r="D39" s="208"/>
      <c r="E39" s="208"/>
      <c r="F39" s="208"/>
      <c r="G39" s="208"/>
      <c r="H39" s="208"/>
      <c r="I39" s="208"/>
      <c r="J39" s="208"/>
      <c r="K39" s="208"/>
    </row>
    <row r="40" spans="1:13">
      <c r="A40" s="180" t="s">
        <v>454</v>
      </c>
    </row>
    <row r="41" spans="1:13" ht="3.75" customHeight="1"/>
    <row r="42" spans="1:13" ht="15" customHeight="1">
      <c r="A42" s="294" t="s">
        <v>457</v>
      </c>
      <c r="B42" s="300"/>
      <c r="C42" s="300"/>
      <c r="D42" s="307"/>
      <c r="E42" s="314" t="s">
        <v>462</v>
      </c>
      <c r="F42" s="322"/>
      <c r="G42" s="322"/>
      <c r="H42" s="336"/>
      <c r="I42" s="344" t="s">
        <v>344</v>
      </c>
      <c r="J42" s="179"/>
    </row>
    <row r="43" spans="1:13" ht="15" customHeight="1">
      <c r="A43" s="295"/>
      <c r="B43" s="183"/>
      <c r="C43" s="183"/>
      <c r="D43" s="308"/>
      <c r="E43" s="315" t="s">
        <v>458</v>
      </c>
      <c r="F43" s="323"/>
      <c r="G43" s="315" t="s">
        <v>459</v>
      </c>
      <c r="H43" s="337"/>
      <c r="I43" s="345"/>
      <c r="J43" s="179"/>
    </row>
    <row r="44" spans="1:13" ht="27" customHeight="1">
      <c r="A44" s="215"/>
      <c r="B44" s="301"/>
      <c r="C44" s="301"/>
      <c r="D44" s="223"/>
      <c r="E44" s="316"/>
      <c r="F44" s="324" t="s">
        <v>463</v>
      </c>
      <c r="G44" s="316"/>
      <c r="H44" s="338" t="s">
        <v>463</v>
      </c>
      <c r="I44" s="346"/>
      <c r="J44" s="179"/>
    </row>
    <row r="45" spans="1:13" ht="15" customHeight="1">
      <c r="A45" s="296"/>
      <c r="B45" s="296"/>
      <c r="C45" s="296"/>
      <c r="D45" s="296"/>
      <c r="E45" s="317"/>
      <c r="F45" s="325" t="str">
        <f t="shared" ref="F45:F56" si="0">L45</f>
        <v/>
      </c>
      <c r="G45" s="331"/>
      <c r="H45" s="339" t="str">
        <f t="shared" ref="H45:H56" si="1">M45</f>
        <v/>
      </c>
      <c r="I45" s="347" t="str">
        <f t="shared" ref="I45:I56" si="2">IF(E45+G45=0,"",F45+H45)</f>
        <v/>
      </c>
      <c r="L45" s="180" t="str">
        <f t="shared" ref="L45:L56" si="3">IF(E45="","",ROUND(E45/12,2))</f>
        <v/>
      </c>
      <c r="M45" s="180" t="str">
        <f t="shared" ref="M45:M56" si="4">IF(G45="","",ROUND(G45/12,2))</f>
        <v/>
      </c>
    </row>
    <row r="46" spans="1:13" ht="15" customHeight="1">
      <c r="A46" s="296"/>
      <c r="B46" s="296"/>
      <c r="C46" s="296"/>
      <c r="D46" s="296"/>
      <c r="E46" s="317"/>
      <c r="F46" s="325" t="str">
        <f t="shared" si="0"/>
        <v/>
      </c>
      <c r="G46" s="331"/>
      <c r="H46" s="339" t="str">
        <f t="shared" si="1"/>
        <v/>
      </c>
      <c r="I46" s="347" t="str">
        <f t="shared" si="2"/>
        <v/>
      </c>
      <c r="L46" s="180" t="str">
        <f t="shared" si="3"/>
        <v/>
      </c>
      <c r="M46" s="180" t="str">
        <f t="shared" si="4"/>
        <v/>
      </c>
    </row>
    <row r="47" spans="1:13" ht="15" customHeight="1">
      <c r="A47" s="296"/>
      <c r="B47" s="296"/>
      <c r="C47" s="296"/>
      <c r="D47" s="296"/>
      <c r="E47" s="317"/>
      <c r="F47" s="325" t="str">
        <f t="shared" si="0"/>
        <v/>
      </c>
      <c r="G47" s="331"/>
      <c r="H47" s="339" t="str">
        <f t="shared" si="1"/>
        <v/>
      </c>
      <c r="I47" s="347" t="str">
        <f t="shared" si="2"/>
        <v/>
      </c>
      <c r="L47" s="180" t="str">
        <f t="shared" si="3"/>
        <v/>
      </c>
      <c r="M47" s="180" t="str">
        <f t="shared" si="4"/>
        <v/>
      </c>
    </row>
    <row r="48" spans="1:13" ht="15" customHeight="1">
      <c r="A48" s="296"/>
      <c r="B48" s="296"/>
      <c r="C48" s="296"/>
      <c r="D48" s="296"/>
      <c r="E48" s="317"/>
      <c r="F48" s="325" t="str">
        <f t="shared" si="0"/>
        <v/>
      </c>
      <c r="G48" s="331"/>
      <c r="H48" s="339" t="str">
        <f t="shared" si="1"/>
        <v/>
      </c>
      <c r="I48" s="347" t="str">
        <f t="shared" si="2"/>
        <v/>
      </c>
      <c r="L48" s="180" t="str">
        <f t="shared" si="3"/>
        <v/>
      </c>
      <c r="M48" s="180" t="str">
        <f t="shared" si="4"/>
        <v/>
      </c>
    </row>
    <row r="49" spans="1:13" ht="15" customHeight="1">
      <c r="A49" s="296"/>
      <c r="B49" s="296"/>
      <c r="C49" s="296"/>
      <c r="D49" s="296"/>
      <c r="E49" s="317"/>
      <c r="F49" s="325" t="str">
        <f t="shared" si="0"/>
        <v/>
      </c>
      <c r="G49" s="331"/>
      <c r="H49" s="339" t="str">
        <f t="shared" si="1"/>
        <v/>
      </c>
      <c r="I49" s="347" t="str">
        <f t="shared" si="2"/>
        <v/>
      </c>
      <c r="L49" s="180" t="str">
        <f t="shared" si="3"/>
        <v/>
      </c>
      <c r="M49" s="180" t="str">
        <f t="shared" si="4"/>
        <v/>
      </c>
    </row>
    <row r="50" spans="1:13" ht="15" customHeight="1">
      <c r="A50" s="296"/>
      <c r="B50" s="296"/>
      <c r="C50" s="296"/>
      <c r="D50" s="296"/>
      <c r="E50" s="317"/>
      <c r="F50" s="325" t="str">
        <f t="shared" si="0"/>
        <v/>
      </c>
      <c r="G50" s="331"/>
      <c r="H50" s="339" t="str">
        <f t="shared" si="1"/>
        <v/>
      </c>
      <c r="I50" s="347" t="str">
        <f t="shared" si="2"/>
        <v/>
      </c>
      <c r="L50" s="180" t="str">
        <f t="shared" si="3"/>
        <v/>
      </c>
      <c r="M50" s="180" t="str">
        <f t="shared" si="4"/>
        <v/>
      </c>
    </row>
    <row r="51" spans="1:13" ht="15" customHeight="1">
      <c r="A51" s="296"/>
      <c r="B51" s="296"/>
      <c r="C51" s="296"/>
      <c r="D51" s="296"/>
      <c r="E51" s="317"/>
      <c r="F51" s="325" t="str">
        <f t="shared" si="0"/>
        <v/>
      </c>
      <c r="G51" s="331"/>
      <c r="H51" s="339" t="str">
        <f t="shared" si="1"/>
        <v/>
      </c>
      <c r="I51" s="347" t="str">
        <f t="shared" si="2"/>
        <v/>
      </c>
      <c r="L51" s="180" t="str">
        <f t="shared" si="3"/>
        <v/>
      </c>
      <c r="M51" s="180" t="str">
        <f t="shared" si="4"/>
        <v/>
      </c>
    </row>
    <row r="52" spans="1:13" ht="15" customHeight="1">
      <c r="A52" s="296"/>
      <c r="B52" s="296"/>
      <c r="C52" s="296"/>
      <c r="D52" s="296"/>
      <c r="E52" s="317"/>
      <c r="F52" s="325" t="str">
        <f t="shared" si="0"/>
        <v/>
      </c>
      <c r="G52" s="331"/>
      <c r="H52" s="339" t="str">
        <f t="shared" si="1"/>
        <v/>
      </c>
      <c r="I52" s="347" t="str">
        <f t="shared" si="2"/>
        <v/>
      </c>
      <c r="L52" s="180" t="str">
        <f t="shared" si="3"/>
        <v/>
      </c>
      <c r="M52" s="180" t="str">
        <f t="shared" si="4"/>
        <v/>
      </c>
    </row>
    <row r="53" spans="1:13" ht="15" customHeight="1">
      <c r="A53" s="296"/>
      <c r="B53" s="296"/>
      <c r="C53" s="296"/>
      <c r="D53" s="296"/>
      <c r="E53" s="317"/>
      <c r="F53" s="325" t="str">
        <f t="shared" si="0"/>
        <v/>
      </c>
      <c r="G53" s="331"/>
      <c r="H53" s="339" t="str">
        <f t="shared" si="1"/>
        <v/>
      </c>
      <c r="I53" s="347" t="str">
        <f t="shared" si="2"/>
        <v/>
      </c>
      <c r="L53" s="180" t="str">
        <f t="shared" si="3"/>
        <v/>
      </c>
      <c r="M53" s="180" t="str">
        <f t="shared" si="4"/>
        <v/>
      </c>
    </row>
    <row r="54" spans="1:13" ht="15" customHeight="1">
      <c r="A54" s="296"/>
      <c r="B54" s="296"/>
      <c r="C54" s="296"/>
      <c r="D54" s="296"/>
      <c r="E54" s="317"/>
      <c r="F54" s="325" t="str">
        <f t="shared" si="0"/>
        <v/>
      </c>
      <c r="G54" s="331"/>
      <c r="H54" s="339" t="str">
        <f t="shared" si="1"/>
        <v/>
      </c>
      <c r="I54" s="347" t="str">
        <f t="shared" si="2"/>
        <v/>
      </c>
      <c r="L54" s="180" t="str">
        <f t="shared" si="3"/>
        <v/>
      </c>
      <c r="M54" s="180" t="str">
        <f t="shared" si="4"/>
        <v/>
      </c>
    </row>
    <row r="55" spans="1:13" ht="15" customHeight="1">
      <c r="A55" s="296"/>
      <c r="B55" s="296"/>
      <c r="C55" s="296"/>
      <c r="D55" s="296"/>
      <c r="E55" s="317"/>
      <c r="F55" s="325" t="str">
        <f t="shared" si="0"/>
        <v/>
      </c>
      <c r="G55" s="331"/>
      <c r="H55" s="339" t="str">
        <f t="shared" si="1"/>
        <v/>
      </c>
      <c r="I55" s="347" t="str">
        <f t="shared" si="2"/>
        <v/>
      </c>
      <c r="L55" s="180" t="str">
        <f t="shared" si="3"/>
        <v/>
      </c>
      <c r="M55" s="180" t="str">
        <f t="shared" si="4"/>
        <v/>
      </c>
    </row>
    <row r="56" spans="1:13" ht="15" customHeight="1">
      <c r="A56" s="297"/>
      <c r="B56" s="297"/>
      <c r="C56" s="297"/>
      <c r="D56" s="297"/>
      <c r="E56" s="318"/>
      <c r="F56" s="326" t="str">
        <f t="shared" si="0"/>
        <v/>
      </c>
      <c r="G56" s="332"/>
      <c r="H56" s="340" t="str">
        <f t="shared" si="1"/>
        <v/>
      </c>
      <c r="I56" s="348" t="str">
        <f t="shared" si="2"/>
        <v/>
      </c>
      <c r="L56" s="180" t="str">
        <f t="shared" si="3"/>
        <v/>
      </c>
      <c r="M56" s="180" t="str">
        <f t="shared" si="4"/>
        <v/>
      </c>
    </row>
    <row r="57" spans="1:13" ht="15" customHeight="1">
      <c r="A57" s="298" t="s">
        <v>344</v>
      </c>
      <c r="B57" s="302"/>
      <c r="C57" s="302"/>
      <c r="D57" s="309"/>
      <c r="E57" s="319" t="str">
        <f>IF(E45="","",SUM(E45:E56))</f>
        <v/>
      </c>
      <c r="F57" s="327" t="str">
        <f>IF(F45="","",SUM(F45:F56))</f>
        <v/>
      </c>
      <c r="G57" s="333" t="str">
        <f>IF(G45="","",SUM(G45:G56))</f>
        <v/>
      </c>
      <c r="H57" s="341" t="str">
        <f>IF(H45="","",SUM(H45:H56))</f>
        <v/>
      </c>
      <c r="I57" s="349" t="str">
        <f>IF(I45="","",SUM(I45:I56))</f>
        <v/>
      </c>
    </row>
    <row r="58" spans="1:13" ht="15" customHeight="1">
      <c r="A58" s="183"/>
      <c r="B58" s="208"/>
      <c r="C58" s="208"/>
      <c r="D58" s="208"/>
      <c r="E58" s="208"/>
      <c r="F58" s="328" t="s">
        <v>464</v>
      </c>
      <c r="G58" s="328"/>
      <c r="H58" s="328"/>
      <c r="I58" s="350" t="str">
        <f>IF(I57="","",ROUNDDOWN(I57,0))</f>
        <v/>
      </c>
    </row>
    <row r="59" spans="1:13" ht="7.5" customHeight="1">
      <c r="A59" s="183"/>
      <c r="B59" s="208"/>
      <c r="C59" s="208"/>
      <c r="D59" s="208"/>
      <c r="E59" s="208"/>
      <c r="F59" s="208"/>
      <c r="G59" s="208"/>
      <c r="H59" s="208"/>
      <c r="I59" s="208"/>
    </row>
    <row r="60" spans="1:13" ht="7.5" customHeight="1">
      <c r="A60" s="183"/>
      <c r="B60" s="208"/>
      <c r="C60" s="208"/>
      <c r="D60" s="208"/>
      <c r="E60" s="208"/>
      <c r="F60" s="208"/>
      <c r="G60" s="208"/>
      <c r="H60" s="208"/>
      <c r="I60" s="208"/>
    </row>
    <row r="61" spans="1:13">
      <c r="A61" s="180" t="s">
        <v>460</v>
      </c>
    </row>
    <row r="62" spans="1:13" ht="3.75" customHeight="1"/>
    <row r="63" spans="1:13" ht="18.75" customHeight="1">
      <c r="A63" s="193"/>
      <c r="B63" s="209"/>
      <c r="C63" s="209"/>
      <c r="D63" s="209"/>
      <c r="E63" s="209"/>
      <c r="F63" s="209"/>
      <c r="G63" s="209"/>
      <c r="H63" s="209"/>
      <c r="I63" s="209"/>
      <c r="J63" s="209"/>
      <c r="K63" s="275"/>
    </row>
    <row r="64" spans="1:13" ht="18.75" customHeight="1">
      <c r="A64" s="194"/>
      <c r="B64" s="210"/>
      <c r="C64" s="210"/>
      <c r="D64" s="210"/>
      <c r="E64" s="210"/>
      <c r="F64" s="210"/>
      <c r="G64" s="210"/>
      <c r="H64" s="210"/>
      <c r="I64" s="210"/>
      <c r="J64" s="210"/>
      <c r="K64" s="276"/>
    </row>
    <row r="65" spans="1:11" ht="18.75" customHeight="1">
      <c r="A65" s="194"/>
      <c r="B65" s="210"/>
      <c r="C65" s="210"/>
      <c r="D65" s="210"/>
      <c r="E65" s="210"/>
      <c r="F65" s="210"/>
      <c r="G65" s="210"/>
      <c r="H65" s="210"/>
      <c r="I65" s="210"/>
      <c r="J65" s="210"/>
      <c r="K65" s="276"/>
    </row>
    <row r="66" spans="1:11" ht="18.75" customHeight="1">
      <c r="A66" s="195"/>
      <c r="B66" s="211"/>
      <c r="C66" s="211"/>
      <c r="D66" s="211"/>
      <c r="E66" s="211"/>
      <c r="F66" s="211"/>
      <c r="G66" s="211"/>
      <c r="H66" s="211"/>
      <c r="I66" s="211"/>
      <c r="J66" s="211"/>
      <c r="K66" s="277"/>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322</v>
      </c>
    </row>
    <row r="2" spans="1:11" ht="18" customHeight="1">
      <c r="A2" s="181" t="s">
        <v>183</v>
      </c>
      <c r="B2" s="181"/>
      <c r="C2" s="181"/>
      <c r="D2" s="181"/>
      <c r="E2" s="181"/>
      <c r="F2" s="181"/>
      <c r="G2" s="181"/>
      <c r="H2" s="181"/>
      <c r="I2" s="181"/>
      <c r="J2" s="181"/>
      <c r="K2" s="181"/>
    </row>
    <row r="5" spans="1:11" ht="18.75" customHeight="1">
      <c r="A5" s="182" t="s">
        <v>73</v>
      </c>
      <c r="B5" s="184" t="s">
        <v>465</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44"/>
      <c r="H16" s="251"/>
      <c r="I16" s="251"/>
      <c r="J16" s="251"/>
      <c r="K16" s="256"/>
    </row>
    <row r="17" spans="1:11" ht="18.75" customHeight="1">
      <c r="A17" s="188" t="s">
        <v>370</v>
      </c>
      <c r="B17" s="299" t="s">
        <v>113</v>
      </c>
      <c r="C17" s="303"/>
      <c r="D17" s="304" t="s">
        <v>584</v>
      </c>
      <c r="E17" s="310"/>
      <c r="F17" s="320" t="s">
        <v>585</v>
      </c>
      <c r="G17" s="310"/>
      <c r="H17" s="334" t="s">
        <v>586</v>
      </c>
      <c r="I17" s="310"/>
      <c r="J17" s="334" t="s">
        <v>194</v>
      </c>
      <c r="K17" s="351">
        <f>C17+E17+G17+I17</f>
        <v>0</v>
      </c>
    </row>
    <row r="18" spans="1:11">
      <c r="A18" s="189" t="s">
        <v>353</v>
      </c>
      <c r="B18" s="182" t="s">
        <v>468</v>
      </c>
      <c r="C18" s="182"/>
      <c r="D18" s="182"/>
      <c r="E18" s="182"/>
      <c r="F18" s="182"/>
      <c r="G18" s="182" t="s">
        <v>324</v>
      </c>
      <c r="H18" s="182"/>
      <c r="I18" s="182"/>
      <c r="J18" s="182"/>
      <c r="K18" s="182"/>
    </row>
    <row r="19" spans="1:11" ht="18.75" customHeight="1">
      <c r="A19" s="188"/>
      <c r="B19" s="203"/>
      <c r="C19" s="203"/>
      <c r="D19" s="203"/>
      <c r="E19" s="203"/>
      <c r="F19" s="203"/>
      <c r="G19" s="203"/>
      <c r="H19" s="203"/>
      <c r="I19" s="203"/>
      <c r="J19" s="203"/>
      <c r="K19" s="203"/>
    </row>
    <row r="20" spans="1:11" ht="12" customHeight="1">
      <c r="A20" s="190" t="s">
        <v>355</v>
      </c>
      <c r="B20" s="182" t="s">
        <v>172</v>
      </c>
      <c r="C20" s="184" t="s">
        <v>356</v>
      </c>
      <c r="D20" s="184"/>
      <c r="E20" s="184"/>
      <c r="F20" s="184"/>
      <c r="G20" s="184"/>
      <c r="H20" s="184"/>
      <c r="I20" s="184"/>
      <c r="J20" s="184"/>
      <c r="K20" s="184"/>
    </row>
    <row r="21" spans="1:11">
      <c r="A21" s="190"/>
      <c r="B21" s="203"/>
      <c r="C21" s="182" t="s">
        <v>361</v>
      </c>
      <c r="D21" s="182" t="s">
        <v>16</v>
      </c>
      <c r="E21" s="182" t="s">
        <v>366</v>
      </c>
      <c r="F21" s="202" t="s">
        <v>350</v>
      </c>
      <c r="G21" s="245"/>
      <c r="H21" s="182" t="s">
        <v>155</v>
      </c>
      <c r="I21" s="182"/>
      <c r="J21" s="182"/>
      <c r="K21" s="182"/>
    </row>
    <row r="22" spans="1:11" ht="18.75" customHeight="1">
      <c r="A22" s="190"/>
      <c r="B22" s="203"/>
      <c r="C22" s="218"/>
      <c r="D22" s="205"/>
      <c r="E22" s="233"/>
      <c r="F22" s="239"/>
      <c r="G22" s="239"/>
      <c r="H22" s="252" t="s">
        <v>50</v>
      </c>
      <c r="I22" s="261"/>
      <c r="J22" s="252" t="s">
        <v>261</v>
      </c>
      <c r="K22" s="203"/>
    </row>
    <row r="23" spans="1:11" ht="18.75" customHeight="1">
      <c r="A23" s="190"/>
      <c r="B23" s="203"/>
      <c r="C23" s="218"/>
      <c r="D23" s="205"/>
      <c r="E23" s="233"/>
      <c r="F23" s="239"/>
      <c r="G23" s="239"/>
      <c r="H23" s="252" t="s">
        <v>50</v>
      </c>
      <c r="I23" s="261"/>
      <c r="J23" s="252" t="s">
        <v>261</v>
      </c>
      <c r="K23" s="203"/>
    </row>
    <row r="24" spans="1:11" ht="12" customHeight="1"/>
    <row r="25" spans="1:11" ht="12" customHeight="1"/>
    <row r="26" spans="1:11">
      <c r="A26" s="180" t="s">
        <v>360</v>
      </c>
    </row>
    <row r="27" spans="1:11" ht="3.75" customHeight="1"/>
    <row r="28" spans="1:11">
      <c r="A28" s="197" t="s">
        <v>27</v>
      </c>
      <c r="B28" s="204" t="s">
        <v>538</v>
      </c>
      <c r="C28" s="219"/>
      <c r="D28" s="219"/>
      <c r="E28" s="219"/>
      <c r="F28" s="219"/>
      <c r="G28" s="219"/>
      <c r="H28" s="219"/>
      <c r="I28" s="219"/>
      <c r="J28" s="219"/>
      <c r="K28" s="246"/>
    </row>
    <row r="29" spans="1:11">
      <c r="A29" s="286"/>
      <c r="B29" s="266" t="s">
        <v>247</v>
      </c>
      <c r="C29" s="266" t="s">
        <v>471</v>
      </c>
      <c r="D29" s="266" t="s">
        <v>472</v>
      </c>
      <c r="E29" s="266" t="s">
        <v>216</v>
      </c>
      <c r="F29" s="266" t="s">
        <v>473</v>
      </c>
      <c r="G29" s="266" t="s">
        <v>43</v>
      </c>
      <c r="H29" s="266" t="s">
        <v>413</v>
      </c>
      <c r="I29" s="360" t="s">
        <v>148</v>
      </c>
      <c r="J29" s="192" t="s">
        <v>475</v>
      </c>
      <c r="K29" s="192" t="s">
        <v>477</v>
      </c>
    </row>
    <row r="30" spans="1:11" ht="18.75" customHeight="1">
      <c r="A30" s="182" t="s">
        <v>591</v>
      </c>
      <c r="B30" s="207"/>
      <c r="C30" s="207"/>
      <c r="D30" s="207"/>
      <c r="E30" s="207"/>
      <c r="F30" s="207"/>
      <c r="G30" s="358"/>
      <c r="H30" s="207"/>
      <c r="I30" s="205"/>
      <c r="J30" s="205"/>
      <c r="K30" s="205"/>
    </row>
    <row r="31" spans="1:11" ht="15" customHeight="1">
      <c r="A31" s="182" t="s">
        <v>587</v>
      </c>
      <c r="B31" s="353"/>
      <c r="C31" s="353"/>
      <c r="D31" s="353"/>
      <c r="E31" s="353"/>
      <c r="F31" s="353"/>
      <c r="G31" s="353"/>
      <c r="H31" s="353"/>
      <c r="I31" s="353"/>
      <c r="J31" s="353"/>
      <c r="K31" s="353"/>
    </row>
    <row r="32" spans="1:11" ht="15" customHeight="1">
      <c r="A32" s="182"/>
      <c r="B32" s="207"/>
      <c r="C32" s="207"/>
      <c r="D32" s="207"/>
      <c r="E32" s="313"/>
      <c r="F32" s="313"/>
      <c r="G32" s="313"/>
      <c r="H32" s="313"/>
      <c r="I32" s="313"/>
      <c r="J32" s="313"/>
      <c r="K32" s="313"/>
    </row>
    <row r="33" spans="1:11">
      <c r="A33" s="197" t="s">
        <v>27</v>
      </c>
      <c r="B33" s="265"/>
      <c r="C33" s="265" t="s">
        <v>428</v>
      </c>
      <c r="D33" s="265" t="s">
        <v>145</v>
      </c>
      <c r="E33" s="265" t="s">
        <v>479</v>
      </c>
      <c r="F33" s="191" t="s">
        <v>480</v>
      </c>
      <c r="G33" s="191" t="s">
        <v>341</v>
      </c>
      <c r="H33" s="191" t="s">
        <v>344</v>
      </c>
      <c r="I33" s="197" t="s">
        <v>453</v>
      </c>
      <c r="J33" s="367"/>
      <c r="K33" s="213"/>
    </row>
    <row r="34" spans="1:11" ht="24">
      <c r="A34" s="286"/>
      <c r="B34" s="354" t="s">
        <v>474</v>
      </c>
      <c r="C34" s="354" t="s">
        <v>67</v>
      </c>
      <c r="D34" s="354" t="s">
        <v>482</v>
      </c>
      <c r="E34" s="354" t="s">
        <v>484</v>
      </c>
      <c r="F34" s="192"/>
      <c r="G34" s="192"/>
      <c r="H34" s="192"/>
      <c r="I34" s="286"/>
      <c r="J34" s="368"/>
      <c r="K34" s="290"/>
    </row>
    <row r="35" spans="1:11" ht="18.75" customHeight="1">
      <c r="A35" s="182" t="s">
        <v>591</v>
      </c>
      <c r="B35" s="207"/>
      <c r="C35" s="207"/>
      <c r="D35" s="207"/>
      <c r="E35" s="207"/>
      <c r="F35" s="207"/>
      <c r="G35" s="358"/>
      <c r="H35" s="274" t="str">
        <f>IF(SUM(B30:K30)+SUM(B35:G35)=0,"",SUM((B30:K30)+SUM(B35:G35)))</f>
        <v/>
      </c>
      <c r="I35" s="361"/>
      <c r="J35" s="369"/>
      <c r="K35" s="372"/>
    </row>
    <row r="36" spans="1:11" ht="15" customHeight="1">
      <c r="A36" s="182" t="s">
        <v>587</v>
      </c>
      <c r="B36" s="206"/>
      <c r="C36" s="206"/>
      <c r="D36" s="206"/>
      <c r="E36" s="206"/>
      <c r="F36" s="206"/>
      <c r="G36" s="206"/>
      <c r="H36" s="273" t="str">
        <f>IF(SUM(B31:K31)+SUM(B36:G36)=0,"",SUM((B31:K31)+SUM(B36:G36)))</f>
        <v/>
      </c>
      <c r="I36" s="362"/>
      <c r="J36" s="370"/>
      <c r="K36" s="373"/>
    </row>
    <row r="37" spans="1:11" ht="15" customHeight="1">
      <c r="A37" s="182"/>
      <c r="B37" s="207"/>
      <c r="C37" s="207"/>
      <c r="D37" s="207"/>
      <c r="E37" s="207"/>
      <c r="F37" s="207"/>
      <c r="G37" s="207"/>
      <c r="H37" s="274" t="str">
        <f>IF(SUM(B32:K32)+SUM(B37:G37)=0,"",SUM((B32:K32)+SUM(B37:G37)))</f>
        <v/>
      </c>
      <c r="I37" s="306"/>
      <c r="J37" s="371"/>
      <c r="K37" s="358"/>
    </row>
    <row r="38" spans="1:11" ht="12" customHeight="1">
      <c r="A38" s="183"/>
      <c r="B38" s="208"/>
      <c r="C38" s="208"/>
      <c r="D38" s="208"/>
      <c r="E38" s="208"/>
      <c r="F38" s="179"/>
      <c r="G38" s="179"/>
      <c r="H38" s="179"/>
      <c r="I38" s="363"/>
      <c r="J38" s="363"/>
      <c r="K38" s="363"/>
    </row>
    <row r="39" spans="1:11" ht="12" customHeight="1">
      <c r="A39" s="183"/>
      <c r="B39" s="208"/>
      <c r="C39" s="208"/>
      <c r="D39" s="208"/>
      <c r="E39" s="208"/>
      <c r="F39" s="179"/>
      <c r="G39" s="179"/>
      <c r="H39" s="179"/>
      <c r="I39" s="363"/>
      <c r="J39" s="363"/>
      <c r="K39" s="363"/>
    </row>
    <row r="40" spans="1:11">
      <c r="A40" s="180" t="s">
        <v>485</v>
      </c>
    </row>
    <row r="41" spans="1:11" ht="3.75" customHeight="1"/>
    <row r="42" spans="1:11" ht="15" customHeight="1">
      <c r="A42" s="352" t="s">
        <v>314</v>
      </c>
      <c r="B42" s="355"/>
      <c r="C42" s="355"/>
      <c r="D42" s="355"/>
      <c r="E42" s="355"/>
      <c r="F42" s="355"/>
      <c r="G42" s="355"/>
      <c r="H42" s="355"/>
      <c r="I42" s="364"/>
      <c r="J42" s="179"/>
    </row>
    <row r="43" spans="1:11" ht="15" customHeight="1">
      <c r="A43" s="352" t="s">
        <v>290</v>
      </c>
      <c r="B43" s="355"/>
      <c r="C43" s="355"/>
      <c r="D43" s="355"/>
      <c r="E43" s="355"/>
      <c r="F43" s="355"/>
      <c r="G43" s="355"/>
      <c r="H43" s="355"/>
      <c r="I43" s="364"/>
    </row>
    <row r="44" spans="1:11" ht="15" customHeight="1">
      <c r="A44" s="227" t="s">
        <v>486</v>
      </c>
      <c r="B44" s="356"/>
      <c r="C44" s="251"/>
      <c r="D44" s="227" t="s">
        <v>471</v>
      </c>
      <c r="E44" s="356"/>
      <c r="F44" s="357"/>
      <c r="G44" s="227" t="s">
        <v>472</v>
      </c>
      <c r="H44" s="232"/>
      <c r="I44" s="357"/>
    </row>
    <row r="45" spans="1:11" ht="15" customHeight="1">
      <c r="A45" s="227" t="s">
        <v>216</v>
      </c>
      <c r="B45" s="356"/>
      <c r="C45" s="251"/>
      <c r="D45" s="227" t="s">
        <v>473</v>
      </c>
      <c r="E45" s="356"/>
      <c r="F45" s="357"/>
      <c r="G45" s="227" t="s">
        <v>43</v>
      </c>
      <c r="H45" s="232"/>
      <c r="I45" s="357"/>
    </row>
    <row r="46" spans="1:11" ht="15" customHeight="1">
      <c r="A46" s="227" t="s">
        <v>413</v>
      </c>
      <c r="B46" s="356"/>
      <c r="C46" s="251"/>
      <c r="D46" s="252" t="s">
        <v>148</v>
      </c>
      <c r="E46" s="252"/>
      <c r="F46" s="357"/>
      <c r="G46" s="356" t="s">
        <v>475</v>
      </c>
      <c r="H46" s="252"/>
      <c r="I46" s="357"/>
    </row>
    <row r="47" spans="1:11" ht="15" customHeight="1">
      <c r="A47" s="227" t="s">
        <v>477</v>
      </c>
      <c r="B47" s="356"/>
      <c r="C47" s="251"/>
      <c r="D47" s="252" t="s">
        <v>474</v>
      </c>
      <c r="E47" s="252"/>
      <c r="F47" s="357"/>
      <c r="G47" s="359"/>
      <c r="H47" s="359"/>
      <c r="I47" s="327"/>
    </row>
    <row r="48" spans="1:11" ht="15" customHeight="1">
      <c r="A48" s="282" t="s">
        <v>92</v>
      </c>
      <c r="B48" s="248"/>
      <c r="C48" s="203"/>
      <c r="I48" s="365"/>
    </row>
    <row r="49" spans="1:11" ht="15" customHeight="1">
      <c r="A49" s="282" t="s">
        <v>71</v>
      </c>
      <c r="B49" s="248"/>
      <c r="C49" s="203"/>
      <c r="I49" s="365"/>
    </row>
    <row r="50" spans="1:11" ht="15" customHeight="1">
      <c r="A50" s="282" t="s">
        <v>489</v>
      </c>
      <c r="B50" s="248"/>
      <c r="C50" s="203"/>
      <c r="D50" s="225"/>
      <c r="E50" s="225"/>
      <c r="F50" s="225"/>
      <c r="G50" s="225"/>
      <c r="H50" s="225"/>
      <c r="I50" s="366"/>
    </row>
    <row r="51" spans="1:11" ht="12" customHeight="1"/>
    <row r="52" spans="1:11" ht="12" customHeight="1"/>
    <row r="53" spans="1:11">
      <c r="A53" s="180" t="s">
        <v>460</v>
      </c>
    </row>
    <row r="54" spans="1:11" ht="3.75" customHeight="1"/>
    <row r="55" spans="1:11" ht="18.75" customHeight="1">
      <c r="A55" s="193"/>
      <c r="B55" s="209"/>
      <c r="C55" s="209"/>
      <c r="D55" s="209"/>
      <c r="E55" s="209"/>
      <c r="F55" s="209"/>
      <c r="G55" s="209"/>
      <c r="H55" s="209"/>
      <c r="I55" s="209"/>
      <c r="J55" s="209"/>
      <c r="K55" s="275"/>
    </row>
    <row r="56" spans="1:11" ht="18.75" customHeight="1">
      <c r="A56" s="194"/>
      <c r="B56" s="210"/>
      <c r="C56" s="210"/>
      <c r="D56" s="210"/>
      <c r="E56" s="210"/>
      <c r="F56" s="210"/>
      <c r="G56" s="210"/>
      <c r="H56" s="210"/>
      <c r="I56" s="210"/>
      <c r="J56" s="210"/>
      <c r="K56" s="276"/>
    </row>
    <row r="57" spans="1:11" ht="18.75" customHeight="1">
      <c r="A57" s="194"/>
      <c r="B57" s="210"/>
      <c r="C57" s="210"/>
      <c r="D57" s="210"/>
      <c r="E57" s="210"/>
      <c r="F57" s="210"/>
      <c r="G57" s="210"/>
      <c r="H57" s="210"/>
      <c r="I57" s="210"/>
      <c r="J57" s="210"/>
      <c r="K57" s="276"/>
    </row>
    <row r="58" spans="1:11" ht="18.75" customHeight="1">
      <c r="A58" s="195"/>
      <c r="B58" s="211"/>
      <c r="C58" s="211"/>
      <c r="D58" s="211"/>
      <c r="E58" s="211"/>
      <c r="F58" s="211"/>
      <c r="G58" s="211"/>
      <c r="H58" s="211"/>
      <c r="I58" s="211"/>
      <c r="J58" s="211"/>
      <c r="K58" s="277"/>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336</v>
      </c>
    </row>
    <row r="2" spans="1:11" ht="18" customHeight="1">
      <c r="A2" s="181" t="s">
        <v>183</v>
      </c>
      <c r="B2" s="181"/>
      <c r="C2" s="181"/>
      <c r="D2" s="181"/>
      <c r="E2" s="181"/>
      <c r="F2" s="181"/>
      <c r="G2" s="181"/>
      <c r="H2" s="181"/>
      <c r="I2" s="181"/>
      <c r="J2" s="181"/>
      <c r="K2" s="181"/>
    </row>
    <row r="5" spans="1:11" ht="18.75" customHeight="1">
      <c r="A5" s="182" t="s">
        <v>73</v>
      </c>
      <c r="B5" s="184" t="s">
        <v>491</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203"/>
      <c r="C16" s="203"/>
      <c r="D16" s="203"/>
      <c r="E16" s="203"/>
      <c r="F16" s="203"/>
      <c r="G16" s="202"/>
      <c r="H16" s="226"/>
      <c r="I16" s="226"/>
      <c r="J16" s="226"/>
      <c r="K16" s="245"/>
    </row>
    <row r="17" spans="1:11" ht="18.75" customHeight="1">
      <c r="A17" s="188" t="s">
        <v>370</v>
      </c>
      <c r="B17" s="299" t="s">
        <v>113</v>
      </c>
      <c r="C17" s="303"/>
      <c r="D17" s="304" t="s">
        <v>584</v>
      </c>
      <c r="E17" s="310"/>
      <c r="F17" s="320" t="s">
        <v>585</v>
      </c>
      <c r="G17" s="310"/>
      <c r="H17" s="334" t="s">
        <v>586</v>
      </c>
      <c r="I17" s="310"/>
      <c r="J17" s="334" t="s">
        <v>194</v>
      </c>
      <c r="K17" s="383">
        <f>C17+E17+G17+I17</f>
        <v>0</v>
      </c>
    </row>
    <row r="18" spans="1:11">
      <c r="A18" s="189" t="s">
        <v>353</v>
      </c>
      <c r="B18" s="182" t="s">
        <v>349</v>
      </c>
      <c r="C18" s="182"/>
      <c r="D18" s="182"/>
      <c r="E18" s="182"/>
      <c r="F18" s="182"/>
      <c r="G18" s="182" t="s">
        <v>350</v>
      </c>
      <c r="H18" s="182"/>
      <c r="I18" s="182"/>
      <c r="J18" s="182"/>
      <c r="K18" s="182"/>
    </row>
    <row r="19" spans="1:11" ht="18.75" customHeight="1">
      <c r="A19" s="188"/>
      <c r="B19" s="203"/>
      <c r="C19" s="203"/>
      <c r="D19" s="203"/>
      <c r="E19" s="203"/>
      <c r="F19" s="203"/>
      <c r="G19" s="203"/>
      <c r="H19" s="203"/>
      <c r="I19" s="203"/>
      <c r="J19" s="203"/>
      <c r="K19" s="203"/>
    </row>
    <row r="20" spans="1:11" ht="12" customHeight="1">
      <c r="A20" s="190" t="s">
        <v>355</v>
      </c>
      <c r="B20" s="182" t="s">
        <v>172</v>
      </c>
      <c r="C20" s="184" t="s">
        <v>356</v>
      </c>
      <c r="D20" s="184"/>
      <c r="E20" s="184"/>
      <c r="F20" s="184"/>
      <c r="G20" s="184"/>
      <c r="H20" s="184"/>
      <c r="I20" s="184"/>
      <c r="J20" s="184"/>
      <c r="K20" s="184"/>
    </row>
    <row r="21" spans="1:11">
      <c r="A21" s="190"/>
      <c r="B21" s="203"/>
      <c r="C21" s="182" t="s">
        <v>361</v>
      </c>
      <c r="D21" s="182" t="s">
        <v>16</v>
      </c>
      <c r="E21" s="182" t="s">
        <v>366</v>
      </c>
      <c r="F21" s="202" t="s">
        <v>350</v>
      </c>
      <c r="G21" s="245"/>
      <c r="H21" s="182" t="s">
        <v>155</v>
      </c>
      <c r="I21" s="182"/>
      <c r="J21" s="182"/>
      <c r="K21" s="182"/>
    </row>
    <row r="22" spans="1:11" ht="18.75" customHeight="1">
      <c r="A22" s="190"/>
      <c r="B22" s="203"/>
      <c r="C22" s="218"/>
      <c r="D22" s="205"/>
      <c r="E22" s="233"/>
      <c r="F22" s="239"/>
      <c r="G22" s="239"/>
      <c r="H22" s="252" t="s">
        <v>50</v>
      </c>
      <c r="I22" s="261"/>
      <c r="J22" s="252" t="s">
        <v>261</v>
      </c>
      <c r="K22" s="203"/>
    </row>
    <row r="23" spans="1:11" ht="18.75" customHeight="1">
      <c r="A23" s="190"/>
      <c r="B23" s="203"/>
      <c r="C23" s="218"/>
      <c r="D23" s="205"/>
      <c r="E23" s="233"/>
      <c r="F23" s="239"/>
      <c r="G23" s="239"/>
      <c r="H23" s="252" t="s">
        <v>50</v>
      </c>
      <c r="I23" s="261"/>
      <c r="J23" s="252" t="s">
        <v>261</v>
      </c>
      <c r="K23" s="203"/>
    </row>
    <row r="26" spans="1:11">
      <c r="A26" s="180" t="s">
        <v>360</v>
      </c>
    </row>
    <row r="27" spans="1:11" ht="3.75" customHeight="1"/>
    <row r="28" spans="1:11" ht="15" customHeight="1">
      <c r="A28" s="191" t="s">
        <v>27</v>
      </c>
      <c r="B28" s="204" t="s">
        <v>176</v>
      </c>
      <c r="C28" s="219"/>
      <c r="D28" s="219"/>
      <c r="E28" s="246"/>
      <c r="F28" s="219" t="s">
        <v>274</v>
      </c>
      <c r="G28" s="219"/>
      <c r="H28" s="219"/>
      <c r="I28" s="246"/>
      <c r="J28" s="381" t="s">
        <v>492</v>
      </c>
      <c r="K28" s="191" t="s">
        <v>344</v>
      </c>
    </row>
    <row r="29" spans="1:11" ht="58.5" customHeight="1">
      <c r="A29" s="192"/>
      <c r="B29" s="191"/>
      <c r="C29" s="191" t="s">
        <v>494</v>
      </c>
      <c r="D29" s="191" t="s">
        <v>466</v>
      </c>
      <c r="E29" s="378" t="s">
        <v>580</v>
      </c>
      <c r="F29" s="191" t="s">
        <v>271</v>
      </c>
      <c r="G29" s="191" t="s">
        <v>495</v>
      </c>
      <c r="H29" s="253" t="s">
        <v>497</v>
      </c>
      <c r="I29" s="197" t="s">
        <v>341</v>
      </c>
      <c r="J29" s="382"/>
      <c r="K29" s="192"/>
    </row>
    <row r="30" spans="1:11" ht="18.75" customHeight="1">
      <c r="A30" s="182" t="s">
        <v>591</v>
      </c>
      <c r="B30" s="205"/>
      <c r="C30" s="205"/>
      <c r="D30" s="205"/>
      <c r="E30" s="330"/>
      <c r="F30" s="205"/>
      <c r="G30" s="205"/>
      <c r="H30" s="205"/>
      <c r="I30" s="205"/>
      <c r="J30" s="205"/>
      <c r="K30" s="272" t="str">
        <f>IF(SUM(B30:J30)=0,"",SUM(B30:J30))</f>
        <v/>
      </c>
    </row>
    <row r="31" spans="1:11" ht="15" customHeight="1">
      <c r="A31" s="182" t="s">
        <v>587</v>
      </c>
      <c r="B31" s="206"/>
      <c r="C31" s="206"/>
      <c r="D31" s="206"/>
      <c r="E31" s="379"/>
      <c r="F31" s="206"/>
      <c r="G31" s="206"/>
      <c r="H31" s="206"/>
      <c r="I31" s="206"/>
      <c r="J31" s="206"/>
      <c r="K31" s="273" t="str">
        <f>IF(SUM(B31:J31)=0,"",SUM(B31:J31))</f>
        <v/>
      </c>
    </row>
    <row r="32" spans="1:11" ht="15" customHeight="1">
      <c r="A32" s="182"/>
      <c r="B32" s="207"/>
      <c r="C32" s="207"/>
      <c r="D32" s="207"/>
      <c r="E32" s="358"/>
      <c r="F32" s="207"/>
      <c r="G32" s="207"/>
      <c r="H32" s="207"/>
      <c r="I32" s="207"/>
      <c r="J32" s="207"/>
      <c r="K32" s="274" t="str">
        <f>IF(SUM(B32:J32)=0,"",SUM(B32:J32))</f>
        <v/>
      </c>
    </row>
    <row r="33" spans="1:11" ht="12" customHeight="1">
      <c r="A33" s="183"/>
      <c r="B33" s="208"/>
      <c r="C33" s="208"/>
      <c r="D33" s="208"/>
      <c r="E33" s="208"/>
      <c r="F33" s="208"/>
      <c r="G33" s="208"/>
      <c r="H33" s="208"/>
      <c r="I33" s="208"/>
      <c r="J33" s="208"/>
      <c r="K33" s="208"/>
    </row>
    <row r="35" spans="1:11">
      <c r="A35" s="180" t="s">
        <v>390</v>
      </c>
    </row>
    <row r="36" spans="1:11" ht="3.75" customHeight="1"/>
    <row r="37" spans="1:11" ht="18.75" customHeight="1">
      <c r="A37" s="193"/>
      <c r="B37" s="209"/>
      <c r="C37" s="209"/>
      <c r="D37" s="209"/>
      <c r="E37" s="209"/>
      <c r="F37" s="209"/>
      <c r="G37" s="209"/>
      <c r="H37" s="209"/>
      <c r="I37" s="209"/>
      <c r="J37" s="209"/>
      <c r="K37" s="275"/>
    </row>
    <row r="38" spans="1:11" ht="18.75" customHeight="1">
      <c r="A38" s="194"/>
      <c r="B38" s="210"/>
      <c r="C38" s="210"/>
      <c r="D38" s="210"/>
      <c r="E38" s="210"/>
      <c r="F38" s="210"/>
      <c r="G38" s="210"/>
      <c r="H38" s="210"/>
      <c r="I38" s="210"/>
      <c r="J38" s="210"/>
      <c r="K38" s="276"/>
    </row>
    <row r="39" spans="1:11" ht="18.75" customHeight="1">
      <c r="A39" s="194"/>
      <c r="B39" s="210"/>
      <c r="C39" s="210"/>
      <c r="D39" s="210"/>
      <c r="E39" s="210"/>
      <c r="F39" s="210"/>
      <c r="G39" s="210"/>
      <c r="H39" s="210"/>
      <c r="I39" s="210"/>
      <c r="J39" s="210"/>
      <c r="K39" s="276"/>
    </row>
    <row r="40" spans="1:11" ht="18.75" customHeight="1">
      <c r="A40" s="195"/>
      <c r="B40" s="211"/>
      <c r="C40" s="211"/>
      <c r="D40" s="211"/>
      <c r="E40" s="211"/>
      <c r="F40" s="211"/>
      <c r="G40" s="211"/>
      <c r="H40" s="211"/>
      <c r="I40" s="211"/>
      <c r="J40" s="211"/>
      <c r="K40" s="277"/>
    </row>
    <row r="43" spans="1:11">
      <c r="A43" s="180" t="s">
        <v>498</v>
      </c>
    </row>
    <row r="44" spans="1:11" ht="3.75" customHeight="1"/>
    <row r="45" spans="1:11" ht="18.75" customHeight="1">
      <c r="A45" s="225" t="s">
        <v>499</v>
      </c>
    </row>
    <row r="46" spans="1:11" ht="18.75" customHeight="1">
      <c r="A46" s="352" t="s">
        <v>500</v>
      </c>
      <c r="B46" s="355"/>
      <c r="C46" s="364"/>
      <c r="D46" s="377"/>
      <c r="E46" s="222" t="s">
        <v>505</v>
      </c>
      <c r="F46" s="282"/>
      <c r="G46" s="284"/>
      <c r="H46" s="284"/>
      <c r="I46" s="248"/>
    </row>
    <row r="47" spans="1:11" ht="18.75" customHeight="1">
      <c r="A47" s="352" t="s">
        <v>389</v>
      </c>
      <c r="B47" s="355"/>
      <c r="C47" s="364"/>
      <c r="D47" s="244" t="s">
        <v>510</v>
      </c>
      <c r="E47" s="251"/>
      <c r="F47" s="251"/>
      <c r="G47" s="256"/>
      <c r="H47" s="282"/>
      <c r="I47" s="248"/>
    </row>
    <row r="48" spans="1:11" ht="18.75" customHeight="1">
      <c r="A48" s="374" t="s">
        <v>501</v>
      </c>
      <c r="B48" s="376"/>
      <c r="C48" s="376"/>
      <c r="D48" s="376"/>
      <c r="E48" s="376"/>
      <c r="F48" s="376"/>
      <c r="G48" s="376"/>
      <c r="H48" s="376"/>
      <c r="I48" s="380"/>
    </row>
    <row r="49" spans="1:9" ht="18.75" customHeight="1">
      <c r="A49" s="199"/>
      <c r="B49" s="352" t="s">
        <v>231</v>
      </c>
      <c r="C49" s="364"/>
      <c r="D49" s="227" t="s">
        <v>467</v>
      </c>
      <c r="E49" s="268"/>
      <c r="F49" s="355" t="s">
        <v>503</v>
      </c>
      <c r="G49" s="268"/>
      <c r="H49" s="355" t="s">
        <v>10</v>
      </c>
      <c r="I49" s="248"/>
    </row>
    <row r="50" spans="1:9" ht="18.75" customHeight="1">
      <c r="A50" s="199"/>
      <c r="B50" s="352" t="s">
        <v>622</v>
      </c>
      <c r="C50" s="364"/>
      <c r="D50" s="227" t="s">
        <v>276</v>
      </c>
      <c r="E50" s="268"/>
      <c r="F50" s="355" t="s">
        <v>503</v>
      </c>
      <c r="G50" s="268"/>
      <c r="H50" s="355" t="s">
        <v>10</v>
      </c>
      <c r="I50" s="248"/>
    </row>
    <row r="51" spans="1:9" ht="18.75" customHeight="1">
      <c r="A51" s="199"/>
      <c r="B51" s="352" t="s">
        <v>476</v>
      </c>
      <c r="C51" s="364"/>
      <c r="D51" s="227" t="s">
        <v>276</v>
      </c>
      <c r="E51" s="268"/>
      <c r="F51" s="355" t="s">
        <v>503</v>
      </c>
      <c r="G51" s="268"/>
      <c r="H51" s="355" t="s">
        <v>10</v>
      </c>
      <c r="I51" s="248"/>
    </row>
    <row r="52" spans="1:9" ht="18.75" customHeight="1">
      <c r="A52" s="200"/>
      <c r="B52" s="352" t="s">
        <v>502</v>
      </c>
      <c r="C52" s="364"/>
      <c r="D52" s="244"/>
      <c r="E52" s="251"/>
      <c r="F52" s="251"/>
      <c r="G52" s="256"/>
      <c r="H52" s="225"/>
      <c r="I52" s="366"/>
    </row>
    <row r="53" spans="1:9" ht="11.25" customHeight="1">
      <c r="A53" s="375"/>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180" customWidth="1"/>
    <col min="2" max="18" width="10" style="180" customWidth="1"/>
    <col min="19" max="16384" width="9" style="180"/>
  </cols>
  <sheetData>
    <row r="1" spans="1:11">
      <c r="A1" s="180" t="s">
        <v>156</v>
      </c>
    </row>
    <row r="2" spans="1:11" ht="18" customHeight="1">
      <c r="A2" s="181" t="s">
        <v>183</v>
      </c>
      <c r="B2" s="181"/>
      <c r="C2" s="181"/>
      <c r="D2" s="181"/>
      <c r="E2" s="181"/>
      <c r="F2" s="181"/>
      <c r="G2" s="181"/>
      <c r="H2" s="181"/>
      <c r="I2" s="181"/>
      <c r="J2" s="181"/>
      <c r="K2" s="181"/>
    </row>
    <row r="5" spans="1:11" ht="18.75" customHeight="1">
      <c r="A5" s="182" t="s">
        <v>73</v>
      </c>
      <c r="B5" s="184" t="s">
        <v>202</v>
      </c>
      <c r="C5" s="184"/>
      <c r="D5" s="184"/>
      <c r="E5" s="184"/>
      <c r="F5" s="184"/>
    </row>
    <row r="6" spans="1:11" ht="12" customHeight="1">
      <c r="A6" s="183"/>
      <c r="B6" s="201"/>
      <c r="C6" s="201"/>
      <c r="D6" s="201"/>
      <c r="E6" s="201"/>
      <c r="F6" s="201"/>
    </row>
    <row r="8" spans="1:11">
      <c r="A8" s="184" t="s">
        <v>330</v>
      </c>
      <c r="B8" s="184"/>
      <c r="C8" s="184"/>
      <c r="D8" s="184" t="s">
        <v>379</v>
      </c>
      <c r="E8" s="184"/>
      <c r="F8" s="184"/>
      <c r="G8" s="184" t="s">
        <v>332</v>
      </c>
      <c r="H8" s="184"/>
      <c r="I8" s="184"/>
      <c r="J8" s="184"/>
      <c r="K8" s="184"/>
    </row>
    <row r="9" spans="1:11" ht="18.75" customHeight="1">
      <c r="A9" s="185"/>
      <c r="B9" s="185"/>
      <c r="C9" s="185"/>
      <c r="D9" s="185"/>
      <c r="E9" s="185"/>
      <c r="F9" s="185"/>
      <c r="G9" s="185"/>
      <c r="H9" s="185"/>
      <c r="I9" s="185"/>
      <c r="J9" s="185"/>
      <c r="K9" s="185"/>
    </row>
    <row r="10" spans="1:11" ht="12" customHeight="1">
      <c r="A10" s="186"/>
      <c r="B10" s="186"/>
      <c r="C10" s="186"/>
      <c r="D10" s="186"/>
      <c r="E10" s="186"/>
      <c r="F10" s="186"/>
      <c r="G10" s="186"/>
      <c r="H10" s="186"/>
      <c r="I10" s="186"/>
      <c r="J10" s="186"/>
      <c r="K10" s="186"/>
    </row>
    <row r="11" spans="1:11" ht="12" customHeight="1">
      <c r="A11" s="186"/>
      <c r="B11" s="186"/>
      <c r="C11" s="186"/>
      <c r="D11" s="186"/>
      <c r="E11" s="186"/>
      <c r="F11" s="186"/>
      <c r="G11" s="186"/>
      <c r="H11" s="186"/>
      <c r="I11" s="186"/>
      <c r="J11" s="186"/>
      <c r="K11" s="186"/>
    </row>
    <row r="12" spans="1:11">
      <c r="A12" s="180" t="s">
        <v>388</v>
      </c>
    </row>
    <row r="13" spans="1:11" ht="3.75" customHeight="1"/>
    <row r="14" spans="1:11">
      <c r="A14" s="187" t="s">
        <v>334</v>
      </c>
      <c r="B14" s="182" t="s">
        <v>345</v>
      </c>
      <c r="C14" s="182"/>
      <c r="D14" s="182"/>
      <c r="E14" s="182"/>
      <c r="F14" s="182"/>
      <c r="G14" s="182" t="s">
        <v>346</v>
      </c>
      <c r="H14" s="182"/>
      <c r="I14" s="182"/>
      <c r="J14" s="182"/>
      <c r="K14" s="182"/>
    </row>
    <row r="15" spans="1:11" ht="18.75" customHeight="1">
      <c r="A15" s="188"/>
      <c r="B15" s="202" t="s">
        <v>581</v>
      </c>
      <c r="C15" s="217" t="s">
        <v>582</v>
      </c>
      <c r="D15" s="226" t="s">
        <v>54</v>
      </c>
      <c r="E15" s="226" t="s">
        <v>583</v>
      </c>
      <c r="F15" s="237" t="s">
        <v>582</v>
      </c>
      <c r="G15" s="202" t="s">
        <v>581</v>
      </c>
      <c r="H15" s="217" t="s">
        <v>582</v>
      </c>
      <c r="I15" s="226" t="s">
        <v>54</v>
      </c>
      <c r="J15" s="226" t="s">
        <v>583</v>
      </c>
      <c r="K15" s="237" t="s">
        <v>582</v>
      </c>
    </row>
    <row r="16" spans="1:11" ht="18.75" customHeight="1">
      <c r="A16" s="182" t="s">
        <v>368</v>
      </c>
      <c r="B16" s="182"/>
      <c r="C16" s="182"/>
      <c r="D16" s="182"/>
      <c r="E16" s="182"/>
      <c r="F16" s="182"/>
      <c r="G16" s="202"/>
      <c r="H16" s="226"/>
      <c r="I16" s="226"/>
      <c r="J16" s="226"/>
      <c r="K16" s="245"/>
    </row>
    <row r="17" spans="1:11" ht="18.75" customHeight="1">
      <c r="A17" s="188" t="s">
        <v>370</v>
      </c>
      <c r="B17" s="299" t="s">
        <v>113</v>
      </c>
      <c r="C17" s="303"/>
      <c r="D17" s="304" t="s">
        <v>584</v>
      </c>
      <c r="E17" s="310"/>
      <c r="F17" s="320" t="s">
        <v>585</v>
      </c>
      <c r="G17" s="310"/>
      <c r="H17" s="334" t="s">
        <v>586</v>
      </c>
      <c r="I17" s="310"/>
      <c r="J17" s="334" t="s">
        <v>194</v>
      </c>
      <c r="K17" s="351">
        <f>C17+E17+G17+I17</f>
        <v>0</v>
      </c>
    </row>
    <row r="18" spans="1:11" ht="12" customHeight="1">
      <c r="A18" s="182" t="s">
        <v>31</v>
      </c>
      <c r="B18" s="386"/>
      <c r="C18" s="391"/>
      <c r="D18" s="391"/>
      <c r="E18" s="391"/>
      <c r="F18" s="401"/>
      <c r="G18" s="282" t="s">
        <v>524</v>
      </c>
      <c r="H18" s="284"/>
      <c r="I18" s="284"/>
      <c r="J18" s="284"/>
      <c r="K18" s="248"/>
    </row>
    <row r="19" spans="1:11" ht="19.5" customHeight="1">
      <c r="A19" s="182"/>
      <c r="B19" s="387"/>
      <c r="C19" s="392"/>
      <c r="D19" s="392"/>
      <c r="E19" s="392"/>
      <c r="F19" s="402"/>
      <c r="G19" s="227" t="s">
        <v>393</v>
      </c>
      <c r="H19" s="356"/>
      <c r="I19" s="410"/>
      <c r="J19" s="411"/>
      <c r="K19" s="412"/>
    </row>
    <row r="20" spans="1:11">
      <c r="A20" s="189" t="s">
        <v>353</v>
      </c>
      <c r="B20" s="182" t="s">
        <v>62</v>
      </c>
      <c r="C20" s="182"/>
      <c r="D20" s="182"/>
      <c r="E20" s="182"/>
      <c r="F20" s="182"/>
      <c r="G20" s="187"/>
      <c r="H20" s="187"/>
      <c r="I20" s="187"/>
      <c r="J20" s="187"/>
      <c r="K20" s="187"/>
    </row>
    <row r="21" spans="1:11" ht="18.75" customHeight="1">
      <c r="A21" s="188"/>
      <c r="B21" s="203"/>
      <c r="C21" s="203"/>
      <c r="D21" s="203"/>
      <c r="E21" s="203"/>
      <c r="F21" s="203"/>
      <c r="G21" s="188"/>
      <c r="H21" s="188"/>
      <c r="I21" s="188"/>
      <c r="J21" s="188"/>
      <c r="K21" s="188"/>
    </row>
    <row r="22" spans="1:11" ht="12" customHeight="1">
      <c r="A22" s="190" t="s">
        <v>355</v>
      </c>
      <c r="B22" s="182" t="s">
        <v>172</v>
      </c>
      <c r="C22" s="184" t="s">
        <v>356</v>
      </c>
      <c r="D22" s="184"/>
      <c r="E22" s="184"/>
      <c r="F22" s="184"/>
      <c r="G22" s="184"/>
      <c r="H22" s="184"/>
      <c r="I22" s="184"/>
      <c r="J22" s="184"/>
      <c r="K22" s="184"/>
    </row>
    <row r="23" spans="1:11">
      <c r="A23" s="190"/>
      <c r="B23" s="203"/>
      <c r="C23" s="182" t="s">
        <v>361</v>
      </c>
      <c r="D23" s="182" t="s">
        <v>16</v>
      </c>
      <c r="E23" s="182" t="s">
        <v>366</v>
      </c>
      <c r="F23" s="202" t="s">
        <v>350</v>
      </c>
      <c r="G23" s="245"/>
      <c r="H23" s="182" t="s">
        <v>155</v>
      </c>
      <c r="I23" s="182"/>
      <c r="J23" s="182"/>
      <c r="K23" s="182"/>
    </row>
    <row r="24" spans="1:11" ht="18.75" customHeight="1">
      <c r="A24" s="190"/>
      <c r="B24" s="203"/>
      <c r="C24" s="218"/>
      <c r="D24" s="205"/>
      <c r="E24" s="233"/>
      <c r="F24" s="239"/>
      <c r="G24" s="239"/>
      <c r="H24" s="252" t="s">
        <v>50</v>
      </c>
      <c r="I24" s="261"/>
      <c r="J24" s="252" t="s">
        <v>261</v>
      </c>
      <c r="K24" s="203"/>
    </row>
    <row r="25" spans="1:11" ht="18.75" customHeight="1">
      <c r="A25" s="190"/>
      <c r="B25" s="203"/>
      <c r="C25" s="218"/>
      <c r="D25" s="205"/>
      <c r="E25" s="233"/>
      <c r="F25" s="239"/>
      <c r="G25" s="239"/>
      <c r="H25" s="252" t="s">
        <v>50</v>
      </c>
      <c r="I25" s="261"/>
      <c r="J25" s="252" t="s">
        <v>261</v>
      </c>
      <c r="K25" s="203"/>
    </row>
    <row r="26" spans="1:11" ht="7.5" customHeight="1"/>
    <row r="27" spans="1:11" ht="7.5" customHeight="1"/>
    <row r="28" spans="1:11">
      <c r="A28" s="180" t="s">
        <v>577</v>
      </c>
    </row>
    <row r="29" spans="1:11" ht="3.75" customHeight="1"/>
    <row r="30" spans="1:11">
      <c r="A30" s="191" t="s">
        <v>27</v>
      </c>
      <c r="B30" s="281" t="s">
        <v>531</v>
      </c>
      <c r="C30" s="283"/>
      <c r="D30" s="258"/>
      <c r="E30" s="204" t="s">
        <v>533</v>
      </c>
      <c r="F30" s="219"/>
      <c r="G30" s="246"/>
      <c r="H30" s="191" t="s">
        <v>344</v>
      </c>
      <c r="I30" s="266" t="s">
        <v>453</v>
      </c>
      <c r="J30" s="266"/>
      <c r="K30" s="266"/>
    </row>
    <row r="31" spans="1:11" ht="18.75" customHeight="1">
      <c r="A31" s="384"/>
      <c r="B31" s="388" t="s">
        <v>162</v>
      </c>
      <c r="C31" s="393"/>
      <c r="D31" s="393"/>
      <c r="E31" s="253" t="s">
        <v>76</v>
      </c>
      <c r="F31" s="191" t="s">
        <v>572</v>
      </c>
      <c r="G31" s="213" t="s">
        <v>341</v>
      </c>
      <c r="H31" s="384"/>
      <c r="I31" s="266"/>
      <c r="J31" s="266"/>
      <c r="K31" s="266"/>
    </row>
    <row r="32" spans="1:11" ht="18.75" customHeight="1">
      <c r="A32" s="192"/>
      <c r="B32" s="389"/>
      <c r="C32" s="191" t="s">
        <v>530</v>
      </c>
      <c r="D32" s="191" t="s">
        <v>434</v>
      </c>
      <c r="E32" s="399"/>
      <c r="F32" s="192"/>
      <c r="G32" s="290"/>
      <c r="H32" s="192"/>
      <c r="I32" s="266"/>
      <c r="J32" s="266"/>
      <c r="K32" s="266"/>
    </row>
    <row r="33" spans="1:11" ht="30" customHeight="1">
      <c r="A33" s="385" t="s">
        <v>369</v>
      </c>
      <c r="B33" s="205"/>
      <c r="C33" s="205"/>
      <c r="D33" s="205"/>
      <c r="E33" s="205"/>
      <c r="F33" s="205"/>
      <c r="G33" s="205"/>
      <c r="H33" s="272" t="str">
        <f>IF(SUM(B33+E33+F33+G33)=0,"",SUM(B33+E33+F33+G33))</f>
        <v/>
      </c>
      <c r="I33" s="361"/>
      <c r="J33" s="369"/>
      <c r="K33" s="372"/>
    </row>
    <row r="34" spans="1:11" ht="15" customHeight="1">
      <c r="A34" s="385" t="s">
        <v>592</v>
      </c>
      <c r="B34" s="206"/>
      <c r="C34" s="206"/>
      <c r="D34" s="206"/>
      <c r="E34" s="206"/>
      <c r="F34" s="206"/>
      <c r="G34" s="206"/>
      <c r="H34" s="273" t="str">
        <f>IF(SUM(B34+E34+F34+G34)=0,"",SUM(B34+E34+F34+G34))</f>
        <v/>
      </c>
      <c r="I34" s="362"/>
      <c r="J34" s="370"/>
      <c r="K34" s="373"/>
    </row>
    <row r="35" spans="1:11" ht="15" customHeight="1">
      <c r="A35" s="203"/>
      <c r="B35" s="207"/>
      <c r="C35" s="207"/>
      <c r="D35" s="207"/>
      <c r="E35" s="207"/>
      <c r="F35" s="207"/>
      <c r="G35" s="207"/>
      <c r="H35" s="274" t="str">
        <f>IF(SUM(B35+E35+F35+G35)=0,"",SUM(B35+E35+F35+G35))</f>
        <v/>
      </c>
      <c r="I35" s="306"/>
      <c r="J35" s="371"/>
      <c r="K35" s="358"/>
    </row>
    <row r="36" spans="1:11" ht="7.5" customHeight="1">
      <c r="A36" s="183"/>
      <c r="B36" s="208"/>
      <c r="C36" s="208"/>
      <c r="D36" s="208"/>
      <c r="E36" s="208"/>
      <c r="F36" s="208"/>
      <c r="G36" s="208"/>
      <c r="H36" s="208"/>
      <c r="I36" s="208"/>
      <c r="J36" s="208"/>
      <c r="K36" s="208"/>
    </row>
    <row r="37" spans="1:11" ht="7.5" customHeight="1">
      <c r="A37" s="183"/>
      <c r="B37" s="208"/>
      <c r="C37" s="208"/>
      <c r="D37" s="208"/>
      <c r="E37" s="208"/>
      <c r="F37" s="208"/>
      <c r="G37" s="208"/>
      <c r="H37" s="208"/>
      <c r="I37" s="208"/>
      <c r="J37" s="208"/>
      <c r="K37" s="208"/>
    </row>
    <row r="38" spans="1:11">
      <c r="A38" s="180" t="s">
        <v>511</v>
      </c>
    </row>
    <row r="39" spans="1:11" ht="3.75" customHeight="1"/>
    <row r="40" spans="1:11" ht="12" customHeight="1">
      <c r="A40" s="294" t="s">
        <v>27</v>
      </c>
      <c r="B40" s="307"/>
      <c r="C40" s="314" t="s">
        <v>496</v>
      </c>
      <c r="D40" s="322"/>
      <c r="E40" s="322"/>
      <c r="F40" s="336"/>
      <c r="G40" s="314" t="s">
        <v>23</v>
      </c>
      <c r="H40" s="322"/>
      <c r="I40" s="322"/>
      <c r="J40" s="336"/>
      <c r="K40" s="208"/>
    </row>
    <row r="41" spans="1:11" ht="12" customHeight="1">
      <c r="A41" s="295"/>
      <c r="B41" s="308"/>
      <c r="C41" s="394" t="s">
        <v>575</v>
      </c>
      <c r="D41" s="315" t="s">
        <v>136</v>
      </c>
      <c r="E41" s="400"/>
      <c r="F41" s="291"/>
      <c r="G41" s="394" t="s">
        <v>575</v>
      </c>
      <c r="H41" s="315" t="s">
        <v>136</v>
      </c>
      <c r="I41" s="400"/>
      <c r="J41" s="291"/>
      <c r="K41" s="208"/>
    </row>
    <row r="42" spans="1:11" ht="12" customHeight="1">
      <c r="A42" s="295"/>
      <c r="B42" s="308"/>
      <c r="C42" s="395"/>
      <c r="D42" s="398"/>
      <c r="E42" s="314" t="s">
        <v>199</v>
      </c>
      <c r="F42" s="336"/>
      <c r="G42" s="395"/>
      <c r="H42" s="398"/>
      <c r="I42" s="314" t="s">
        <v>199</v>
      </c>
      <c r="J42" s="336"/>
      <c r="K42" s="208"/>
    </row>
    <row r="43" spans="1:11" ht="12" customHeight="1">
      <c r="A43" s="215"/>
      <c r="B43" s="223"/>
      <c r="C43" s="396"/>
      <c r="D43" s="316"/>
      <c r="E43" s="390" t="s">
        <v>575</v>
      </c>
      <c r="F43" s="390" t="s">
        <v>576</v>
      </c>
      <c r="G43" s="396"/>
      <c r="H43" s="316"/>
      <c r="I43" s="390" t="s">
        <v>575</v>
      </c>
      <c r="J43" s="390" t="s">
        <v>576</v>
      </c>
      <c r="K43" s="208"/>
    </row>
    <row r="44" spans="1:11" ht="15" customHeight="1">
      <c r="A44" s="182" t="s">
        <v>305</v>
      </c>
      <c r="B44" s="390" t="s">
        <v>573</v>
      </c>
      <c r="C44" s="397"/>
      <c r="D44" s="397"/>
      <c r="E44" s="397"/>
      <c r="F44" s="397"/>
      <c r="G44" s="397"/>
      <c r="H44" s="397"/>
      <c r="I44" s="397"/>
      <c r="J44" s="397"/>
      <c r="K44" s="208"/>
    </row>
    <row r="45" spans="1:11" ht="15" customHeight="1">
      <c r="A45" s="182"/>
      <c r="B45" s="390" t="s">
        <v>574</v>
      </c>
      <c r="C45" s="397"/>
      <c r="D45" s="397"/>
      <c r="E45" s="397"/>
      <c r="F45" s="397"/>
      <c r="G45" s="397"/>
      <c r="H45" s="397"/>
      <c r="I45" s="397"/>
      <c r="J45" s="397"/>
      <c r="K45" s="208"/>
    </row>
    <row r="46" spans="1:11" ht="15" customHeight="1">
      <c r="A46" s="295" t="s">
        <v>402</v>
      </c>
      <c r="B46" s="390" t="s">
        <v>573</v>
      </c>
      <c r="C46" s="397"/>
      <c r="D46" s="397"/>
      <c r="E46" s="397"/>
      <c r="F46" s="397"/>
      <c r="G46" s="397"/>
      <c r="H46" s="397"/>
      <c r="I46" s="397"/>
      <c r="J46" s="397"/>
      <c r="K46" s="208"/>
    </row>
    <row r="47" spans="1:11" ht="15" customHeight="1">
      <c r="A47" s="215"/>
      <c r="B47" s="390" t="s">
        <v>574</v>
      </c>
      <c r="C47" s="397"/>
      <c r="D47" s="397"/>
      <c r="E47" s="397"/>
      <c r="F47" s="397"/>
      <c r="G47" s="397"/>
      <c r="H47" s="397"/>
      <c r="I47" s="397"/>
      <c r="J47" s="397"/>
      <c r="K47" s="208"/>
    </row>
    <row r="48" spans="1:11" ht="7.5" customHeight="1">
      <c r="A48" s="183"/>
      <c r="B48" s="208"/>
      <c r="C48" s="208"/>
      <c r="D48" s="208"/>
      <c r="E48" s="208"/>
      <c r="F48" s="208"/>
      <c r="G48" s="208"/>
      <c r="H48" s="208"/>
      <c r="I48" s="208"/>
      <c r="J48" s="208"/>
      <c r="K48" s="208"/>
    </row>
    <row r="49" spans="1:13" ht="7.5" customHeight="1">
      <c r="A49" s="183"/>
      <c r="B49" s="208"/>
      <c r="C49" s="208"/>
      <c r="D49" s="208"/>
      <c r="E49" s="208"/>
      <c r="F49" s="208"/>
      <c r="G49" s="208"/>
      <c r="H49" s="208"/>
      <c r="I49" s="208"/>
      <c r="J49" s="208"/>
      <c r="K49" s="208"/>
    </row>
    <row r="50" spans="1:13">
      <c r="A50" s="180" t="s">
        <v>454</v>
      </c>
    </row>
    <row r="51" spans="1:13" ht="3.75" customHeight="1"/>
    <row r="52" spans="1:13" ht="15" customHeight="1">
      <c r="A52" s="294" t="s">
        <v>457</v>
      </c>
      <c r="B52" s="300"/>
      <c r="C52" s="300"/>
      <c r="D52" s="307"/>
      <c r="E52" s="314" t="s">
        <v>462</v>
      </c>
      <c r="F52" s="322"/>
      <c r="G52" s="322"/>
      <c r="H52" s="336"/>
      <c r="I52" s="344" t="s">
        <v>344</v>
      </c>
      <c r="J52" s="179"/>
    </row>
    <row r="53" spans="1:13" ht="15" customHeight="1">
      <c r="A53" s="295"/>
      <c r="B53" s="183"/>
      <c r="C53" s="183"/>
      <c r="D53" s="308"/>
      <c r="E53" s="315" t="s">
        <v>458</v>
      </c>
      <c r="F53" s="323"/>
      <c r="G53" s="315" t="s">
        <v>459</v>
      </c>
      <c r="H53" s="337"/>
      <c r="I53" s="345"/>
      <c r="J53" s="179"/>
    </row>
    <row r="54" spans="1:13" ht="27" customHeight="1">
      <c r="A54" s="215"/>
      <c r="B54" s="301"/>
      <c r="C54" s="301"/>
      <c r="D54" s="223"/>
      <c r="E54" s="316"/>
      <c r="F54" s="324" t="s">
        <v>463</v>
      </c>
      <c r="G54" s="316"/>
      <c r="H54" s="338" t="s">
        <v>463</v>
      </c>
      <c r="I54" s="346"/>
      <c r="J54" s="179"/>
    </row>
    <row r="55" spans="1:13" ht="15" customHeight="1">
      <c r="A55" s="296"/>
      <c r="B55" s="296"/>
      <c r="C55" s="296"/>
      <c r="D55" s="296"/>
      <c r="E55" s="317"/>
      <c r="F55" s="403" t="str">
        <f>L55</f>
        <v/>
      </c>
      <c r="G55" s="405"/>
      <c r="H55" s="408" t="str">
        <f>M55</f>
        <v/>
      </c>
      <c r="I55" s="347" t="str">
        <f>IF(E55+G55=0,"",F55+H55)</f>
        <v/>
      </c>
      <c r="L55" s="180" t="str">
        <f>IF(E55="","",ROUND(E55/12,2))</f>
        <v/>
      </c>
      <c r="M55" s="180" t="str">
        <f>IF(G55="","",ROUND(G55/12,2))</f>
        <v/>
      </c>
    </row>
    <row r="56" spans="1:13" ht="15" customHeight="1">
      <c r="A56" s="296"/>
      <c r="B56" s="296"/>
      <c r="C56" s="296"/>
      <c r="D56" s="296"/>
      <c r="E56" s="317"/>
      <c r="F56" s="403" t="str">
        <f>L56</f>
        <v/>
      </c>
      <c r="G56" s="405"/>
      <c r="H56" s="408" t="str">
        <f>M56</f>
        <v/>
      </c>
      <c r="I56" s="347" t="str">
        <f>IF(E56+G56=0,"",F56+H56)</f>
        <v/>
      </c>
      <c r="L56" s="180" t="str">
        <f>IF(E56="","",ROUND(E56/12,2))</f>
        <v/>
      </c>
      <c r="M56" s="180" t="str">
        <f>IF(G56="","",ROUND(G56/12,2))</f>
        <v/>
      </c>
    </row>
    <row r="57" spans="1:13" ht="15" customHeight="1">
      <c r="A57" s="296"/>
      <c r="B57" s="296"/>
      <c r="C57" s="296"/>
      <c r="D57" s="296"/>
      <c r="E57" s="317"/>
      <c r="F57" s="403" t="str">
        <f>L57</f>
        <v/>
      </c>
      <c r="G57" s="405"/>
      <c r="H57" s="408" t="str">
        <f>M57</f>
        <v/>
      </c>
      <c r="I57" s="347" t="str">
        <f>IF(E57+G57=0,"",F57+H57)</f>
        <v/>
      </c>
      <c r="L57" s="180" t="str">
        <f>IF(E57="","",ROUND(E57/12,2))</f>
        <v/>
      </c>
      <c r="M57" s="180" t="str">
        <f>IF(G57="","",ROUND(G57/12,2))</f>
        <v/>
      </c>
    </row>
    <row r="58" spans="1:13" ht="15" customHeight="1">
      <c r="A58" s="296"/>
      <c r="B58" s="296"/>
      <c r="C58" s="296"/>
      <c r="D58" s="296"/>
      <c r="E58" s="317"/>
      <c r="F58" s="403" t="str">
        <f>L58</f>
        <v/>
      </c>
      <c r="G58" s="405"/>
      <c r="H58" s="408" t="str">
        <f>M58</f>
        <v/>
      </c>
      <c r="I58" s="347" t="str">
        <f>IF(E58+G58=0,"",F58+H58)</f>
        <v/>
      </c>
      <c r="L58" s="180" t="str">
        <f>IF(E58="","",ROUND(E58/12,2))</f>
        <v/>
      </c>
      <c r="M58" s="180" t="str">
        <f>IF(G58="","",ROUND(G58/12,2))</f>
        <v/>
      </c>
    </row>
    <row r="59" spans="1:13" ht="15" customHeight="1">
      <c r="A59" s="297"/>
      <c r="B59" s="297"/>
      <c r="C59" s="297"/>
      <c r="D59" s="297"/>
      <c r="E59" s="318"/>
      <c r="F59" s="404" t="str">
        <f>L59</f>
        <v/>
      </c>
      <c r="G59" s="406"/>
      <c r="H59" s="409" t="str">
        <f>M59</f>
        <v/>
      </c>
      <c r="I59" s="348" t="str">
        <f>IF(E59+G59=0,"",F59+H59)</f>
        <v/>
      </c>
      <c r="L59" s="180" t="str">
        <f>IF(E59="","",ROUND(E59/12,2))</f>
        <v/>
      </c>
      <c r="M59" s="180" t="str">
        <f>IF(G59="","",ROUND(G59/12,2))</f>
        <v/>
      </c>
    </row>
    <row r="60" spans="1:13" ht="15" customHeight="1">
      <c r="A60" s="298" t="s">
        <v>344</v>
      </c>
      <c r="B60" s="302"/>
      <c r="C60" s="302"/>
      <c r="D60" s="309"/>
      <c r="E60" s="319" t="str">
        <f>IF(E55="","",SUM(E55:E59))</f>
        <v/>
      </c>
      <c r="F60" s="327" t="str">
        <f>IF(F55="","",SUM(F55:F59))</f>
        <v/>
      </c>
      <c r="G60" s="407" t="str">
        <f>IF(G55="","",SUM(G55:G59))</f>
        <v/>
      </c>
      <c r="H60" s="341" t="str">
        <f>IF(H55="","",SUM(H55:H59))</f>
        <v/>
      </c>
      <c r="I60" s="349" t="str">
        <f>IF(I55="","",SUM(I55:I59))</f>
        <v/>
      </c>
    </row>
    <row r="61" spans="1:13" ht="15" customHeight="1">
      <c r="A61" s="183"/>
      <c r="B61" s="208"/>
      <c r="C61" s="208"/>
      <c r="D61" s="208"/>
      <c r="E61" s="208"/>
      <c r="F61" s="328" t="s">
        <v>464</v>
      </c>
      <c r="G61" s="328"/>
      <c r="H61" s="328"/>
      <c r="I61" s="350" t="str">
        <f>IF(I60="","",ROUNDDOWN(I60,0))</f>
        <v/>
      </c>
    </row>
    <row r="62" spans="1:13" ht="7.5" customHeight="1">
      <c r="A62" s="183"/>
      <c r="B62" s="208"/>
      <c r="C62" s="208"/>
      <c r="D62" s="208"/>
      <c r="E62" s="208"/>
      <c r="F62" s="208"/>
      <c r="G62" s="208"/>
      <c r="H62" s="208"/>
      <c r="I62" s="208"/>
    </row>
    <row r="63" spans="1:13" ht="7.5" customHeight="1">
      <c r="A63" s="183"/>
      <c r="B63" s="208"/>
      <c r="C63" s="208"/>
      <c r="D63" s="208"/>
      <c r="E63" s="208"/>
      <c r="F63" s="208"/>
      <c r="G63" s="208"/>
      <c r="H63" s="208"/>
      <c r="I63" s="208"/>
    </row>
    <row r="64" spans="1:13">
      <c r="A64" s="180" t="s">
        <v>460</v>
      </c>
    </row>
    <row r="65" spans="1:11" ht="3.75" customHeight="1"/>
    <row r="66" spans="1:11" ht="18.75" customHeight="1">
      <c r="A66" s="193"/>
      <c r="B66" s="209"/>
      <c r="C66" s="209"/>
      <c r="D66" s="209"/>
      <c r="E66" s="209"/>
      <c r="F66" s="209"/>
      <c r="G66" s="209"/>
      <c r="H66" s="209"/>
      <c r="I66" s="209"/>
      <c r="J66" s="209"/>
      <c r="K66" s="275"/>
    </row>
    <row r="67" spans="1:11" ht="18.75" customHeight="1">
      <c r="A67" s="194"/>
      <c r="B67" s="210"/>
      <c r="C67" s="210"/>
      <c r="D67" s="210"/>
      <c r="E67" s="210"/>
      <c r="F67" s="210"/>
      <c r="G67" s="210"/>
      <c r="H67" s="210"/>
      <c r="I67" s="210"/>
      <c r="J67" s="210"/>
      <c r="K67" s="276"/>
    </row>
    <row r="68" spans="1:11" ht="18.75" customHeight="1">
      <c r="A68" s="195"/>
      <c r="B68" s="211"/>
      <c r="C68" s="211"/>
      <c r="D68" s="211"/>
      <c r="E68" s="211"/>
      <c r="F68" s="211"/>
      <c r="G68" s="211"/>
      <c r="H68" s="211"/>
      <c r="I68" s="211"/>
      <c r="J68" s="211"/>
      <c r="K68" s="277"/>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【記載例】様式４</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様式４</vt:lpstr>
      <vt:lpstr>管理用（このシートは削除しないでください）</vt:lpstr>
    </vt:vector>
  </TitlesOfParts>
  <Company>厚生労働省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渡井　崚伍</cp:lastModifiedBy>
  <cp:lastPrinted>2026-03-17T10:30:44Z</cp:lastPrinted>
  <dcterms:created xsi:type="dcterms:W3CDTF">2000-07-04T04:40:42Z</dcterms:created>
  <dcterms:modified xsi:type="dcterms:W3CDTF">2026-04-27T05:07:48Z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2026-04-27T05:07:48Z</vt:filetime>
  </property>
</Properties>
</file>