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always"/>
  <bookViews>
    <workbookView xWindow="-120" yWindow="-120" windowWidth="29040" windowHeight="15840" firstSheet="3" activeTab="3"/>
  </bookViews>
  <sheets>
    <sheet name="【参考】申請書（医療機関等→都道府県）" sheetId="64" state="hidden" r:id="rId1"/>
    <sheet name="【参考】集計用シート" sheetId="65" state="hidden" r:id="rId2"/>
    <sheet name="【参考】委任状" sheetId="87" state="hidden" r:id="rId3"/>
    <sheet name="第１号様式_交付申請書（事業者→県）" sheetId="66" r:id="rId4"/>
    <sheet name="第１号様式_別紙1 経費所要額調" sheetId="67"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１　事業計画書（施設整備促進支援）" sheetId="32" r:id="rId12"/>
    <sheet name="第１号様式_別表２　事業計画書（産科）" sheetId="68" r:id="rId13"/>
    <sheet name="第１号様式_別表３　事業計画書（小児科）" sheetId="69" r:id="rId14"/>
    <sheet name="第１号様式_別表６別紙１計画書（地域連携周産期（分娩））" sheetId="85" state="hidden" r:id="rId15"/>
    <sheet name="第１号様式_別表６別紙２計画書地域連携周産期（分娩））" sheetId="86" state="hidden" r:id="rId16"/>
    <sheet name="第１号様式_別表４　事業計画書地域連携周産期（産科施設)施設" sheetId="80" r:id="rId17"/>
    <sheet name="第１号様式_別表５　事業計画書地域連携周産期（産科施設 )設備" sheetId="100" r:id="rId18"/>
    <sheet name="第１号様式_別表９（案）事業計画書（事務経費）" sheetId="102" state="hidden" r:id="rId19"/>
    <sheet name="第２号様式_事業遂行状況報告書" sheetId="6" r:id="rId20"/>
    <sheet name="第２号様式_別表" sheetId="7" r:id="rId21"/>
    <sheet name="第３号様式_事業実績報告書" sheetId="8" r:id="rId22"/>
    <sheet name="第３号様式_別紙1 経費所要額精算書" sheetId="35" r:id="rId23"/>
    <sheet name="【参考】病院・有床診→都道府県の実績報告書" sheetId="92" state="hidden" r:id="rId24"/>
    <sheet name="別紙（病院・有床診）" sheetId="93" state="hidden" r:id="rId25"/>
    <sheet name="【参考】診療所・訪看ＳＴ→都道府県の実績報告書" sheetId="94" state="hidden" r:id="rId26"/>
    <sheet name="別紙（無床診療所・訪問看護事業者）" sheetId="95" state="hidden" r:id="rId27"/>
    <sheet name="第３号様式_別表１　実績報告書（施設整備促進事業）" sheetId="48" r:id="rId28"/>
    <sheet name="第３号様式_別表２　実績報告書（産科）" sheetId="49" r:id="rId29"/>
    <sheet name="第３号様式_別表３　実績報告書（小児科）" sheetId="50" r:id="rId30"/>
    <sheet name="第３号様式_別表４　実績報告（地域連携周産期）施設" sheetId="104" r:id="rId31"/>
    <sheet name="第３号様式_別表５　実績報告（地域連携周産期）設備" sheetId="105" r:id="rId32"/>
    <sheet name="第４号様式（間・仕入控除）" sheetId="56" r:id="rId33"/>
    <sheet name="第５号様式_年度終了実績報告書" sheetId="17" r:id="rId34"/>
    <sheet name="第５号_別表" sheetId="11" r:id="rId35"/>
    <sheet name="第６号様式_補助金調書" sheetId="1" r:id="rId36"/>
    <sheet name="管理用（このシートは削除しないでください）" sheetId="16" state="hidden" r:id="rId37"/>
  </sheets>
  <definedNames>
    <definedName name="_xlnm.Print_Area">#REF!</definedName>
    <definedName name="_xlnm.Print_Area" localSheetId="19">第２号様式_事業遂行状況報告書!$A$1:$J$55</definedName>
    <definedName name="_xlnm.Print_Area" localSheetId="20">第２号様式_別表!$A$1:$O$57</definedName>
    <definedName name="_xlnm.Print_Area" localSheetId="21">第３号様式_事業実績報告書!$A$1:$J$39</definedName>
    <definedName name="_xlnm.Print_Area" localSheetId="34">第５号_別表!$A$1:$L$29</definedName>
    <definedName name="_xlnm.Print_Area" localSheetId="33">第５号様式_年度終了実績報告書!$A$1:$J$55</definedName>
    <definedName name="_xlnm.Print_Area" localSheetId="11">'第１号様式_別表１　事業計画書（施設整備促進支援）'!$A$1:$P$33</definedName>
    <definedName name="_xlnm.Print_Area" localSheetId="22">'第３号様式_別紙1 経費所要額精算書'!$A$1:$F$14</definedName>
    <definedName name="_xlnm.Print_Area" localSheetId="28">'第３号様式_別表２　実績報告書（産科）'!$A$1:$R$50</definedName>
    <definedName name="_xlnm.Print_Area" localSheetId="29">'第３号様式_別表３　実績報告書（小児科）'!$A$1:$Y$37</definedName>
    <definedName name="_xlnm.Print_Area" localSheetId="0">'【参考】申請書（医療機関等→都道府県）'!$A$1:$BZ$73</definedName>
    <definedName name="_xlnm.Print_Area" localSheetId="3">'第１号様式_交付申請書（事業者→県）'!$A$1:$J$38</definedName>
    <definedName name="_xlnm.Print_Area" localSheetId="4">'第１号様式_別紙1 経費所要額調'!$A$1:$G$14</definedName>
    <definedName name="_xlnm.Print_Area" localSheetId="12">'第１号様式_別表２　事業計画書（産科）'!$A$1:$O$51</definedName>
    <definedName name="_xlnm.Print_Area" localSheetId="13">'第１号様式_別表３　事業計画書（小児科）'!$A$1:$T$38</definedName>
    <definedName name="病床確保料">#REF!</definedName>
    <definedName name="病床確保料" localSheetId="10">#REF!</definedName>
    <definedName name="_xlnm.Print_Area" localSheetId="16">'第１号様式_別表４　事業計画書地域連携周産期（産科施設)施設'!$A$1:$P$26</definedName>
    <definedName name="病床確保料" localSheetId="16">#REF!</definedName>
    <definedName name="_xlnm.Print_Area" localSheetId="14">'第１号様式_別表６別紙１計画書（地域連携周産期（分娩））'!$A$1:$D$44</definedName>
    <definedName name="病床確保料" localSheetId="14">#REF!</definedName>
    <definedName name="_xlnm.Print_Area" localSheetId="15">'第１号様式_別表６別紙２計画書地域連携周産期（分娩））'!$A$1:$D$43</definedName>
    <definedName name="病床確保料" localSheetId="15">#REF!</definedName>
    <definedName name="_xlnm.Print_Area" localSheetId="2">'【参考】委任状'!$B$2:$J$38</definedName>
    <definedName name="_xlnm.Print_Area" localSheetId="5">'【参考】病院・有床診→都道府県への申請書'!$A$1:$H$44</definedName>
    <definedName name="_xlnm.Print_Area" localSheetId="6">'【参考】別紙（病院・有床診）'!$B$1:$C$10</definedName>
    <definedName name="_xlnm.Print_Area" localSheetId="7">'【参考】診療所・訪看ＳＴ→都道府県への申請書'!$A$1:$H$44</definedName>
    <definedName name="_xlnm.Print_Area" localSheetId="8">'【参考】別紙（無床診療所・訪問看護事業者）'!$B$1:$C$8</definedName>
    <definedName name="_xlnm.Print_Area" localSheetId="23">'【参考】病院・有床診→都道府県の実績報告書'!$A$1:$H$45</definedName>
    <definedName name="_xlnm.Print_Area" localSheetId="24">'別紙（病院・有床診）'!$B$1:$C$10</definedName>
    <definedName name="病床確保料" localSheetId="24">#REF!</definedName>
    <definedName name="_xlnm.Print_Area" localSheetId="25">'【参考】診療所・訪看ＳＴ→都道府県の実績報告書'!$A$1:$H$45</definedName>
    <definedName name="_xlnm.Print_Area" localSheetId="26">'別紙（無床診療所・訪問看護事業者）'!$B$1:$C$8</definedName>
    <definedName name="病床確保料" localSheetId="26">#REF!</definedName>
    <definedName name="_xlnm.Print_Area" localSheetId="17">'第１号様式_別表５　事業計画書地域連携周産期（産科施設 )設備'!$A$1:$O$26</definedName>
    <definedName name="病床確保料" localSheetId="17">#REF!</definedName>
    <definedName name="_xlnm.Print_Area" localSheetId="18">'第１号様式_別表９（案）事業計画書（事務経費）'!$A$1:$L$51</definedName>
    <definedName name="病床確保料" localSheetId="18">#REF!</definedName>
    <definedName name="_xlnm.Print_Area" localSheetId="30">'第３号様式_別表４　実績報告（地域連携周産期）施設'!$A$1:$R$24</definedName>
    <definedName name="病床確保料" localSheetId="30">#REF!</definedName>
    <definedName name="_xlnm.Print_Area" localSheetId="31">'第３号様式_別表５　実績報告（地域連携周産期）設備'!$A$1:$R$24</definedName>
    <definedName name="病床確保料" localSheetId="31">#REF!</definedName>
    <definedName name="_xlnm.Print_Area" localSheetId="35">第６号様式_補助金調書!$A$1:$M$26</definedName>
    <definedName name="_xlnm._FilterDatabase" localSheetId="10" hidden="1">'参考_（医療機関用支給額算定書）'!$A$12:$AG$12</definedName>
    <definedName name="地域医療介護総合確保基金">'管理用（このシートは削除しないでください）'!$G$2</definedName>
    <definedName name="aaa" hidden="1">#REF!</definedName>
    <definedName name="組織" hidden="1">#REF!</definedName>
    <definedName name="_Key1" hidden="1">#REF!</definedName>
    <definedName name="_Key2" hidden="1">#REF!</definedName>
    <definedName name="あ" hidden="1">#REF!</definedName>
    <definedName name="ff" hidden="1">#REF!</definedName>
    <definedName name="_Order1" hidden="1">255</definedName>
    <definedName name="aaaaaaaaaaaaaaaaaa" hidden="1">#REF!</definedName>
    <definedName name="_Order2" hidden="1">255</definedName>
    <definedName name="木造">'管理用（このシートは削除しないでください）'!$R$2:$R$3</definedName>
    <definedName name="E" hidden="1">#REF!</definedName>
    <definedName name="医療提供体制施設整備補助金">'管理用（このシートは削除しないでください）'!$I$3:$I$115</definedName>
    <definedName name="き" hidden="1">#REF!</definedName>
    <definedName name="_Sort" hidden="1">#REF!</definedName>
    <definedName name="ｌ" hidden="1">#REF!</definedName>
    <definedName name="ｗ" hidden="1">#REF!</definedName>
    <definedName name="ああ" hidden="1">#REF!</definedName>
    <definedName name="特定" hidden="1">#REF!</definedName>
    <definedName name="い" hidden="1">#REF!</definedName>
    <definedName name="こ" hidden="1">#REF!</definedName>
    <definedName name="こ」" hidden="1">#REF!</definedName>
    <definedName name="別紙３１" hidden="1">#REF!</definedName>
    <definedName name="さいとう" hidden="1">#REF!</definedName>
    <definedName name="ブロック">'管理用（このシートは削除しないでください）'!$Q$2:$Q$3</definedName>
    <definedName name="医療提供体制施設整備交付金">'管理用（このシートは削除しないでください）'!$H$3:$H$37</definedName>
    <definedName name="事業分類">#REF!</definedName>
    <definedName name="鉄筋コンクリート">'管理用（このシートは削除しないでください）'!$P$2:$P$3</definedName>
    <definedName name="別紙１７" hidden="1">#REF!</definedName>
    <definedName name="_xlnm.Print_Titles" localSheetId="11">'第１号様式_別表１　事業計画書（施設整備促進支援）'!$1:$2</definedName>
    <definedName name="_xlnm.Print_Titles" localSheetId="27">'第３号様式_別表１　実績報告書（施設整備促進事業）'!$1:$2</definedName>
    <definedName name="_xlnm.Print_Titles" localSheetId="28">'第３号様式_別表２　実績報告書（産科）'!$1:$3</definedName>
    <definedName name="_xlnm.Print_Titles" localSheetId="29">'第３号様式_別表３　実績報告書（小児科）'!$1:$3</definedName>
    <definedName name="_xlnm.Print_Titles" localSheetId="12">'第１号様式_別表２　事業計画書（産科）'!$1:$3</definedName>
    <definedName name="_xlnm.Print_Titles" localSheetId="13">'第１号様式_別表３　事業計画書（小児科）'!$1:$3</definedName>
    <definedName name="_xlnm.Print_Titles" localSheetId="16">'第１号様式_別表４　事業計画書地域連携周産期（産科施設)施設'!$1:$3</definedName>
    <definedName name="_xlnm.Print_Titles" localSheetId="14">'第１号様式_別表６別紙１計画書（地域連携周産期（分娩））'!$1:$3</definedName>
    <definedName name="_xlnm.Print_Titles" localSheetId="15">#REF!</definedName>
    <definedName name="_xlnm.Print_Titles" localSheetId="17">'第１号様式_別表５　事業計画書地域連携周産期（産科施設 )設備'!$1:$3</definedName>
    <definedName name="_xlnm.Print_Titles" localSheetId="18">'第１号様式_別表９（案）事業計画書（事務経費）'!$1:$3</definedName>
    <definedName name="_xlnm.Print_Titles" localSheetId="30">'第３号様式_別表４　実績報告（地域連携周産期）施設'!$1:$3</definedName>
    <definedName name="_xlnm.Print_Titles" localSheetId="31">'第３号様式_別表５　実績報告（地域連携周産期）設備'!$1:$3</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<sst xmlns="http://schemas.openxmlformats.org/spreadsheetml/2006/main" xmlns:r="http://schemas.openxmlformats.org/officeDocument/2006/relationships" count="706" uniqueCount="706">
  <si>
    <t>月</t>
    <rPh sb="0" eb="1">
      <t>ガツ</t>
    </rPh>
    <phoneticPr fontId="22"/>
  </si>
  <si>
    <t>マルマルホウジン</t>
  </si>
  <si>
    <t>様式</t>
    <rPh sb="0" eb="2">
      <t>ヨウシキ</t>
    </rPh>
    <phoneticPr fontId="22"/>
  </si>
  <si>
    <t>削減予定日
（実施済を含む）※４</t>
    <rPh sb="0" eb="2">
      <t>サクゲン</t>
    </rPh>
    <rPh sb="2" eb="4">
      <t>ヨテイ</t>
    </rPh>
    <rPh sb="4" eb="5">
      <t>ヒ</t>
    </rPh>
    <rPh sb="7" eb="9">
      <t>ジッシ</t>
    </rPh>
    <rPh sb="9" eb="10">
      <t>ズ</t>
    </rPh>
    <rPh sb="11" eb="12">
      <t>フク</t>
    </rPh>
    <phoneticPr fontId="22"/>
  </si>
  <si>
    <t>支店
コード</t>
    <rPh sb="0" eb="2">
      <t>シテン</t>
    </rPh>
    <phoneticPr fontId="22"/>
  </si>
  <si>
    <r>
      <rPr>
        <sz val="11"/>
        <color rgb="FFFF0000"/>
        <rFont val="メイリオ"/>
      </rPr>
      <t xml:space="preserve">支給確定額
</t>
    </r>
    <r>
      <rPr>
        <sz val="11"/>
        <color rgb="FF000000"/>
        <rFont val="メイリオ"/>
      </rPr>
      <t>（ＡとＢの内、少ない方の額）</t>
    </r>
    <rPh sb="2" eb="4">
      <t>カクテイ</t>
    </rPh>
    <phoneticPr fontId="22"/>
  </si>
  <si>
    <t>その他（国）</t>
    <rPh sb="2" eb="3">
      <t>タ</t>
    </rPh>
    <rPh sb="4" eb="5">
      <t>クニ</t>
    </rPh>
    <phoneticPr fontId="22"/>
  </si>
  <si>
    <t>支給申請書兼口座振込依頼書</t>
    <rPh sb="0" eb="2">
      <t>シキュウ</t>
    </rPh>
    <rPh sb="2" eb="5">
      <t>シンセイショ</t>
    </rPh>
    <rPh sb="5" eb="6">
      <t>ケン</t>
    </rPh>
    <rPh sb="6" eb="8">
      <t>コウザ</t>
    </rPh>
    <rPh sb="8" eb="10">
      <t>フリコミ</t>
    </rPh>
    <rPh sb="10" eb="12">
      <t>イライ</t>
    </rPh>
    <rPh sb="12" eb="13">
      <t>ショ</t>
    </rPh>
    <phoneticPr fontId="2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</si>
  <si>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22"/>
  </si>
  <si>
    <t>　　年　月　日</t>
    <rPh sb="2" eb="3">
      <t>ネン</t>
    </rPh>
    <rPh sb="4" eb="5">
      <t>ツキ</t>
    </rPh>
    <rPh sb="6" eb="7">
      <t>ニチ</t>
    </rPh>
    <phoneticPr fontId="22"/>
  </si>
  <si>
    <t>別紙</t>
  </si>
  <si>
    <t>都道府県知事　殿</t>
    <rPh sb="0" eb="4">
      <t>トドウフケン</t>
    </rPh>
    <rPh sb="4" eb="6">
      <t>チジ</t>
    </rPh>
    <phoneticPr fontId="22"/>
  </si>
  <si>
    <t>１．申請者の情報</t>
    <rPh sb="2" eb="4">
      <t>シンセイ</t>
    </rPh>
    <rPh sb="4" eb="5">
      <t>シャ</t>
    </rPh>
    <rPh sb="6" eb="8">
      <t>ジョウホウ</t>
    </rPh>
    <phoneticPr fontId="22"/>
  </si>
  <si>
    <t>以下から選択</t>
  </si>
  <si>
    <t>総事業費</t>
  </si>
  <si>
    <t>－</t>
  </si>
  <si>
    <t>住所・所在地</t>
    <rPh sb="0" eb="2">
      <t>ジュウショ</t>
    </rPh>
    <rPh sb="3" eb="6">
      <t>ショザイチ</t>
    </rPh>
    <phoneticPr fontId="22"/>
  </si>
  <si>
    <t>ビョウイン</t>
  </si>
  <si>
    <t>申請年月日</t>
    <rPh sb="0" eb="2">
      <t>シンセイ</t>
    </rPh>
    <rPh sb="2" eb="3">
      <t>ネン</t>
    </rPh>
    <rPh sb="3" eb="5">
      <t>ネンガッピ</t>
    </rPh>
    <phoneticPr fontId="22"/>
  </si>
  <si>
    <t>単価</t>
  </si>
  <si>
    <t>年</t>
    <rPh sb="0" eb="1">
      <t>ネン</t>
    </rPh>
    <phoneticPr fontId="22"/>
  </si>
  <si>
    <t>法人名</t>
    <rPh sb="0" eb="2">
      <t>ホウジン</t>
    </rPh>
    <rPh sb="2" eb="3">
      <t>メイ</t>
    </rPh>
    <phoneticPr fontId="22"/>
  </si>
  <si>
    <t>日</t>
    <rPh sb="0" eb="1">
      <t>ニチ</t>
    </rPh>
    <phoneticPr fontId="22"/>
  </si>
  <si>
    <t>様</t>
    <rPh sb="0" eb="1">
      <t>サマ</t>
    </rPh>
    <phoneticPr fontId="22"/>
  </si>
  <si>
    <t>フリガナ</t>
  </si>
  <si>
    <t>(1) へき地診療所施設整備事業</t>
  </si>
  <si>
    <t>相　当　額</t>
    <rPh sb="0" eb="1">
      <t>ソウ</t>
    </rPh>
    <rPh sb="2" eb="3">
      <t>トウ</t>
    </rPh>
    <rPh sb="4" eb="5">
      <t>ガク</t>
    </rPh>
    <phoneticPr fontId="22"/>
  </si>
  <si>
    <t>〒</t>
  </si>
  <si>
    <t>　事業区分</t>
    <rPh sb="3" eb="5">
      <t>クブン</t>
    </rPh>
    <phoneticPr fontId="22"/>
  </si>
  <si>
    <t>電子メール</t>
    <rPh sb="0" eb="2">
      <t>デンシ</t>
    </rPh>
    <phoneticPr fontId="22"/>
  </si>
  <si>
    <t>病院等の名称</t>
    <rPh sb="0" eb="2">
      <t>ビョウイン</t>
    </rPh>
    <rPh sb="2" eb="3">
      <t>トウ</t>
    </rPh>
    <rPh sb="4" eb="6">
      <t>メイショウ</t>
    </rPh>
    <phoneticPr fontId="22"/>
  </si>
  <si>
    <t>選定単価（Ｃ）
（Ａ）と（Ｂ）
を比較して小さい方</t>
    <rPh sb="0" eb="2">
      <t>センテイ</t>
    </rPh>
    <rPh sb="2" eb="4">
      <t>タンカ</t>
    </rPh>
    <rPh sb="18" eb="20">
      <t>ヒカク</t>
    </rPh>
    <rPh sb="22" eb="23">
      <t>チイ</t>
    </rPh>
    <rPh sb="25" eb="26">
      <t>ホウ</t>
    </rPh>
    <phoneticPr fontId="22"/>
  </si>
  <si>
    <t>●●病院</t>
    <rPh sb="2" eb="4">
      <t>ビョウイン</t>
    </rPh>
    <phoneticPr fontId="22"/>
  </si>
  <si>
    <t>23愛知県</t>
  </si>
  <si>
    <t>別紙様式２（病院・有床診療所）</t>
    <rPh sb="9" eb="11">
      <t>ユウショウ</t>
    </rPh>
    <rPh sb="11" eb="14">
      <t>シンリョウジョ</t>
    </rPh>
    <phoneticPr fontId="22"/>
  </si>
  <si>
    <t>a</t>
  </si>
  <si>
    <t>申請年月日</t>
    <rPh sb="0" eb="2">
      <t>シンセイ</t>
    </rPh>
    <rPh sb="2" eb="5">
      <t>ネンガッピ</t>
    </rPh>
    <phoneticPr fontId="22"/>
  </si>
  <si>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22"/>
  </si>
  <si>
    <t>　１　今後の分娩取扱の予定（あてはまるもの一つにレ点を入れてかっこ内に該当事項を記載してください。）</t>
  </si>
  <si>
    <t>I</t>
  </si>
  <si>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22"/>
  </si>
  <si>
    <t>開設者
（代表者の職・氏名も記載）</t>
    <rPh sb="0" eb="3">
      <t>カイセツシャ</t>
    </rPh>
    <rPh sb="5" eb="8">
      <t>ダイヒョウシャ</t>
    </rPh>
    <rPh sb="9" eb="10">
      <t>ショク</t>
    </rPh>
    <rPh sb="11" eb="13">
      <t>シメイ</t>
    </rPh>
    <rPh sb="14" eb="16">
      <t>キサイ</t>
    </rPh>
    <phoneticPr fontId="22"/>
  </si>
  <si>
    <t>医療機関コード：</t>
    <rPh sb="0" eb="2">
      <t>イリョウ</t>
    </rPh>
    <rPh sb="2" eb="4">
      <t>キカン</t>
    </rPh>
    <phoneticPr fontId="22"/>
  </si>
  <si>
    <t>国立大学法人</t>
    <rPh sb="0" eb="2">
      <t>コクリツ</t>
    </rPh>
    <rPh sb="2" eb="4">
      <t>ダイガク</t>
    </rPh>
    <rPh sb="4" eb="6">
      <t>ホウジン</t>
    </rPh>
    <phoneticPr fontId="22"/>
  </si>
  <si>
    <t>備考</t>
  </si>
  <si>
    <t>事務担当者</t>
    <rPh sb="0" eb="2">
      <t>ジム</t>
    </rPh>
    <rPh sb="2" eb="5">
      <t>タントウシャ</t>
    </rPh>
    <phoneticPr fontId="22"/>
  </si>
  <si>
    <t>番号</t>
    <rPh sb="0" eb="2">
      <t>バンゴウ</t>
    </rPh>
    <phoneticPr fontId="22"/>
  </si>
  <si>
    <t>国民健康保険団体連合会</t>
    <rPh sb="0" eb="2">
      <t>コクミン</t>
    </rPh>
    <rPh sb="2" eb="4">
      <t>ケンコウ</t>
    </rPh>
    <rPh sb="4" eb="6">
      <t>ホケン</t>
    </rPh>
    <rPh sb="6" eb="8">
      <t>ダンタイ</t>
    </rPh>
    <rPh sb="8" eb="11">
      <t>レンゴウカイ</t>
    </rPh>
    <phoneticPr fontId="22"/>
  </si>
  <si>
    <t>施 工 面 積</t>
    <rPh sb="0" eb="1">
      <t>シ</t>
    </rPh>
    <rPh sb="2" eb="3">
      <t>コウ</t>
    </rPh>
    <rPh sb="4" eb="5">
      <t>メン</t>
    </rPh>
    <rPh sb="6" eb="7">
      <t>セキ</t>
    </rPh>
    <phoneticPr fontId="22"/>
  </si>
  <si>
    <t>ヨミガナ</t>
  </si>
  <si>
    <t>氏名</t>
    <rPh sb="0" eb="2">
      <t>シメイ</t>
    </rPh>
    <phoneticPr fontId="22"/>
  </si>
  <si>
    <t>事業名</t>
    <rPh sb="0" eb="2">
      <t>ジギョウ</t>
    </rPh>
    <rPh sb="2" eb="3">
      <t>メイ</t>
    </rPh>
    <phoneticPr fontId="22"/>
  </si>
  <si>
    <t>第１号様式_別表５（事業計画書）</t>
  </si>
  <si>
    <t>精神</t>
    <rPh sb="0" eb="2">
      <t>セイシン</t>
    </rPh>
    <phoneticPr fontId="22"/>
  </si>
  <si>
    <t/>
  </si>
  <si>
    <t>合計</t>
    <rPh sb="0" eb="2">
      <t>ゴウケイ</t>
    </rPh>
    <phoneticPr fontId="22"/>
  </si>
  <si>
    <t>i</t>
  </si>
  <si>
    <t>法人名（個人の場合は記載不要）</t>
    <rPh sb="0" eb="2">
      <t>ホウジン</t>
    </rPh>
    <rPh sb="2" eb="3">
      <t>メイ</t>
    </rPh>
    <rPh sb="4" eb="6">
      <t>コジン</t>
    </rPh>
    <rPh sb="7" eb="9">
      <t>バアイ</t>
    </rPh>
    <rPh sb="10" eb="12">
      <t>キサイ</t>
    </rPh>
    <rPh sb="12" eb="14">
      <t>フヨウ</t>
    </rPh>
    <phoneticPr fontId="22"/>
  </si>
  <si>
    <t>電話番号</t>
    <rPh sb="0" eb="2">
      <t>デンワ</t>
    </rPh>
    <rPh sb="2" eb="4">
      <t>バンゴウ</t>
    </rPh>
    <phoneticPr fontId="22"/>
  </si>
  <si>
    <t>←１．「事業施工状況」の日付を自動で反映</t>
    <rPh sb="4" eb="6">
      <t>ジギョウ</t>
    </rPh>
    <rPh sb="6" eb="8">
      <t>セコウ</t>
    </rPh>
    <rPh sb="8" eb="10">
      <t>ジョウキョウ</t>
    </rPh>
    <rPh sb="12" eb="14">
      <t>ヒヅケ</t>
    </rPh>
    <rPh sb="15" eb="17">
      <t>ジドウ</t>
    </rPh>
    <rPh sb="18" eb="20">
      <t>ハンエイ</t>
    </rPh>
    <phoneticPr fontId="22"/>
  </si>
  <si>
    <t>振込口座</t>
    <rPh sb="0" eb="2">
      <t>フリコミ</t>
    </rPh>
    <rPh sb="2" eb="4">
      <t>コウザ</t>
    </rPh>
    <phoneticPr fontId="22"/>
  </si>
  <si>
    <t>18　特殊病室施設整備事業</t>
  </si>
  <si>
    <t>u</t>
  </si>
  <si>
    <t>記入例１</t>
    <rPh sb="0" eb="2">
      <t>キニュウ</t>
    </rPh>
    <rPh sb="2" eb="3">
      <t>レイ</t>
    </rPh>
    <phoneticPr fontId="22"/>
  </si>
  <si>
    <t>５　救命救急センター施設整備事業</t>
  </si>
  <si>
    <t>数値</t>
    <rPh sb="0" eb="2">
      <t>スウチ</t>
    </rPh>
    <phoneticPr fontId="22"/>
  </si>
  <si>
    <t>ファクシミリ</t>
  </si>
  <si>
    <t>入院延べ患者数（各年合計）</t>
  </si>
  <si>
    <t>e</t>
  </si>
  <si>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22"/>
  </si>
  <si>
    <t>21岐阜県</t>
  </si>
  <si>
    <t>代表者職</t>
    <rPh sb="0" eb="3">
      <t>ダイヒョウシャ</t>
    </rPh>
    <rPh sb="3" eb="4">
      <t>ショク</t>
    </rPh>
    <phoneticPr fontId="22"/>
  </si>
  <si>
    <t>厚労産婦人科</t>
    <rPh sb="0" eb="2">
      <t>コウロウ</t>
    </rPh>
    <rPh sb="2" eb="6">
      <t>サンフジンカ</t>
    </rPh>
    <phoneticPr fontId="22"/>
  </si>
  <si>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22"/>
  </si>
  <si>
    <t>o</t>
  </si>
  <si>
    <t>45宮崎県</t>
  </si>
  <si>
    <t>２．支給申請額</t>
    <rPh sb="2" eb="4">
      <t>シキュウ</t>
    </rPh>
    <rPh sb="4" eb="7">
      <t>シンセイガク</t>
    </rPh>
    <phoneticPr fontId="22"/>
  </si>
  <si>
    <t>　１　事業区分及び施設の名称</t>
  </si>
  <si>
    <t>生産性向上・職場環境整備等支援事業</t>
  </si>
  <si>
    <t>金 額</t>
    <rPh sb="0" eb="1">
      <t>キン</t>
    </rPh>
    <rPh sb="2" eb="3">
      <t>ガク</t>
    </rPh>
    <phoneticPr fontId="22"/>
  </si>
  <si>
    <t>病床数適正化支援事業</t>
    <rPh sb="2" eb="3">
      <t>カズ</t>
    </rPh>
    <rPh sb="3" eb="6">
      <t>テキセイカ</t>
    </rPh>
    <phoneticPr fontId="22"/>
  </si>
  <si>
    <t>13東京都</t>
    <rPh sb="4" eb="5">
      <t>ト</t>
    </rPh>
    <phoneticPr fontId="22"/>
  </si>
  <si>
    <t>□ 他施設との連携あり</t>
  </si>
  <si>
    <t>14　院内感染対策施設整備事業</t>
  </si>
  <si>
    <t>支給申請額(円)</t>
    <rPh sb="0" eb="2">
      <t>シキュウ</t>
    </rPh>
    <rPh sb="2" eb="4">
      <t>シンセイ</t>
    </rPh>
    <rPh sb="4" eb="5">
      <t>ガク</t>
    </rPh>
    <rPh sb="6" eb="7">
      <t>エン</t>
    </rPh>
    <phoneticPr fontId="22"/>
  </si>
  <si>
    <t>比較対象期間</t>
  </si>
  <si>
    <t>10　周産期医療施設施設整備事業</t>
  </si>
  <si>
    <t>氏名</t>
  </si>
  <si>
    <t>「既交付決定額」及び「差引追加交付（一部取消）申請額」については、交付要綱の第８による変更交付申請手続の他は斜線を引くこと。</t>
    <rPh sb="38" eb="39">
      <t>ダイ</t>
    </rPh>
    <phoneticPr fontId="22"/>
  </si>
  <si>
    <t>金融機関
コード</t>
    <rPh sb="0" eb="2">
      <t>キンユウ</t>
    </rPh>
    <rPh sb="2" eb="4">
      <t>キカン</t>
    </rPh>
    <phoneticPr fontId="22"/>
  </si>
  <si>
    <t>番　　　　　号</t>
  </si>
  <si>
    <t>29　地域拠点病院・地域拠点歯科診療所施設整備事業</t>
  </si>
  <si>
    <t>施設整備促進支援事業</t>
  </si>
  <si>
    <t>物価高騰を反映
した単価（Ａ）</t>
    <rPh sb="0" eb="2">
      <t>ブッカ</t>
    </rPh>
    <rPh sb="2" eb="4">
      <t>コウトウ</t>
    </rPh>
    <rPh sb="5" eb="7">
      <t>ハンエイ</t>
    </rPh>
    <rPh sb="10" eb="12">
      <t>タンカ</t>
    </rPh>
    <phoneticPr fontId="22"/>
  </si>
  <si>
    <t>分娩取扱施設支援事業</t>
  </si>
  <si>
    <t>12千葉県</t>
  </si>
  <si>
    <t>小児医療施設支援事業</t>
  </si>
  <si>
    <t>事業区分Ⅰの１標準事業例５</t>
    <rPh sb="0" eb="4">
      <t>ジギョウクブン</t>
    </rPh>
    <rPh sb="7" eb="9">
      <t>ヒョウジュン</t>
    </rPh>
    <rPh sb="9" eb="11">
      <t>ジギョウ</t>
    </rPh>
    <rPh sb="11" eb="12">
      <t>レイ</t>
    </rPh>
    <phoneticPr fontId="22"/>
  </si>
  <si>
    <t xml:space="preserve"> 設計事務</t>
  </si>
  <si>
    <t>地域連携周産期支援事業（分娩取扱施設）</t>
  </si>
  <si>
    <t>予算現額</t>
  </si>
  <si>
    <t>７　小児初期救急センター施設整備事業</t>
  </si>
  <si>
    <t>口座名義人</t>
    <rPh sb="0" eb="2">
      <t>コウザ</t>
    </rPh>
    <rPh sb="2" eb="5">
      <t>メイギニン</t>
    </rPh>
    <phoneticPr fontId="22"/>
  </si>
  <si>
    <t>年 度 内 完 成 （見 込）</t>
    <rPh sb="0" eb="1">
      <t>トシ</t>
    </rPh>
    <rPh sb="2" eb="3">
      <t>ド</t>
    </rPh>
    <rPh sb="4" eb="5">
      <t>ウチ</t>
    </rPh>
    <rPh sb="6" eb="7">
      <t>カン</t>
    </rPh>
    <rPh sb="8" eb="9">
      <t>シゲル</t>
    </rPh>
    <rPh sb="11" eb="12">
      <t>ケン</t>
    </rPh>
    <rPh sb="13" eb="14">
      <t>コミ</t>
    </rPh>
    <phoneticPr fontId="22"/>
  </si>
  <si>
    <t>地域連携周産期支援事業（産科施設）（設備）</t>
    <rPh sb="12" eb="14">
      <t>サンカ</t>
    </rPh>
    <rPh sb="18" eb="20">
      <t>セツビ</t>
    </rPh>
    <phoneticPr fontId="22"/>
  </si>
  <si>
    <t>46鹿児島県</t>
  </si>
  <si>
    <t>地域連携周産期支援事業（産科施設）（施設）</t>
    <rPh sb="12" eb="14">
      <t>サンカ</t>
    </rPh>
    <rPh sb="18" eb="20">
      <t>シセツ</t>
    </rPh>
    <phoneticPr fontId="22"/>
  </si>
  <si>
    <t>　　 〇　事業計画書　</t>
  </si>
  <si>
    <t>歳　　入</t>
    <rPh sb="0" eb="1">
      <t>トシ</t>
    </rPh>
    <rPh sb="3" eb="4">
      <t>イリ</t>
    </rPh>
    <phoneticPr fontId="22"/>
  </si>
  <si>
    <t>合計</t>
  </si>
  <si>
    <t>第４号様式</t>
  </si>
  <si>
    <t>３．振込口座</t>
    <rPh sb="2" eb="4">
      <t>フリコミ</t>
    </rPh>
    <rPh sb="4" eb="6">
      <t>コウザ</t>
    </rPh>
    <phoneticPr fontId="22"/>
  </si>
  <si>
    <t>金融機関名</t>
    <rPh sb="0" eb="2">
      <t>キンユウ</t>
    </rPh>
    <rPh sb="2" eb="5">
      <t>キカンメイ</t>
    </rPh>
    <phoneticPr fontId="22"/>
  </si>
  <si>
    <t>支店名</t>
    <rPh sb="0" eb="3">
      <t>シテンメイ</t>
    </rPh>
    <phoneticPr fontId="22"/>
  </si>
  <si>
    <t>第１号様式_別表６（事業計画書）_別紙１</t>
    <rPh sb="17" eb="19">
      <t>ベッシ</t>
    </rPh>
    <phoneticPr fontId="22"/>
  </si>
  <si>
    <t>口座番号
（右詰め）</t>
    <rPh sb="0" eb="2">
      <t>コウザ</t>
    </rPh>
    <rPh sb="2" eb="4">
      <t>バンゴウ</t>
    </rPh>
    <rPh sb="6" eb="8">
      <t>ミギヅメ</t>
    </rPh>
    <phoneticPr fontId="22"/>
  </si>
  <si>
    <t xml:space="preserve"> 自　　年　月　日</t>
  </si>
  <si>
    <t>一般</t>
    <rPh sb="0" eb="2">
      <t>イッパン</t>
    </rPh>
    <phoneticPr fontId="22"/>
  </si>
  <si>
    <t>記入例</t>
    <rPh sb="0" eb="2">
      <t>キニュウ</t>
    </rPh>
    <rPh sb="2" eb="3">
      <t>レイ</t>
    </rPh>
    <phoneticPr fontId="22"/>
  </si>
  <si>
    <t>預金種別</t>
    <rPh sb="0" eb="2">
      <t>ヨキン</t>
    </rPh>
    <rPh sb="2" eb="4">
      <t>シュベツ</t>
    </rPh>
    <phoneticPr fontId="22"/>
  </si>
  <si>
    <t>事業実施期間</t>
  </si>
  <si>
    <t>住所</t>
    <rPh sb="0" eb="2">
      <t>ジュウショ</t>
    </rPh>
    <phoneticPr fontId="22"/>
  </si>
  <si>
    <t>社会福祉法人</t>
    <rPh sb="0" eb="2">
      <t>シャカイ</t>
    </rPh>
    <rPh sb="2" eb="4">
      <t>フクシ</t>
    </rPh>
    <rPh sb="4" eb="6">
      <t>ホウジン</t>
    </rPh>
    <phoneticPr fontId="22"/>
  </si>
  <si>
    <t>４．支給申請に関する誓約事項</t>
    <rPh sb="2" eb="4">
      <t>シキュウ</t>
    </rPh>
    <rPh sb="4" eb="6">
      <t>シンセイ</t>
    </rPh>
    <rPh sb="7" eb="8">
      <t>カン</t>
    </rPh>
    <rPh sb="10" eb="12">
      <t>セイヤク</t>
    </rPh>
    <rPh sb="12" eb="14">
      <t>ジコウ</t>
    </rPh>
    <phoneticPr fontId="22"/>
  </si>
  <si>
    <t>工 事 施 工 率</t>
    <rPh sb="0" eb="1">
      <t>コウ</t>
    </rPh>
    <rPh sb="2" eb="3">
      <t>コト</t>
    </rPh>
    <rPh sb="4" eb="5">
      <t>シ</t>
    </rPh>
    <rPh sb="6" eb="7">
      <t>コウ</t>
    </rPh>
    <rPh sb="8" eb="9">
      <t>リツ</t>
    </rPh>
    <phoneticPr fontId="22"/>
  </si>
  <si>
    <t>文字列</t>
    <rPh sb="0" eb="3">
      <t>モジレツ</t>
    </rPh>
    <phoneticPr fontId="22"/>
  </si>
  <si>
    <t>34広島県</t>
  </si>
  <si>
    <t>医療機関コード</t>
    <rPh sb="0" eb="4">
      <t>イリョウキカン</t>
    </rPh>
    <phoneticPr fontId="22"/>
  </si>
  <si>
    <r>
      <t>　</t>
    </r>
    <r>
      <rPr>
        <sz val="12"/>
        <color theme="1"/>
        <rFont val="ＭＳ Ｐゴシック"/>
      </rPr>
      <t>３　「予算現額」は、歳入にあっては、当初予算額、補正予算額等の区分を、歳出にあっては、当初予算額、補正予算額、予備費支出額、流用増減額等の区分を明らかにすること。</t>
    </r>
    <rPh sb="56" eb="59">
      <t>ヨビヒ</t>
    </rPh>
    <phoneticPr fontId="22"/>
  </si>
  <si>
    <t>医療機関名</t>
    <rPh sb="0" eb="4">
      <t>イリョウキカン</t>
    </rPh>
    <rPh sb="4" eb="5">
      <t>メイ</t>
    </rPh>
    <phoneticPr fontId="22"/>
  </si>
  <si>
    <t>郵便番号</t>
    <rPh sb="0" eb="4">
      <t>ユウビンバンゴウ</t>
    </rPh>
    <phoneticPr fontId="22"/>
  </si>
  <si>
    <t>支給申請額(円)</t>
  </si>
  <si>
    <t>西暦</t>
    <rPh sb="0" eb="2">
      <t>セイレキ</t>
    </rPh>
    <phoneticPr fontId="22"/>
  </si>
  <si>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22"/>
  </si>
  <si>
    <t>第５号様式</t>
  </si>
  <si>
    <t>和暦</t>
    <rPh sb="0" eb="2">
      <t>ワレキ</t>
    </rPh>
    <phoneticPr fontId="22"/>
  </si>
  <si>
    <t>厚生連</t>
    <rPh sb="0" eb="3">
      <t>コウセイレン</t>
    </rPh>
    <phoneticPr fontId="22"/>
  </si>
  <si>
    <t>金融機関名</t>
    <rPh sb="0" eb="2">
      <t>キンユウ</t>
    </rPh>
    <rPh sb="2" eb="4">
      <t>キカン</t>
    </rPh>
    <rPh sb="4" eb="5">
      <t>メイ</t>
    </rPh>
    <phoneticPr fontId="22"/>
  </si>
  <si>
    <t>金融機関コード</t>
    <rPh sb="0" eb="2">
      <t>キンユウ</t>
    </rPh>
    <rPh sb="2" eb="4">
      <t>キカン</t>
    </rPh>
    <phoneticPr fontId="22"/>
  </si>
  <si>
    <t xml:space="preserve">  　まで竣工見込量</t>
  </si>
  <si>
    <t>支店コード</t>
    <rPh sb="0" eb="2">
      <t>シテン</t>
    </rPh>
    <phoneticPr fontId="22"/>
  </si>
  <si>
    <t>電話番号：</t>
    <rPh sb="0" eb="3">
      <t>デンワバン</t>
    </rPh>
    <rPh sb="3" eb="4">
      <t>ゴウ</t>
    </rPh>
    <phoneticPr fontId="22"/>
  </si>
  <si>
    <t>口座番号</t>
    <rPh sb="0" eb="2">
      <t>コウザ</t>
    </rPh>
    <rPh sb="2" eb="4">
      <t>バンゴウ</t>
    </rPh>
    <phoneticPr fontId="22"/>
  </si>
  <si>
    <t>口座振替名義人</t>
    <rPh sb="0" eb="2">
      <t>コウザ</t>
    </rPh>
    <rPh sb="2" eb="4">
      <t>フリカエ</t>
    </rPh>
    <rPh sb="4" eb="7">
      <t>メイギニン</t>
    </rPh>
    <phoneticPr fontId="22"/>
  </si>
  <si>
    <t>O102 入院ベースアップ評価料（医科）</t>
  </si>
  <si>
    <t>備 考</t>
    <rPh sb="0" eb="1">
      <t>ビ</t>
    </rPh>
    <rPh sb="2" eb="3">
      <t>コウ</t>
    </rPh>
    <phoneticPr fontId="22"/>
  </si>
  <si>
    <t>(10) 分娩取扱施設施設整備事業</t>
  </si>
  <si>
    <t>　経費所要額精算書　（別紙１）</t>
  </si>
  <si>
    <t>直近の期間における
分娩取扱件数の平均</t>
  </si>
  <si>
    <t>労働病院</t>
    <rPh sb="0" eb="2">
      <t>ロウドウ</t>
    </rPh>
    <rPh sb="2" eb="4">
      <t>ビョウイン</t>
    </rPh>
    <phoneticPr fontId="22"/>
  </si>
  <si>
    <t>歳　　　　出</t>
    <rPh sb="0" eb="1">
      <t>トシ</t>
    </rPh>
    <rPh sb="5" eb="6">
      <t>デ</t>
    </rPh>
    <phoneticPr fontId="22"/>
  </si>
  <si>
    <t>ブロック造</t>
    <rPh sb="4" eb="5">
      <t>ヅク</t>
    </rPh>
    <phoneticPr fontId="91"/>
  </si>
  <si>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22"/>
  </si>
  <si>
    <t>　１．事業施行状況</t>
  </si>
  <si>
    <t>令和５年度赤字額（千円）※１</t>
    <rPh sb="0" eb="2">
      <t>レイワ</t>
    </rPh>
    <rPh sb="3" eb="5">
      <t>ネンド</t>
    </rPh>
    <rPh sb="5" eb="7">
      <t>アカジ</t>
    </rPh>
    <rPh sb="7" eb="8">
      <t>ガク</t>
    </rPh>
    <rPh sb="9" eb="11">
      <t>センエン</t>
    </rPh>
    <phoneticPr fontId="22"/>
  </si>
  <si>
    <t>科　目</t>
    <rPh sb="0" eb="1">
      <t>カ</t>
    </rPh>
    <rPh sb="2" eb="3">
      <t>メ</t>
    </rPh>
    <phoneticPr fontId="22"/>
  </si>
  <si>
    <t>(K)</t>
  </si>
  <si>
    <t>予算現額</t>
    <rPh sb="0" eb="2">
      <t>ヨサン</t>
    </rPh>
    <rPh sb="2" eb="3">
      <t>ウツツ</t>
    </rPh>
    <rPh sb="3" eb="4">
      <t>ガク</t>
    </rPh>
    <phoneticPr fontId="22"/>
  </si>
  <si>
    <t>（Ｅ)</t>
  </si>
  <si>
    <t>02青森県</t>
    <rPh sb="4" eb="5">
      <t>ケン</t>
    </rPh>
    <phoneticPr fontId="22"/>
  </si>
  <si>
    <t>留意事項イ（ウ）に該当する病院</t>
  </si>
  <si>
    <t>　２．工事進捗状況</t>
  </si>
  <si>
    <t xml:space="preserve"> 入札事務</t>
  </si>
  <si>
    <t>円</t>
    <rPh sb="0" eb="1">
      <t>エン</t>
    </rPh>
    <phoneticPr fontId="22"/>
  </si>
  <si>
    <t>第３号様式</t>
  </si>
  <si>
    <t>38愛媛県</t>
  </si>
  <si>
    <t>（作成要領）</t>
    <rPh sb="1" eb="3">
      <t>サクセイ</t>
    </rPh>
    <rPh sb="3" eb="5">
      <t>ヨウリョウ</t>
    </rPh>
    <phoneticPr fontId="22"/>
  </si>
  <si>
    <t>　（目）医療施設運営費等補助金</t>
    <rPh sb="2" eb="3">
      <t>モク</t>
    </rPh>
    <phoneticPr fontId="22"/>
  </si>
  <si>
    <t>26京都府</t>
    <rPh sb="4" eb="5">
      <t>フ</t>
    </rPh>
    <phoneticPr fontId="22"/>
  </si>
  <si>
    <t>Ｈ＞Ｉの場合に支給対象</t>
    <rPh sb="7" eb="9">
      <t>シキュウ</t>
    </rPh>
    <phoneticPr fontId="22"/>
  </si>
  <si>
    <t>区 分</t>
  </si>
  <si>
    <r>
      <t>　</t>
    </r>
    <r>
      <rPr>
        <sz val="12"/>
        <color theme="1"/>
        <rFont val="ＭＳ Ｐゴシック"/>
      </rPr>
      <t>１　「国」の「交付決定の額」は、交付決定通知書の交付決定の額を記入すること。</t>
    </r>
  </si>
  <si>
    <t>事 業 費</t>
  </si>
  <si>
    <r>
      <rPr>
        <sz val="11"/>
        <color theme="1"/>
        <rFont val="ＭＳ Ｐゴシック"/>
      </rPr>
      <t>事  業</t>
    </r>
    <r>
      <rPr>
        <sz val="11"/>
        <color indexed="10"/>
        <rFont val="ＭＳ Ｐゴシック"/>
      </rPr>
      <t xml:space="preserve">  </t>
    </r>
    <r>
      <rPr>
        <sz val="11"/>
        <color indexed="8"/>
        <rFont val="ＭＳ Ｐゴシック"/>
      </rPr>
      <t>区  分</t>
    </r>
    <rPh sb="0" eb="1">
      <t>コト</t>
    </rPh>
    <rPh sb="3" eb="4">
      <t>ギョウ</t>
    </rPh>
    <rPh sb="6" eb="7">
      <t>ク</t>
    </rPh>
    <rPh sb="9" eb="10">
      <t>ブン</t>
    </rPh>
    <phoneticPr fontId="22"/>
  </si>
  <si>
    <t>私立学校法人</t>
    <rPh sb="0" eb="2">
      <t>シリツ</t>
    </rPh>
    <rPh sb="2" eb="4">
      <t>ガッコウ</t>
    </rPh>
    <rPh sb="4" eb="6">
      <t>ホウジン</t>
    </rPh>
    <phoneticPr fontId="22"/>
  </si>
  <si>
    <t>B</t>
  </si>
  <si>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22"/>
  </si>
  <si>
    <t>寄附金その
他の収入額</t>
    <rPh sb="0" eb="2">
      <t>キフ</t>
    </rPh>
    <phoneticPr fontId="22"/>
  </si>
  <si>
    <t>37香川県</t>
  </si>
  <si>
    <t>６　へき地医療拠点病院施設整備事業</t>
  </si>
  <si>
    <t>27大阪府</t>
    <rPh sb="4" eb="5">
      <t>フ</t>
    </rPh>
    <phoneticPr fontId="22"/>
  </si>
  <si>
    <t>　経費所要額調　（別紙１）</t>
  </si>
  <si>
    <t>　添付書類</t>
  </si>
  <si>
    <t>厚生労働省</t>
    <rPh sb="0" eb="2">
      <t>コウセイ</t>
    </rPh>
    <rPh sb="2" eb="5">
      <t>ロウドウショウ</t>
    </rPh>
    <phoneticPr fontId="22"/>
  </si>
  <si>
    <t>経　　費　　所　　要　　額　　調</t>
  </si>
  <si>
    <t>　２　今後の分娩取扱に関する他施設との連携の状況（あてはまるもの全てにレ点を入れてかっこ内に
   該当事項 を記載してください。）</t>
  </si>
  <si>
    <t>備　　　考</t>
  </si>
  <si>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22"/>
  </si>
  <si>
    <t xml:space="preserve">       円</t>
  </si>
  <si>
    <t>第１号様式_別表３（事業計画書）</t>
  </si>
  <si>
    <t>記入例２</t>
    <rPh sb="0" eb="2">
      <t>キニュウ</t>
    </rPh>
    <rPh sb="2" eb="3">
      <t>レイ</t>
    </rPh>
    <phoneticPr fontId="22"/>
  </si>
  <si>
    <t>地域医療介護総合確保基金</t>
    <rPh sb="0" eb="2">
      <t>チイキ</t>
    </rPh>
    <rPh sb="2" eb="4">
      <t>イリョウ</t>
    </rPh>
    <rPh sb="4" eb="6">
      <t>カイゴ</t>
    </rPh>
    <rPh sb="6" eb="8">
      <t>ソウゴウ</t>
    </rPh>
    <rPh sb="8" eb="10">
      <t>カクホ</t>
    </rPh>
    <rPh sb="10" eb="12">
      <t>キキン</t>
    </rPh>
    <phoneticPr fontId="22"/>
  </si>
  <si>
    <t>※２　小児に係る特定入院料を算定している
届出病床数などを記載
（例、小児入院医療管理料３　21床）</t>
  </si>
  <si>
    <t>I欄及びJ欄については、交付要綱の７による変更交付申請手続の他は斜線を引くこと。</t>
  </si>
  <si>
    <r>
      <t>　</t>
    </r>
    <r>
      <rPr>
        <sz val="8"/>
        <color rgb="FFFF0000"/>
        <rFont val="ＭＳ Ｐゴシック"/>
      </rPr>
      <t>○</t>
    </r>
    <r>
      <rPr>
        <sz val="8"/>
        <color theme="1"/>
        <rFont val="ＭＳ Ｐゴシック"/>
      </rPr>
      <t>年　　月　　日現在</t>
    </r>
  </si>
  <si>
    <t>　</t>
  </si>
  <si>
    <t>鉄筋コンクリート造</t>
    <rPh sb="0" eb="2">
      <t>テッキン</t>
    </rPh>
    <rPh sb="8" eb="9">
      <t>ヅク</t>
    </rPh>
    <phoneticPr fontId="22"/>
  </si>
  <si>
    <t>令和3年5月10日～令和4年3月31日</t>
    <rPh sb="0" eb="2">
      <t>レイワ</t>
    </rPh>
    <rPh sb="8" eb="9">
      <t>ニチ</t>
    </rPh>
    <rPh sb="15" eb="16">
      <t>ガツ</t>
    </rPh>
    <rPh sb="18" eb="19">
      <t>ニチ</t>
    </rPh>
    <phoneticPr fontId="22"/>
  </si>
  <si>
    <t>比較対象期間における
分娩取扱件数の平均</t>
  </si>
  <si>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22"/>
  </si>
  <si>
    <t>医療提供体制施設整備交付金</t>
    <rPh sb="0" eb="2">
      <t>イリョウ</t>
    </rPh>
    <rPh sb="2" eb="4">
      <t>テイキョウ</t>
    </rPh>
    <rPh sb="4" eb="6">
      <t>タイセイ</t>
    </rPh>
    <rPh sb="6" eb="8">
      <t>シセツ</t>
    </rPh>
    <rPh sb="8" eb="10">
      <t>セイビ</t>
    </rPh>
    <rPh sb="10" eb="13">
      <t>コウフキン</t>
    </rPh>
    <phoneticPr fontId="22"/>
  </si>
  <si>
    <t>都道府県</t>
    <rPh sb="0" eb="4">
      <t>トドウフケン</t>
    </rPh>
    <phoneticPr fontId="22"/>
  </si>
  <si>
    <t>（例）</t>
  </si>
  <si>
    <t>事　業
進捗率</t>
  </si>
  <si>
    <t>11埼玉県</t>
  </si>
  <si>
    <t>　標記について、次のとおり事業計画書を添えて申請する。</t>
  </si>
  <si>
    <t>O100 外来・在宅ベースアップ評価料（Ⅰ）</t>
  </si>
  <si>
    <t>No</t>
  </si>
  <si>
    <t>請 負 契 約 額</t>
    <rPh sb="0" eb="1">
      <t>ショウ</t>
    </rPh>
    <rPh sb="2" eb="3">
      <t>フ</t>
    </rPh>
    <rPh sb="4" eb="5">
      <t>チギリ</t>
    </rPh>
    <rPh sb="6" eb="7">
      <t>ヤク</t>
    </rPh>
    <rPh sb="8" eb="9">
      <t>ガク</t>
    </rPh>
    <phoneticPr fontId="22"/>
  </si>
  <si>
    <t>（J）</t>
  </si>
  <si>
    <t>医療機関の名称</t>
    <rPh sb="0" eb="2">
      <t>イリョウ</t>
    </rPh>
    <rPh sb="2" eb="4">
      <t>キカン</t>
    </rPh>
    <rPh sb="5" eb="7">
      <t>メイショウ</t>
    </rPh>
    <phoneticPr fontId="22"/>
  </si>
  <si>
    <t>死亡時画像診断システム施設整備事業</t>
  </si>
  <si>
    <t>精神</t>
  </si>
  <si>
    <t>補助金等調書</t>
    <rPh sb="0" eb="3">
      <t>ホジョキン</t>
    </rPh>
    <rPh sb="3" eb="4">
      <t>トウ</t>
    </rPh>
    <rPh sb="4" eb="6">
      <t>チョウショ</t>
    </rPh>
    <phoneticPr fontId="22"/>
  </si>
  <si>
    <t>▲▲医療センター</t>
    <rPh sb="2" eb="4">
      <t>イリョウ</t>
    </rPh>
    <phoneticPr fontId="22"/>
  </si>
  <si>
    <t>地域医療構想※３</t>
    <rPh sb="0" eb="2">
      <t>チイキ</t>
    </rPh>
    <rPh sb="2" eb="4">
      <t>イリョウ</t>
    </rPh>
    <rPh sb="4" eb="6">
      <t>コウソウ</t>
    </rPh>
    <phoneticPr fontId="22"/>
  </si>
  <si>
    <t>25滋賀県</t>
  </si>
  <si>
    <t>設置主体</t>
    <rPh sb="0" eb="2">
      <t>セッチ</t>
    </rPh>
    <rPh sb="2" eb="4">
      <t>シュタイ</t>
    </rPh>
    <phoneticPr fontId="22"/>
  </si>
  <si>
    <t>差引過不足額（L）</t>
    <rPh sb="0" eb="2">
      <t>サシヒキ</t>
    </rPh>
    <rPh sb="2" eb="3">
      <t>カ</t>
    </rPh>
    <rPh sb="3" eb="5">
      <t>ブソク</t>
    </rPh>
    <rPh sb="5" eb="6">
      <t>ガク</t>
    </rPh>
    <phoneticPr fontId="22"/>
  </si>
  <si>
    <t>構想区域名</t>
    <rPh sb="0" eb="2">
      <t>コウソウ</t>
    </rPh>
    <rPh sb="2" eb="4">
      <t>クイキ</t>
    </rPh>
    <rPh sb="4" eb="5">
      <t>メイ</t>
    </rPh>
    <phoneticPr fontId="22"/>
  </si>
  <si>
    <t>療養</t>
  </si>
  <si>
    <t>Ｋ＞Ｍの場合に支給対象</t>
    <rPh sb="4" eb="6">
      <t>バアイ</t>
    </rPh>
    <rPh sb="7" eb="9">
      <t>シキュウ</t>
    </rPh>
    <rPh sb="9" eb="11">
      <t>タイショウ</t>
    </rPh>
    <phoneticPr fontId="22"/>
  </si>
  <si>
    <t>令和6年度病床機能報告における病床・外来管理番号</t>
  </si>
  <si>
    <t>削減前の許可病床数</t>
  </si>
  <si>
    <t>差引過不足額</t>
    <rPh sb="0" eb="2">
      <t>サシヒキ</t>
    </rPh>
    <rPh sb="2" eb="3">
      <t>カ</t>
    </rPh>
    <rPh sb="3" eb="5">
      <t>フソク</t>
    </rPh>
    <rPh sb="5" eb="6">
      <t>ガク</t>
    </rPh>
    <phoneticPr fontId="22"/>
  </si>
  <si>
    <t>削減後の許可病床数</t>
  </si>
  <si>
    <t>　１．工事予定を点線の棒線で示し、その上に工事進捗状況を実線の棒線で示すこと。</t>
  </si>
  <si>
    <t>消費税及び地方消費税に係る仕入控除税額報告書</t>
  </si>
  <si>
    <t>国庫補助
基本額</t>
  </si>
  <si>
    <t>南海トラフ地震に係る津波避難対策緊急事業</t>
  </si>
  <si>
    <t>病床稼働率（％）※５</t>
    <rPh sb="0" eb="2">
      <t>ビョウショウ</t>
    </rPh>
    <rPh sb="2" eb="4">
      <t>カドウ</t>
    </rPh>
    <rPh sb="4" eb="5">
      <t>リツ</t>
    </rPh>
    <phoneticPr fontId="22"/>
  </si>
  <si>
    <t>　　　　　令和　年度地域連携周産期支援事業（分娩取扱施設）に</t>
  </si>
  <si>
    <t>補助所要額</t>
    <rPh sb="0" eb="2">
      <t>ホジョ</t>
    </rPh>
    <rPh sb="2" eb="4">
      <t>ショヨウ</t>
    </rPh>
    <rPh sb="4" eb="5">
      <t>ガク</t>
    </rPh>
    <phoneticPr fontId="22"/>
  </si>
  <si>
    <t>単価
（千円）</t>
  </si>
  <si>
    <t>　補助申請額</t>
  </si>
  <si>
    <t>受任者</t>
    <rPh sb="0" eb="3">
      <t>ジュニンシャ</t>
    </rPh>
    <phoneticPr fontId="22"/>
  </si>
  <si>
    <t>共済組合及びその連合会</t>
    <rPh sb="0" eb="2">
      <t>キョウサイ</t>
    </rPh>
    <rPh sb="2" eb="4">
      <t>クミア</t>
    </rPh>
    <rPh sb="4" eb="5">
      <t>オヨ</t>
    </rPh>
    <rPh sb="8" eb="11">
      <t>レンゴウカイ</t>
    </rPh>
    <phoneticPr fontId="22"/>
  </si>
  <si>
    <t>小計
（千円）</t>
  </si>
  <si>
    <t>支給申請額
(千円）</t>
  </si>
  <si>
    <t>41佐賀県</t>
  </si>
  <si>
    <t>静岡県知事</t>
    <rPh sb="0" eb="2">
      <t>シズオカ</t>
    </rPh>
    <phoneticPr fontId="22"/>
  </si>
  <si>
    <t>一般</t>
  </si>
  <si>
    <t>独立行政法人国立病院機構</t>
    <rPh sb="0" eb="2">
      <t>ドクリツ</t>
    </rPh>
    <rPh sb="2" eb="4">
      <t>ギョウセイ</t>
    </rPh>
    <rPh sb="4" eb="6">
      <t>ホウジン</t>
    </rPh>
    <rPh sb="6" eb="8">
      <t>コクリツ</t>
    </rPh>
    <rPh sb="8" eb="10">
      <t>ビョウイン</t>
    </rPh>
    <rPh sb="10" eb="12">
      <t>キコウ</t>
    </rPh>
    <phoneticPr fontId="22"/>
  </si>
  <si>
    <t>申請額</t>
    <rPh sb="0" eb="3">
      <t>シンセイガク</t>
    </rPh>
    <phoneticPr fontId="22"/>
  </si>
  <si>
    <t>療養</t>
    <rPh sb="0" eb="2">
      <t>リョウヨウ</t>
    </rPh>
    <phoneticPr fontId="22"/>
  </si>
  <si>
    <t>　　　　　かかる事業計画書</t>
  </si>
  <si>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22"/>
  </si>
  <si>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22"/>
  </si>
  <si>
    <t>(Ｂ)</t>
  </si>
  <si>
    <t>※２　国・地方自治体から経営支援を目的とした他の補助金等で令和７年度に措置される見込み額を記載。</t>
    <rPh sb="29" eb="31">
      <t>レイワ</t>
    </rPh>
    <rPh sb="32" eb="34">
      <t>ネンド</t>
    </rPh>
    <rPh sb="40" eb="42">
      <t>ミコ</t>
    </rPh>
    <phoneticPr fontId="22"/>
  </si>
  <si>
    <t>別紙様式１（無床診療所・訪問看護事業所）</t>
    <rPh sb="6" eb="8">
      <t>ムショウ</t>
    </rPh>
    <rPh sb="8" eb="11">
      <t>シンリョウジョ</t>
    </rPh>
    <rPh sb="12" eb="14">
      <t>ホウモン</t>
    </rPh>
    <rPh sb="14" eb="16">
      <t>カンゴ</t>
    </rPh>
    <rPh sb="16" eb="19">
      <t>ジギョウショ</t>
    </rPh>
    <phoneticPr fontId="22"/>
  </si>
  <si>
    <t>※４　令和６年12月17日から令和７年９月30日までの削減に限る</t>
    <rPh sb="15" eb="17">
      <t>レイワ</t>
    </rPh>
    <rPh sb="18" eb="19">
      <t>ネン</t>
    </rPh>
    <rPh sb="20" eb="21">
      <t>ガツ</t>
    </rPh>
    <rPh sb="23" eb="24">
      <t>ニチ</t>
    </rPh>
    <phoneticPr fontId="22"/>
  </si>
  <si>
    <t>国立高度専門医療研究センター</t>
    <rPh sb="0" eb="2">
      <t>コクリツ</t>
    </rPh>
    <rPh sb="2" eb="4">
      <t>コウド</t>
    </rPh>
    <rPh sb="4" eb="6">
      <t>センモン</t>
    </rPh>
    <rPh sb="6" eb="8">
      <t>イリョウ</t>
    </rPh>
    <rPh sb="8" eb="10">
      <t>ケンキュウ</t>
    </rPh>
    <phoneticPr fontId="22"/>
  </si>
  <si>
    <t>事務担当者名：</t>
    <rPh sb="0" eb="2">
      <t>ジム</t>
    </rPh>
    <rPh sb="2" eb="6">
      <t>タントウシャメイ</t>
    </rPh>
    <phoneticPr fontId="22"/>
  </si>
  <si>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22"/>
  </si>
  <si>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22"/>
  </si>
  <si>
    <t>市町村</t>
    <rPh sb="0" eb="3">
      <t>シチョウソン</t>
    </rPh>
    <phoneticPr fontId="22"/>
  </si>
  <si>
    <t>地方独立行政法人</t>
    <rPh sb="0" eb="2">
      <t>チホウ</t>
    </rPh>
    <rPh sb="2" eb="4">
      <t>ドクリツ</t>
    </rPh>
    <rPh sb="4" eb="6">
      <t>ギョウセイ</t>
    </rPh>
    <rPh sb="6" eb="8">
      <t>ホウジン</t>
    </rPh>
    <phoneticPr fontId="22"/>
  </si>
  <si>
    <t>日赤</t>
    <rPh sb="0" eb="2">
      <t>ニッセキ</t>
    </rPh>
    <phoneticPr fontId="22"/>
  </si>
  <si>
    <t xml:space="preserve">  円</t>
  </si>
  <si>
    <t>済生会</t>
    <rPh sb="0" eb="3">
      <t>サイセイカイ</t>
    </rPh>
    <phoneticPr fontId="22"/>
  </si>
  <si>
    <t>北海道社会事業協会</t>
    <rPh sb="0" eb="3">
      <t>ホッカイドウ</t>
    </rPh>
    <rPh sb="3" eb="5">
      <t>シャカイ</t>
    </rPh>
    <rPh sb="5" eb="7">
      <t>ジギョウ</t>
    </rPh>
    <rPh sb="7" eb="9">
      <t>キョウカイ</t>
    </rPh>
    <phoneticPr fontId="22"/>
  </si>
  <si>
    <t>健康保険組合及びその連合会</t>
    <rPh sb="0" eb="2">
      <t>ケンコウ</t>
    </rPh>
    <rPh sb="2" eb="4">
      <t>ホケン</t>
    </rPh>
    <rPh sb="4" eb="6">
      <t>クミアイ</t>
    </rPh>
    <rPh sb="6" eb="7">
      <t>オヨ</t>
    </rPh>
    <rPh sb="10" eb="13">
      <t>レンゴウカイ</t>
    </rPh>
    <phoneticPr fontId="22"/>
  </si>
  <si>
    <t>国庫補助ラインナップ</t>
    <rPh sb="0" eb="2">
      <t>コッコ</t>
    </rPh>
    <rPh sb="2" eb="4">
      <t>ホジョ</t>
    </rPh>
    <phoneticPr fontId="22"/>
  </si>
  <si>
    <t>国民健康保険組合</t>
    <rPh sb="0" eb="2">
      <t>コクミン</t>
    </rPh>
    <rPh sb="2" eb="4">
      <t>ケンコウ</t>
    </rPh>
    <rPh sb="4" eb="6">
      <t>ホケン</t>
    </rPh>
    <rPh sb="6" eb="8">
      <t>クミアイ</t>
    </rPh>
    <phoneticPr fontId="22"/>
  </si>
  <si>
    <t>公益法人</t>
    <rPh sb="0" eb="2">
      <t>コウエキ</t>
    </rPh>
    <rPh sb="2" eb="4">
      <t>ホウジン</t>
    </rPh>
    <phoneticPr fontId="22"/>
  </si>
  <si>
    <t>計</t>
  </si>
  <si>
    <t>（D）対象経費は、妊婦健診を行う産科医療施設として必要な医療機器購入費（設置費含む。）</t>
    <rPh sb="36" eb="38">
      <t>セッチ</t>
    </rPh>
    <rPh sb="38" eb="39">
      <t>ヒ</t>
    </rPh>
    <rPh sb="39" eb="40">
      <t>フク</t>
    </rPh>
    <phoneticPr fontId="22"/>
  </si>
  <si>
    <t>(3) へき地保健指導所施設整備事業</t>
  </si>
  <si>
    <t>47沖縄県</t>
  </si>
  <si>
    <t>医療法人</t>
    <rPh sb="0" eb="2">
      <t>イリョウ</t>
    </rPh>
    <rPh sb="2" eb="4">
      <t>ホウジン</t>
    </rPh>
    <phoneticPr fontId="22"/>
  </si>
  <si>
    <t>医療生協</t>
    <rPh sb="0" eb="2">
      <t>イリョウ</t>
    </rPh>
    <rPh sb="2" eb="4">
      <t>セイキョウ</t>
    </rPh>
    <phoneticPr fontId="22"/>
  </si>
  <si>
    <t>会社</t>
    <rPh sb="0" eb="2">
      <t>カイシャ</t>
    </rPh>
    <phoneticPr fontId="22"/>
  </si>
  <si>
    <t>13（５）　医療施設近代化施設整備事業（介護老人保健施設等整備事業）</t>
    <rPh sb="28" eb="29">
      <t>トウ</t>
    </rPh>
    <rPh sb="29" eb="33">
      <t>セイビジギョウ</t>
    </rPh>
    <phoneticPr fontId="22"/>
  </si>
  <si>
    <t>その他の法人</t>
    <rPh sb="2" eb="3">
      <t>タ</t>
    </rPh>
    <rPh sb="4" eb="6">
      <t>ホウジン</t>
    </rPh>
    <phoneticPr fontId="22"/>
  </si>
  <si>
    <t>個人</t>
    <rPh sb="0" eb="2">
      <t>コジン</t>
    </rPh>
    <phoneticPr fontId="22"/>
  </si>
  <si>
    <t>04宮城県</t>
  </si>
  <si>
    <r>
      <t>入院延べ患者数　</t>
    </r>
    <r>
      <rPr>
        <b/>
        <sz val="11"/>
        <color rgb="FFFF0000"/>
        <rFont val="メイリオ"/>
      </rPr>
      <t>※１</t>
    </r>
  </si>
  <si>
    <t>（H）</t>
  </si>
  <si>
    <t>※都道府県名を選択してください</t>
    <rPh sb="1" eb="5">
      <t>トドウフケン</t>
    </rPh>
    <rPh sb="5" eb="6">
      <t>メイ</t>
    </rPh>
    <rPh sb="7" eb="9">
      <t>センタク</t>
    </rPh>
    <phoneticPr fontId="22"/>
  </si>
  <si>
    <t>01北海道</t>
  </si>
  <si>
    <t>03岩手県</t>
    <rPh sb="4" eb="5">
      <t>ケン</t>
    </rPh>
    <phoneticPr fontId="22"/>
  </si>
  <si>
    <t>比較対象期間における
入院延べ患者数の平均</t>
  </si>
  <si>
    <t>05秋田県</t>
  </si>
  <si>
    <t>第３号様式_別表２（実績報告書）</t>
    <rPh sb="10" eb="12">
      <t>ジッセキ</t>
    </rPh>
    <rPh sb="12" eb="15">
      <t>ホウコクショ</t>
    </rPh>
    <phoneticPr fontId="22"/>
  </si>
  <si>
    <t>06山形県</t>
  </si>
  <si>
    <t>07福島県</t>
  </si>
  <si>
    <t>交付決定額</t>
    <rPh sb="0" eb="2">
      <t>コウフ</t>
    </rPh>
    <rPh sb="2" eb="4">
      <t>ケッテイ</t>
    </rPh>
    <rPh sb="4" eb="5">
      <t>ガク</t>
    </rPh>
    <phoneticPr fontId="22"/>
  </si>
  <si>
    <t>08茨城県</t>
  </si>
  <si>
    <t>09栃木県</t>
  </si>
  <si>
    <t>　２　補助金等に係る予算の執行の適正化に関する法律（昭和３０年法律第１７
　　９号）第１５条の規定による確定額又は事業実績報告による精算額</t>
  </si>
  <si>
    <t>10群馬県</t>
  </si>
  <si>
    <t>事業ごとの補助率（H）</t>
    <rPh sb="0" eb="2">
      <t>ジギョウ</t>
    </rPh>
    <rPh sb="5" eb="8">
      <t>ホジョリツ</t>
    </rPh>
    <phoneticPr fontId="22"/>
  </si>
  <si>
    <t>　標記について、補助金等に係る予算の執行の適正化に関する法律第１４条後段の規定により、別表のとおり報告する。</t>
  </si>
  <si>
    <t>区分</t>
  </si>
  <si>
    <t>14神奈川県</t>
  </si>
  <si>
    <t>15新潟県</t>
  </si>
  <si>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22"/>
  </si>
  <si>
    <r>
      <rPr>
        <sz val="11"/>
        <color rgb="FFFF0000"/>
        <rFont val="メイリオ"/>
      </rPr>
      <t xml:space="preserve">支給申請額
</t>
    </r>
    <r>
      <rPr>
        <sz val="11"/>
        <color rgb="FF000000"/>
        <rFont val="メイリオ"/>
      </rPr>
      <t>（ＡとＢの内、少ない方の額）</t>
    </r>
  </si>
  <si>
    <t>16富山県</t>
  </si>
  <si>
    <t>　　　　医療施設等施設整備補助金</t>
    <rPh sb="4" eb="6">
      <t>イリョウ</t>
    </rPh>
    <rPh sb="6" eb="8">
      <t>シセツ</t>
    </rPh>
    <rPh sb="8" eb="9">
      <t>トウ</t>
    </rPh>
    <rPh sb="9" eb="11">
      <t>シセツ</t>
    </rPh>
    <rPh sb="11" eb="13">
      <t>セイビ</t>
    </rPh>
    <rPh sb="13" eb="16">
      <t>ホジョキン</t>
    </rPh>
    <phoneticPr fontId="22"/>
  </si>
  <si>
    <t>17石川県</t>
  </si>
  <si>
    <t>　２．工事名ごとに工事進捗状況（出来高）を％をもって示すこと。</t>
  </si>
  <si>
    <t>イ.都道府県が補助する事業（間接補助）</t>
    <rPh sb="2" eb="4">
      <t>トドウ</t>
    </rPh>
    <rPh sb="4" eb="6">
      <t>フケン</t>
    </rPh>
    <rPh sb="7" eb="9">
      <t>ホジョ</t>
    </rPh>
    <rPh sb="11" eb="13">
      <t>ジギョウ</t>
    </rPh>
    <rPh sb="14" eb="16">
      <t>カンセツ</t>
    </rPh>
    <rPh sb="16" eb="18">
      <t>ホジョ</t>
    </rPh>
    <phoneticPr fontId="22"/>
  </si>
  <si>
    <t>18福井県</t>
  </si>
  <si>
    <t>実契約工事単価（Ｂ）
（直接入力）</t>
    <rPh sb="0" eb="1">
      <t>ジツ</t>
    </rPh>
    <rPh sb="1" eb="3">
      <t>ケイヤク</t>
    </rPh>
    <rPh sb="3" eb="5">
      <t>コウジ</t>
    </rPh>
    <rPh sb="5" eb="7">
      <t>タンカ</t>
    </rPh>
    <rPh sb="12" eb="14">
      <t>チョクセツ</t>
    </rPh>
    <rPh sb="14" eb="16">
      <t>ニュウリョク</t>
    </rPh>
    <phoneticPr fontId="22"/>
  </si>
  <si>
    <t>　　　　　　　　　　　　　　　　　　　名　　　称</t>
  </si>
  <si>
    <t>19山梨県</t>
  </si>
  <si>
    <t>20長野県</t>
  </si>
  <si>
    <t>22静岡県</t>
  </si>
  <si>
    <t>24三重県</t>
  </si>
  <si>
    <t>第１号様式_別表9（事業計画書）</t>
  </si>
  <si>
    <t>28兵庫県</t>
  </si>
  <si>
    <t>29奈良県</t>
  </si>
  <si>
    <t>経　　費　　所　　要　　額　　精　　算　　書</t>
  </si>
  <si>
    <t>導入設備</t>
    <rPh sb="0" eb="2">
      <t>ドウニュウ</t>
    </rPh>
    <rPh sb="2" eb="4">
      <t>セツビ</t>
    </rPh>
    <phoneticPr fontId="22"/>
  </si>
  <si>
    <t>30和歌山県</t>
  </si>
  <si>
    <r>
      <t>　</t>
    </r>
    <r>
      <rPr>
        <b/>
        <sz val="11"/>
        <color rgb="FFFF0000"/>
        <rFont val="メイリオ"/>
      </rPr>
      <t>　※　平成29年度以降に分娩取扱を開始した場合に記載
　　　　</t>
    </r>
    <r>
      <rPr>
        <sz val="11"/>
        <color rgb="FFFF0000"/>
        <rFont val="メイリオ"/>
      </rPr>
      <t xml:space="preserve">各期間中の合計分娩件数を日割りし、365日分かけたもの（平均年間分娩件数）を、
　　　　分娩取扱件数の平均の欄に記載
</t>
    </r>
    <r>
      <rPr>
        <sz val="11"/>
        <color theme="1"/>
        <rFont val="メイリオ"/>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比較対象期間：開設日から本事業実施要綱公布日（令和７年２月12日）まで
　　　　　直近の期間：本事業実施要綱公布日翌日（令和７年２月13日）から申請日まで</t>
    </r>
    <rPh sb="32" eb="33">
      <t>カク</t>
    </rPh>
    <rPh sb="33" eb="35">
      <t>キカン</t>
    </rPh>
    <rPh sb="35" eb="36">
      <t>ナカ</t>
    </rPh>
    <rPh sb="37" eb="39">
      <t>ゴウケイ</t>
    </rPh>
    <rPh sb="39" eb="41">
      <t>ブンベン</t>
    </rPh>
    <rPh sb="41" eb="43">
      <t>ケンスウ</t>
    </rPh>
    <rPh sb="44" eb="46">
      <t>ヒワ</t>
    </rPh>
    <rPh sb="52" eb="53">
      <t>ニチ</t>
    </rPh>
    <rPh sb="53" eb="54">
      <t>ブン</t>
    </rPh>
    <rPh sb="60" eb="62">
      <t>ヘイキン</t>
    </rPh>
    <rPh sb="62" eb="64">
      <t>ネンカン</t>
    </rPh>
    <rPh sb="64" eb="66">
      <t>ブンベン</t>
    </rPh>
    <rPh sb="66" eb="68">
      <t>ケンスウ</t>
    </rPh>
    <rPh sb="76" eb="78">
      <t>ブンベン</t>
    </rPh>
    <rPh sb="78" eb="80">
      <t>トリアツカイ</t>
    </rPh>
    <rPh sb="80" eb="82">
      <t>ケンスウ</t>
    </rPh>
    <rPh sb="83" eb="85">
      <t>ヘイキン</t>
    </rPh>
    <rPh sb="86" eb="87">
      <t>ラン</t>
    </rPh>
    <rPh sb="88" eb="90">
      <t>キサイ</t>
    </rPh>
    <rPh sb="310" eb="311">
      <t>ホン</t>
    </rPh>
    <rPh sb="311" eb="313">
      <t>ジギョウ</t>
    </rPh>
    <rPh sb="313" eb="315">
      <t>ジッシ</t>
    </rPh>
    <rPh sb="315" eb="317">
      <t>ヨウコウ</t>
    </rPh>
    <phoneticPr fontId="22"/>
  </si>
  <si>
    <t>31鳥取県</t>
  </si>
  <si>
    <t>構造</t>
    <rPh sb="0" eb="2">
      <t>コウゾウ</t>
    </rPh>
    <phoneticPr fontId="22"/>
  </si>
  <si>
    <t>生産性向上・職場環境整備等支援</t>
  </si>
  <si>
    <t>９　産科医療機関施設整備事業</t>
  </si>
  <si>
    <t>32島根県</t>
  </si>
  <si>
    <t>第１号様式_別表４（事業計画書）</t>
  </si>
  <si>
    <t>33岡山県</t>
  </si>
  <si>
    <t>直近の期間</t>
  </si>
  <si>
    <t>③に要する支出額</t>
    <rPh sb="2" eb="3">
      <t>ヨウ</t>
    </rPh>
    <rPh sb="5" eb="8">
      <t>シシュツガク</t>
    </rPh>
    <phoneticPr fontId="22"/>
  </si>
  <si>
    <t>35山口県</t>
  </si>
  <si>
    <t>36徳島県</t>
  </si>
  <si>
    <t>交付対象国庫補助</t>
    <rPh sb="0" eb="2">
      <t>コウフ</t>
    </rPh>
    <rPh sb="2" eb="4">
      <t>タイショウ</t>
    </rPh>
    <rPh sb="4" eb="6">
      <t>コッコ</t>
    </rPh>
    <rPh sb="6" eb="8">
      <t>ホジョ</t>
    </rPh>
    <phoneticPr fontId="22"/>
  </si>
  <si>
    <t>39高知県</t>
  </si>
  <si>
    <t>令和5年4月1日から令和６年3月31日</t>
    <rPh sb="0" eb="2">
      <t>レイワ</t>
    </rPh>
    <rPh sb="3" eb="4">
      <t>ネン</t>
    </rPh>
    <rPh sb="5" eb="6">
      <t>ガツ</t>
    </rPh>
    <rPh sb="6" eb="8">
      <t>ツイタチ</t>
    </rPh>
    <rPh sb="10" eb="12">
      <t>レイワ</t>
    </rPh>
    <rPh sb="13" eb="14">
      <t>ネン</t>
    </rPh>
    <rPh sb="15" eb="16">
      <t>ガツ</t>
    </rPh>
    <rPh sb="18" eb="19">
      <t>ニチ</t>
    </rPh>
    <phoneticPr fontId="22"/>
  </si>
  <si>
    <t>40福岡県</t>
  </si>
  <si>
    <t>42長崎県</t>
  </si>
  <si>
    <t>（A）総事業費は、地域連携周産期支援事業（設備）に関わるすべての経費</t>
  </si>
  <si>
    <t>選定額×補助率</t>
  </si>
  <si>
    <t>3年間
の平均</t>
  </si>
  <si>
    <t>43熊本県</t>
  </si>
  <si>
    <t>44大分県</t>
  </si>
  <si>
    <t>２　過疎地域等特定診療所施設整備事業</t>
  </si>
  <si>
    <t>　印</t>
    <rPh sb="1" eb="2">
      <t>イン</t>
    </rPh>
    <phoneticPr fontId="22"/>
  </si>
  <si>
    <t>　　　　　　　　　　　　　　の補助対象事業の遂行状況報告書</t>
  </si>
  <si>
    <t>　標記について、補助金等に係る予算の執行の適正化に関する法律第１２条の規定により、別表のとおり報告する。</t>
  </si>
  <si>
    <t>別　表</t>
  </si>
  <si>
    <t>施 設 名</t>
    <rPh sb="0" eb="1">
      <t>シ</t>
    </rPh>
    <rPh sb="2" eb="3">
      <t>セツ</t>
    </rPh>
    <rPh sb="4" eb="5">
      <t>メイ</t>
    </rPh>
    <phoneticPr fontId="22"/>
  </si>
  <si>
    <t>所 在 地</t>
    <rPh sb="0" eb="1">
      <t>ショ</t>
    </rPh>
    <rPh sb="1" eb="2">
      <t>トコロドコロ</t>
    </rPh>
    <rPh sb="2" eb="3">
      <t>ザイ</t>
    </rPh>
    <rPh sb="4" eb="5">
      <t>チ</t>
    </rPh>
    <phoneticPr fontId="22"/>
  </si>
  <si>
    <t>（別紙）（病院・有床診療所）</t>
    <rPh sb="1" eb="3">
      <t>ベッシ</t>
    </rPh>
    <phoneticPr fontId="22"/>
  </si>
  <si>
    <t>13（４）　医療施設近代化施設整備事業（療養病床療養環境改善事業）</t>
  </si>
  <si>
    <t>㎡</t>
  </si>
  <si>
    <t>％</t>
  </si>
  <si>
    <t xml:space="preserve"> 至　　年　月　日</t>
  </si>
  <si>
    <t>令和　年度地域連携周産期支援事業（分娩取扱施設）にかかる事業計画書</t>
  </si>
  <si>
    <t xml:space="preserve">  　現在竣工量</t>
  </si>
  <si>
    <t>(14)院内感染対策施設整備事業</t>
  </si>
  <si>
    <t>←自動計算</t>
    <rPh sb="1" eb="3">
      <t>ジドウ</t>
    </rPh>
    <rPh sb="3" eb="5">
      <t>ケイサン</t>
    </rPh>
    <phoneticPr fontId="22"/>
  </si>
  <si>
    <t>　　　　円</t>
  </si>
  <si>
    <t>①タブレット端末、離床センサー、インカム、ＷＥＢ会議設備、床ふきロボット、監視カメラ等の業務効率化に資する設備の導入</t>
  </si>
  <si>
    <t>翌年度繰越額</t>
  </si>
  <si>
    <t>医療機関名</t>
    <rPh sb="0" eb="2">
      <t>イリョウ</t>
    </rPh>
    <rPh sb="2" eb="4">
      <t>キカン</t>
    </rPh>
    <rPh sb="4" eb="5">
      <t>メイ</t>
    </rPh>
    <phoneticPr fontId="22"/>
  </si>
  <si>
    <t>　　　　　</t>
  </si>
  <si>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22"/>
  </si>
  <si>
    <t>(Ａ)</t>
  </si>
  <si>
    <t xml:space="preserve">   ○年</t>
  </si>
  <si>
    <t xml:space="preserve"> 工事名</t>
  </si>
  <si>
    <t>　　</t>
  </si>
  <si>
    <t>　　　</t>
  </si>
  <si>
    <t>　　　　　　　　　　　　　　　　　　　　　　　　　　　　　　　　　　　　　　　　　　　　　　　　　</t>
  </si>
  <si>
    <t>現行の交付要綱上の
補助単価（D）</t>
    <rPh sb="0" eb="2">
      <t>ゲンコウ</t>
    </rPh>
    <rPh sb="3" eb="5">
      <t>コウフ</t>
    </rPh>
    <rPh sb="5" eb="8">
      <t>ヨウコウジョウ</t>
    </rPh>
    <rPh sb="10" eb="12">
      <t>ホジョ</t>
    </rPh>
    <rPh sb="12" eb="14">
      <t>タンカ</t>
    </rPh>
    <phoneticPr fontId="22"/>
  </si>
  <si>
    <t xml:space="preserve"> 整地工事</t>
  </si>
  <si>
    <t xml:space="preserve"> 基礎工事</t>
  </si>
  <si>
    <t>(11) 死亡時画像診断システム施設整備事業</t>
  </si>
  <si>
    <t xml:space="preserve"> ○○工事</t>
  </si>
  <si>
    <t>　他施設と協議・連携している。</t>
  </si>
  <si>
    <t>(2) 過疎地域等特定診療所施設整備事業</t>
  </si>
  <si>
    <t>繰 越 予 定</t>
    <rPh sb="0" eb="1">
      <t>クリ</t>
    </rPh>
    <rPh sb="2" eb="3">
      <t>コシ</t>
    </rPh>
    <rPh sb="4" eb="5">
      <t>ヨ</t>
    </rPh>
    <rPh sb="6" eb="7">
      <t>サダム</t>
    </rPh>
    <phoneticPr fontId="22"/>
  </si>
  <si>
    <t>　３．繰越予定状況</t>
  </si>
  <si>
    <t>繰 越 理 由</t>
    <rPh sb="0" eb="1">
      <t>クリ</t>
    </rPh>
    <rPh sb="2" eb="3">
      <t>コシ</t>
    </rPh>
    <rPh sb="4" eb="5">
      <t>リ</t>
    </rPh>
    <rPh sb="6" eb="7">
      <t>ヨシ</t>
    </rPh>
    <phoneticPr fontId="22"/>
  </si>
  <si>
    <t>所要額計算</t>
    <rPh sb="0" eb="3">
      <t>ショヨウガク</t>
    </rPh>
    <rPh sb="3" eb="5">
      <t>ケイサン</t>
    </rPh>
    <phoneticPr fontId="22"/>
  </si>
  <si>
    <t>年 度 末 現 在 （見 込）</t>
    <rPh sb="0" eb="1">
      <t>トシ</t>
    </rPh>
    <rPh sb="2" eb="3">
      <t>ド</t>
    </rPh>
    <rPh sb="4" eb="5">
      <t>スエ</t>
    </rPh>
    <rPh sb="6" eb="7">
      <t>ゲン</t>
    </rPh>
    <rPh sb="8" eb="9">
      <t>ザイ</t>
    </rPh>
    <rPh sb="11" eb="12">
      <t>ケン</t>
    </rPh>
    <rPh sb="13" eb="14">
      <t>コミ</t>
    </rPh>
    <phoneticPr fontId="22"/>
  </si>
  <si>
    <t>補助方法</t>
    <rPh sb="0" eb="2">
      <t>ホジョ</t>
    </rPh>
    <rPh sb="2" eb="4">
      <t>ホウホウ</t>
    </rPh>
    <phoneticPr fontId="22"/>
  </si>
  <si>
    <t>令和４年度赤字額（千円）※１</t>
    <rPh sb="0" eb="2">
      <t>レイワ</t>
    </rPh>
    <rPh sb="3" eb="5">
      <t>ネンド</t>
    </rPh>
    <rPh sb="5" eb="7">
      <t>アカジ</t>
    </rPh>
    <rPh sb="7" eb="8">
      <t>ガク</t>
    </rPh>
    <rPh sb="9" eb="11">
      <t>センエン</t>
    </rPh>
    <phoneticPr fontId="22"/>
  </si>
  <si>
    <t>（全体契約額）</t>
    <rPh sb="1" eb="3">
      <t>ゼンタイ</t>
    </rPh>
    <rPh sb="3" eb="6">
      <t>ケイヤクガク</t>
    </rPh>
    <phoneticPr fontId="22"/>
  </si>
  <si>
    <t>（うち国庫補助金分）</t>
    <rPh sb="3" eb="5">
      <t>コッコ</t>
    </rPh>
    <rPh sb="5" eb="8">
      <t>ホジョキン</t>
    </rPh>
    <rPh sb="8" eb="9">
      <t>ブン</t>
    </rPh>
    <phoneticPr fontId="22"/>
  </si>
  <si>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22"/>
  </si>
  <si>
    <t>　請負契約額欄の(うち国庫補助金分）は、交付決定額を記入すること。</t>
  </si>
  <si>
    <t>病床数適正化支援事業 支給額算定書</t>
  </si>
  <si>
    <t>事務担当者名</t>
    <rPh sb="0" eb="2">
      <t>ジム</t>
    </rPh>
    <rPh sb="2" eb="6">
      <t>タントウシャメイ</t>
    </rPh>
    <phoneticPr fontId="22"/>
  </si>
  <si>
    <t>12　共同利用施設施設整備事業</t>
  </si>
  <si>
    <t>電話番号</t>
    <rPh sb="0" eb="3">
      <t>デンワバン</t>
    </rPh>
    <rPh sb="3" eb="4">
      <t>ゴウ</t>
    </rPh>
    <phoneticPr fontId="22"/>
  </si>
  <si>
    <t>メールアドレス</t>
  </si>
  <si>
    <t xml:space="preserve"> 令和６年度赤字額
　　（見込）（千円）※１</t>
    <rPh sb="1" eb="3">
      <t>レイワ</t>
    </rPh>
    <rPh sb="4" eb="6">
      <t>ネンド</t>
    </rPh>
    <rPh sb="6" eb="8">
      <t>アカジ</t>
    </rPh>
    <rPh sb="8" eb="9">
      <t>ガク</t>
    </rPh>
    <rPh sb="13" eb="15">
      <t>ミコ</t>
    </rPh>
    <rPh sb="17" eb="19">
      <t>センエン</t>
    </rPh>
    <phoneticPr fontId="22"/>
  </si>
  <si>
    <t>地域連携周産期支援（産科施設）＿施設＿経費所要額調　様式</t>
    <rPh sb="16" eb="18">
      <t>シセツ</t>
    </rPh>
    <rPh sb="26" eb="28">
      <t>ヨウシキ</t>
    </rPh>
    <phoneticPr fontId="22"/>
  </si>
  <si>
    <t>　　　医療提供体制基盤整備費</t>
    <rPh sb="3" eb="5">
      <t>イリョウ</t>
    </rPh>
    <rPh sb="5" eb="7">
      <t>テイキョウ</t>
    </rPh>
    <rPh sb="7" eb="9">
      <t>タイセイ</t>
    </rPh>
    <rPh sb="9" eb="11">
      <t>キバン</t>
    </rPh>
    <rPh sb="11" eb="13">
      <t>セイビ</t>
    </rPh>
    <rPh sb="13" eb="14">
      <t>ヒ</t>
    </rPh>
    <phoneticPr fontId="22"/>
  </si>
  <si>
    <t>着手年月</t>
  </si>
  <si>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22"/>
  </si>
  <si>
    <t>都道府県
補助額</t>
    <rPh sb="0" eb="4">
      <t>トドウフケン</t>
    </rPh>
    <rPh sb="5" eb="7">
      <t>ホジョ</t>
    </rPh>
    <rPh sb="7" eb="8">
      <t>ガク</t>
    </rPh>
    <phoneticPr fontId="22"/>
  </si>
  <si>
    <t>減少病床数（支給対象）</t>
    <rPh sb="6" eb="8">
      <t>シキュウ</t>
    </rPh>
    <rPh sb="8" eb="10">
      <t>タイショウ</t>
    </rPh>
    <phoneticPr fontId="22"/>
  </si>
  <si>
    <t>ア.都道府県が行う事業（直接補助）</t>
    <rPh sb="2" eb="6">
      <t>トドウフケン</t>
    </rPh>
    <rPh sb="7" eb="8">
      <t>オコナ</t>
    </rPh>
    <rPh sb="9" eb="11">
      <t>ジギョウ</t>
    </rPh>
    <rPh sb="12" eb="14">
      <t>チョクセツ</t>
    </rPh>
    <rPh sb="14" eb="16">
      <t>ホジョ</t>
    </rPh>
    <phoneticPr fontId="22"/>
  </si>
  <si>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</si>
  <si>
    <t>減少病床数（うち稼働病床数）</t>
    <rPh sb="8" eb="10">
      <t>カドウ</t>
    </rPh>
    <rPh sb="10" eb="13">
      <t>ビョウショウスウ</t>
    </rPh>
    <phoneticPr fontId="22"/>
  </si>
  <si>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22"/>
  </si>
  <si>
    <t>対象経費の
支出予定額</t>
  </si>
  <si>
    <t>補　助
基本額</t>
  </si>
  <si>
    <t>院内感染対策施設整備事業</t>
  </si>
  <si>
    <t>選定整備面積（G）
（E）と（F）
を比較して小さい方</t>
    <rPh sb="0" eb="2">
      <t>センテイ</t>
    </rPh>
    <rPh sb="2" eb="4">
      <t>セイビ</t>
    </rPh>
    <rPh sb="4" eb="6">
      <t>メンセキ</t>
    </rPh>
    <rPh sb="20" eb="22">
      <t>ヒカク</t>
    </rPh>
    <rPh sb="24" eb="25">
      <t>チイ</t>
    </rPh>
    <rPh sb="27" eb="28">
      <t>ホウ</t>
    </rPh>
    <phoneticPr fontId="22"/>
  </si>
  <si>
    <t>施設整備に係る
本体工事の契約日</t>
    <rPh sb="0" eb="2">
      <t>シセツ</t>
    </rPh>
    <rPh sb="2" eb="4">
      <t>セイビ</t>
    </rPh>
    <rPh sb="5" eb="6">
      <t>カカ</t>
    </rPh>
    <rPh sb="8" eb="10">
      <t>ホンタイ</t>
    </rPh>
    <rPh sb="10" eb="12">
      <t>コウジ</t>
    </rPh>
    <rPh sb="13" eb="16">
      <t>ケイヤクビ</t>
    </rPh>
    <phoneticPr fontId="22"/>
  </si>
  <si>
    <t>例2</t>
    <rPh sb="0" eb="1">
      <t>レイ</t>
    </rPh>
    <phoneticPr fontId="22"/>
  </si>
  <si>
    <t>例1</t>
    <rPh sb="0" eb="1">
      <t>レイ</t>
    </rPh>
    <phoneticPr fontId="22"/>
  </si>
  <si>
    <t>有</t>
    <rPh sb="0" eb="1">
      <t>ア</t>
    </rPh>
    <phoneticPr fontId="22"/>
  </si>
  <si>
    <t>地域医療介護総合確保基金</t>
  </si>
  <si>
    <t>平成
30年度</t>
  </si>
  <si>
    <t>* 都道府県の医療計画上に位置づけられている。</t>
  </si>
  <si>
    <t>-</t>
  </si>
  <si>
    <t>←都道府県名を選択</t>
  </si>
  <si>
    <t>Ｈ＞Ｉの場合に支給対象</t>
    <rPh sb="7" eb="9">
      <t>シキュウ</t>
    </rPh>
    <rPh sb="9" eb="11">
      <t>タイショウ</t>
    </rPh>
    <phoneticPr fontId="22"/>
  </si>
  <si>
    <t>分娩取扱件数（各年合計）</t>
    <rPh sb="7" eb="9">
      <t>カクネン</t>
    </rPh>
    <rPh sb="9" eb="11">
      <t>ゴウケイ</t>
    </rPh>
    <phoneticPr fontId="22"/>
  </si>
  <si>
    <t>小児医療施設支援　経費所要額調　様式</t>
    <rPh sb="9" eb="11">
      <t>ケイヒ</t>
    </rPh>
    <rPh sb="11" eb="13">
      <t>ショヨウ</t>
    </rPh>
    <rPh sb="13" eb="14">
      <t>ガク</t>
    </rPh>
    <rPh sb="14" eb="15">
      <t>シラ</t>
    </rPh>
    <phoneticPr fontId="22"/>
  </si>
  <si>
    <r>
      <t>分娩取扱件数　</t>
    </r>
    <r>
      <rPr>
        <b/>
        <sz val="11"/>
        <color rgb="FFFF0000"/>
        <rFont val="メイリオ"/>
      </rPr>
      <t>※</t>
    </r>
  </si>
  <si>
    <t>施設名称</t>
  </si>
  <si>
    <t>□ その他　（</t>
  </si>
  <si>
    <t>平成
29年度</t>
  </si>
  <si>
    <t>令和
元年度</t>
  </si>
  <si>
    <t>A</t>
  </si>
  <si>
    <t>９　小児医療施設施設整備事業</t>
  </si>
  <si>
    <t>□ 都道府県との連携あり</t>
  </si>
  <si>
    <t>　補助精算額</t>
  </si>
  <si>
    <t>３年間
の平均</t>
  </si>
  <si>
    <t>令和
５年度</t>
  </si>
  <si>
    <t>□ 継続予定</t>
  </si>
  <si>
    <r>
      <rPr>
        <sz val="11"/>
        <color rgb="FF000000"/>
        <rFont val="メイリオ"/>
      </rPr>
      <t xml:space="preserve">単価
</t>
    </r>
    <r>
      <rPr>
        <sz val="11"/>
        <color rgb="FFFF0000"/>
        <rFont val="メイリオ"/>
      </rPr>
      <t>（支給申請額）</t>
    </r>
  </si>
  <si>
    <t>厚生病院</t>
    <rPh sb="0" eb="2">
      <t>コウセイ</t>
    </rPh>
    <rPh sb="2" eb="4">
      <t>ビョウイン</t>
    </rPh>
    <phoneticPr fontId="22"/>
  </si>
  <si>
    <t>年　　月　　日</t>
  </si>
  <si>
    <t>現行の交付要綱上
の補助基準面積㎡数（F)</t>
    <rPh sb="0" eb="2">
      <t>ゲンコウ</t>
    </rPh>
    <rPh sb="3" eb="5">
      <t>コウフ</t>
    </rPh>
    <rPh sb="5" eb="7">
      <t>ヨウコウ</t>
    </rPh>
    <rPh sb="7" eb="8">
      <t>ジョウ</t>
    </rPh>
    <rPh sb="10" eb="12">
      <t>ホジョ</t>
    </rPh>
    <rPh sb="12" eb="14">
      <t>キジュン</t>
    </rPh>
    <rPh sb="14" eb="16">
      <t>メンセキ</t>
    </rPh>
    <rPh sb="17" eb="18">
      <t>スウ</t>
    </rPh>
    <phoneticPr fontId="22"/>
  </si>
  <si>
    <t>病院</t>
  </si>
  <si>
    <t>D</t>
  </si>
  <si>
    <t>労働産院</t>
    <rPh sb="0" eb="2">
      <t>ロウドウ</t>
    </rPh>
    <rPh sb="2" eb="4">
      <t>サンイン</t>
    </rPh>
    <phoneticPr fontId="22"/>
  </si>
  <si>
    <t>助産所</t>
  </si>
  <si>
    <t>令和3年5月10日～令和4年3月31日</t>
    <rPh sb="0" eb="2">
      <t>レイワ</t>
    </rPh>
    <rPh sb="3" eb="4">
      <t>ネン</t>
    </rPh>
    <rPh sb="5" eb="6">
      <t>ガツ</t>
    </rPh>
    <rPh sb="8" eb="9">
      <t>ニチ</t>
    </rPh>
    <rPh sb="10" eb="12">
      <t>レイワ</t>
    </rPh>
    <rPh sb="13" eb="14">
      <t>ネン</t>
    </rPh>
    <rPh sb="15" eb="16">
      <t>ガツ</t>
    </rPh>
    <rPh sb="18" eb="19">
      <t>ニチ</t>
    </rPh>
    <phoneticPr fontId="22"/>
  </si>
  <si>
    <t>診療所</t>
  </si>
  <si>
    <t>(8) 離島等患者宿泊施設施設整備事業</t>
  </si>
  <si>
    <t>総額（Ａ）</t>
  </si>
  <si>
    <t xml:space="preserve">    ％</t>
  </si>
  <si>
    <t>総事業費から収入額を控除した額（Ｂ）※３　</t>
  </si>
  <si>
    <t>直近の期間における
入院延べ患者数の平均</t>
  </si>
  <si>
    <t>小児科部門の病床である根拠
※２</t>
  </si>
  <si>
    <t>第３号様式_別表４（実績報告書）</t>
    <rPh sb="10" eb="12">
      <t>ジッセキ</t>
    </rPh>
    <rPh sb="12" eb="14">
      <t>ホウコク</t>
    </rPh>
    <phoneticPr fontId="22"/>
  </si>
  <si>
    <t>小児科部門の病床数</t>
  </si>
  <si>
    <t>金額</t>
  </si>
  <si>
    <t>(L)</t>
  </si>
  <si>
    <t>小児中核病院</t>
  </si>
  <si>
    <t>　３　消費税及び地方消費税の申告により確定した消費税及び地方消費税に係る
　　仕入控除税額（要補助金返還相当額）</t>
  </si>
  <si>
    <t>小児入院医療管理料1 21床、新生児特定集中治療室管理料14床</t>
    <rPh sb="0" eb="2">
      <t>ショウニ</t>
    </rPh>
    <rPh sb="2" eb="4">
      <t>ニュウイン</t>
    </rPh>
    <rPh sb="4" eb="6">
      <t>イリョウ</t>
    </rPh>
    <rPh sb="6" eb="9">
      <t>カンリリョウ</t>
    </rPh>
    <rPh sb="13" eb="14">
      <t>ユカ</t>
    </rPh>
    <rPh sb="15" eb="18">
      <t>シンセイジ</t>
    </rPh>
    <rPh sb="18" eb="20">
      <t>トクテイ</t>
    </rPh>
    <rPh sb="20" eb="22">
      <t>シュウチュウ</t>
    </rPh>
    <rPh sb="22" eb="24">
      <t>チリョウ</t>
    </rPh>
    <rPh sb="24" eb="25">
      <t>シツ</t>
    </rPh>
    <rPh sb="25" eb="28">
      <t>カンリリョウ</t>
    </rPh>
    <rPh sb="30" eb="31">
      <t>ユカ</t>
    </rPh>
    <phoneticPr fontId="22"/>
  </si>
  <si>
    <t>支出額</t>
    <rPh sb="0" eb="3">
      <t>シシュツガク</t>
    </rPh>
    <phoneticPr fontId="22"/>
  </si>
  <si>
    <t>小児救急医療拠点病院</t>
  </si>
  <si>
    <t>小児入院医療管理料3 21床</t>
    <rPh sb="0" eb="2">
      <t>ショウニ</t>
    </rPh>
    <rPh sb="2" eb="4">
      <t>ニュウイン</t>
    </rPh>
    <rPh sb="4" eb="6">
      <t>イリョウ</t>
    </rPh>
    <rPh sb="6" eb="9">
      <t>カンリリョウ</t>
    </rPh>
    <rPh sb="13" eb="14">
      <t>ユカ</t>
    </rPh>
    <phoneticPr fontId="22"/>
  </si>
  <si>
    <r>
      <rPr>
        <b/>
        <sz val="11"/>
        <color rgb="FFFF0000"/>
        <rFont val="メイリオ"/>
      </rPr>
      <t>　※１　平成29年度以降に入院診療を開始した場合に記載
　　　　</t>
    </r>
    <r>
      <rPr>
        <sz val="11"/>
        <color rgb="FFFF0000"/>
        <rFont val="メイリオ"/>
      </rPr>
      <t>各期間中の入院延べ患者数を日割りし、365日分かけたものを、
　　　　入院延べ患者数の平均の欄に記載</t>
    </r>
    <r>
      <rPr>
        <sz val="11"/>
        <color theme="1"/>
        <rFont val="メイリオ"/>
      </rPr>
      <t xml:space="preserve">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比較対象期間：開設日から本事業実施要綱公布日（令和７年２月12日）まで
　　　　　直近の期間：本事業実施要綱公布日翌日（令和７年２月13日）から申請日まで</t>
    </r>
    <rPh sb="37" eb="39">
      <t>ニュウイン</t>
    </rPh>
    <rPh sb="39" eb="40">
      <t>ノ</t>
    </rPh>
    <rPh sb="41" eb="44">
      <t>カンジャスウ</t>
    </rPh>
    <rPh sb="67" eb="69">
      <t>ニュウイン</t>
    </rPh>
    <rPh sb="69" eb="70">
      <t>ノ</t>
    </rPh>
    <rPh sb="71" eb="74">
      <t>カンジャスウ</t>
    </rPh>
    <rPh sb="75" eb="77">
      <t>ヘイキン</t>
    </rPh>
    <rPh sb="261" eb="263">
      <t>ジギョウ</t>
    </rPh>
    <rPh sb="271" eb="273">
      <t>レイワ</t>
    </rPh>
    <rPh sb="274" eb="275">
      <t>ネン</t>
    </rPh>
    <rPh sb="276" eb="277">
      <t>ガツ</t>
    </rPh>
    <rPh sb="279" eb="280">
      <t>ニチ</t>
    </rPh>
    <rPh sb="305" eb="307">
      <t>ヨクジツ</t>
    </rPh>
    <rPh sb="308" eb="310">
      <t>レイワ</t>
    </rPh>
    <rPh sb="311" eb="312">
      <t>ネン</t>
    </rPh>
    <rPh sb="313" eb="314">
      <t>ガツ</t>
    </rPh>
    <rPh sb="316" eb="317">
      <t>ニチ</t>
    </rPh>
    <phoneticPr fontId="22"/>
  </si>
  <si>
    <t>第２号様式</t>
  </si>
  <si>
    <t>※３　令和５年度における小児科部門に係る総事業費から診療収入額、特別交付税及び寄付金その他の収入額を控除した額</t>
  </si>
  <si>
    <t>小児救命救急センター</t>
  </si>
  <si>
    <t>３　へき地保健指導所施設整備事業</t>
  </si>
  <si>
    <t>総事業費は、運営に必要な給与費(職員基本給、職員諸手当、非常勤職員手当、社会保険料)、旅費、備品費(図書)、消耗品費、材料費(医薬品費、診療材料費、医療消耗器具備品費、給食材料費)、光熱水料、燃料費、研究研修費、減価償却費、修繕料、資産減耗費、会議費等のうち、小児科部門に係るもの。</t>
  </si>
  <si>
    <t xml:space="preserve">  令和　　年度医療施設等経営強化緊急支援事業費</t>
    <rPh sb="2" eb="4">
      <t>レイワ</t>
    </rPh>
    <phoneticPr fontId="22"/>
  </si>
  <si>
    <t>基 準 額</t>
  </si>
  <si>
    <t>施設名称</t>
    <rPh sb="0" eb="1">
      <t>シ</t>
    </rPh>
    <rPh sb="1" eb="2">
      <t>セツ</t>
    </rPh>
    <rPh sb="2" eb="4">
      <t>メイショウ</t>
    </rPh>
    <phoneticPr fontId="22"/>
  </si>
  <si>
    <t>総事業費</t>
    <rPh sb="0" eb="1">
      <t>ソウ</t>
    </rPh>
    <rPh sb="1" eb="4">
      <t>ジギョウヒ</t>
    </rPh>
    <phoneticPr fontId="22"/>
  </si>
  <si>
    <t>(9) 産科医療機関施設整備事業</t>
  </si>
  <si>
    <t>差引事業費</t>
    <rPh sb="0" eb="2">
      <t>サシヒキ</t>
    </rPh>
    <rPh sb="2" eb="5">
      <t>ジギョウヒ</t>
    </rPh>
    <phoneticPr fontId="22"/>
  </si>
  <si>
    <t>対象経費の
支出予定額</t>
    <rPh sb="0" eb="2">
      <t>タイショウ</t>
    </rPh>
    <rPh sb="2" eb="4">
      <t>ケイヒ</t>
    </rPh>
    <rPh sb="6" eb="8">
      <t>シシュツ</t>
    </rPh>
    <rPh sb="8" eb="11">
      <t>ヨテイガク</t>
    </rPh>
    <phoneticPr fontId="22"/>
  </si>
  <si>
    <t>(A)-(B)=(C)</t>
  </si>
  <si>
    <t>支給決定額（J）</t>
    <rPh sb="0" eb="2">
      <t>シキュウ</t>
    </rPh>
    <rPh sb="2" eb="4">
      <t>ケッテイ</t>
    </rPh>
    <rPh sb="4" eb="5">
      <t>ガク</t>
    </rPh>
    <phoneticPr fontId="22"/>
  </si>
  <si>
    <t>基準額</t>
    <rPh sb="0" eb="3">
      <t>キジュンガク</t>
    </rPh>
    <phoneticPr fontId="22"/>
  </si>
  <si>
    <t>選定額</t>
    <rPh sb="0" eb="2">
      <t>センテイ</t>
    </rPh>
    <rPh sb="2" eb="3">
      <t>ガク</t>
    </rPh>
    <phoneticPr fontId="22"/>
  </si>
  <si>
    <t>(4) 研修医のための研修施設整備事業</t>
  </si>
  <si>
    <t>C=A-B</t>
  </si>
  <si>
    <t>E</t>
  </si>
  <si>
    <t>【留意事項】</t>
    <rPh sb="1" eb="3">
      <t>リュウイ</t>
    </rPh>
    <rPh sb="3" eb="5">
      <t>ジコウ</t>
    </rPh>
    <phoneticPr fontId="22"/>
  </si>
  <si>
    <t>交付確定額</t>
    <rPh sb="0" eb="2">
      <t>コウフ</t>
    </rPh>
    <rPh sb="2" eb="4">
      <t>カクテイ</t>
    </rPh>
    <rPh sb="4" eb="5">
      <t>ガク</t>
    </rPh>
    <phoneticPr fontId="22"/>
  </si>
  <si>
    <t>選択</t>
    <rPh sb="0" eb="2">
      <t>センタク</t>
    </rPh>
    <phoneticPr fontId="22"/>
  </si>
  <si>
    <t>地域連携周産期支援（産科施設）＿設備＿経費所要額調　様式</t>
    <rPh sb="16" eb="18">
      <t>セツビ</t>
    </rPh>
    <rPh sb="26" eb="28">
      <t>ヨウシキ</t>
    </rPh>
    <phoneticPr fontId="22"/>
  </si>
  <si>
    <t>○○県立病院</t>
    <rPh sb="2" eb="4">
      <t>ケンリツ</t>
    </rPh>
    <rPh sb="4" eb="6">
      <t>ビョウイン</t>
    </rPh>
    <phoneticPr fontId="22"/>
  </si>
  <si>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22"/>
  </si>
  <si>
    <t>令和　　年　　月　　日</t>
  </si>
  <si>
    <t>都道府県知事　殿</t>
  </si>
  <si>
    <t>　　　　　　　　　　　　　　　　　　　代表者氏名</t>
  </si>
  <si>
    <t>２　病院群輪番制病院及び共同利用型病院施設整備事業</t>
  </si>
  <si>
    <t>記</t>
  </si>
  <si>
    <t>以上</t>
  </si>
  <si>
    <t>差引追加交付（一部取消）申請額</t>
    <rPh sb="0" eb="2">
      <t>サシヒキ</t>
    </rPh>
    <rPh sb="2" eb="4">
      <t>ツイカ</t>
    </rPh>
    <rPh sb="4" eb="6">
      <t>コウフ</t>
    </rPh>
    <rPh sb="7" eb="9">
      <t>イチブ</t>
    </rPh>
    <rPh sb="9" eb="11">
      <t>トリケシ</t>
    </rPh>
    <rPh sb="12" eb="14">
      <t>シンセイ</t>
    </rPh>
    <rPh sb="14" eb="15">
      <t>ガク</t>
    </rPh>
    <phoneticPr fontId="22"/>
  </si>
  <si>
    <t>過疎地域等特定診療所施設整備事業</t>
  </si>
  <si>
    <t>* 他施設との連携を行いながら分娩取扱を継続する。</t>
  </si>
  <si>
    <t>* 分娩取扱の減少が想定される場合の妊産婦の受入れ先等について</t>
  </si>
  <si>
    <t>第３号様式_別表３（実績報告書）</t>
    <rPh sb="10" eb="12">
      <t>ジッセキ</t>
    </rPh>
    <rPh sb="12" eb="15">
      <t>ホウコクショ</t>
    </rPh>
    <phoneticPr fontId="22"/>
  </si>
  <si>
    <t>　　等</t>
  </si>
  <si>
    <t>* 都道府県との連携を行いながら分娩取扱を継続する。</t>
  </si>
  <si>
    <t>　都道府県と協議・連携している。</t>
  </si>
  <si>
    <t>（</t>
  </si>
  <si>
    <t>□ その他</t>
  </si>
  <si>
    <t>28　看護師の特定行為に係る指定研修機関等施設整備事業</t>
  </si>
  <si>
    <t>施設名称</t>
    <rPh sb="0" eb="2">
      <t>シセツ</t>
    </rPh>
    <rPh sb="2" eb="3">
      <t>メイ</t>
    </rPh>
    <phoneticPr fontId="22"/>
  </si>
  <si>
    <t>差引額</t>
  </si>
  <si>
    <t>摘　要</t>
  </si>
  <si>
    <t>19　肝移植施設施設整備事業</t>
  </si>
  <si>
    <r>
      <t xml:space="preserve">選 定 額
</t>
    </r>
    <r>
      <rPr>
        <sz val="8"/>
        <color rgb="FF000000"/>
        <rFont val="ＭＳ Ｐゴシック"/>
      </rPr>
      <t>（Ｃ）・（Ｄ）・（Ｅ）のうち最少額</t>
    </r>
  </si>
  <si>
    <t>有床診療所等スプリンクラー等施設整備事業</t>
  </si>
  <si>
    <t>補助率</t>
    <rPh sb="0" eb="3">
      <t>ホジョリツ</t>
    </rPh>
    <phoneticPr fontId="22"/>
  </si>
  <si>
    <t>（Ｄ)</t>
  </si>
  <si>
    <t>（Ｆ)</t>
  </si>
  <si>
    <t>（別表○）</t>
    <rPh sb="1" eb="3">
      <t>ベッピョウ</t>
    </rPh>
    <phoneticPr fontId="22"/>
  </si>
  <si>
    <t xml:space="preserve">         円</t>
  </si>
  <si>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22"/>
  </si>
  <si>
    <t>（A）総事業費は、地域連携周産期支援事業（施設）に関わるすべての経費で、設計その他工事に伴う事務に要する費用も含まれる。</t>
  </si>
  <si>
    <t>10　分娩取扱施設施設整備事業</t>
  </si>
  <si>
    <t>　年　月　日</t>
    <rPh sb="1" eb="2">
      <t>ネン</t>
    </rPh>
    <rPh sb="3" eb="4">
      <t>ツキ</t>
    </rPh>
    <rPh sb="5" eb="6">
      <t>ニチ</t>
    </rPh>
    <phoneticPr fontId="22"/>
  </si>
  <si>
    <t>医療施設等施設整備費補助金</t>
    <rPh sb="0" eb="4">
      <t>イリョウシセツ</t>
    </rPh>
    <rPh sb="4" eb="5">
      <t>トウ</t>
    </rPh>
    <rPh sb="5" eb="7">
      <t>シセツ</t>
    </rPh>
    <rPh sb="7" eb="9">
      <t>セイビ</t>
    </rPh>
    <rPh sb="9" eb="10">
      <t>ヒ</t>
    </rPh>
    <rPh sb="10" eb="13">
      <t>ホジョキン</t>
    </rPh>
    <phoneticPr fontId="22"/>
  </si>
  <si>
    <t>第３号様式_別紙１</t>
  </si>
  <si>
    <t>選定整備面積（G）
（E）と（F）
を比較して小さい方</t>
    <rPh sb="0" eb="2">
      <t>センテイ</t>
    </rPh>
    <rPh sb="2" eb="4">
      <t>セイビ</t>
    </rPh>
    <rPh sb="4" eb="6">
      <t>メンセキ</t>
    </rPh>
    <rPh sb="19" eb="21">
      <t>ヒカク</t>
    </rPh>
    <rPh sb="23" eb="24">
      <t>チイ</t>
    </rPh>
    <rPh sb="26" eb="27">
      <t>ホウ</t>
    </rPh>
    <phoneticPr fontId="22"/>
  </si>
  <si>
    <t>金　　　　　　　　円</t>
  </si>
  <si>
    <t>　４　添付書類
　　記載内容を確認するための書類（確定申告書の写し、課税売上割合等が把握
　できる資料、特定収入の割合を確認できる資料）を添付する。</t>
  </si>
  <si>
    <t xml:space="preserve">  </t>
  </si>
  <si>
    <t>事業区分</t>
    <rPh sb="0" eb="2">
      <t>ジギョウ</t>
    </rPh>
    <rPh sb="2" eb="4">
      <t>クブン</t>
    </rPh>
    <phoneticPr fontId="22"/>
  </si>
  <si>
    <t>20　治験施設施設整備事業</t>
  </si>
  <si>
    <t>１　休日夜間急患センター施設整備事業</t>
  </si>
  <si>
    <t>１　へき地診療所施設整備事業</t>
  </si>
  <si>
    <t>木造</t>
    <rPh sb="0" eb="2">
      <t>モクゾウ</t>
    </rPh>
    <phoneticPr fontId="91"/>
  </si>
  <si>
    <t>６　小児救急医療拠点病院施設整備事業</t>
  </si>
  <si>
    <t>４　研修医のための研修施設整備事業</t>
  </si>
  <si>
    <t>(5) 臨床研修病院施設整備事業</t>
  </si>
  <si>
    <t>５　臨床研修病院施設整備事業</t>
  </si>
  <si>
    <t>　　　年　　月　　日 医地 第  号をもって交付決定を受けた  令和　　年度医療施設等経営強化緊急支援事業に係る消費税及び地方消費税に係る仕入控除税額については、次のとおり報告する。</t>
    <rPh sb="11" eb="13">
      <t>イチ</t>
    </rPh>
    <phoneticPr fontId="22"/>
  </si>
  <si>
    <t>(6) へき地医療拠点病院施設整備事業</t>
  </si>
  <si>
    <t>８　小児集中治療室施設整備事業</t>
  </si>
  <si>
    <t>病院長　○○　○○</t>
    <rPh sb="0" eb="3">
      <t>ビョウインチョウ</t>
    </rPh>
    <phoneticPr fontId="22"/>
  </si>
  <si>
    <t>　　円</t>
  </si>
  <si>
    <t>(7) 医師臨床研修病院研修医環境整備事業</t>
  </si>
  <si>
    <t>７　医師臨床研修病院研修医環境整備事業</t>
  </si>
  <si>
    <t>８　離島等患者宿泊施設施設整備事業</t>
  </si>
  <si>
    <t>11　地域療育支援施設施設整備事業</t>
  </si>
  <si>
    <t>13（１）　医療施設近代化施設整備事業（精神病棟改修等整備事業）</t>
    <rPh sb="20" eb="22">
      <t>セイシン</t>
    </rPh>
    <rPh sb="22" eb="24">
      <t>ビョウトウ</t>
    </rPh>
    <rPh sb="24" eb="26">
      <t>カイシュウ</t>
    </rPh>
    <rPh sb="26" eb="27">
      <t>トウ</t>
    </rPh>
    <rPh sb="27" eb="31">
      <t>セイビジギョウ</t>
    </rPh>
    <phoneticPr fontId="22"/>
  </si>
  <si>
    <t>（K）</t>
  </si>
  <si>
    <t>11　死亡時画像診断システム等施設整備事業</t>
  </si>
  <si>
    <t>(12) 有床診療所等スプリンクラー等施設整備事業</t>
  </si>
  <si>
    <t>13（２）　医療施設近代化施設整備事業（結核病棟改修等整備事業）</t>
  </si>
  <si>
    <t>(13) 南海トラフ地震に係る津波避難対策緊急事業</t>
  </si>
  <si>
    <t>(J)</t>
  </si>
  <si>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22"/>
  </si>
  <si>
    <t>13（３）　医療施設近代化施設整備事業（診療所）</t>
    <rPh sb="20" eb="23">
      <t>シンリョウジョ</t>
    </rPh>
    <phoneticPr fontId="92"/>
  </si>
  <si>
    <t>15　新興感染症対応力強化事業（協定締結医療機関施設整備事業）</t>
  </si>
  <si>
    <t>○○県知事殿</t>
    <rPh sb="2" eb="3">
      <t>ケン</t>
    </rPh>
    <rPh sb="3" eb="5">
      <t>チジ</t>
    </rPh>
    <rPh sb="5" eb="6">
      <t>ドノ</t>
    </rPh>
    <phoneticPr fontId="22"/>
  </si>
  <si>
    <t>14　基幹災害拠点病院施設整備事業</t>
  </si>
  <si>
    <t>事業区分（様式２，４，５用）</t>
    <rPh sb="0" eb="2">
      <t>ジギョウ</t>
    </rPh>
    <rPh sb="2" eb="4">
      <t>クブン</t>
    </rPh>
    <rPh sb="5" eb="7">
      <t>ヨウシキ</t>
    </rPh>
    <rPh sb="12" eb="13">
      <t>ヨウ</t>
    </rPh>
    <phoneticPr fontId="22"/>
  </si>
  <si>
    <t>受入済額</t>
    <rPh sb="0" eb="2">
      <t>ウケイレ</t>
    </rPh>
    <rPh sb="2" eb="3">
      <t>ズ</t>
    </rPh>
    <rPh sb="3" eb="4">
      <t>ガク</t>
    </rPh>
    <phoneticPr fontId="22"/>
  </si>
  <si>
    <t>15　地域災害拠点病院施設整備事業</t>
  </si>
  <si>
    <t>16　災害拠点精神科病院施設整備事業</t>
  </si>
  <si>
    <t>へき地診療所施設整備事業</t>
  </si>
  <si>
    <t>17　腎移植施設施設整備事業</t>
  </si>
  <si>
    <t>へき地保健指導所施設整備事業</t>
  </si>
  <si>
    <t>医療施設等経営強化緊急支援執行</t>
  </si>
  <si>
    <t>研修医のための研修施設整備事業</t>
  </si>
  <si>
    <t>臨床研修病院施設整備事業</t>
  </si>
  <si>
    <t>21　特定地域病院施設整備事業</t>
  </si>
  <si>
    <t>へき地医療拠点病院施設整備事業</t>
  </si>
  <si>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92"/>
  </si>
  <si>
    <t>医師臨床研修病院研修医環境整備事業</t>
  </si>
  <si>
    <t>23　医療施設耐震整備事業</t>
  </si>
  <si>
    <t>離島等患者宿泊施設施設整備事業</t>
  </si>
  <si>
    <t>26　医療機器管理室施設整備事業</t>
  </si>
  <si>
    <t>産科医療機関施設整備事業</t>
  </si>
  <si>
    <t>分娩取扱施設施設整備事業</t>
  </si>
  <si>
    <t>委任期間</t>
    <rPh sb="0" eb="2">
      <t>イニン</t>
    </rPh>
    <rPh sb="2" eb="4">
      <t>キカン</t>
    </rPh>
    <phoneticPr fontId="22"/>
  </si>
  <si>
    <t>　　　　　　　　　　　　　　年度終了実績報告書</t>
  </si>
  <si>
    <t>医療法人　○○会</t>
    <rPh sb="0" eb="2">
      <t>イリョウ</t>
    </rPh>
    <rPh sb="2" eb="4">
      <t>ホウジン</t>
    </rPh>
    <rPh sb="7" eb="8">
      <t>カイ</t>
    </rPh>
    <phoneticPr fontId="22"/>
  </si>
  <si>
    <t>事 業 区 分</t>
    <rPh sb="4" eb="5">
      <t>ク</t>
    </rPh>
    <rPh sb="6" eb="7">
      <t>ブン</t>
    </rPh>
    <phoneticPr fontId="22"/>
  </si>
  <si>
    <t>交 付 決 定 の 内 容</t>
  </si>
  <si>
    <t>第１号様式_別表１（事業計画書）</t>
    <rPh sb="10" eb="12">
      <t>ジギョウ</t>
    </rPh>
    <rPh sb="12" eb="15">
      <t>ケイカクショ</t>
    </rPh>
    <phoneticPr fontId="22"/>
  </si>
  <si>
    <t>年 度 内 遂 行 実 績</t>
  </si>
  <si>
    <t>事 業 費
支払実績
(見込)額</t>
  </si>
  <si>
    <t>完　　了
予定年月</t>
  </si>
  <si>
    <t xml:space="preserve">     円</t>
  </si>
  <si>
    <t>　　 円</t>
  </si>
  <si>
    <t>令和○年○月○日</t>
    <rPh sb="0" eb="2">
      <t>レイワ</t>
    </rPh>
    <rPh sb="3" eb="4">
      <t>ネン</t>
    </rPh>
    <rPh sb="5" eb="6">
      <t>ガツ</t>
    </rPh>
    <rPh sb="7" eb="8">
      <t>ニチ</t>
    </rPh>
    <phoneticPr fontId="22"/>
  </si>
  <si>
    <t>委任者</t>
    <rPh sb="0" eb="3">
      <t>イニンシャ</t>
    </rPh>
    <phoneticPr fontId="22"/>
  </si>
  <si>
    <t>役職・氏名</t>
    <rPh sb="0" eb="2">
      <t>ヤクショク</t>
    </rPh>
    <rPh sb="3" eb="5">
      <t>シメイ</t>
    </rPh>
    <phoneticPr fontId="22"/>
  </si>
  <si>
    <t>から</t>
  </si>
  <si>
    <t>まで。</t>
  </si>
  <si>
    <t>病院等名</t>
    <rPh sb="0" eb="2">
      <t>ビョウイン</t>
    </rPh>
    <rPh sb="2" eb="3">
      <t>トウ</t>
    </rPh>
    <rPh sb="3" eb="4">
      <t>メイ</t>
    </rPh>
    <phoneticPr fontId="22"/>
  </si>
  <si>
    <t>　ただし、その年度に属する出納整理期間を含む。</t>
    <rPh sb="7" eb="9">
      <t>ネンド</t>
    </rPh>
    <rPh sb="10" eb="11">
      <t>ゾク</t>
    </rPh>
    <rPh sb="13" eb="15">
      <t>スイトウ</t>
    </rPh>
    <rPh sb="15" eb="17">
      <t>セイリ</t>
    </rPh>
    <rPh sb="17" eb="19">
      <t>キカン</t>
    </rPh>
    <rPh sb="20" eb="21">
      <t>フク</t>
    </rPh>
    <phoneticPr fontId="22"/>
  </si>
  <si>
    <t>○○県○○市○○区○○</t>
    <rPh sb="2" eb="3">
      <t>ケン</t>
    </rPh>
    <rPh sb="5" eb="6">
      <t>シ</t>
    </rPh>
    <rPh sb="8" eb="9">
      <t>ク</t>
    </rPh>
    <phoneticPr fontId="22"/>
  </si>
  <si>
    <t>理事長　○○　○○</t>
    <rPh sb="0" eb="3">
      <t>リジチョウ</t>
    </rPh>
    <phoneticPr fontId="22"/>
  </si>
  <si>
    <t>○○病院</t>
    <rPh sb="2" eb="4">
      <t>ビョウイン</t>
    </rPh>
    <phoneticPr fontId="22"/>
  </si>
  <si>
    <t>委　任　状</t>
    <rPh sb="0" eb="1">
      <t>イ</t>
    </rPh>
    <rPh sb="2" eb="3">
      <t>ニン</t>
    </rPh>
    <rPh sb="4" eb="5">
      <t>ジョウ</t>
    </rPh>
    <phoneticPr fontId="22"/>
  </si>
  <si>
    <t>支給決定額</t>
    <rPh sb="0" eb="2">
      <t>シキュウ</t>
    </rPh>
    <rPh sb="2" eb="4">
      <t>ケッテイ</t>
    </rPh>
    <rPh sb="4" eb="5">
      <t>ガク</t>
    </rPh>
    <phoneticPr fontId="22"/>
  </si>
  <si>
    <t>別紙様式１（病院・有床診療所）</t>
    <rPh sb="9" eb="11">
      <t>ユウショウ</t>
    </rPh>
    <rPh sb="11" eb="14">
      <t>シンリョウジョ</t>
    </rPh>
    <phoneticPr fontId="22"/>
  </si>
  <si>
    <t>○○○○知事　殿</t>
    <rPh sb="4" eb="6">
      <t>チジ</t>
    </rPh>
    <rPh sb="7" eb="8">
      <t>ドノ</t>
    </rPh>
    <phoneticPr fontId="22"/>
  </si>
  <si>
    <t>保険医療機関名：</t>
  </si>
  <si>
    <t>【申請額】</t>
    <rPh sb="1" eb="4">
      <t>シンセイガク</t>
    </rPh>
    <phoneticPr fontId="22"/>
  </si>
  <si>
    <t>交付確定額
（支給確定額）</t>
    <rPh sb="0" eb="2">
      <t>コウフ</t>
    </rPh>
    <rPh sb="2" eb="4">
      <t>カクテイ</t>
    </rPh>
    <rPh sb="4" eb="5">
      <t>ガク</t>
    </rPh>
    <rPh sb="7" eb="9">
      <t>シキュウ</t>
    </rPh>
    <rPh sb="9" eb="11">
      <t>カクテイ</t>
    </rPh>
    <rPh sb="11" eb="12">
      <t>ガク</t>
    </rPh>
    <phoneticPr fontId="22"/>
  </si>
  <si>
    <t>病床数</t>
    <rPh sb="0" eb="3">
      <t>ビョウショウスウ</t>
    </rPh>
    <phoneticPr fontId="22"/>
  </si>
  <si>
    <t>給付額</t>
    <rPh sb="0" eb="3">
      <t>キュウフガク</t>
    </rPh>
    <phoneticPr fontId="22"/>
  </si>
  <si>
    <t>×</t>
  </si>
  <si>
    <t>＝</t>
  </si>
  <si>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22"/>
  </si>
  <si>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22"/>
  </si>
  <si>
    <t>地域連携周産期支援（分娩取扱施設）</t>
  </si>
  <si>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22"/>
  </si>
  <si>
    <t>令和　　年度医療施設等経営強化緊急支援事業（地域連携周産期支援（産科施設のうち施設））</t>
    <rPh sb="0" eb="2">
      <t>レイワ</t>
    </rPh>
    <rPh sb="22" eb="24">
      <t>チイキ</t>
    </rPh>
    <rPh sb="24" eb="26">
      <t>レンケイ</t>
    </rPh>
    <rPh sb="26" eb="29">
      <t>シュウサンキ</t>
    </rPh>
    <rPh sb="29" eb="31">
      <t>シエン</t>
    </rPh>
    <rPh sb="32" eb="34">
      <t>サンカ</t>
    </rPh>
    <rPh sb="34" eb="36">
      <t>シセツ</t>
    </rPh>
    <rPh sb="39" eb="41">
      <t>シセツ</t>
    </rPh>
    <phoneticPr fontId="22"/>
  </si>
  <si>
    <t>設備名</t>
    <rPh sb="0" eb="2">
      <t>セツビ</t>
    </rPh>
    <rPh sb="2" eb="3">
      <t>メイ</t>
    </rPh>
    <phoneticPr fontId="22"/>
  </si>
  <si>
    <t>①に要する申請額</t>
    <rPh sb="2" eb="5">
      <t>シンセイガク</t>
    </rPh>
    <phoneticPr fontId="22"/>
  </si>
  <si>
    <t>②医師事務作業補助者、看護補助者等の職員の新たな配置によるタスクシフト／シェア</t>
  </si>
  <si>
    <t>②に要する申請額</t>
    <rPh sb="2" eb="3">
      <t>ヨウ</t>
    </rPh>
    <rPh sb="5" eb="8">
      <t>シンセイガク</t>
    </rPh>
    <phoneticPr fontId="22"/>
  </si>
  <si>
    <t>③処遇改善を目的とした、既に雇用している職員の賃金改善</t>
  </si>
  <si>
    <t>③に要する申請額</t>
    <rPh sb="2" eb="3">
      <t>ヨウ</t>
    </rPh>
    <rPh sb="5" eb="8">
      <t>シンセイガク</t>
    </rPh>
    <phoneticPr fontId="22"/>
  </si>
  <si>
    <t>①＋②＋③</t>
  </si>
  <si>
    <t>数値チェック</t>
    <rPh sb="0" eb="2">
      <t>スウチ</t>
    </rPh>
    <phoneticPr fontId="22"/>
  </si>
  <si>
    <t>①＋②＋③≧申請額の場合の上限額</t>
    <rPh sb="6" eb="9">
      <t>シンセイガク</t>
    </rPh>
    <rPh sb="10" eb="12">
      <t>バアイ</t>
    </rPh>
    <rPh sb="13" eb="15">
      <t>ジョウゲン</t>
    </rPh>
    <rPh sb="15" eb="16">
      <t>ガク</t>
    </rPh>
    <phoneticPr fontId="22"/>
  </si>
  <si>
    <t>P100 歯科外来・在宅ベースアップ評価料（Ⅰ）</t>
  </si>
  <si>
    <t>保険医療機関名</t>
    <rPh sb="0" eb="2">
      <t>ホケン</t>
    </rPh>
    <rPh sb="2" eb="4">
      <t>イリョウ</t>
    </rPh>
    <rPh sb="4" eb="7">
      <t>キカンメイ</t>
    </rPh>
    <phoneticPr fontId="22"/>
  </si>
  <si>
    <t>チェック欄に「✔」を付すこと。（複数選択可）</t>
    <rPh sb="16" eb="18">
      <t>フクスウ</t>
    </rPh>
    <rPh sb="18" eb="21">
      <t>センタクカ</t>
    </rPh>
    <phoneticPr fontId="22"/>
  </si>
  <si>
    <t>項目</t>
    <rPh sb="0" eb="2">
      <t>コウモク</t>
    </rPh>
    <phoneticPr fontId="22"/>
  </si>
  <si>
    <t>チェック</t>
  </si>
  <si>
    <t>P102 入院ベースアップ評価料（歯科）</t>
  </si>
  <si>
    <t>訪問看護ベースアップ評価料（Ⅰ）</t>
  </si>
  <si>
    <t>（別紙）（無床診療所・訪問看護事業所）</t>
    <rPh sb="1" eb="3">
      <t>ベッシ</t>
    </rPh>
    <rPh sb="5" eb="7">
      <t>ムショウ</t>
    </rPh>
    <phoneticPr fontId="22"/>
  </si>
  <si>
    <t>【支出額】</t>
    <rPh sb="1" eb="4">
      <t>シシュツガク</t>
    </rPh>
    <phoneticPr fontId="22"/>
  </si>
  <si>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22"/>
  </si>
  <si>
    <t>①に要する支出額</t>
    <rPh sb="2" eb="5">
      <t>シンセイガク</t>
    </rPh>
    <rPh sb="5" eb="7">
      <t>シシュツ</t>
    </rPh>
    <phoneticPr fontId="22"/>
  </si>
  <si>
    <t>②に要する支出額</t>
    <rPh sb="2" eb="3">
      <t>ヨウ</t>
    </rPh>
    <rPh sb="5" eb="8">
      <t>シシュツガク</t>
    </rPh>
    <phoneticPr fontId="22"/>
  </si>
  <si>
    <t>①＋②＋③≧支出額の場合の上限額</t>
    <rPh sb="6" eb="8">
      <t>シシュツ</t>
    </rPh>
    <rPh sb="8" eb="9">
      <t>ガク</t>
    </rPh>
    <rPh sb="10" eb="12">
      <t>バアイ</t>
    </rPh>
    <rPh sb="13" eb="15">
      <t>ジョウゲン</t>
    </rPh>
    <rPh sb="15" eb="16">
      <t>ガク</t>
    </rPh>
    <phoneticPr fontId="22"/>
  </si>
  <si>
    <t>別紙様式２（無床診療所・訪問看護事業所）</t>
    <rPh sb="6" eb="8">
      <t>ムショウ</t>
    </rPh>
    <rPh sb="8" eb="11">
      <t>シンリョウジョ</t>
    </rPh>
    <rPh sb="12" eb="14">
      <t>ホウモン</t>
    </rPh>
    <rPh sb="14" eb="16">
      <t>カンゴ</t>
    </rPh>
    <rPh sb="16" eb="19">
      <t>ジギョウショ</t>
    </rPh>
    <phoneticPr fontId="22"/>
  </si>
  <si>
    <t>第１号様式</t>
  </si>
  <si>
    <t>第１号様式_別紙１</t>
  </si>
  <si>
    <t>第１号様式_別表６（事業計画書）_別紙２</t>
    <rPh sb="17" eb="19">
      <t>ベッシ</t>
    </rPh>
    <phoneticPr fontId="22"/>
  </si>
  <si>
    <r>
      <rPr>
        <sz val="11"/>
        <color rgb="FF000000"/>
        <rFont val="游ゴシック"/>
      </rPr>
      <t>都道府県
補助額</t>
    </r>
    <r>
      <rPr>
        <sz val="11"/>
        <color rgb="FFFF0000"/>
        <rFont val="游ゴシック"/>
      </rPr>
      <t xml:space="preserve">
</t>
    </r>
    <r>
      <rPr>
        <sz val="8"/>
        <color theme="1"/>
        <rFont val="游ゴシック"/>
      </rPr>
      <t>（直接補助の場合は記載不要）</t>
    </r>
    <rPh sb="18" eb="20">
      <t>キサイ</t>
    </rPh>
    <rPh sb="20" eb="22">
      <t>フヨウ</t>
    </rPh>
    <phoneticPr fontId="22"/>
  </si>
  <si>
    <t>国庫補助
所要額</t>
    <rPh sb="0" eb="2">
      <t>コッコ</t>
    </rPh>
    <rPh sb="2" eb="4">
      <t>ホジョ</t>
    </rPh>
    <rPh sb="5" eb="7">
      <t>ショヨウ</t>
    </rPh>
    <rPh sb="7" eb="8">
      <t>ガク</t>
    </rPh>
    <phoneticPr fontId="22"/>
  </si>
  <si>
    <t>円</t>
  </si>
  <si>
    <t>県立厚労病院</t>
    <rPh sb="0" eb="2">
      <t>ケンリツ</t>
    </rPh>
    <rPh sb="2" eb="4">
      <t>コウロウ</t>
    </rPh>
    <rPh sb="4" eb="6">
      <t>ビョウイン</t>
    </rPh>
    <phoneticPr fontId="22"/>
  </si>
  <si>
    <t>（I）</t>
  </si>
  <si>
    <t>F =D,Eの最少額</t>
    <rPh sb="7" eb="8">
      <t>サイ</t>
    </rPh>
    <rPh sb="8" eb="10">
      <t>ショウガク</t>
    </rPh>
    <phoneticPr fontId="22"/>
  </si>
  <si>
    <t>J= Dと I のうち最少額</t>
    <rPh sb="11" eb="12">
      <t>サイ</t>
    </rPh>
    <rPh sb="12" eb="14">
      <t>ショウガク</t>
    </rPh>
    <phoneticPr fontId="22"/>
  </si>
  <si>
    <t>J</t>
  </si>
  <si>
    <t>寄付金
その他の収入額</t>
    <rPh sb="0" eb="3">
      <t>キフキン</t>
    </rPh>
    <rPh sb="6" eb="7">
      <t>タ</t>
    </rPh>
    <rPh sb="8" eb="11">
      <t>シュウニュウガク</t>
    </rPh>
    <phoneticPr fontId="22"/>
  </si>
  <si>
    <t>第２号様式_別表9（事業計画書）</t>
    <rPh sb="10" eb="12">
      <t>ジギョウ</t>
    </rPh>
    <rPh sb="12" eb="15">
      <t>ケイカクショ</t>
    </rPh>
    <phoneticPr fontId="22"/>
  </si>
  <si>
    <t>支給確定額
（I)＝（（C）－（D））×（G）×（H）</t>
    <rPh sb="2" eb="4">
      <t>カクテイ</t>
    </rPh>
    <phoneticPr fontId="22"/>
  </si>
  <si>
    <t>差引過不足額</t>
    <rPh sb="0" eb="2">
      <t>サシヒキ</t>
    </rPh>
    <rPh sb="2" eb="3">
      <t>カ</t>
    </rPh>
    <rPh sb="3" eb="5">
      <t>ブソク</t>
    </rPh>
    <rPh sb="5" eb="6">
      <t>ガク</t>
    </rPh>
    <phoneticPr fontId="22"/>
  </si>
  <si>
    <r>
      <rPr>
        <sz val="11"/>
        <color rgb="FF000000"/>
        <rFont val="メイリオ"/>
      </rPr>
      <t xml:space="preserve">単価
</t>
    </r>
    <r>
      <rPr>
        <sz val="11"/>
        <color rgb="FFFF0000"/>
        <rFont val="メイリオ"/>
      </rPr>
      <t>（支給確定額）</t>
    </r>
    <rPh sb="6" eb="8">
      <t>カクテイ</t>
    </rPh>
    <phoneticPr fontId="22"/>
  </si>
  <si>
    <t>受入済額（K）</t>
    <rPh sb="0" eb="2">
      <t>ウケイレ</t>
    </rPh>
    <rPh sb="2" eb="3">
      <t>ズ</t>
    </rPh>
    <rPh sb="3" eb="4">
      <t>ガク</t>
    </rPh>
    <phoneticPr fontId="22"/>
  </si>
  <si>
    <t>（A）総事業費は、地域連携周産期支援事業（設備）に関わるすべての経費</t>
    <rPh sb="21" eb="23">
      <t>セツビ</t>
    </rPh>
    <phoneticPr fontId="22"/>
  </si>
  <si>
    <t>補助率</t>
  </si>
  <si>
    <t>交付決定額
（支給決定額）</t>
    <rPh sb="0" eb="2">
      <t>コウフ</t>
    </rPh>
    <rPh sb="2" eb="4">
      <t>ケッテイ</t>
    </rPh>
    <rPh sb="4" eb="5">
      <t>ガク</t>
    </rPh>
    <rPh sb="7" eb="9">
      <t>シキュウ</t>
    </rPh>
    <rPh sb="9" eb="11">
      <t>ケッテイ</t>
    </rPh>
    <rPh sb="11" eb="12">
      <t>ガク</t>
    </rPh>
    <phoneticPr fontId="22"/>
  </si>
  <si>
    <r>
      <rPr>
        <sz val="11"/>
        <color rgb="FFFF0000"/>
        <rFont val="ＭＳ Ｐゴシック"/>
      </rPr>
      <t>支給申請額</t>
    </r>
    <r>
      <rPr>
        <sz val="11"/>
        <color theme="1"/>
        <rFont val="ＭＳ Ｐゴシック"/>
      </rPr>
      <t xml:space="preserve">
（I)＝（（C）－（D））×（G）×（H）</t>
    </r>
    <rPh sb="2" eb="4">
      <t>シンセイ</t>
    </rPh>
    <phoneticPr fontId="22"/>
  </si>
  <si>
    <t>差引過不足額</t>
    <rPh sb="0" eb="6">
      <t>サシヒキカブソクガク</t>
    </rPh>
    <phoneticPr fontId="22"/>
  </si>
  <si>
    <t>寄付金その
他の収入額</t>
    <rPh sb="0" eb="3">
      <t>キフキン</t>
    </rPh>
    <phoneticPr fontId="22"/>
  </si>
  <si>
    <t>選定額×補助率</t>
    <rPh sb="0" eb="2">
      <t>センテイ</t>
    </rPh>
    <rPh sb="2" eb="3">
      <t>ガク</t>
    </rPh>
    <rPh sb="4" eb="7">
      <t>ホジョリツ</t>
    </rPh>
    <phoneticPr fontId="22"/>
  </si>
  <si>
    <t>（G）＝（F）×補助率1/2</t>
    <rPh sb="8" eb="11">
      <t>ホジョリツ</t>
    </rPh>
    <phoneticPr fontId="22"/>
  </si>
  <si>
    <t>現行の交付要綱上
の補助
基準面積㎡数（F)</t>
    <rPh sb="0" eb="2">
      <t>ゲンコウ</t>
    </rPh>
    <rPh sb="3" eb="5">
      <t>コウフ</t>
    </rPh>
    <rPh sb="5" eb="7">
      <t>ヨウコウ</t>
    </rPh>
    <rPh sb="7" eb="8">
      <t>ジョウ</t>
    </rPh>
    <rPh sb="10" eb="12">
      <t>ホジョ</t>
    </rPh>
    <rPh sb="13" eb="15">
      <t>キジュン</t>
    </rPh>
    <rPh sb="15" eb="17">
      <t>メンセキ</t>
    </rPh>
    <rPh sb="18" eb="19">
      <t>スウ</t>
    </rPh>
    <phoneticPr fontId="22"/>
  </si>
  <si>
    <t>（G）＝（F）×補助率1/2</t>
  </si>
  <si>
    <t>差引追加交付
（一部取消）
申請額</t>
    <rPh sb="0" eb="2">
      <t>サシヒキ</t>
    </rPh>
    <rPh sb="2" eb="4">
      <t>ツイカ</t>
    </rPh>
    <rPh sb="4" eb="6">
      <t>コウフ</t>
    </rPh>
    <rPh sb="8" eb="10">
      <t>イチブ</t>
    </rPh>
    <rPh sb="10" eb="12">
      <t>トリケシ</t>
    </rPh>
    <rPh sb="14" eb="17">
      <t>シンセイガク</t>
    </rPh>
    <phoneticPr fontId="22"/>
  </si>
  <si>
    <t>既交付決定額</t>
    <rPh sb="0" eb="1">
      <t>キ</t>
    </rPh>
    <rPh sb="1" eb="3">
      <t>コウフ</t>
    </rPh>
    <rPh sb="3" eb="5">
      <t>ケッテイ</t>
    </rPh>
    <rPh sb="5" eb="6">
      <t>ガク</t>
    </rPh>
    <phoneticPr fontId="22"/>
  </si>
  <si>
    <t>（D）対象経費は、妊婦健診を行う産科医療施設として必要な医療機器購入費（設置費含む。）</t>
  </si>
  <si>
    <t>(M)=(J)-(L)</t>
  </si>
  <si>
    <t>寄付金その
他の収入額</t>
    <rPh sb="0" eb="2">
      <t>キフ</t>
    </rPh>
    <rPh sb="2" eb="3">
      <t>キン</t>
    </rPh>
    <phoneticPr fontId="22"/>
  </si>
  <si>
    <t>申請者：○○　○○</t>
    <rPh sb="0" eb="3">
      <t>シンセイシャ</t>
    </rPh>
    <phoneticPr fontId="22"/>
  </si>
  <si>
    <t>第１号様式_別表２（事業計画書）</t>
    <rPh sb="10" eb="12">
      <t>ジギョウ</t>
    </rPh>
    <rPh sb="12" eb="15">
      <t>ケイカクショ</t>
    </rPh>
    <phoneticPr fontId="22"/>
  </si>
  <si>
    <t>　静岡県知事　　様</t>
    <rPh sb="1" eb="4">
      <t>シズオカケン</t>
    </rPh>
    <rPh sb="4" eb="6">
      <t>チジ</t>
    </rPh>
    <rPh sb="8" eb="9">
      <t>サマ</t>
    </rPh>
    <phoneticPr fontId="22"/>
  </si>
  <si>
    <t>第３号様式_別表１（実績報告書）</t>
    <rPh sb="10" eb="12">
      <t>ジッセキ</t>
    </rPh>
    <rPh sb="12" eb="15">
      <t>ホウコクショ</t>
    </rPh>
    <phoneticPr fontId="22"/>
  </si>
  <si>
    <t>　事業計画書</t>
  </si>
  <si>
    <t>　実績報告書</t>
  </si>
  <si>
    <t>事業者名　　</t>
  </si>
  <si>
    <t>備　考</t>
    <rPh sb="0" eb="1">
      <t>ソナエ</t>
    </rPh>
    <rPh sb="2" eb="3">
      <t>コウ</t>
    </rPh>
    <phoneticPr fontId="22"/>
  </si>
  <si>
    <t>　　　年　　月　　日 医地　第　　号をもって交付決定を受けた標記について、次のとおり関係書類を添えて報告する。</t>
    <rPh sb="11" eb="13">
      <t>イチ</t>
    </rPh>
    <phoneticPr fontId="22"/>
  </si>
  <si>
    <r>
      <t>（１）</t>
    </r>
    <r>
      <rPr>
        <sz val="11"/>
        <color theme="1"/>
        <rFont val="ＭＳ Ｐゴシック"/>
      </rPr>
      <t>その他参考となる資料</t>
    </r>
  </si>
  <si>
    <t>←申請者名を記入</t>
    <rPh sb="1" eb="3">
      <t>シンセイ</t>
    </rPh>
    <rPh sb="3" eb="5">
      <t>モノメイ</t>
    </rPh>
    <rPh sb="6" eb="8">
      <t>キニュウ</t>
    </rPh>
    <phoneticPr fontId="22"/>
  </si>
  <si>
    <t>国</t>
    <rPh sb="0" eb="1">
      <t>クニ</t>
    </rPh>
    <phoneticPr fontId="22"/>
  </si>
  <si>
    <t>翌年度繰越額</t>
    <rPh sb="0" eb="3">
      <t>ヨクネンド</t>
    </rPh>
    <rPh sb="3" eb="4">
      <t>ク</t>
    </rPh>
    <rPh sb="4" eb="5">
      <t>コ</t>
    </rPh>
    <rPh sb="5" eb="6">
      <t>ガク</t>
    </rPh>
    <phoneticPr fontId="22"/>
  </si>
  <si>
    <t>歳 出 予 算 科 目</t>
    <rPh sb="0" eb="1">
      <t>トシ</t>
    </rPh>
    <rPh sb="2" eb="3">
      <t>デ</t>
    </rPh>
    <rPh sb="4" eb="5">
      <t>ヨ</t>
    </rPh>
    <rPh sb="6" eb="7">
      <t>ザン</t>
    </rPh>
    <rPh sb="8" eb="9">
      <t>カ</t>
    </rPh>
    <rPh sb="10" eb="11">
      <t>メ</t>
    </rPh>
    <phoneticPr fontId="22"/>
  </si>
  <si>
    <t>（項）医療提供体制確保対策費</t>
    <rPh sb="1" eb="2">
      <t>コウ</t>
    </rPh>
    <phoneticPr fontId="22"/>
  </si>
  <si>
    <t>　　　　医療施設等設備整備補助金</t>
    <rPh sb="4" eb="6">
      <t>イリョウ</t>
    </rPh>
    <rPh sb="6" eb="8">
      <t>シセツ</t>
    </rPh>
    <rPh sb="8" eb="9">
      <t>トウ</t>
    </rPh>
    <rPh sb="9" eb="11">
      <t>セツビ</t>
    </rPh>
    <rPh sb="11" eb="13">
      <t>セイビ</t>
    </rPh>
    <rPh sb="13" eb="16">
      <t>ホジョキン</t>
    </rPh>
    <phoneticPr fontId="22"/>
  </si>
  <si>
    <r>
      <t>　</t>
    </r>
    <r>
      <rPr>
        <sz val="12"/>
        <color theme="1"/>
        <rFont val="ＭＳ Ｐゴシック"/>
      </rPr>
      <t>２　「地方公共団体」の「科目」は、歳入にあっては、款、項、目、節を、歳出にあっては、款、項、目をそれぞれ記入すること。なお、歳出については、前記１の額に対応する経費の配分が、目の内</t>
    </r>
  </si>
  <si>
    <r>
      <t>　　</t>
    </r>
    <r>
      <rPr>
        <sz val="12"/>
        <color theme="1"/>
        <rFont val="ＭＳ Ｐゴシック"/>
      </rPr>
      <t>訳に係るときは、当該経費の配分の目の内訳として記入すること。</t>
    </r>
  </si>
  <si>
    <r>
      <t>　</t>
    </r>
    <r>
      <rPr>
        <sz val="12"/>
        <color theme="1"/>
        <rFont val="ＭＳ Ｐゴシック"/>
      </rPr>
      <t>４　「備考」は、参考となるべき事項を適宜記入すること。</t>
    </r>
  </si>
  <si>
    <r>
      <t>　　</t>
    </r>
    <r>
      <rPr>
        <sz val="12"/>
        <color theme="1"/>
        <rFont val="ＭＳ Ｐゴシック"/>
      </rPr>
      <t>の歳入の科目に「前年度繰越額」を掲げる場合は、その「予算現額」及び「収入済額」の数字下欄に国庫補助額を内書（　　）をもって附記すること。</t>
    </r>
    <rPh sb="15" eb="16">
      <t>ガク</t>
    </rPh>
    <rPh sb="47" eb="49">
      <t>コッコ</t>
    </rPh>
    <rPh sb="49" eb="51">
      <t>ホジョ</t>
    </rPh>
    <rPh sb="63" eb="65">
      <t>フキ</t>
    </rPh>
    <phoneticPr fontId="22"/>
  </si>
  <si>
    <t>交付決定</t>
    <rPh sb="0" eb="2">
      <t>コウフ</t>
    </rPh>
    <rPh sb="2" eb="4">
      <t>ケッテイ</t>
    </rPh>
    <phoneticPr fontId="22"/>
  </si>
  <si>
    <t>の　　額</t>
  </si>
  <si>
    <t>地　方　公　共　団　体</t>
    <rPh sb="0" eb="1">
      <t>チ</t>
    </rPh>
    <rPh sb="2" eb="3">
      <t>カタ</t>
    </rPh>
    <rPh sb="4" eb="5">
      <t>コウ</t>
    </rPh>
    <rPh sb="6" eb="7">
      <t>トモ</t>
    </rPh>
    <rPh sb="8" eb="9">
      <t>ダン</t>
    </rPh>
    <rPh sb="10" eb="11">
      <t>カラダ</t>
    </rPh>
    <phoneticPr fontId="22"/>
  </si>
  <si>
    <t>収入済額</t>
    <rPh sb="0" eb="2">
      <t>シュウニュウ</t>
    </rPh>
    <rPh sb="2" eb="3">
      <t>ズ</t>
    </rPh>
    <rPh sb="3" eb="4">
      <t>ガク</t>
    </rPh>
    <phoneticPr fontId="22"/>
  </si>
  <si>
    <t>支出済額</t>
    <rPh sb="0" eb="2">
      <t>シシュツ</t>
    </rPh>
    <rPh sb="2" eb="3">
      <t>ズ</t>
    </rPh>
    <phoneticPr fontId="22"/>
  </si>
  <si>
    <t>（地方公共団体）</t>
    <rPh sb="1" eb="3">
      <t>チホウ</t>
    </rPh>
    <rPh sb="3" eb="5">
      <t>コウキョウ</t>
    </rPh>
    <rPh sb="5" eb="7">
      <t>ダンタイ</t>
    </rPh>
    <phoneticPr fontId="22"/>
  </si>
  <si>
    <t>第６号様式</t>
    <rPh sb="0" eb="1">
      <t>ダイ</t>
    </rPh>
    <rPh sb="2" eb="3">
      <t>ゴウ</t>
    </rPh>
    <rPh sb="3" eb="5">
      <t>ヨウシキ</t>
    </rPh>
    <phoneticPr fontId="22"/>
  </si>
  <si>
    <t>第３号様式_別表５（実績報告書）</t>
    <rPh sb="10" eb="12">
      <t>ジッセキ</t>
    </rPh>
    <rPh sb="12" eb="14">
      <t>ホウコク</t>
    </rPh>
    <phoneticPr fontId="22"/>
  </si>
  <si>
    <r>
      <t>令和　　年度</t>
    </r>
    <r>
      <rPr>
        <sz val="12"/>
        <color auto="1"/>
        <rFont val="ＭＳ Ｐゴシック"/>
      </rPr>
      <t>　　厚生労働省所管</t>
    </r>
    <rPh sb="0" eb="2">
      <t>レイワ</t>
    </rPh>
    <phoneticPr fontId="22"/>
  </si>
  <si>
    <t>補助金等
受入額</t>
    <rPh sb="3" eb="4">
      <t>トウ</t>
    </rPh>
    <phoneticPr fontId="22"/>
  </si>
  <si>
    <t>補助基本額</t>
    <rPh sb="0" eb="2">
      <t>ホジョ</t>
    </rPh>
    <rPh sb="2" eb="4">
      <t>キホン</t>
    </rPh>
    <rPh sb="4" eb="5">
      <t>ガク</t>
    </rPh>
    <phoneticPr fontId="22"/>
  </si>
  <si>
    <t>補助所要額
(支給申請額)</t>
    <rPh sb="0" eb="2">
      <t>ホジョ</t>
    </rPh>
    <rPh sb="2" eb="4">
      <t>ショヨウ</t>
    </rPh>
    <rPh sb="4" eb="5">
      <t>ガク</t>
    </rPh>
    <rPh sb="7" eb="9">
      <t>シキュウ</t>
    </rPh>
    <rPh sb="9" eb="11">
      <t>シンセイ</t>
    </rPh>
    <rPh sb="11" eb="12">
      <t>ガク</t>
    </rPh>
    <phoneticPr fontId="22"/>
  </si>
  <si>
    <t>補助受入済額</t>
    <rPh sb="0" eb="2">
      <t>ホジョ</t>
    </rPh>
    <rPh sb="2" eb="4">
      <t>ウケイレ</t>
    </rPh>
    <rPh sb="4" eb="5">
      <t>ズ</t>
    </rPh>
    <rPh sb="5" eb="6">
      <t>ガク</t>
    </rPh>
    <phoneticPr fontId="22"/>
  </si>
  <si>
    <t>現行の交付要綱上の
補助単価（D)</t>
    <rPh sb="0" eb="2">
      <t>ゲンコウ</t>
    </rPh>
    <rPh sb="3" eb="5">
      <t>コウフ</t>
    </rPh>
    <rPh sb="5" eb="8">
      <t>ヨウコウジョウ</t>
    </rPh>
    <rPh sb="10" eb="12">
      <t>ホジョ</t>
    </rPh>
    <rPh sb="12" eb="14">
      <t>タンカ</t>
    </rPh>
    <phoneticPr fontId="22"/>
  </si>
  <si>
    <t>　標記について、次により補助金等を交付されるよう関係書類を添えて申請する。</t>
    <rPh sb="15" eb="16">
      <t>トウ</t>
    </rPh>
    <phoneticPr fontId="22"/>
  </si>
  <si>
    <t>うち補助金等</t>
    <rPh sb="2" eb="5">
      <t>ホジョキン</t>
    </rPh>
    <rPh sb="5" eb="6">
      <t>トウ</t>
    </rPh>
    <phoneticPr fontId="22"/>
  </si>
  <si>
    <r>
      <t>　</t>
    </r>
    <r>
      <rPr>
        <sz val="12"/>
        <color theme="1"/>
        <rFont val="ＭＳ Ｐゴシック"/>
      </rPr>
      <t>５　補助事業等の地方公共団体の歳出予算額の繰越が行われた場合における翌年度に行われる当該補助事業等に係る補助金等についての調書の作成は、本表に準じること。この場合において地方公共団体</t>
    </r>
    <rPh sb="51" eb="52">
      <t>カカ</t>
    </rPh>
    <rPh sb="53" eb="55">
      <t>ホジョ</t>
    </rPh>
    <rPh sb="56" eb="57">
      <t>トウ</t>
    </rPh>
    <rPh sb="90" eb="92">
      <t>ダンタイ</t>
    </rPh>
    <phoneticPr fontId="22"/>
  </si>
  <si>
    <t>補助金等額</t>
    <rPh sb="3" eb="4">
      <t>トウ</t>
    </rPh>
    <phoneticPr fontId="22"/>
  </si>
  <si>
    <t>病床数適正化支援</t>
    <rPh sb="2" eb="3">
      <t>カズ</t>
    </rPh>
    <rPh sb="3" eb="6">
      <t>テキセイカ</t>
    </rPh>
    <phoneticPr fontId="22"/>
  </si>
  <si>
    <t>施設整備促進支援</t>
  </si>
  <si>
    <t>分娩取扱施設支援</t>
  </si>
  <si>
    <t>小児医療施設支援</t>
  </si>
  <si>
    <t>地域連携周産期支援（産科施設）（施設）</t>
    <rPh sb="10" eb="12">
      <t>サンカ</t>
    </rPh>
    <rPh sb="12" eb="14">
      <t>シセツ</t>
    </rPh>
    <rPh sb="16" eb="18">
      <t>シセツ</t>
    </rPh>
    <phoneticPr fontId="22"/>
  </si>
  <si>
    <t>地域連携周産期支援（産科施設）（設備）</t>
    <rPh sb="10" eb="12">
      <t>サンカ</t>
    </rPh>
    <rPh sb="12" eb="14">
      <t>シセツ</t>
    </rPh>
    <rPh sb="16" eb="18">
      <t>セツビ</t>
    </rPh>
    <phoneticPr fontId="22"/>
  </si>
  <si>
    <t>分娩取扱施設支援　経費所要額調　様式</t>
    <rPh sb="9" eb="11">
      <t>ケイヒ</t>
    </rPh>
    <rPh sb="11" eb="13">
      <t>ショヨウ</t>
    </rPh>
    <rPh sb="13" eb="14">
      <t>ガク</t>
    </rPh>
    <rPh sb="14" eb="15">
      <t>シラ</t>
    </rPh>
    <phoneticPr fontId="22"/>
  </si>
  <si>
    <t>令和　　年度医療施設等経営強化緊急支援事業費補助金等（地域連携周産期支援（産科施設のうち施設））</t>
    <rPh sb="0" eb="2">
      <t>レイワ</t>
    </rPh>
    <rPh sb="25" eb="26">
      <t>トウ</t>
    </rPh>
    <phoneticPr fontId="22"/>
  </si>
</sst>
</file>

<file path=xl/styles.xml><?xml version="1.0" encoding="utf-8"?>
<styleSheet xmlns="http://schemas.openxmlformats.org/spreadsheetml/2006/main" xmlns:r="http://schemas.openxmlformats.org/officeDocument/2006/relationships" xmlns:mc="http://schemas.openxmlformats.org/markup-compatibility/2006">
  <numFmts count="19">
    <numFmt numFmtId="176" formatCode="yyyy&quot;年&quot;m&quot;月&quot;d&quot;日&quot;;@"/>
    <numFmt numFmtId="177" formatCode="[$-409]ggge&quot;年&quot;m&quot;月&quot;d&quot;日&quot;;@"/>
    <numFmt numFmtId="178" formatCode="#,##0_ "/>
    <numFmt numFmtId="179" formatCode="&quot;金 &quot;#,###"/>
    <numFmt numFmtId="180" formatCode="#,##0;&quot;△ &quot;#,##0"/>
    <numFmt numFmtId="181" formatCode="#,##0&quot;床&quot;"/>
    <numFmt numFmtId="182" formatCode="#,##0&quot;円&quot;"/>
    <numFmt numFmtId="183" formatCode="#,##0;&quot;▲ &quot;#,##0"/>
    <numFmt numFmtId="184" formatCode="0.0%"/>
    <numFmt numFmtId="185" formatCode="#,##0&quot;㎡&quot;"/>
    <numFmt numFmtId="186" formatCode="#,##0.0;[Red]\-#,##0.0"/>
    <numFmt numFmtId="187" formatCode="0_);[Red]\(0\)"/>
    <numFmt numFmtId="188" formatCode="General&quot;件&quot;"/>
    <numFmt numFmtId="189" formatCode="#,##0_);[Red]\(#,##0\)"/>
    <numFmt numFmtId="190" formatCode="#,##0.00;&quot;△ &quot;#,##0.00"/>
    <numFmt numFmtId="191" formatCode="&quot;（&quot;@&quot;）&quot;"/>
    <numFmt numFmtId="192" formatCode="&quot;金&quot;#,##0&quot;円&quot;_ ;[Red]\-#,##0\ "/>
    <numFmt numFmtId="193" formatCode="[$-411]ggge&quot;年&quot;m&quot;月&quot;d&quot;日&quot;;@"/>
    <numFmt numFmtId="194" formatCode="#,##0_ ;[Red]\-#,##0\ "/>
  </numFmts>
  <fonts count="93">
    <font>
      <sz val="11"/>
      <color theme="1"/>
      <name val="ＭＳ Ｐゴシック"/>
      <family val="3"/>
      <scheme val="minor"/>
    </font>
    <font>
      <sz val="11"/>
      <color theme="1"/>
      <name val="ＭＳ Ｐゴシック"/>
      <family val="3"/>
      <scheme val="minor"/>
    </font>
    <font>
      <sz val="11"/>
      <color theme="0"/>
      <name val="ＭＳ Ｐゴシック"/>
      <family val="3"/>
      <scheme val="minor"/>
    </font>
    <font>
      <sz val="11"/>
      <color rgb="FF9C6500"/>
      <name val="ＭＳ Ｐゴシック"/>
      <family val="3"/>
      <scheme val="minor"/>
    </font>
    <font>
      <b/>
      <sz val="18"/>
      <color theme="3"/>
      <name val="ＭＳ Ｐゴシック"/>
      <family val="3"/>
      <scheme val="major"/>
    </font>
    <font>
      <b/>
      <sz val="11"/>
      <color theme="0"/>
      <name val="ＭＳ Ｐゴシック"/>
      <family val="3"/>
      <scheme val="minor"/>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auto="1"/>
      <name val="明朝"/>
      <family val="1"/>
    </font>
    <font>
      <sz val="11"/>
      <color auto="1"/>
      <name val="ＭＳ Ｐ明朝"/>
      <family val="1"/>
    </font>
    <font>
      <sz val="11"/>
      <color auto="1"/>
      <name val="ＭＳ Ｐゴシック"/>
      <family val="3"/>
      <scheme val="minor"/>
    </font>
    <font>
      <sz val="11"/>
      <color indexed="8"/>
      <name val="ＭＳ Ｐ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rgb="FFFF0000"/>
      <name val="ＭＳ Ｐゴシック"/>
      <family val="3"/>
      <scheme val="minor"/>
    </font>
    <font>
      <b/>
      <sz val="11"/>
      <color theme="1"/>
      <name val="ＭＳ Ｐゴシック"/>
      <family val="3"/>
      <scheme val="minor"/>
    </font>
    <font>
      <sz val="6"/>
      <color auto="1"/>
      <name val="ＭＳ Ｐゴシック"/>
      <family val="3"/>
    </font>
    <font>
      <b/>
      <sz val="16"/>
      <color auto="1"/>
      <name val="ＭＳ Ｐゴシック"/>
      <family val="3"/>
    </font>
    <font>
      <sz val="9"/>
      <color auto="1"/>
      <name val="ＭＳ Ｐゴシック"/>
      <family val="3"/>
    </font>
    <font>
      <sz val="8"/>
      <color auto="1"/>
      <name val="ＭＳ Ｐゴシック"/>
      <family val="3"/>
    </font>
    <font>
      <sz val="10"/>
      <color theme="1"/>
      <name val="ＭＳ Ｐゴシック"/>
      <family val="3"/>
    </font>
    <font>
      <sz val="10"/>
      <color auto="1"/>
      <name val="ＭＳ Ｐゴシック"/>
      <family val="3"/>
    </font>
    <font>
      <sz val="12"/>
      <color auto="1"/>
      <name val="ＭＳ Ｐゴシック"/>
      <family val="3"/>
    </font>
    <font>
      <b/>
      <sz val="12"/>
      <color auto="1"/>
      <name val="ＭＳ Ｐゴシック"/>
      <family val="3"/>
    </font>
    <font>
      <sz val="7"/>
      <color auto="1"/>
      <name val="ＭＳ Ｐゴシック"/>
      <family val="3"/>
    </font>
    <font>
      <sz val="11"/>
      <color auto="1"/>
      <name val="ＭＳ 明朝"/>
      <family val="1"/>
    </font>
    <font>
      <sz val="8.5"/>
      <color auto="1"/>
      <name val="ＭＳ Ｐゴシック"/>
      <family val="3"/>
    </font>
    <font>
      <sz val="10"/>
      <color rgb="FFFF0000"/>
      <name val="ＭＳ Ｐゴシック"/>
      <family val="3"/>
    </font>
    <font>
      <sz val="16"/>
      <color auto="1"/>
      <name val="ＭＳ Ｐゴシック"/>
      <family val="3"/>
    </font>
    <font>
      <b/>
      <sz val="18"/>
      <color theme="1"/>
      <name val="ＭＳ Ｐゴシック"/>
      <family val="3"/>
      <scheme val="minor"/>
    </font>
    <font>
      <b/>
      <sz val="12"/>
      <color theme="1"/>
      <name val="ＭＳ Ｐゴシック"/>
      <family val="3"/>
      <scheme val="minor"/>
    </font>
    <font>
      <sz val="12"/>
      <color theme="1"/>
      <name val="ＭＳ Ｐゴシック"/>
      <family val="3"/>
    </font>
    <font>
      <sz val="12"/>
      <color rgb="FF000000"/>
      <name val="ＭＳ Ｐゴシック"/>
      <family val="3"/>
    </font>
    <font>
      <sz val="12"/>
      <color indexed="8"/>
      <name val="ＭＳ Ｐゴシック"/>
      <family val="3"/>
    </font>
    <font>
      <strike/>
      <sz val="12"/>
      <color rgb="FFFF0000"/>
      <name val="ＭＳ Ｐゴシック"/>
      <family val="3"/>
    </font>
    <font>
      <sz val="11"/>
      <color rgb="FF000000"/>
      <name val="ＭＳ Ｐゴシック"/>
      <family val="3"/>
    </font>
    <font>
      <b/>
      <sz val="14"/>
      <color rgb="FFFF0000"/>
      <name val="ＭＳ Ｐゴシック"/>
      <family val="3"/>
    </font>
    <font>
      <sz val="9"/>
      <color rgb="FF000000"/>
      <name val="ＭＳ Ｐゴシック"/>
      <family val="3"/>
    </font>
    <font>
      <strike/>
      <sz val="9"/>
      <color rgb="FFFF0000"/>
      <name val="ＭＳ Ｐゴシック"/>
      <family val="3"/>
    </font>
    <font>
      <strike/>
      <sz val="11"/>
      <color rgb="FFFF0000"/>
      <name val="ＭＳ Ｐゴシック"/>
      <family val="3"/>
      <scheme val="minor"/>
    </font>
    <font>
      <u/>
      <sz val="9"/>
      <color theme="1"/>
      <name val="ＭＳ Ｐゴシック"/>
      <family val="3"/>
    </font>
    <font>
      <sz val="12"/>
      <color theme="1"/>
      <name val="ＭＳ ゴシック"/>
      <family val="3"/>
    </font>
    <font>
      <b/>
      <sz val="12"/>
      <color theme="1"/>
      <name val="ＭＳ ゴシック"/>
      <family val="3"/>
    </font>
    <font>
      <u/>
      <sz val="12"/>
      <color theme="1"/>
      <name val="ＭＳ ゴシック"/>
      <family val="3"/>
    </font>
    <font>
      <sz val="11"/>
      <color theme="1"/>
      <name val="ＭＳ ゴシック"/>
      <family val="3"/>
    </font>
    <font>
      <u/>
      <sz val="11"/>
      <color theme="1"/>
      <name val="ＭＳ ゴシック"/>
      <family val="3"/>
    </font>
    <font>
      <sz val="10"/>
      <color theme="1"/>
      <name val="ＭＳ ゴシック"/>
      <family val="3"/>
    </font>
    <font>
      <sz val="11"/>
      <color theme="1"/>
      <name val="メイリオ"/>
      <family val="3"/>
    </font>
    <font>
      <sz val="11"/>
      <color theme="1" tint="0.5"/>
      <name val="メイリオ"/>
      <family val="3"/>
    </font>
    <font>
      <sz val="26"/>
      <color theme="1"/>
      <name val="メイリオ"/>
      <family val="3"/>
    </font>
    <font>
      <sz val="16"/>
      <color theme="1"/>
      <name val="メイリオ"/>
      <family val="3"/>
    </font>
    <font>
      <sz val="16"/>
      <color auto="1"/>
      <name val="メイリオ"/>
      <family val="3"/>
    </font>
    <font>
      <sz val="11"/>
      <color auto="1"/>
      <name val="メイリオ"/>
      <family val="3"/>
    </font>
    <font>
      <sz val="11"/>
      <color theme="0"/>
      <name val="メイリオ"/>
      <family val="3"/>
    </font>
    <font>
      <u/>
      <sz val="14"/>
      <color theme="1"/>
      <name val="メイリオ"/>
      <family val="3"/>
    </font>
    <font>
      <u/>
      <sz val="16"/>
      <color theme="1"/>
      <name val="メイリオ"/>
      <family val="3"/>
    </font>
    <font>
      <b/>
      <sz val="11"/>
      <color theme="1"/>
      <name val="メイリオ"/>
      <family val="3"/>
    </font>
    <font>
      <sz val="11"/>
      <color theme="1" tint="0.5"/>
      <name val="ＭＳ Ｐゴシック"/>
      <family val="3"/>
      <scheme val="minor"/>
    </font>
    <font>
      <b/>
      <sz val="10"/>
      <color theme="1"/>
      <name val="ＭＳ Ｐゴシック"/>
      <family val="2"/>
      <scheme val="minor"/>
    </font>
    <font>
      <b/>
      <sz val="16"/>
      <color theme="1"/>
      <name val="ＭＳ Ｐゴシック"/>
      <family val="3"/>
      <scheme val="minor"/>
    </font>
    <font>
      <b/>
      <sz val="22"/>
      <color theme="1"/>
      <name val="メイリオ"/>
      <family val="3"/>
    </font>
    <font>
      <sz val="22"/>
      <color theme="1"/>
      <name val="メイリオ"/>
      <family val="3"/>
    </font>
    <font>
      <sz val="11"/>
      <color rgb="FF000000"/>
      <name val="メイリオ"/>
      <family val="3"/>
    </font>
    <font>
      <sz val="8"/>
      <color theme="1"/>
      <name val="メイリオ"/>
      <family val="3"/>
    </font>
    <font>
      <sz val="11"/>
      <color rgb="FFFF0000"/>
      <name val="メイリオ"/>
      <family val="3"/>
    </font>
    <font>
      <sz val="14"/>
      <color theme="1"/>
      <name val="ＭＳ Ｐゴシック"/>
      <family val="3"/>
      <scheme val="minor"/>
    </font>
    <font>
      <sz val="11"/>
      <color rgb="FF242424"/>
      <name val="メイリオ"/>
      <family val="3"/>
    </font>
    <font>
      <sz val="11"/>
      <color rgb="FF000000"/>
      <name val="游ゴシック"/>
      <family val="3"/>
    </font>
    <font>
      <b/>
      <sz val="14"/>
      <color theme="1" tint="0.15"/>
      <name val="ＭＳ Ｐゴシック"/>
      <family val="3"/>
      <scheme val="minor"/>
    </font>
    <font>
      <sz val="10"/>
      <color theme="1" tint="0.15"/>
      <name val="ＭＳ Ｐゴシック"/>
      <family val="3"/>
      <scheme val="minor"/>
    </font>
    <font>
      <sz val="11"/>
      <color theme="1"/>
      <name val="游ゴシック"/>
      <family val="3"/>
    </font>
    <font>
      <b/>
      <sz val="11"/>
      <color rgb="FFFF0000"/>
      <name val="ＭＳ Ｐゴシック"/>
      <family val="3"/>
      <scheme val="minor"/>
    </font>
    <font>
      <sz val="11"/>
      <color theme="2"/>
      <name val="ＭＳ Ｐゴシック"/>
      <family val="3"/>
      <scheme val="minor"/>
    </font>
    <font>
      <b/>
      <sz val="14"/>
      <color rgb="FF000000"/>
      <name val="ＭＳ Ｐゴシック"/>
      <family val="3"/>
    </font>
    <font>
      <sz val="9"/>
      <color theme="1"/>
      <name val="ＭＳ Ｐゴシック"/>
      <family val="3"/>
    </font>
    <font>
      <sz val="9"/>
      <color theme="1" tint="0.15"/>
      <name val="ＭＳ Ｐゴシック"/>
      <family val="3"/>
    </font>
    <font>
      <sz val="9"/>
      <color rgb="FFFF0000"/>
      <name val="ＭＳ Ｐゴシック"/>
      <family val="3"/>
    </font>
    <font>
      <sz val="8"/>
      <color rgb="FF000000"/>
      <name val="ＭＳ Ｐゴシック"/>
      <family val="3"/>
    </font>
    <font>
      <sz val="8"/>
      <color theme="1"/>
      <name val="ＭＳ Ｐゴシック"/>
      <family val="3"/>
    </font>
    <font>
      <sz val="12"/>
      <color auto="1"/>
      <name val="ＭＳ 明朝"/>
      <family val="1"/>
    </font>
    <font>
      <strike/>
      <sz val="12"/>
      <color auto="1"/>
      <name val="ＭＳ 明朝"/>
      <family val="1"/>
    </font>
    <font>
      <u/>
      <sz val="12"/>
      <color auto="1"/>
      <name val="ＭＳ 明朝"/>
      <family val="1"/>
    </font>
    <font>
      <sz val="14"/>
      <color auto="1"/>
      <name val="ＭＳ Ｐゴシック"/>
      <family val="3"/>
      <scheme val="minor"/>
    </font>
    <font>
      <sz val="12"/>
      <color rgb="FFFF0000"/>
      <name val="ＭＳ Ｐゴシック"/>
      <family val="3"/>
      <scheme val="minor"/>
    </font>
    <font>
      <sz val="11"/>
      <color theme="1"/>
      <name val="ＭＳ 明朝"/>
      <family val="1"/>
    </font>
    <font>
      <sz val="9"/>
      <color indexed="8"/>
      <name val="ＭＳ Ｐゴシック"/>
      <family val="3"/>
    </font>
    <font>
      <sz val="11"/>
      <color theme="1"/>
      <name val="ＭＳ Ｐゴシック"/>
      <family val="3"/>
      <scheme val="minor"/>
    </font>
  </fonts>
  <fills count="55">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theme="8" tint="0.8"/>
        <bgColor indexed="64"/>
      </patternFill>
    </fill>
    <fill>
      <patternFill patternType="solid">
        <fgColor theme="0"/>
        <bgColor indexed="64"/>
      </patternFill>
    </fill>
    <fill>
      <patternFill patternType="solid">
        <fgColor rgb="FFFFFFCC"/>
        <bgColor indexed="64"/>
      </patternFill>
    </fill>
    <fill>
      <patternFill patternType="solid">
        <fgColor theme="8" tint="-0.25"/>
        <bgColor indexed="64"/>
      </patternFill>
    </fill>
    <fill>
      <patternFill patternType="solid">
        <fgColor theme="8" tint="0.4"/>
        <bgColor indexed="64"/>
      </patternFill>
    </fill>
    <fill>
      <patternFill patternType="solid">
        <fgColor theme="8" tint="0.6"/>
        <bgColor indexed="64"/>
      </patternFill>
    </fill>
    <fill>
      <patternFill patternType="solid">
        <fgColor theme="9" tint="0.8"/>
        <bgColor indexed="64"/>
      </patternFill>
    </fill>
    <fill>
      <patternFill patternType="solid">
        <fgColor theme="0" tint="-5.e-002"/>
        <bgColor indexed="64"/>
      </patternFill>
    </fill>
    <fill>
      <patternFill patternType="solid">
        <fgColor rgb="FFFFFF00"/>
        <bgColor indexed="64"/>
      </patternFill>
    </fill>
    <fill>
      <patternFill patternType="solid">
        <fgColor theme="7" tint="0.8"/>
        <bgColor indexed="64"/>
      </patternFill>
    </fill>
    <fill>
      <patternFill patternType="solid">
        <fgColor theme="1" tint="0.5"/>
        <bgColor indexed="64"/>
      </patternFill>
    </fill>
    <fill>
      <patternFill patternType="solid">
        <fgColor theme="5" tint="0.8"/>
        <bgColor indexed="64"/>
      </patternFill>
    </fill>
    <fill>
      <patternFill patternType="solid">
        <fgColor rgb="FFFFCCCC"/>
        <bgColor indexed="64"/>
      </patternFill>
    </fill>
    <fill>
      <patternFill patternType="solid">
        <fgColor theme="2" tint="-0.5"/>
        <bgColor indexed="64"/>
      </patternFill>
    </fill>
    <fill>
      <patternFill patternType="solid">
        <fgColor rgb="FFFFFFCC"/>
        <bgColor rgb="FF000000"/>
      </patternFill>
    </fill>
    <fill>
      <patternFill patternType="solid">
        <fgColor rgb="FF92D050"/>
        <bgColor indexed="64"/>
      </patternFill>
    </fill>
    <fill>
      <patternFill patternType="solid">
        <fgColor theme="1" tint="0.35"/>
        <bgColor indexed="64"/>
      </patternFill>
    </fill>
    <fill>
      <patternFill patternType="solid">
        <fgColor rgb="FFFFFFFF"/>
        <bgColor indexed="64"/>
      </patternFill>
    </fill>
    <fill>
      <patternFill patternType="solid">
        <fgColor theme="1"/>
        <bgColor indexed="64"/>
      </patternFill>
    </fill>
    <fill>
      <patternFill patternType="solid">
        <fgColor theme="0" tint="-0.15"/>
        <bgColor indexed="64"/>
      </patternFill>
    </fill>
    <fill>
      <patternFill patternType="solid">
        <fgColor rgb="FFCCFFFF"/>
        <bgColor indexed="64"/>
      </patternFill>
    </fill>
    <fill>
      <patternFill patternType="solid">
        <fgColor rgb="FFFFCCFF"/>
        <bgColor indexed="64"/>
      </patternFill>
    </fill>
  </fills>
  <borders count="285">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hair">
        <color auto="1"/>
      </right>
      <top style="thin">
        <color auto="1"/>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auto="1"/>
      </right>
      <top/>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thin">
        <color indexed="64"/>
      </left>
      <right style="hair">
        <color auto="1"/>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hair">
        <color auto="1"/>
      </bottom>
      <diagonal/>
    </border>
    <border>
      <left style="hair">
        <color auto="1"/>
      </left>
      <right style="thin">
        <color indexed="64"/>
      </right>
      <top style="hair">
        <color auto="1"/>
      </top>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style="medium">
        <color rgb="FF000000"/>
      </top>
      <bottom/>
      <diagonal/>
    </border>
    <border>
      <left style="thick">
        <color rgb="FF000000"/>
      </left>
      <right style="medium">
        <color rgb="FF000000"/>
      </right>
      <top style="hair">
        <color rgb="FF000000"/>
      </top>
      <bottom style="hair">
        <color rgb="FF000000"/>
      </bottom>
      <diagonal/>
    </border>
    <border>
      <left style="thick">
        <color rgb="FF000000"/>
      </left>
      <right style="medium">
        <color rgb="FF000000"/>
      </right>
      <top style="double">
        <color indexed="64"/>
      </top>
      <bottom style="thick">
        <color rgb="FF000000"/>
      </bottom>
      <diagonal/>
    </border>
    <border>
      <left/>
      <right style="medium">
        <color rgb="FF000000"/>
      </right>
      <top style="thick">
        <color rgb="FF000000"/>
      </top>
      <bottom/>
      <diagonal/>
    </border>
    <border>
      <left/>
      <right style="medium">
        <color rgb="FF000000"/>
      </right>
      <top/>
      <bottom style="medium">
        <color rgb="FF000000"/>
      </bottom>
      <diagonal/>
    </border>
    <border>
      <left/>
      <right style="medium">
        <color rgb="FF000000"/>
      </right>
      <top style="medium">
        <color rgb="FF000000"/>
      </top>
      <bottom/>
      <diagonal/>
    </border>
    <border diagonalUp="1">
      <left style="medium">
        <color rgb="FF000000"/>
      </left>
      <right style="medium">
        <color rgb="FF000000"/>
      </right>
      <top style="hair">
        <color rgb="FF000000"/>
      </top>
      <bottom style="hair">
        <color rgb="FF000000"/>
      </bottom>
      <diagonal style="thin">
        <color rgb="FF000000"/>
      </diagonal>
    </border>
    <border>
      <left/>
      <right style="medium">
        <color rgb="FF000000"/>
      </right>
      <top style="hair">
        <color rgb="FF000000"/>
      </top>
      <bottom style="hair">
        <color rgb="FF000000"/>
      </bottom>
      <diagonal/>
    </border>
    <border>
      <left style="medium">
        <color rgb="FF000000"/>
      </left>
      <right style="medium">
        <color rgb="FF000000"/>
      </right>
      <top style="double">
        <color indexed="64"/>
      </top>
      <bottom style="thick">
        <color rgb="FF000000"/>
      </bottom>
      <diagonal/>
    </border>
    <border diagonalUp="1">
      <left/>
      <right style="medium">
        <color rgb="FF000000"/>
      </right>
      <top style="hair">
        <color rgb="FF000000"/>
      </top>
      <bottom style="hair">
        <color rgb="FF000000"/>
      </bottom>
      <diagonal style="thin">
        <color rgb="FF000000"/>
      </diagonal>
    </border>
    <border>
      <left/>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bottom style="thick">
        <color rgb="FF000000"/>
      </bottom>
      <diagonal/>
    </border>
    <border>
      <left style="medium">
        <color rgb="FF000000"/>
      </left>
      <right/>
      <top style="thick">
        <color rgb="FF000000"/>
      </top>
      <bottom/>
      <diagonal/>
    </border>
    <border>
      <left/>
      <right/>
      <top/>
      <bottom style="medium">
        <color rgb="FF000000"/>
      </bottom>
      <diagonal/>
    </border>
    <border>
      <left style="medium">
        <color rgb="FF000000"/>
      </left>
      <right/>
      <top style="medium">
        <color rgb="FF000000"/>
      </top>
      <bottom/>
      <diagonal/>
    </border>
    <border>
      <left/>
      <right/>
      <top style="thin">
        <color indexed="64"/>
      </top>
      <bottom style="double">
        <color indexed="64"/>
      </bottom>
      <diagonal/>
    </border>
    <border>
      <left style="medium">
        <color indexed="64"/>
      </left>
      <right style="medium">
        <color rgb="FF000000"/>
      </right>
      <top/>
      <bottom style="medium">
        <color rgb="FF000000"/>
      </bottom>
      <diagonal/>
    </border>
    <border>
      <left style="medium">
        <color rgb="FF000000"/>
      </left>
      <right style="thick">
        <color rgb="FF000000"/>
      </right>
      <top style="thick">
        <color rgb="FF000000"/>
      </top>
      <bottom/>
      <diagonal/>
    </border>
    <border>
      <left style="medium">
        <color rgb="FF000000"/>
      </left>
      <right style="thick">
        <color rgb="FF000000"/>
      </right>
      <top/>
      <bottom style="medium">
        <color rgb="FF000000"/>
      </bottom>
      <diagonal/>
    </border>
    <border>
      <left style="medium">
        <color rgb="FF000000"/>
      </left>
      <right style="thick">
        <color rgb="FF000000"/>
      </right>
      <top style="medium">
        <color rgb="FF000000"/>
      </top>
      <bottom/>
      <diagonal/>
    </border>
    <border>
      <left style="medium">
        <color rgb="FF000000"/>
      </left>
      <right style="thick">
        <color rgb="FF000000"/>
      </right>
      <top style="hair">
        <color rgb="FF000000"/>
      </top>
      <bottom style="hair">
        <color rgb="FF000000"/>
      </bottom>
      <diagonal/>
    </border>
    <border>
      <left style="medium">
        <color rgb="FF000000"/>
      </left>
      <right style="thick">
        <color rgb="FF000000"/>
      </right>
      <top style="hair">
        <color rgb="FF000000"/>
      </top>
      <bottom/>
      <diagonal/>
    </border>
    <border>
      <left style="medium">
        <color rgb="FF000000"/>
      </left>
      <right style="thick">
        <color rgb="FF000000"/>
      </right>
      <top style="double">
        <color indexed="64"/>
      </top>
      <bottom style="thick">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diagonalUp="1">
      <left style="medium">
        <color auto="1"/>
      </left>
      <right style="medium">
        <color auto="1"/>
      </right>
      <top style="double">
        <color auto="1"/>
      </top>
      <bottom style="medium">
        <color auto="1"/>
      </bottom>
      <diagonal style="thin">
        <color auto="1"/>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auto="1"/>
      </left>
      <right style="thin">
        <color auto="1"/>
      </right>
      <top/>
      <bottom style="thin">
        <color auto="1"/>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auto="1"/>
      </left>
      <right style="thin">
        <color auto="1"/>
      </right>
      <top style="double">
        <color auto="1"/>
      </top>
      <bottom style="medium">
        <color auto="1"/>
      </bottom>
      <diagonal style="thin">
        <color auto="1"/>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top style="medium">
        <color auto="1"/>
      </top>
      <bottom style="medium">
        <color auto="1"/>
      </bottom>
      <diagonal/>
    </border>
    <border diagonalUp="1">
      <left style="thin">
        <color auto="1"/>
      </left>
      <right/>
      <top style="double">
        <color auto="1"/>
      </top>
      <bottom style="medium">
        <color auto="1"/>
      </bottom>
      <diagonal style="thin">
        <color auto="1"/>
      </diagonal>
    </border>
    <border>
      <left style="medium">
        <color indexed="64"/>
      </left>
      <right/>
      <top style="medium">
        <color indexed="64"/>
      </top>
      <bottom style="hair">
        <color indexed="64"/>
      </bottom>
      <diagonal/>
    </border>
    <border>
      <left style="medium">
        <color indexed="64"/>
      </left>
      <right style="thin">
        <color indexed="64"/>
      </right>
      <top style="thin">
        <color indexed="64"/>
      </top>
      <bottom/>
      <diagonal/>
    </border>
    <border>
      <left/>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right style="medium">
        <color indexed="64"/>
      </right>
      <top style="medium">
        <color indexed="64"/>
      </top>
      <bottom style="hair">
        <color indexed="64"/>
      </bottom>
      <diagonal/>
    </border>
    <border>
      <left style="thin">
        <color auto="1"/>
      </left>
      <right/>
      <top style="double">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diagonalUp="1">
      <left style="medium">
        <color auto="1"/>
      </left>
      <right/>
      <top style="double">
        <color auto="1"/>
      </top>
      <bottom style="medium">
        <color auto="1"/>
      </bottom>
      <diagonal style="thin">
        <color auto="1"/>
      </diagonal>
    </border>
    <border>
      <left/>
      <right style="thin">
        <color auto="1"/>
      </right>
      <top style="medium">
        <color rgb="FF000000"/>
      </top>
      <bottom style="thin">
        <color auto="1"/>
      </bottom>
      <diagonal/>
    </border>
    <border>
      <left/>
      <right style="hair">
        <color auto="1"/>
      </right>
      <top style="medium">
        <color auto="1"/>
      </top>
      <bottom style="medium">
        <color auto="1"/>
      </bottom>
      <diagonal/>
    </border>
    <border diagonalUp="1">
      <left style="medium">
        <color auto="1"/>
      </left>
      <right style="thin">
        <color auto="1"/>
      </right>
      <top style="double">
        <color auto="1"/>
      </top>
      <bottom style="medium">
        <color auto="1"/>
      </bottom>
      <diagonal style="thin">
        <color auto="1"/>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style="thin">
        <color auto="1"/>
      </top>
      <bottom/>
      <diagonal/>
    </border>
    <border>
      <left style="hair">
        <color auto="1"/>
      </left>
      <right style="medium">
        <color auto="1"/>
      </right>
      <top style="medium">
        <color auto="1"/>
      </top>
      <bottom style="medium">
        <color auto="1"/>
      </bottom>
      <diagonal/>
    </border>
    <border>
      <left style="thin">
        <color indexed="64"/>
      </left>
      <right style="medium">
        <color indexed="64"/>
      </right>
      <top style="double">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auto="1"/>
      </left>
      <right style="hair">
        <color auto="1"/>
      </right>
      <top style="medium">
        <color auto="1"/>
      </top>
      <bottom style="medium">
        <color auto="1"/>
      </bottom>
      <diagonal/>
    </border>
    <border>
      <left style="medium">
        <color auto="1"/>
      </left>
      <right/>
      <top/>
      <bottom style="thin">
        <color auto="1"/>
      </bottom>
      <diagonal/>
    </border>
    <border>
      <left/>
      <right style="hair">
        <color auto="1"/>
      </right>
      <top style="double">
        <color auto="1"/>
      </top>
      <bottom style="medium">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medium">
        <color auto="1"/>
      </left>
      <right style="medium">
        <color auto="1"/>
      </right>
      <top style="double">
        <color auto="1"/>
      </top>
      <bottom style="medium">
        <color auto="1"/>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double">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style="medium">
        <color auto="1"/>
      </top>
      <bottom/>
      <diagonal/>
    </border>
    <border>
      <left style="thin">
        <color indexed="64"/>
      </left>
      <right/>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medium">
        <color auto="1"/>
      </right>
      <top/>
      <bottom style="thin">
        <color auto="1"/>
      </bottom>
      <diagonal/>
    </border>
    <border>
      <left style="thin">
        <color indexed="64"/>
      </left>
      <right style="medium">
        <color indexed="64"/>
      </right>
      <top style="thin">
        <color indexed="64"/>
      </top>
      <bottom style="thin">
        <color indexed="64"/>
      </bottom>
      <diagonal/>
    </border>
    <border diagonalUp="1">
      <left style="thin">
        <color auto="1"/>
      </left>
      <right style="medium">
        <color auto="1"/>
      </right>
      <top style="double">
        <color auto="1"/>
      </top>
      <bottom style="medium">
        <color auto="1"/>
      </bottom>
      <diagonal style="thin">
        <color auto="1"/>
      </diagonal>
    </border>
    <border>
      <left style="medium">
        <color indexed="64"/>
      </left>
      <right/>
      <top style="medium">
        <color indexed="64"/>
      </top>
      <bottom/>
      <diagonal/>
    </border>
    <border>
      <left style="medium">
        <color indexed="64"/>
      </left>
      <right/>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double">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style="double">
        <color rgb="FF000000"/>
      </right>
      <top/>
      <bottom style="double">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double">
        <color indexed="64"/>
      </left>
      <right/>
      <top style="double">
        <color indexed="64"/>
      </top>
      <bottom style="double">
        <color indexed="64"/>
      </bottom>
      <diagonal/>
    </border>
    <border>
      <left style="thin">
        <color rgb="FF000000"/>
      </left>
      <right style="thin">
        <color rgb="FF000000"/>
      </right>
      <top/>
      <bottom style="thin">
        <color indexed="64"/>
      </bottom>
      <diagonal/>
    </border>
    <border>
      <left/>
      <right style="double">
        <color indexed="64"/>
      </right>
      <top style="double">
        <color indexed="64"/>
      </top>
      <bottom style="double">
        <color indexed="64"/>
      </bottom>
      <diagonal/>
    </border>
    <border>
      <left style="thin">
        <color rgb="FF000000"/>
      </left>
      <right style="thin">
        <color indexed="64"/>
      </right>
      <top/>
      <bottom style="thin">
        <color indexed="64"/>
      </bottom>
      <diagonal/>
    </border>
    <border>
      <left/>
      <right/>
      <top style="thin">
        <color rgb="FF000000"/>
      </top>
      <bottom style="thin">
        <color rgb="FF000000"/>
      </bottom>
      <diagonal/>
    </border>
    <border>
      <left style="double">
        <color rgb="FF000000"/>
      </left>
      <right/>
      <top style="double">
        <color rgb="FF000000"/>
      </top>
      <bottom/>
      <diagonal/>
    </border>
    <border>
      <left style="double">
        <color rgb="FF000000"/>
      </left>
      <right/>
      <top/>
      <bottom/>
      <diagonal/>
    </border>
    <border>
      <left style="double">
        <color rgb="FF000000"/>
      </left>
      <right/>
      <top/>
      <bottom style="double">
        <color rgb="FF000000"/>
      </bottom>
      <diagonal/>
    </border>
    <border>
      <left/>
      <right/>
      <top/>
      <bottom style="thin">
        <color rgb="FF000000"/>
      </bottom>
      <diagonal/>
    </border>
    <border>
      <left/>
      <right/>
      <top style="double">
        <color rgb="FF000000"/>
      </top>
      <bottom/>
      <diagonal/>
    </border>
    <border>
      <left/>
      <right/>
      <top/>
      <bottom style="double">
        <color rgb="FF000000"/>
      </bottom>
      <diagonal/>
    </border>
    <border>
      <left/>
      <right/>
      <top style="double">
        <color indexed="64"/>
      </top>
      <bottom style="double">
        <color indexed="64"/>
      </bottom>
      <diagonal/>
    </border>
    <border>
      <left/>
      <right style="medium">
        <color indexed="64"/>
      </right>
      <top/>
      <bottom style="medium">
        <color indexed="64"/>
      </bottom>
      <diagonal/>
    </border>
    <border>
      <left/>
      <right style="double">
        <color rgb="FF000000"/>
      </right>
      <top style="double">
        <color rgb="FF000000"/>
      </top>
      <bottom/>
      <diagonal/>
    </border>
    <border>
      <left/>
      <right style="double">
        <color rgb="FF000000"/>
      </right>
      <top/>
      <bottom/>
      <diagonal/>
    </border>
    <border>
      <left/>
      <right style="double">
        <color rgb="FF000000"/>
      </right>
      <top/>
      <bottom style="double">
        <color rgb="FF000000"/>
      </bottom>
      <diagonal/>
    </border>
    <border>
      <left/>
      <right/>
      <top style="thin">
        <color rgb="FF000000"/>
      </top>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double">
        <color indexed="64"/>
      </top>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diagonal/>
    </border>
    <border>
      <left/>
      <right style="double">
        <color rgb="FF000000"/>
      </right>
      <top style="double">
        <color rgb="FF000000"/>
      </top>
      <bottom style="double">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double">
        <color rgb="FF000000"/>
      </left>
      <right style="double">
        <color rgb="FF000000"/>
      </right>
      <top style="double">
        <color rgb="FF000000"/>
      </top>
      <bottom style="double">
        <color rgb="FF000000"/>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rgb="FF000000"/>
      </right>
      <top style="medium">
        <color indexed="64"/>
      </top>
      <bottom style="medium">
        <color indexed="64"/>
      </bottom>
      <diagonal/>
    </border>
    <border>
      <left style="thick">
        <color rgb="FF000000"/>
      </left>
      <right style="medium">
        <color rgb="FF000000"/>
      </right>
      <top/>
      <bottom style="hair">
        <color indexed="64"/>
      </bottom>
      <diagonal/>
    </border>
    <border>
      <left style="thick">
        <color rgb="FF000000"/>
      </left>
      <right style="medium">
        <color rgb="FF000000"/>
      </right>
      <top/>
      <bottom style="double">
        <color indexed="64"/>
      </bottom>
      <diagonal/>
    </border>
    <border>
      <left style="thick">
        <color rgb="FF000000"/>
      </left>
      <right style="medium">
        <color rgb="FF000000"/>
      </right>
      <top/>
      <bottom style="thick">
        <color rgb="FF000000"/>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bottom style="hair">
        <color indexed="64"/>
      </bottom>
      <diagonal/>
    </border>
    <border>
      <left style="medium">
        <color rgb="FF000000"/>
      </left>
      <right style="medium">
        <color rgb="FF000000"/>
      </right>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hair">
        <color indexed="64"/>
      </top>
      <bottom style="double">
        <color indexed="64"/>
      </bottom>
      <diagonal/>
    </border>
    <border>
      <left style="medium">
        <color rgb="FF000000"/>
      </left>
      <right style="medium">
        <color indexed="64"/>
      </right>
      <top/>
      <bottom style="medium">
        <color rgb="FF000000"/>
      </bottom>
      <diagonal/>
    </border>
    <border>
      <left style="medium">
        <color rgb="FF000000"/>
      </left>
      <right style="medium">
        <color rgb="FF000000"/>
      </right>
      <top/>
      <bottom/>
      <diagonal/>
    </border>
    <border>
      <left/>
      <right/>
      <top/>
      <bottom style="thick">
        <color indexed="64"/>
      </bottom>
      <diagonal/>
    </border>
    <border>
      <left style="medium">
        <color rgb="FF000000"/>
      </left>
      <right/>
      <top/>
      <bottom/>
      <diagonal/>
    </border>
    <border>
      <left style="medium">
        <color rgb="FF000000"/>
      </left>
      <right/>
      <top style="medium">
        <color indexed="64"/>
      </top>
      <bottom style="medium">
        <color indexed="64"/>
      </bottom>
      <diagonal/>
    </border>
    <border>
      <left style="medium">
        <color rgb="FF000000"/>
      </left>
      <right/>
      <top/>
      <bottom style="hair">
        <color indexed="64"/>
      </bottom>
      <diagonal/>
    </border>
    <border diagonalDown="1">
      <left style="medium">
        <color rgb="FF000000"/>
      </left>
      <right style="medium">
        <color rgb="FF000000"/>
      </right>
      <top style="double">
        <color indexed="64"/>
      </top>
      <bottom style="thick">
        <color rgb="FF000000"/>
      </bottom>
      <diagonal style="thin">
        <color rgb="FF000000"/>
      </diagonal>
    </border>
    <border>
      <left/>
      <right style="medium">
        <color indexed="64"/>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double">
        <color rgb="FF000000"/>
      </top>
      <bottom style="thick">
        <color rgb="FF000000"/>
      </bottom>
      <diagonal/>
    </border>
    <border>
      <left style="medium">
        <color indexed="64"/>
      </left>
      <right style="medium">
        <color indexed="64"/>
      </right>
      <top style="thick">
        <color indexed="64"/>
      </top>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style="medium">
        <color indexed="64"/>
      </top>
      <bottom style="medium">
        <color indexed="64"/>
      </bottom>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indexed="64"/>
      </left>
      <right style="thick">
        <color indexed="64"/>
      </right>
      <top style="double">
        <color indexed="64"/>
      </top>
      <bottom style="thick">
        <color indexed="64"/>
      </bottom>
      <diagonal/>
    </border>
    <border>
      <left style="medium">
        <color rgb="FF000000"/>
      </left>
      <right style="medium">
        <color indexed="64"/>
      </right>
      <top/>
      <bottom style="medium">
        <color indexed="64"/>
      </bottom>
      <diagonal/>
    </border>
    <border>
      <left style="medium">
        <color rgb="FF000000"/>
      </left>
      <right/>
      <top style="medium">
        <color indexed="64"/>
      </top>
      <bottom/>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medium">
        <color rgb="FF000000"/>
      </left>
      <right/>
      <top style="double">
        <color rgb="FF000000"/>
      </top>
      <bottom style="thick">
        <color rgb="FF000000"/>
      </bottom>
      <diagonal/>
    </border>
    <border>
      <left/>
      <right/>
      <top style="thick">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right/>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double">
        <color indexed="64"/>
      </bottom>
      <diagonal/>
    </border>
    <border>
      <left/>
      <right style="double">
        <color indexed="64"/>
      </right>
      <top/>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hair">
        <color indexed="64"/>
      </top>
      <bottom style="hair">
        <color indexed="64"/>
      </bottom>
      <diagonal/>
    </border>
    <border>
      <left style="medium">
        <color rgb="FF000000"/>
      </left>
      <right style="medium">
        <color rgb="FF000000"/>
      </right>
      <top style="hair">
        <color indexed="64"/>
      </top>
      <bottom/>
      <diagonal/>
    </border>
    <border>
      <left/>
      <right style="medium">
        <color rgb="FF000000"/>
      </right>
      <top/>
      <bottom style="hair">
        <color indexed="64"/>
      </bottom>
      <diagonal/>
    </border>
    <border>
      <left/>
      <right style="medium">
        <color rgb="FF000000"/>
      </right>
      <top/>
      <bottom/>
      <diagonal/>
    </border>
    <border>
      <left style="medium">
        <color rgb="FF000000"/>
      </left>
      <right style="thick">
        <color rgb="FF000000"/>
      </right>
      <top style="hair">
        <color indexed="64"/>
      </top>
      <bottom style="hair">
        <color indexed="64"/>
      </bottom>
      <diagonal/>
    </border>
    <border>
      <left style="medium">
        <color rgb="FF000000"/>
      </left>
      <right style="thick">
        <color rgb="FF000000"/>
      </right>
      <top/>
      <bottom/>
      <diagonal/>
    </border>
    <border>
      <left style="medium">
        <color rgb="FF000000"/>
      </left>
      <right style="thick">
        <color rgb="FF000000"/>
      </right>
      <top style="hair">
        <color indexed="64"/>
      </top>
      <bottom/>
      <diagonal/>
    </border>
    <border>
      <left style="thin">
        <color indexed="64"/>
      </left>
      <right/>
      <top style="medium">
        <color indexed="64"/>
      </top>
      <bottom style="thin">
        <color indexed="64"/>
      </bottom>
      <diagonal/>
    </border>
    <border>
      <left style="thin">
        <color rgb="FF000000"/>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indexed="64"/>
      </left>
      <right style="thin">
        <color rgb="FF000000"/>
      </right>
      <top style="thin">
        <color indexed="64"/>
      </top>
      <bottom style="double">
        <color rgb="FF000000"/>
      </bottom>
      <diagonal/>
    </border>
    <border>
      <left style="medium">
        <color rgb="FF000000"/>
      </left>
      <right/>
      <top/>
      <bottom style="double">
        <color indexed="64"/>
      </bottom>
      <diagonal/>
    </border>
    <border>
      <left style="medium">
        <color rgb="FF000000"/>
      </left>
      <right style="medium">
        <color rgb="FF000000"/>
      </right>
      <top style="medium">
        <color indexed="64"/>
      </top>
      <bottom style="hair">
        <color indexed="64"/>
      </bottom>
      <diagonal/>
    </border>
    <border>
      <left style="medium">
        <color rgb="FF000000"/>
      </left>
      <right style="medium">
        <color indexed="64"/>
      </right>
      <top/>
      <bottom/>
      <diagonal/>
    </border>
    <border>
      <left style="medium">
        <color rgb="FF000000"/>
      </left>
      <right style="medium">
        <color indexed="64"/>
      </right>
      <top style="medium">
        <color indexed="64"/>
      </top>
      <bottom style="hair">
        <color indexed="64"/>
      </bottom>
      <diagonal/>
    </border>
    <border>
      <left style="medium">
        <color rgb="FF000000"/>
      </left>
      <right style="medium">
        <color indexed="64"/>
      </right>
      <top style="hair">
        <color indexed="64"/>
      </top>
      <bottom style="hair">
        <color indexed="64"/>
      </bottom>
      <diagonal/>
    </border>
    <border>
      <left style="medium">
        <color rgb="FF000000"/>
      </left>
      <right style="medium">
        <color indexed="64"/>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double">
        <color indexed="64"/>
      </bottom>
      <diagonal/>
    </border>
    <border>
      <left style="medium">
        <color indexed="64"/>
      </left>
      <right/>
      <top style="thick">
        <color indexed="64"/>
      </top>
      <bottom/>
      <diagonal/>
    </border>
    <border>
      <left style="medium">
        <color indexed="64"/>
      </left>
      <right style="thick">
        <color indexed="64"/>
      </right>
      <top style="medium">
        <color indexed="64"/>
      </top>
      <bottom style="hair">
        <color indexed="64"/>
      </bottom>
      <diagonal/>
    </border>
    <border>
      <left style="medium">
        <color indexed="64"/>
      </left>
      <right style="thick">
        <color indexed="64"/>
      </right>
      <top style="hair">
        <color indexed="64"/>
      </top>
      <bottom style="hair">
        <color indexed="64"/>
      </bottom>
      <diagonal/>
    </border>
    <border>
      <left style="medium">
        <color indexed="64"/>
      </left>
      <right style="thick">
        <color indexed="64"/>
      </right>
      <top/>
      <bottom style="double">
        <color indexed="64"/>
      </bottom>
      <diagonal/>
    </border>
    <border>
      <left style="thick">
        <color indexed="64"/>
      </left>
      <right/>
      <top/>
      <bottom/>
      <diagonal/>
    </border>
    <border>
      <left style="medium">
        <color rgb="FF000000"/>
      </left>
      <right style="medium">
        <color rgb="FF000000"/>
      </right>
      <top style="hair">
        <color indexed="64"/>
      </top>
      <bottom style="double">
        <color rgb="FF000000"/>
      </bottom>
      <diagonal/>
    </border>
    <border>
      <left/>
      <right style="medium">
        <color indexed="64"/>
      </right>
      <top style="hair">
        <color indexed="64"/>
      </top>
      <bottom style="hair">
        <color indexed="64"/>
      </bottom>
      <diagonal/>
    </border>
    <border>
      <left/>
      <right style="medium">
        <color indexed="64"/>
      </right>
      <top/>
      <bottom style="double">
        <color indexed="64"/>
      </bottom>
      <diagonal/>
    </border>
    <border>
      <left style="medium">
        <color indexed="64"/>
      </left>
      <right style="medium">
        <color indexed="64"/>
      </right>
      <top/>
      <bottom style="hair">
        <color indexed="64"/>
      </bottom>
      <diagonal/>
    </border>
  </borders>
  <cellStyleXfs count="7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 fillId="0" borderId="0"/>
    <xf numFmtId="0" fontId="1"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38" fontId="1" fillId="0" borderId="0" applyFont="0" applyFill="0" applyBorder="0" applyAlignment="0" applyProtection="0">
      <alignment vertical="center"/>
    </xf>
  </cellStyleXfs>
  <cellXfs count="1213">
    <xf numFmtId="0" fontId="0" fillId="0" borderId="0" xfId="0">
      <alignment vertical="center"/>
    </xf>
    <xf numFmtId="0" fontId="12" fillId="0" borderId="0" xfId="50" applyFont="1">
      <alignment vertical="center"/>
    </xf>
    <xf numFmtId="0" fontId="12" fillId="0" borderId="0" xfId="48" applyFont="1" applyAlignment="1">
      <alignment horizontal="center" vertical="center"/>
    </xf>
    <xf numFmtId="0" fontId="23" fillId="0" borderId="0" xfId="50" applyFont="1" applyAlignment="1">
      <alignment horizontal="center" vertical="center"/>
    </xf>
    <xf numFmtId="0" fontId="12" fillId="0" borderId="0" xfId="50" applyFont="1" applyAlignment="1">
      <alignment horizontal="left" vertical="center"/>
    </xf>
    <xf numFmtId="0" fontId="12" fillId="33" borderId="10" xfId="50" applyFont="1" applyFill="1" applyBorder="1" applyAlignment="1">
      <alignment horizontal="center" vertical="center"/>
    </xf>
    <xf numFmtId="0" fontId="12" fillId="33" borderId="11" xfId="50" applyFont="1" applyFill="1" applyBorder="1" applyAlignment="1">
      <alignment horizontal="center" vertical="center"/>
    </xf>
    <xf numFmtId="0" fontId="12" fillId="33" borderId="12" xfId="50" applyFont="1" applyFill="1" applyBorder="1" applyAlignment="1">
      <alignment horizontal="center" vertical="center"/>
    </xf>
    <xf numFmtId="0" fontId="12" fillId="33" borderId="10" xfId="50" applyFont="1" applyFill="1" applyBorder="1" applyAlignment="1">
      <alignment horizontal="center" vertical="center" wrapText="1"/>
    </xf>
    <xf numFmtId="0" fontId="12" fillId="34" borderId="13" xfId="50" applyFont="1" applyFill="1" applyBorder="1" applyAlignment="1">
      <alignment vertical="center" textRotation="255"/>
    </xf>
    <xf numFmtId="0" fontId="12" fillId="34" borderId="0" xfId="50" applyFont="1" applyFill="1" applyAlignment="1">
      <alignment vertical="center" textRotation="255"/>
    </xf>
    <xf numFmtId="0" fontId="12" fillId="34" borderId="0" xfId="50" applyFont="1" applyFill="1" applyAlignment="1">
      <alignment horizontal="left" vertical="center"/>
    </xf>
    <xf numFmtId="0" fontId="12" fillId="33" borderId="14" xfId="50" applyFont="1" applyFill="1" applyBorder="1" applyAlignment="1">
      <alignment horizontal="center" vertical="center" shrinkToFit="1"/>
    </xf>
    <xf numFmtId="0" fontId="12" fillId="34" borderId="0" xfId="50" applyFont="1" applyFill="1" applyAlignment="1">
      <alignment vertical="center" wrapText="1"/>
    </xf>
    <xf numFmtId="0" fontId="12" fillId="34" borderId="0" xfId="50" applyFont="1" applyFill="1" applyAlignment="1">
      <alignment horizontal="left" vertical="center" wrapText="1"/>
    </xf>
    <xf numFmtId="0" fontId="12" fillId="33" borderId="12" xfId="50" applyFont="1" applyFill="1" applyBorder="1" applyAlignment="1">
      <alignment horizontal="center" vertical="center" wrapText="1"/>
    </xf>
    <xf numFmtId="0" fontId="12" fillId="33" borderId="11" xfId="50" applyFont="1" applyFill="1" applyBorder="1" applyAlignment="1">
      <alignment horizontal="center" vertical="center" wrapText="1"/>
    </xf>
    <xf numFmtId="0" fontId="24" fillId="34" borderId="13" xfId="50" applyFont="1" applyFill="1" applyBorder="1" applyAlignment="1">
      <alignment horizontal="left" vertical="top" wrapText="1"/>
    </xf>
    <xf numFmtId="0" fontId="12" fillId="34" borderId="0" xfId="50" applyFont="1" applyFill="1" applyAlignment="1">
      <alignment vertical="center" shrinkToFit="1"/>
    </xf>
    <xf numFmtId="0" fontId="12" fillId="34" borderId="10" xfId="50" applyFont="1" applyFill="1" applyBorder="1" applyAlignment="1">
      <alignment horizontal="left" vertical="top" wrapText="1"/>
    </xf>
    <xf numFmtId="0" fontId="12" fillId="34" borderId="12" xfId="50" applyFont="1" applyFill="1" applyBorder="1" applyAlignment="1">
      <alignment horizontal="left" vertical="top" wrapText="1"/>
    </xf>
    <xf numFmtId="0" fontId="12" fillId="34" borderId="11" xfId="50" applyFont="1" applyFill="1" applyBorder="1" applyAlignment="1">
      <alignment horizontal="left" vertical="top" wrapText="1"/>
    </xf>
    <xf numFmtId="0" fontId="12" fillId="34" borderId="0" xfId="47" applyFill="1">
      <alignment vertical="center"/>
    </xf>
    <xf numFmtId="0" fontId="25" fillId="34" borderId="0" xfId="50" applyFont="1" applyFill="1" applyAlignment="1">
      <alignment vertical="center" shrinkToFit="1"/>
    </xf>
    <xf numFmtId="0" fontId="24" fillId="34" borderId="0" xfId="50" applyFont="1" applyFill="1" applyAlignment="1">
      <alignment horizontal="right" vertical="center" shrinkToFit="1"/>
    </xf>
    <xf numFmtId="0" fontId="12" fillId="0" borderId="0" xfId="48" applyFont="1" applyAlignment="1">
      <alignment vertical="center"/>
    </xf>
    <xf numFmtId="0" fontId="0" fillId="0" borderId="0" xfId="50" applyFont="1" applyAlignment="1">
      <alignment horizontal="left" vertical="top" wrapText="1"/>
    </xf>
    <xf numFmtId="0" fontId="0" fillId="0" borderId="0" xfId="50" applyFont="1" applyAlignment="1">
      <alignment vertical="top" wrapText="1"/>
    </xf>
    <xf numFmtId="0" fontId="26" fillId="0" borderId="0" xfId="50" applyFont="1" applyAlignment="1">
      <alignment vertical="center" wrapText="1"/>
    </xf>
    <xf numFmtId="0" fontId="12" fillId="33" borderId="13" xfId="50" applyFont="1" applyFill="1" applyBorder="1" applyAlignment="1">
      <alignment horizontal="center" vertical="center"/>
    </xf>
    <xf numFmtId="0" fontId="12" fillId="33" borderId="15" xfId="50" applyFont="1" applyFill="1" applyBorder="1" applyAlignment="1">
      <alignment horizontal="center" vertical="center"/>
    </xf>
    <xf numFmtId="0" fontId="12" fillId="33" borderId="0" xfId="50" applyFont="1" applyFill="1" applyAlignment="1">
      <alignment horizontal="center" vertical="center"/>
    </xf>
    <xf numFmtId="0" fontId="12" fillId="33" borderId="16" xfId="50" applyFont="1" applyFill="1" applyBorder="1" applyAlignment="1">
      <alignment horizontal="center" vertical="center" shrinkToFit="1"/>
    </xf>
    <xf numFmtId="0" fontId="12" fillId="33" borderId="13" xfId="50" applyFont="1" applyFill="1" applyBorder="1" applyAlignment="1">
      <alignment horizontal="center" vertical="center" wrapText="1"/>
    </xf>
    <xf numFmtId="0" fontId="12" fillId="33" borderId="0" xfId="50" applyFont="1" applyFill="1" applyAlignment="1">
      <alignment horizontal="center" vertical="center" wrapText="1"/>
    </xf>
    <xf numFmtId="0" fontId="12" fillId="33" borderId="15" xfId="50" applyFont="1" applyFill="1" applyBorder="1" applyAlignment="1">
      <alignment horizontal="center" vertical="center" wrapText="1"/>
    </xf>
    <xf numFmtId="0" fontId="12" fillId="34" borderId="13" xfId="50" applyFont="1" applyFill="1" applyBorder="1" applyAlignment="1">
      <alignment horizontal="left" vertical="top" wrapText="1"/>
    </xf>
    <xf numFmtId="0" fontId="12" fillId="34" borderId="0" xfId="50" applyFont="1" applyFill="1" applyAlignment="1">
      <alignment horizontal="left" vertical="top" wrapText="1"/>
    </xf>
    <xf numFmtId="0" fontId="12" fillId="34" borderId="15" xfId="50" applyFont="1" applyFill="1" applyBorder="1" applyAlignment="1">
      <alignment horizontal="left" vertical="top" wrapText="1"/>
    </xf>
    <xf numFmtId="0" fontId="27" fillId="34" borderId="0" xfId="50" applyFont="1" applyFill="1" applyAlignment="1">
      <alignment horizontal="left" vertical="center" wrapText="1"/>
    </xf>
    <xf numFmtId="0" fontId="28" fillId="34" borderId="0" xfId="50" applyFont="1" applyFill="1" applyAlignment="1">
      <alignment horizontal="center" vertical="center" wrapText="1"/>
    </xf>
    <xf numFmtId="0" fontId="27" fillId="34" borderId="0" xfId="50" applyFont="1" applyFill="1" applyAlignment="1">
      <alignment horizontal="left" shrinkToFit="1"/>
    </xf>
    <xf numFmtId="0" fontId="12" fillId="34" borderId="0" xfId="50" applyFont="1" applyFill="1" applyAlignment="1">
      <alignment horizontal="center" vertical="center"/>
    </xf>
    <xf numFmtId="0" fontId="29" fillId="0" borderId="0" xfId="48" applyFont="1" applyAlignment="1">
      <alignment horizontal="center" vertical="center" shrinkToFit="1"/>
    </xf>
    <xf numFmtId="0" fontId="24" fillId="34" borderId="0" xfId="50" applyFont="1" applyFill="1" applyAlignment="1">
      <alignment horizontal="left" vertical="center" shrinkToFit="1"/>
    </xf>
    <xf numFmtId="0" fontId="25" fillId="34" borderId="0" xfId="50" applyFont="1" applyFill="1" applyAlignment="1">
      <alignment vertical="center" wrapText="1"/>
    </xf>
    <xf numFmtId="0" fontId="30" fillId="34" borderId="0" xfId="50" quotePrefix="1" applyFont="1" applyFill="1" applyAlignment="1">
      <alignment horizontal="center" vertical="center"/>
    </xf>
    <xf numFmtId="0" fontId="24" fillId="34" borderId="0" xfId="50" applyFont="1" applyFill="1" applyAlignment="1">
      <alignment vertical="center" shrinkToFit="1"/>
    </xf>
    <xf numFmtId="0" fontId="12" fillId="33" borderId="17" xfId="50" applyFont="1" applyFill="1" applyBorder="1" applyAlignment="1">
      <alignment horizontal="center" vertical="center"/>
    </xf>
    <xf numFmtId="0" fontId="12" fillId="33" borderId="18" xfId="50" applyFont="1" applyFill="1" applyBorder="1" applyAlignment="1">
      <alignment horizontal="center" vertical="center"/>
    </xf>
    <xf numFmtId="0" fontId="12" fillId="33" borderId="19" xfId="50" applyFont="1" applyFill="1" applyBorder="1" applyAlignment="1">
      <alignment horizontal="center" vertical="center"/>
    </xf>
    <xf numFmtId="0" fontId="12" fillId="33" borderId="20" xfId="50" applyFont="1" applyFill="1" applyBorder="1" applyAlignment="1">
      <alignment horizontal="center" vertical="center" shrinkToFit="1"/>
    </xf>
    <xf numFmtId="0" fontId="12" fillId="33" borderId="17" xfId="50" applyFont="1" applyFill="1" applyBorder="1" applyAlignment="1">
      <alignment horizontal="center" vertical="center" wrapText="1"/>
    </xf>
    <xf numFmtId="0" fontId="12" fillId="33" borderId="19" xfId="50" applyFont="1" applyFill="1" applyBorder="1" applyAlignment="1">
      <alignment horizontal="center" vertical="center" wrapText="1"/>
    </xf>
    <xf numFmtId="0" fontId="12" fillId="33" borderId="18" xfId="50" applyFont="1" applyFill="1" applyBorder="1" applyAlignment="1">
      <alignment horizontal="center" vertical="center" wrapText="1"/>
    </xf>
    <xf numFmtId="0" fontId="12" fillId="35" borderId="10" xfId="50" applyFont="1" applyFill="1" applyBorder="1" applyAlignment="1" applyProtection="1">
      <alignment horizontal="center" vertical="center" shrinkToFit="1"/>
      <protection locked="0"/>
    </xf>
    <xf numFmtId="0" fontId="12" fillId="35" borderId="11" xfId="50" applyFont="1" applyFill="1" applyBorder="1" applyAlignment="1" applyProtection="1">
      <alignment horizontal="center" vertical="center" shrinkToFit="1"/>
      <protection locked="0"/>
    </xf>
    <xf numFmtId="0" fontId="12" fillId="35" borderId="10" xfId="50" applyFont="1" applyFill="1" applyBorder="1" applyAlignment="1" applyProtection="1">
      <alignment horizontal="center" vertical="center"/>
      <protection locked="0"/>
    </xf>
    <xf numFmtId="0" fontId="12" fillId="35" borderId="12" xfId="50" applyFont="1" applyFill="1" applyBorder="1" applyAlignment="1" applyProtection="1">
      <alignment horizontal="center" vertical="center"/>
      <protection locked="0"/>
    </xf>
    <xf numFmtId="0" fontId="25" fillId="35" borderId="12" xfId="50" applyFont="1" applyFill="1" applyBorder="1" applyAlignment="1" applyProtection="1">
      <alignment horizontal="center" vertical="center"/>
      <protection locked="0"/>
    </xf>
    <xf numFmtId="0" fontId="25" fillId="35" borderId="11" xfId="50" applyFont="1" applyFill="1" applyBorder="1" applyAlignment="1" applyProtection="1">
      <alignment horizontal="center" vertical="center"/>
      <protection locked="0"/>
    </xf>
    <xf numFmtId="0" fontId="12" fillId="35" borderId="11" xfId="50" applyFont="1" applyFill="1" applyBorder="1" applyAlignment="1" applyProtection="1">
      <alignment horizontal="center" vertical="center"/>
      <protection locked="0"/>
    </xf>
    <xf numFmtId="38" fontId="12" fillId="34" borderId="21" xfId="50" applyNumberFormat="1" applyFont="1" applyFill="1" applyBorder="1" applyAlignment="1">
      <alignment horizontal="center" vertical="center"/>
    </xf>
    <xf numFmtId="0" fontId="27" fillId="35" borderId="10" xfId="50" applyFont="1" applyFill="1" applyBorder="1" applyAlignment="1" applyProtection="1">
      <alignment horizontal="center" vertical="center"/>
      <protection locked="0"/>
    </xf>
    <xf numFmtId="0" fontId="27" fillId="35" borderId="12" xfId="50" applyFont="1" applyFill="1" applyBorder="1" applyAlignment="1" applyProtection="1">
      <alignment horizontal="center" vertical="center"/>
      <protection locked="0"/>
    </xf>
    <xf numFmtId="0" fontId="27" fillId="35" borderId="11" xfId="50" applyFont="1" applyFill="1" applyBorder="1" applyAlignment="1" applyProtection="1">
      <alignment horizontal="center" vertical="center"/>
      <protection locked="0"/>
    </xf>
    <xf numFmtId="0" fontId="12" fillId="35" borderId="22" xfId="50" applyFont="1" applyFill="1" applyBorder="1" applyAlignment="1" applyProtection="1">
      <alignment horizontal="center" vertical="center" wrapText="1"/>
      <protection locked="0"/>
    </xf>
    <xf numFmtId="0" fontId="12" fillId="35" borderId="23" xfId="50" applyFont="1" applyFill="1" applyBorder="1" applyAlignment="1" applyProtection="1">
      <alignment horizontal="center" vertical="center" wrapText="1"/>
      <protection locked="0"/>
    </xf>
    <xf numFmtId="0" fontId="12" fillId="35" borderId="24" xfId="50" applyFont="1" applyFill="1" applyBorder="1" applyAlignment="1" applyProtection="1">
      <alignment horizontal="center" vertical="center" wrapText="1"/>
      <protection locked="0"/>
    </xf>
    <xf numFmtId="0" fontId="12" fillId="35" borderId="13" xfId="50" applyFont="1" applyFill="1" applyBorder="1" applyAlignment="1" applyProtection="1">
      <alignment horizontal="center" vertical="center" shrinkToFit="1"/>
      <protection locked="0"/>
    </xf>
    <xf numFmtId="0" fontId="12" fillId="35" borderId="15" xfId="50" applyFont="1" applyFill="1" applyBorder="1" applyAlignment="1" applyProtection="1">
      <alignment horizontal="center" vertical="center" shrinkToFit="1"/>
      <protection locked="0"/>
    </xf>
    <xf numFmtId="0" fontId="12" fillId="35" borderId="13" xfId="50" applyFont="1" applyFill="1" applyBorder="1" applyAlignment="1" applyProtection="1">
      <alignment horizontal="center" vertical="center"/>
      <protection locked="0"/>
    </xf>
    <xf numFmtId="0" fontId="12" fillId="35" borderId="0" xfId="50" applyFont="1" applyFill="1" applyAlignment="1" applyProtection="1">
      <alignment horizontal="center" vertical="center"/>
      <protection locked="0"/>
    </xf>
    <xf numFmtId="0" fontId="25" fillId="35" borderId="15" xfId="50" applyFont="1" applyFill="1" applyBorder="1" applyAlignment="1" applyProtection="1">
      <alignment horizontal="center" vertical="center"/>
      <protection locked="0"/>
    </xf>
    <xf numFmtId="0" fontId="25" fillId="35" borderId="0" xfId="50" applyFont="1" applyFill="1" applyAlignment="1" applyProtection="1">
      <alignment horizontal="center" vertical="center"/>
      <protection locked="0"/>
    </xf>
    <xf numFmtId="0" fontId="12" fillId="35" borderId="15" xfId="50" applyFont="1" applyFill="1" applyBorder="1" applyAlignment="1" applyProtection="1">
      <alignment horizontal="center" vertical="center"/>
      <protection locked="0"/>
    </xf>
    <xf numFmtId="0" fontId="12" fillId="34" borderId="21" xfId="50" applyFont="1" applyFill="1" applyBorder="1" applyAlignment="1">
      <alignment horizontal="center" vertical="center"/>
    </xf>
    <xf numFmtId="0" fontId="27" fillId="35" borderId="13" xfId="50" applyFont="1" applyFill="1" applyBorder="1" applyAlignment="1" applyProtection="1">
      <alignment horizontal="center" vertical="center"/>
      <protection locked="0"/>
    </xf>
    <xf numFmtId="0" fontId="27" fillId="35" borderId="0" xfId="50" applyFont="1" applyFill="1" applyAlignment="1" applyProtection="1">
      <alignment horizontal="center" vertical="center"/>
      <protection locked="0"/>
    </xf>
    <xf numFmtId="0" fontId="27" fillId="35" borderId="15" xfId="50" applyFont="1" applyFill="1" applyBorder="1" applyAlignment="1" applyProtection="1">
      <alignment horizontal="center" vertical="center"/>
      <protection locked="0"/>
    </xf>
    <xf numFmtId="0" fontId="12" fillId="35" borderId="25" xfId="50" applyFont="1" applyFill="1" applyBorder="1" applyAlignment="1" applyProtection="1">
      <alignment horizontal="center" vertical="center" wrapText="1"/>
      <protection locked="0"/>
    </xf>
    <xf numFmtId="0" fontId="12" fillId="35" borderId="26" xfId="50" applyFont="1" applyFill="1" applyBorder="1" applyAlignment="1" applyProtection="1">
      <alignment horizontal="center" vertical="center" wrapText="1"/>
      <protection locked="0"/>
    </xf>
    <xf numFmtId="0" fontId="12" fillId="35" borderId="27" xfId="50" applyFont="1" applyFill="1" applyBorder="1" applyAlignment="1" applyProtection="1">
      <alignment horizontal="center" vertical="center" wrapText="1"/>
      <protection locked="0"/>
    </xf>
    <xf numFmtId="0" fontId="24" fillId="34" borderId="0" xfId="47" applyFont="1" applyFill="1" applyAlignment="1">
      <alignment horizontal="right" vertical="center"/>
    </xf>
    <xf numFmtId="0" fontId="31" fillId="0" borderId="0" xfId="50" applyFont="1" applyAlignment="1">
      <alignment horizontal="left" vertical="center"/>
    </xf>
    <xf numFmtId="0" fontId="24" fillId="34" borderId="0" xfId="50" applyFont="1" applyFill="1" applyAlignment="1">
      <alignment horizontal="center" vertical="center" shrinkToFit="1"/>
    </xf>
    <xf numFmtId="0" fontId="13" fillId="0" borderId="0" xfId="45" applyFont="1">
      <alignment vertical="center"/>
    </xf>
    <xf numFmtId="0" fontId="24" fillId="34" borderId="0" xfId="47" applyFont="1" applyFill="1" applyAlignment="1">
      <alignment horizontal="left" vertical="center"/>
    </xf>
    <xf numFmtId="0" fontId="12" fillId="34" borderId="28" xfId="50" applyFont="1" applyFill="1" applyBorder="1" applyAlignment="1">
      <alignment horizontal="center" vertical="center"/>
    </xf>
    <xf numFmtId="0" fontId="12" fillId="35" borderId="29" xfId="50" applyFont="1" applyFill="1" applyBorder="1" applyAlignment="1" applyProtection="1">
      <alignment horizontal="center" vertical="center" wrapText="1"/>
      <protection locked="0"/>
    </xf>
    <xf numFmtId="0" fontId="12" fillId="35" borderId="30" xfId="50" applyFont="1" applyFill="1" applyBorder="1" applyAlignment="1" applyProtection="1">
      <alignment horizontal="center" vertical="center" wrapText="1"/>
      <protection locked="0"/>
    </xf>
    <xf numFmtId="0" fontId="12" fillId="35" borderId="31" xfId="50" applyFont="1" applyFill="1" applyBorder="1" applyAlignment="1" applyProtection="1">
      <alignment horizontal="center" vertical="center" wrapText="1"/>
      <protection locked="0"/>
    </xf>
    <xf numFmtId="0" fontId="27" fillId="33" borderId="10" xfId="50" applyFont="1" applyFill="1" applyBorder="1" applyAlignment="1">
      <alignment horizontal="center" vertical="center" wrapText="1"/>
    </xf>
    <xf numFmtId="0" fontId="27" fillId="33" borderId="12" xfId="50" applyFont="1" applyFill="1" applyBorder="1" applyAlignment="1">
      <alignment horizontal="center" vertical="center"/>
    </xf>
    <xf numFmtId="0" fontId="27" fillId="33" borderId="11" xfId="50" applyFont="1" applyFill="1" applyBorder="1" applyAlignment="1">
      <alignment horizontal="center" vertical="center"/>
    </xf>
    <xf numFmtId="0" fontId="27" fillId="33" borderId="12" xfId="50" applyFont="1" applyFill="1" applyBorder="1" applyAlignment="1">
      <alignment horizontal="center" vertical="center" wrapText="1"/>
    </xf>
    <xf numFmtId="0" fontId="27" fillId="33" borderId="11" xfId="50" applyFont="1" applyFill="1" applyBorder="1" applyAlignment="1">
      <alignment horizontal="center" vertical="center" wrapText="1"/>
    </xf>
    <xf numFmtId="0" fontId="27" fillId="33" borderId="13" xfId="50" applyFont="1" applyFill="1" applyBorder="1" applyAlignment="1">
      <alignment horizontal="center" vertical="center"/>
    </xf>
    <xf numFmtId="0" fontId="27" fillId="33" borderId="0" xfId="50" applyFont="1" applyFill="1" applyAlignment="1">
      <alignment horizontal="center" vertical="center"/>
    </xf>
    <xf numFmtId="0" fontId="27" fillId="33" borderId="15" xfId="50" applyFont="1" applyFill="1" applyBorder="1" applyAlignment="1">
      <alignment horizontal="center" vertical="center"/>
    </xf>
    <xf numFmtId="0" fontId="27" fillId="33" borderId="13" xfId="50" applyFont="1" applyFill="1" applyBorder="1" applyAlignment="1">
      <alignment horizontal="center" vertical="center" wrapText="1"/>
    </xf>
    <xf numFmtId="0" fontId="27" fillId="33" borderId="0" xfId="50" applyFont="1" applyFill="1" applyAlignment="1">
      <alignment horizontal="center" vertical="center" wrapText="1"/>
    </xf>
    <xf numFmtId="0" fontId="27" fillId="33" borderId="15" xfId="50" applyFont="1" applyFill="1" applyBorder="1" applyAlignment="1">
      <alignment horizontal="center" vertical="center" wrapText="1"/>
    </xf>
    <xf numFmtId="0" fontId="12" fillId="34" borderId="0" xfId="45" applyFont="1" applyFill="1" applyAlignment="1">
      <alignment horizontal="right" vertical="center"/>
    </xf>
    <xf numFmtId="0" fontId="12" fillId="34" borderId="0" xfId="45" applyFont="1" applyFill="1" applyAlignment="1">
      <alignment horizontal="left" vertical="center" shrinkToFit="1"/>
    </xf>
    <xf numFmtId="49" fontId="30" fillId="34" borderId="0" xfId="50" quotePrefix="1" applyNumberFormat="1" applyFont="1" applyFill="1" applyAlignment="1">
      <alignment horizontal="center" vertical="center"/>
    </xf>
    <xf numFmtId="0" fontId="27" fillId="33" borderId="17" xfId="50" applyFont="1" applyFill="1" applyBorder="1" applyAlignment="1">
      <alignment horizontal="center" vertical="center"/>
    </xf>
    <xf numFmtId="0" fontId="27" fillId="33" borderId="19" xfId="50" applyFont="1" applyFill="1" applyBorder="1" applyAlignment="1">
      <alignment horizontal="center" vertical="center"/>
    </xf>
    <xf numFmtId="0" fontId="27" fillId="33" borderId="18" xfId="50" applyFont="1" applyFill="1" applyBorder="1" applyAlignment="1">
      <alignment horizontal="center" vertical="center"/>
    </xf>
    <xf numFmtId="0" fontId="27" fillId="35" borderId="22" xfId="50" applyFont="1" applyFill="1" applyBorder="1" applyAlignment="1" applyProtection="1">
      <alignment horizontal="center" vertical="center"/>
      <protection locked="0"/>
    </xf>
    <xf numFmtId="0" fontId="27" fillId="35" borderId="23" xfId="50" applyFont="1" applyFill="1" applyBorder="1" applyAlignment="1" applyProtection="1">
      <alignment horizontal="center" vertical="center"/>
      <protection locked="0"/>
    </xf>
    <xf numFmtId="0" fontId="27" fillId="35" borderId="24" xfId="50" applyFont="1" applyFill="1" applyBorder="1" applyAlignment="1" applyProtection="1">
      <alignment horizontal="center" vertical="center"/>
      <protection locked="0"/>
    </xf>
    <xf numFmtId="0" fontId="12" fillId="35" borderId="10" xfId="50" applyFont="1" applyFill="1" applyBorder="1" applyAlignment="1" applyProtection="1">
      <alignment horizontal="center" vertical="center" wrapText="1"/>
      <protection locked="0"/>
    </xf>
    <xf numFmtId="0" fontId="12" fillId="35" borderId="12" xfId="50" applyFont="1" applyFill="1" applyBorder="1" applyAlignment="1" applyProtection="1">
      <alignment horizontal="center" vertical="center" wrapText="1"/>
      <protection locked="0"/>
    </xf>
    <xf numFmtId="0" fontId="12" fillId="35" borderId="11" xfId="50" applyFont="1" applyFill="1" applyBorder="1" applyAlignment="1" applyProtection="1">
      <alignment horizontal="center" vertical="center" wrapText="1"/>
      <protection locked="0"/>
    </xf>
    <xf numFmtId="0" fontId="27" fillId="35" borderId="25" xfId="50" applyFont="1" applyFill="1" applyBorder="1" applyAlignment="1" applyProtection="1">
      <alignment horizontal="center" vertical="center"/>
      <protection locked="0"/>
    </xf>
    <xf numFmtId="0" fontId="27" fillId="35" borderId="26" xfId="50" applyFont="1" applyFill="1" applyBorder="1" applyAlignment="1" applyProtection="1">
      <alignment horizontal="center" vertical="center"/>
      <protection locked="0"/>
    </xf>
    <xf numFmtId="0" fontId="27" fillId="35" borderId="27" xfId="50" applyFont="1" applyFill="1" applyBorder="1" applyAlignment="1" applyProtection="1">
      <alignment horizontal="center" vertical="center"/>
      <protection locked="0"/>
    </xf>
    <xf numFmtId="0" fontId="12" fillId="35" borderId="13" xfId="50" applyFont="1" applyFill="1" applyBorder="1" applyAlignment="1" applyProtection="1">
      <alignment horizontal="center" vertical="center" wrapText="1"/>
      <protection locked="0"/>
    </xf>
    <xf numFmtId="0" fontId="12" fillId="35" borderId="0" xfId="50" applyFont="1" applyFill="1" applyAlignment="1" applyProtection="1">
      <alignment horizontal="center" vertical="center" wrapText="1"/>
      <protection locked="0"/>
    </xf>
    <xf numFmtId="0" fontId="12" fillId="35" borderId="15" xfId="50" applyFont="1" applyFill="1" applyBorder="1" applyAlignment="1" applyProtection="1">
      <alignment horizontal="center" vertical="center" wrapText="1"/>
      <protection locked="0"/>
    </xf>
    <xf numFmtId="0" fontId="12" fillId="35" borderId="17" xfId="50" applyFont="1" applyFill="1" applyBorder="1" applyAlignment="1" applyProtection="1">
      <alignment horizontal="center" vertical="center" shrinkToFit="1"/>
      <protection locked="0"/>
    </xf>
    <xf numFmtId="0" fontId="12" fillId="35" borderId="18" xfId="50" applyFont="1" applyFill="1" applyBorder="1" applyAlignment="1" applyProtection="1">
      <alignment horizontal="center" vertical="center" shrinkToFit="1"/>
      <protection locked="0"/>
    </xf>
    <xf numFmtId="0" fontId="12" fillId="35" borderId="17" xfId="50" applyFont="1" applyFill="1" applyBorder="1" applyAlignment="1" applyProtection="1">
      <alignment horizontal="center" vertical="center"/>
      <protection locked="0"/>
    </xf>
    <xf numFmtId="0" fontId="12" fillId="35" borderId="19" xfId="50" applyFont="1" applyFill="1" applyBorder="1" applyAlignment="1" applyProtection="1">
      <alignment horizontal="center" vertical="center"/>
      <protection locked="0"/>
    </xf>
    <xf numFmtId="0" fontId="12" fillId="35" borderId="18" xfId="50" applyFont="1" applyFill="1" applyBorder="1" applyAlignment="1" applyProtection="1">
      <alignment horizontal="center" vertical="center"/>
      <protection locked="0"/>
    </xf>
    <xf numFmtId="0" fontId="27" fillId="33" borderId="10" xfId="50" applyFont="1" applyFill="1" applyBorder="1" applyAlignment="1">
      <alignment horizontal="center" vertical="center" shrinkToFit="1"/>
    </xf>
    <xf numFmtId="0" fontId="27" fillId="33" borderId="12" xfId="50" applyFont="1" applyFill="1" applyBorder="1" applyAlignment="1">
      <alignment horizontal="center" vertical="center" shrinkToFit="1"/>
    </xf>
    <xf numFmtId="0" fontId="27" fillId="33" borderId="11" xfId="50" applyFont="1" applyFill="1" applyBorder="1" applyAlignment="1">
      <alignment horizontal="center" vertical="center" shrinkToFit="1"/>
    </xf>
    <xf numFmtId="0" fontId="27" fillId="33" borderId="13" xfId="50" applyFont="1" applyFill="1" applyBorder="1" applyAlignment="1">
      <alignment horizontal="center" vertical="center" shrinkToFit="1"/>
    </xf>
    <xf numFmtId="0" fontId="27" fillId="33" borderId="0" xfId="50" applyFont="1" applyFill="1" applyAlignment="1">
      <alignment horizontal="center" vertical="center" shrinkToFit="1"/>
    </xf>
    <xf numFmtId="0" fontId="27" fillId="33" borderId="15" xfId="50" applyFont="1" applyFill="1" applyBorder="1" applyAlignment="1">
      <alignment horizontal="center" vertical="center" shrinkToFit="1"/>
    </xf>
    <xf numFmtId="0" fontId="27" fillId="35" borderId="29" xfId="50" applyFont="1" applyFill="1" applyBorder="1" applyAlignment="1" applyProtection="1">
      <alignment horizontal="center" vertical="center"/>
      <protection locked="0"/>
    </xf>
    <xf numFmtId="0" fontId="27" fillId="35" borderId="30" xfId="50" applyFont="1" applyFill="1" applyBorder="1" applyAlignment="1" applyProtection="1">
      <alignment horizontal="center" vertical="center"/>
      <protection locked="0"/>
    </xf>
    <xf numFmtId="0" fontId="27" fillId="35" borderId="31" xfId="50" applyFont="1" applyFill="1" applyBorder="1" applyAlignment="1" applyProtection="1">
      <alignment horizontal="center" vertical="center"/>
      <protection locked="0"/>
    </xf>
    <xf numFmtId="0" fontId="12" fillId="35" borderId="17" xfId="50" applyFont="1" applyFill="1" applyBorder="1" applyAlignment="1" applyProtection="1">
      <alignment horizontal="center" vertical="center" wrapText="1"/>
      <protection locked="0"/>
    </xf>
    <xf numFmtId="0" fontId="12" fillId="35" borderId="19" xfId="50" applyFont="1" applyFill="1" applyBorder="1" applyAlignment="1" applyProtection="1">
      <alignment horizontal="center" vertical="center" wrapText="1"/>
      <protection locked="0"/>
    </xf>
    <xf numFmtId="0" fontId="12" fillId="35" borderId="18" xfId="50" applyFont="1" applyFill="1" applyBorder="1" applyAlignment="1" applyProtection="1">
      <alignment horizontal="center" vertical="center" wrapText="1"/>
      <protection locked="0"/>
    </xf>
    <xf numFmtId="0" fontId="12" fillId="33" borderId="32" xfId="50" applyFont="1" applyFill="1" applyBorder="1" applyAlignment="1">
      <alignment horizontal="center" vertical="center" wrapText="1"/>
    </xf>
    <xf numFmtId="0" fontId="12" fillId="33" borderId="33" xfId="50" applyFont="1" applyFill="1" applyBorder="1" applyAlignment="1">
      <alignment horizontal="center" vertical="center" wrapText="1"/>
    </xf>
    <xf numFmtId="0" fontId="24" fillId="34" borderId="0" xfId="50" applyFont="1" applyFill="1" applyAlignment="1">
      <alignment horizontal="center" vertical="center"/>
    </xf>
    <xf numFmtId="0" fontId="27" fillId="33" borderId="17" xfId="50" applyFont="1" applyFill="1" applyBorder="1" applyAlignment="1">
      <alignment horizontal="center" vertical="center" shrinkToFit="1"/>
    </xf>
    <xf numFmtId="0" fontId="27" fillId="33" borderId="19" xfId="50" applyFont="1" applyFill="1" applyBorder="1" applyAlignment="1">
      <alignment horizontal="center" vertical="center" shrinkToFit="1"/>
    </xf>
    <xf numFmtId="0" fontId="27" fillId="33" borderId="18" xfId="50" applyFont="1" applyFill="1" applyBorder="1" applyAlignment="1">
      <alignment horizontal="center" vertical="center" shrinkToFit="1"/>
    </xf>
    <xf numFmtId="0" fontId="32" fillId="34" borderId="0" xfId="50" applyFont="1" applyFill="1" applyAlignment="1">
      <alignment vertical="center" wrapText="1"/>
    </xf>
    <xf numFmtId="0" fontId="33" fillId="0" borderId="15" xfId="50" applyFont="1" applyBorder="1" applyAlignment="1">
      <alignment horizontal="center" wrapText="1"/>
    </xf>
    <xf numFmtId="0" fontId="33" fillId="0" borderId="0" xfId="50" applyFont="1" applyAlignment="1">
      <alignment horizontal="center" wrapText="1"/>
    </xf>
    <xf numFmtId="0" fontId="27" fillId="35" borderId="10" xfId="50" applyFont="1" applyFill="1" applyBorder="1" applyAlignment="1" applyProtection="1">
      <alignment horizontal="center" vertical="center" shrinkToFit="1"/>
      <protection locked="0"/>
    </xf>
    <xf numFmtId="0" fontId="27" fillId="35" borderId="12" xfId="50" applyFont="1" applyFill="1" applyBorder="1" applyAlignment="1" applyProtection="1">
      <alignment horizontal="center" vertical="center" shrinkToFit="1"/>
      <protection locked="0"/>
    </xf>
    <xf numFmtId="0" fontId="27" fillId="35" borderId="11" xfId="50" applyFont="1" applyFill="1" applyBorder="1" applyAlignment="1" applyProtection="1">
      <alignment horizontal="center" vertical="center" shrinkToFit="1"/>
      <protection locked="0"/>
    </xf>
    <xf numFmtId="0" fontId="12" fillId="34" borderId="12" xfId="50" applyFont="1" applyFill="1" applyBorder="1" applyAlignment="1">
      <alignment horizontal="center" vertical="center" textRotation="255"/>
    </xf>
    <xf numFmtId="0" fontId="12" fillId="35" borderId="12" xfId="50" applyFont="1" applyFill="1" applyBorder="1" applyAlignment="1" applyProtection="1">
      <alignment horizontal="left" vertical="center"/>
      <protection locked="0"/>
    </xf>
    <xf numFmtId="0" fontId="12" fillId="35" borderId="11" xfId="50" applyFont="1" applyFill="1" applyBorder="1" applyAlignment="1" applyProtection="1">
      <alignment horizontal="left" vertical="center"/>
      <protection locked="0"/>
    </xf>
    <xf numFmtId="0" fontId="24" fillId="33" borderId="10" xfId="50" applyFont="1" applyFill="1" applyBorder="1" applyAlignment="1">
      <alignment horizontal="center" vertical="center"/>
    </xf>
    <xf numFmtId="0" fontId="24" fillId="33" borderId="11" xfId="50" applyFont="1" applyFill="1" applyBorder="1" applyAlignment="1">
      <alignment horizontal="center" vertical="center"/>
    </xf>
    <xf numFmtId="0" fontId="25" fillId="33" borderId="10" xfId="50" applyFont="1" applyFill="1" applyBorder="1" applyAlignment="1">
      <alignment horizontal="center" vertical="center"/>
    </xf>
    <xf numFmtId="0" fontId="25" fillId="33" borderId="11" xfId="50" applyFont="1" applyFill="1" applyBorder="1" applyAlignment="1">
      <alignment horizontal="center" vertical="center"/>
    </xf>
    <xf numFmtId="0" fontId="25" fillId="33" borderId="34" xfId="50" applyFont="1" applyFill="1" applyBorder="1" applyAlignment="1">
      <alignment horizontal="center" vertical="center"/>
    </xf>
    <xf numFmtId="0" fontId="25" fillId="33" borderId="35" xfId="50" applyFont="1" applyFill="1" applyBorder="1" applyAlignment="1">
      <alignment horizontal="center" vertical="center"/>
    </xf>
    <xf numFmtId="0" fontId="27" fillId="35" borderId="13" xfId="50" applyFont="1" applyFill="1" applyBorder="1" applyAlignment="1" applyProtection="1">
      <alignment horizontal="center" vertical="center" shrinkToFit="1"/>
      <protection locked="0"/>
    </xf>
    <xf numFmtId="0" fontId="27" fillId="35" borderId="0" xfId="50" applyFont="1" applyFill="1" applyAlignment="1" applyProtection="1">
      <alignment horizontal="center" vertical="center" shrinkToFit="1"/>
      <protection locked="0"/>
    </xf>
    <xf numFmtId="0" fontId="27" fillId="35" borderId="15" xfId="50" applyFont="1" applyFill="1" applyBorder="1" applyAlignment="1" applyProtection="1">
      <alignment horizontal="center" vertical="center" shrinkToFit="1"/>
      <protection locked="0"/>
    </xf>
    <xf numFmtId="0" fontId="12" fillId="34" borderId="0" xfId="50" applyFont="1" applyFill="1" applyAlignment="1">
      <alignment horizontal="center" vertical="center" textRotation="255"/>
    </xf>
    <xf numFmtId="0" fontId="12" fillId="35" borderId="15" xfId="50" applyFont="1" applyFill="1" applyBorder="1" applyAlignment="1" applyProtection="1">
      <alignment horizontal="left" vertical="center"/>
      <protection locked="0"/>
    </xf>
    <xf numFmtId="0" fontId="12" fillId="35" borderId="0" xfId="50" applyFont="1" applyFill="1" applyAlignment="1" applyProtection="1">
      <alignment horizontal="left" vertical="center"/>
      <protection locked="0"/>
    </xf>
    <xf numFmtId="0" fontId="24" fillId="33" borderId="13" xfId="50" applyFont="1" applyFill="1" applyBorder="1" applyAlignment="1">
      <alignment horizontal="center" vertical="center"/>
    </xf>
    <xf numFmtId="0" fontId="24" fillId="33" borderId="15" xfId="50" applyFont="1" applyFill="1" applyBorder="1" applyAlignment="1">
      <alignment horizontal="center" vertical="center"/>
    </xf>
    <xf numFmtId="0" fontId="25" fillId="33" borderId="13" xfId="50" applyFont="1" applyFill="1" applyBorder="1" applyAlignment="1">
      <alignment horizontal="center" vertical="center"/>
    </xf>
    <xf numFmtId="0" fontId="25" fillId="33" borderId="15" xfId="50" applyFont="1" applyFill="1" applyBorder="1" applyAlignment="1">
      <alignment horizontal="center" vertical="center"/>
    </xf>
    <xf numFmtId="0" fontId="12" fillId="33" borderId="36" xfId="50" applyFont="1" applyFill="1" applyBorder="1" applyAlignment="1">
      <alignment horizontal="center" vertical="center" wrapText="1"/>
    </xf>
    <xf numFmtId="0" fontId="12" fillId="35" borderId="32" xfId="50" applyFont="1" applyFill="1" applyBorder="1" applyAlignment="1" applyProtection="1">
      <alignment horizontal="center" vertical="center" wrapText="1"/>
      <protection locked="0"/>
    </xf>
    <xf numFmtId="0" fontId="30" fillId="34" borderId="0" xfId="47" applyFont="1" applyFill="1" applyAlignment="1">
      <alignment horizontal="left" vertical="top"/>
    </xf>
    <xf numFmtId="0" fontId="30" fillId="34" borderId="0" xfId="47" applyFont="1" applyFill="1" applyAlignment="1">
      <alignment vertical="top"/>
    </xf>
    <xf numFmtId="0" fontId="12" fillId="35" borderId="33" xfId="50" applyFont="1" applyFill="1" applyBorder="1" applyAlignment="1" applyProtection="1">
      <alignment horizontal="center" vertical="center" wrapText="1"/>
      <protection locked="0"/>
    </xf>
    <xf numFmtId="0" fontId="24" fillId="33" borderId="17" xfId="50" applyFont="1" applyFill="1" applyBorder="1" applyAlignment="1">
      <alignment horizontal="center" vertical="center"/>
    </xf>
    <xf numFmtId="0" fontId="24" fillId="33" borderId="18" xfId="50" applyFont="1" applyFill="1" applyBorder="1" applyAlignment="1">
      <alignment horizontal="center" vertical="center"/>
    </xf>
    <xf numFmtId="0" fontId="25" fillId="33" borderId="17" xfId="50" applyFont="1" applyFill="1" applyBorder="1" applyAlignment="1">
      <alignment horizontal="center" vertical="center"/>
    </xf>
    <xf numFmtId="0" fontId="25" fillId="33" borderId="18" xfId="50" applyFont="1" applyFill="1" applyBorder="1" applyAlignment="1">
      <alignment horizontal="center" vertical="center"/>
    </xf>
    <xf numFmtId="0" fontId="30" fillId="34" borderId="0" xfId="50" applyFont="1" applyFill="1">
      <alignment vertical="center"/>
    </xf>
    <xf numFmtId="49" fontId="30" fillId="34" borderId="0" xfId="50" quotePrefix="1" applyNumberFormat="1" applyFont="1" applyFill="1" applyAlignment="1">
      <alignment horizontal="right" vertical="center"/>
    </xf>
    <xf numFmtId="0" fontId="12" fillId="35" borderId="34" xfId="50" applyFont="1" applyFill="1" applyBorder="1" applyAlignment="1" applyProtection="1">
      <alignment horizontal="center" vertical="center" shrinkToFit="1"/>
      <protection locked="0"/>
    </xf>
    <xf numFmtId="0" fontId="12" fillId="35" borderId="35" xfId="50" applyFont="1" applyFill="1" applyBorder="1" applyAlignment="1" applyProtection="1">
      <alignment horizontal="center" vertical="center" shrinkToFit="1"/>
      <protection locked="0"/>
    </xf>
    <xf numFmtId="0" fontId="27" fillId="34" borderId="13" xfId="50" applyFont="1" applyFill="1" applyBorder="1" applyAlignment="1">
      <alignment horizontal="center" vertical="center" wrapText="1"/>
    </xf>
    <xf numFmtId="0" fontId="27" fillId="34" borderId="0" xfId="50" applyFont="1" applyFill="1" applyAlignment="1">
      <alignment horizontal="center" vertical="center" wrapText="1"/>
    </xf>
    <xf numFmtId="0" fontId="27" fillId="34" borderId="15" xfId="50" applyFont="1" applyFill="1" applyBorder="1" applyAlignment="1">
      <alignment horizontal="center" vertical="center" wrapText="1"/>
    </xf>
    <xf numFmtId="0" fontId="34" fillId="0" borderId="0" xfId="48" applyFont="1">
      <alignment vertical="center"/>
    </xf>
    <xf numFmtId="0" fontId="27" fillId="35" borderId="13" xfId="50" applyFont="1" applyFill="1" applyBorder="1" applyAlignment="1" applyProtection="1">
      <alignment horizontal="center" vertical="center" wrapText="1"/>
      <protection locked="0"/>
    </xf>
    <xf numFmtId="0" fontId="27" fillId="35" borderId="0" xfId="50" applyFont="1" applyFill="1" applyAlignment="1" applyProtection="1">
      <alignment horizontal="center" vertical="center" wrapText="1"/>
      <protection locked="0"/>
    </xf>
    <xf numFmtId="0" fontId="27" fillId="35" borderId="15" xfId="50" applyFont="1" applyFill="1" applyBorder="1" applyAlignment="1" applyProtection="1">
      <alignment horizontal="center" vertical="center" wrapText="1"/>
      <protection locked="0"/>
    </xf>
    <xf numFmtId="0" fontId="27" fillId="35" borderId="17" xfId="50" applyFont="1" applyFill="1" applyBorder="1" applyAlignment="1" applyProtection="1">
      <alignment horizontal="center" vertical="center"/>
      <protection locked="0"/>
    </xf>
    <xf numFmtId="0" fontId="27" fillId="35" borderId="19" xfId="50" applyFont="1" applyFill="1" applyBorder="1" applyAlignment="1" applyProtection="1">
      <alignment horizontal="center" vertical="center"/>
      <protection locked="0"/>
    </xf>
    <xf numFmtId="0" fontId="27" fillId="35" borderId="18" xfId="50" applyFont="1" applyFill="1" applyBorder="1" applyAlignment="1" applyProtection="1">
      <alignment horizontal="center" vertical="center"/>
      <protection locked="0"/>
    </xf>
    <xf numFmtId="0" fontId="27" fillId="34" borderId="13" xfId="50" applyFont="1" applyFill="1" applyBorder="1" applyAlignment="1">
      <alignment horizontal="center" vertical="center"/>
    </xf>
    <xf numFmtId="0" fontId="27" fillId="34" borderId="0" xfId="50" applyFont="1" applyFill="1" applyAlignment="1">
      <alignment horizontal="center" vertical="center"/>
    </xf>
    <xf numFmtId="0" fontId="27" fillId="34" borderId="15" xfId="50" applyFont="1" applyFill="1" applyBorder="1" applyAlignment="1">
      <alignment horizontal="center" vertical="center"/>
    </xf>
    <xf numFmtId="0" fontId="34" fillId="0" borderId="0" xfId="50" quotePrefix="1" applyFont="1">
      <alignment vertical="center"/>
    </xf>
    <xf numFmtId="0" fontId="27" fillId="34" borderId="17" xfId="50" applyFont="1" applyFill="1" applyBorder="1" applyAlignment="1">
      <alignment horizontal="center" vertical="center"/>
    </xf>
    <xf numFmtId="0" fontId="27" fillId="34" borderId="19" xfId="50" applyFont="1" applyFill="1" applyBorder="1" applyAlignment="1">
      <alignment horizontal="center" vertical="center"/>
    </xf>
    <xf numFmtId="0" fontId="27" fillId="34" borderId="18" xfId="50" applyFont="1" applyFill="1" applyBorder="1" applyAlignment="1">
      <alignment horizontal="center" vertical="center"/>
    </xf>
    <xf numFmtId="0" fontId="12" fillId="34" borderId="19" xfId="50" applyFont="1" applyFill="1" applyBorder="1" applyAlignment="1">
      <alignment vertical="center" textRotation="255"/>
    </xf>
    <xf numFmtId="0" fontId="12" fillId="35" borderId="19" xfId="50" applyFont="1" applyFill="1" applyBorder="1" applyAlignment="1" applyProtection="1">
      <alignment horizontal="left" vertical="center"/>
      <protection locked="0"/>
    </xf>
    <xf numFmtId="0" fontId="12" fillId="35" borderId="18" xfId="50" applyFont="1" applyFill="1" applyBorder="1" applyAlignment="1" applyProtection="1">
      <alignment horizontal="left" vertical="center"/>
      <protection locked="0"/>
    </xf>
    <xf numFmtId="0" fontId="12" fillId="35" borderId="36" xfId="50" applyFont="1" applyFill="1" applyBorder="1" applyAlignment="1" applyProtection="1">
      <alignment horizontal="center" vertical="center" wrapText="1"/>
      <protection locked="0"/>
    </xf>
    <xf numFmtId="0" fontId="12" fillId="34" borderId="17" xfId="50" applyFont="1" applyFill="1" applyBorder="1" applyAlignment="1">
      <alignment horizontal="left" vertical="top" wrapText="1"/>
    </xf>
    <xf numFmtId="0" fontId="12" fillId="34" borderId="19" xfId="50" applyFont="1" applyFill="1" applyBorder="1" applyAlignment="1">
      <alignment horizontal="left" vertical="top" wrapText="1"/>
    </xf>
    <xf numFmtId="0" fontId="12" fillId="34" borderId="18" xfId="50" applyFont="1" applyFill="1" applyBorder="1" applyAlignment="1">
      <alignment horizontal="left" vertical="top" wrapText="1"/>
    </xf>
    <xf numFmtId="0" fontId="12" fillId="0" borderId="0" xfId="50" applyFont="1" applyAlignment="1">
      <alignment vertical="center" wrapText="1"/>
    </xf>
    <xf numFmtId="0" fontId="28" fillId="0" borderId="0" xfId="50" applyFont="1" applyAlignment="1">
      <alignment vertical="center" wrapText="1"/>
    </xf>
    <xf numFmtId="0" fontId="0" fillId="0" borderId="0" xfId="62" applyFont="1">
      <alignment vertical="center"/>
    </xf>
    <xf numFmtId="0" fontId="2" fillId="36" borderId="37" xfId="62" applyFont="1" applyFill="1" applyBorder="1">
      <alignment vertical="center"/>
    </xf>
    <xf numFmtId="0" fontId="2" fillId="36" borderId="38" xfId="62" applyFont="1" applyFill="1" applyBorder="1">
      <alignment vertical="center"/>
    </xf>
    <xf numFmtId="0" fontId="1" fillId="0" borderId="39" xfId="62" applyBorder="1">
      <alignment vertical="center"/>
    </xf>
    <xf numFmtId="0" fontId="2" fillId="36" borderId="40" xfId="62" applyFont="1" applyFill="1" applyBorder="1">
      <alignment vertical="center"/>
    </xf>
    <xf numFmtId="0" fontId="2" fillId="36" borderId="41" xfId="62" applyFont="1" applyFill="1" applyBorder="1">
      <alignment vertical="center"/>
    </xf>
    <xf numFmtId="0" fontId="1" fillId="0" borderId="42" xfId="62" applyBorder="1">
      <alignment vertical="center"/>
    </xf>
    <xf numFmtId="0" fontId="2" fillId="36" borderId="43" xfId="62" applyFont="1" applyFill="1" applyBorder="1">
      <alignment vertical="center"/>
    </xf>
    <xf numFmtId="0" fontId="2" fillId="36" borderId="44" xfId="62" applyFont="1" applyFill="1" applyBorder="1">
      <alignment vertical="center"/>
    </xf>
    <xf numFmtId="0" fontId="1" fillId="0" borderId="45" xfId="62" applyBorder="1">
      <alignment vertical="center"/>
    </xf>
    <xf numFmtId="0" fontId="1" fillId="37" borderId="37" xfId="62" applyFill="1" applyBorder="1">
      <alignment vertical="center"/>
    </xf>
    <xf numFmtId="0" fontId="1" fillId="37" borderId="38" xfId="62" applyFill="1" applyBorder="1">
      <alignment vertical="center"/>
    </xf>
    <xf numFmtId="0" fontId="1" fillId="0" borderId="46" xfId="62" applyBorder="1">
      <alignment vertical="center"/>
    </xf>
    <xf numFmtId="0" fontId="1" fillId="37" borderId="40" xfId="62" applyFill="1" applyBorder="1">
      <alignment vertical="center"/>
    </xf>
    <xf numFmtId="0" fontId="1" fillId="37" borderId="41" xfId="62" applyFill="1" applyBorder="1">
      <alignment vertical="center"/>
    </xf>
    <xf numFmtId="0" fontId="1" fillId="0" borderId="42" xfId="62" applyBorder="1" applyAlignment="1">
      <alignment horizontal="right" vertical="center"/>
    </xf>
    <xf numFmtId="14" fontId="0" fillId="0" borderId="0" xfId="62" applyNumberFormat="1" applyFont="1">
      <alignment vertical="center"/>
    </xf>
    <xf numFmtId="176" fontId="1" fillId="0" borderId="42" xfId="62" applyNumberFormat="1" applyBorder="1" applyAlignment="1">
      <alignment horizontal="right" vertical="center"/>
    </xf>
    <xf numFmtId="177" fontId="1" fillId="0" borderId="42" xfId="62" applyNumberFormat="1" applyBorder="1">
      <alignment vertical="center"/>
    </xf>
    <xf numFmtId="0" fontId="1" fillId="38" borderId="40" xfId="62" applyFill="1" applyBorder="1">
      <alignment vertical="center"/>
    </xf>
    <xf numFmtId="0" fontId="1" fillId="38" borderId="41" xfId="62" applyFill="1" applyBorder="1">
      <alignment vertical="center"/>
    </xf>
    <xf numFmtId="38" fontId="1" fillId="0" borderId="42" xfId="62" applyNumberFormat="1" applyBorder="1">
      <alignment vertical="center"/>
    </xf>
    <xf numFmtId="0" fontId="1" fillId="33" borderId="40" xfId="62" applyFill="1" applyBorder="1">
      <alignment vertical="center"/>
    </xf>
    <xf numFmtId="0" fontId="1" fillId="33" borderId="41" xfId="62" applyFill="1" applyBorder="1">
      <alignment vertical="center"/>
    </xf>
    <xf numFmtId="0" fontId="1" fillId="33" borderId="43" xfId="62" applyFill="1" applyBorder="1">
      <alignment vertical="center"/>
    </xf>
    <xf numFmtId="0" fontId="1" fillId="33" borderId="44" xfId="62" applyFill="1" applyBorder="1">
      <alignment vertical="center"/>
    </xf>
    <xf numFmtId="0" fontId="35" fillId="0" borderId="0" xfId="0" applyFont="1" applyBorder="1" applyAlignment="1">
      <alignment horizontal="center" vertical="center"/>
    </xf>
    <xf numFmtId="0" fontId="21" fillId="0" borderId="0" xfId="0" applyFont="1" applyBorder="1">
      <alignment vertical="center"/>
    </xf>
    <xf numFmtId="0" fontId="36" fillId="0" borderId="0" xfId="0" applyFont="1" applyBorder="1">
      <alignment vertical="center"/>
    </xf>
    <xf numFmtId="0" fontId="36" fillId="0" borderId="0" xfId="0" applyFont="1" applyBorder="1" applyAlignment="1">
      <alignment horizontal="center" vertical="center"/>
    </xf>
    <xf numFmtId="0" fontId="36" fillId="0" borderId="0" xfId="0" applyFont="1" applyBorder="1" applyAlignment="1">
      <alignment horizontal="left" vertical="center" wrapText="1"/>
    </xf>
    <xf numFmtId="0" fontId="36" fillId="0" borderId="0" xfId="0" applyFont="1" applyBorder="1" applyAlignment="1">
      <alignment horizontal="left" vertical="center"/>
    </xf>
    <xf numFmtId="0" fontId="37" fillId="0" borderId="0" xfId="0" applyFont="1">
      <alignment vertical="center"/>
    </xf>
    <xf numFmtId="0" fontId="38" fillId="0" borderId="0" xfId="0" applyFont="1">
      <alignment vertical="center"/>
    </xf>
    <xf numFmtId="0" fontId="39" fillId="0" borderId="0" xfId="0" applyFont="1" applyAlignment="1">
      <alignment horizontal="center" vertical="center" wrapText="1"/>
    </xf>
    <xf numFmtId="0" fontId="37" fillId="0" borderId="0" xfId="0" applyFont="1" applyAlignment="1">
      <alignment horizontal="center" vertical="center" wrapText="1"/>
    </xf>
    <xf numFmtId="0" fontId="40" fillId="0" borderId="0" xfId="0" applyFont="1">
      <alignment vertical="center"/>
    </xf>
    <xf numFmtId="0" fontId="37" fillId="0" borderId="0" xfId="0" applyFont="1" applyAlignment="1">
      <alignment vertical="center" wrapText="1"/>
    </xf>
    <xf numFmtId="0" fontId="37" fillId="39" borderId="0" xfId="0" applyFont="1" applyFill="1" applyAlignment="1">
      <alignment horizontal="right" vertical="center"/>
    </xf>
    <xf numFmtId="0" fontId="37" fillId="0" borderId="0" xfId="0" applyFont="1" applyAlignment="1">
      <alignment horizontal="right" vertical="center"/>
    </xf>
    <xf numFmtId="178" fontId="37" fillId="0" borderId="0" xfId="0" applyNumberFormat="1" applyFont="1" applyAlignment="1">
      <alignment vertical="center" wrapText="1" shrinkToFit="1"/>
    </xf>
    <xf numFmtId="178" fontId="38" fillId="0" borderId="0" xfId="0" applyNumberFormat="1" applyFont="1" applyAlignment="1">
      <alignment vertical="center" wrapText="1" shrinkToFit="1"/>
    </xf>
    <xf numFmtId="178" fontId="37" fillId="0" borderId="0" xfId="0" applyNumberFormat="1" applyFont="1" applyAlignment="1">
      <alignment horizontal="center" vertical="center" wrapText="1" shrinkToFit="1"/>
    </xf>
    <xf numFmtId="179" fontId="37" fillId="0" borderId="0" xfId="0" applyNumberFormat="1" applyFont="1" applyAlignment="1">
      <alignment horizontal="right" vertical="center" shrinkToFit="1"/>
    </xf>
    <xf numFmtId="0" fontId="0" fillId="0" borderId="0" xfId="0" applyAlignment="1">
      <alignment vertical="center" wrapText="1" shrinkToFit="1"/>
    </xf>
    <xf numFmtId="0" fontId="41" fillId="0" borderId="0" xfId="0" applyFont="1" applyAlignment="1">
      <alignment vertical="center" wrapText="1" shrinkToFit="1"/>
    </xf>
    <xf numFmtId="58" fontId="37" fillId="0" borderId="0" xfId="0" applyNumberFormat="1" applyFont="1" applyAlignment="1">
      <alignment horizontal="distributed" vertical="center"/>
    </xf>
    <xf numFmtId="0" fontId="37" fillId="39" borderId="0" xfId="0" applyFont="1" applyFill="1" applyAlignment="1">
      <alignment horizontal="distributed" vertical="center"/>
    </xf>
    <xf numFmtId="58" fontId="37" fillId="39" borderId="0" xfId="0" applyNumberFormat="1" applyFont="1" applyFill="1" applyAlignment="1">
      <alignment horizontal="distributed" vertical="center"/>
    </xf>
    <xf numFmtId="0" fontId="37" fillId="0" borderId="0" xfId="0" applyFont="1" applyAlignment="1">
      <alignment horizontal="distributed" vertical="center"/>
    </xf>
    <xf numFmtId="0" fontId="37" fillId="39" borderId="0" xfId="0" applyFont="1" applyFill="1">
      <alignment vertical="center"/>
    </xf>
    <xf numFmtId="0" fontId="41" fillId="0" borderId="0" xfId="0" applyFont="1">
      <alignment vertical="center"/>
    </xf>
    <xf numFmtId="0" fontId="41" fillId="0" borderId="0" xfId="0" applyFont="1" applyAlignment="1">
      <alignment horizontal="center" vertical="center"/>
    </xf>
    <xf numFmtId="0" fontId="41" fillId="0" borderId="47" xfId="0" applyFont="1" applyBorder="1" applyAlignment="1">
      <alignment horizontal="center" vertical="center" wrapText="1"/>
    </xf>
    <xf numFmtId="0" fontId="41" fillId="0" borderId="48" xfId="0" applyFont="1" applyBorder="1" applyAlignment="1">
      <alignment horizontal="center" vertical="center" wrapText="1"/>
    </xf>
    <xf numFmtId="0" fontId="41" fillId="0" borderId="49" xfId="0" applyFont="1" applyBorder="1" applyAlignment="1">
      <alignment vertical="top" wrapText="1"/>
    </xf>
    <xf numFmtId="0" fontId="12" fillId="0" borderId="50" xfId="0" applyFont="1" applyBorder="1" applyAlignment="1">
      <alignment vertical="center" wrapText="1"/>
    </xf>
    <xf numFmtId="0" fontId="41" fillId="0" borderId="51" xfId="0" applyFont="1" applyBorder="1" applyAlignment="1">
      <alignment horizontal="right" vertical="center" shrinkToFit="1"/>
    </xf>
    <xf numFmtId="0" fontId="42" fillId="0" borderId="0" xfId="0" applyFont="1" applyAlignment="1">
      <alignment horizontal="left"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left" vertical="center" indent="1"/>
    </xf>
    <xf numFmtId="0" fontId="41" fillId="35" borderId="52" xfId="0" applyFont="1" applyFill="1" applyBorder="1" applyAlignment="1">
      <alignment horizontal="center" vertical="center" wrapText="1"/>
    </xf>
    <xf numFmtId="0" fontId="41" fillId="0" borderId="53" xfId="0" applyFont="1" applyBorder="1" applyAlignment="1">
      <alignment horizontal="center" vertical="center" wrapText="1"/>
    </xf>
    <xf numFmtId="0" fontId="41" fillId="0" borderId="54" xfId="0" applyFont="1" applyBorder="1" applyAlignment="1">
      <alignment vertical="top" wrapText="1"/>
    </xf>
    <xf numFmtId="0" fontId="12" fillId="0" borderId="55" xfId="0" applyFont="1" applyBorder="1" applyAlignment="1">
      <alignment vertical="center" wrapText="1"/>
    </xf>
    <xf numFmtId="0" fontId="12" fillId="35" borderId="56" xfId="0" applyFont="1" applyFill="1" applyBorder="1" applyAlignment="1">
      <alignment vertical="center" wrapText="1"/>
    </xf>
    <xf numFmtId="0" fontId="41" fillId="0" borderId="57" xfId="0" applyFont="1" applyBorder="1" applyAlignment="1">
      <alignment horizontal="right" vertical="center" shrinkToFit="1"/>
    </xf>
    <xf numFmtId="0" fontId="12" fillId="0" borderId="58" xfId="0" applyFont="1" applyBorder="1" applyAlignment="1">
      <alignment vertical="center" wrapText="1"/>
    </xf>
    <xf numFmtId="0" fontId="43" fillId="0" borderId="0" xfId="0" applyFont="1" applyAlignment="1">
      <alignment horizontal="right" vertical="center" shrinkToFit="1"/>
    </xf>
    <xf numFmtId="0" fontId="0" fillId="0" borderId="0" xfId="0" applyAlignment="1">
      <alignment horizontal="center" vertical="center"/>
    </xf>
    <xf numFmtId="0" fontId="0" fillId="0" borderId="59" xfId="0" applyFont="1" applyBorder="1" applyAlignment="1">
      <alignment horizontal="right" vertical="center"/>
    </xf>
    <xf numFmtId="0" fontId="41" fillId="35" borderId="60" xfId="0" applyFont="1" applyFill="1" applyBorder="1" applyAlignment="1">
      <alignment horizontal="center" vertical="center" wrapText="1"/>
    </xf>
    <xf numFmtId="0" fontId="41" fillId="0" borderId="61" xfId="0" applyFont="1" applyBorder="1" applyAlignment="1">
      <alignment horizontal="right" vertical="top" wrapText="1"/>
    </xf>
    <xf numFmtId="180" fontId="41" fillId="35" borderId="62" xfId="0" applyNumberFormat="1" applyFont="1" applyFill="1" applyBorder="1" applyAlignment="1">
      <alignment vertical="center" shrinkToFit="1"/>
    </xf>
    <xf numFmtId="180" fontId="41" fillId="0" borderId="63" xfId="0" applyNumberFormat="1" applyFont="1" applyBorder="1" applyAlignment="1">
      <alignment vertical="center" shrinkToFit="1"/>
    </xf>
    <xf numFmtId="180" fontId="43" fillId="0" borderId="0" xfId="0" applyNumberFormat="1" applyFont="1" applyAlignment="1">
      <alignment vertical="center" shrinkToFit="1"/>
    </xf>
    <xf numFmtId="0" fontId="45" fillId="0" borderId="0" xfId="0" applyFont="1">
      <alignment vertical="center"/>
    </xf>
    <xf numFmtId="0" fontId="41" fillId="40" borderId="64" xfId="0" applyFont="1" applyFill="1" applyBorder="1" applyAlignment="1">
      <alignment horizontal="center" vertical="center" wrapText="1"/>
    </xf>
    <xf numFmtId="0" fontId="41" fillId="0" borderId="65" xfId="0" applyFont="1" applyBorder="1" applyAlignment="1">
      <alignment horizontal="center" vertical="center" wrapText="1"/>
    </xf>
    <xf numFmtId="0" fontId="41" fillId="0" borderId="66" xfId="0" applyFont="1" applyBorder="1" applyAlignment="1">
      <alignment horizontal="right" vertical="top" wrapText="1"/>
    </xf>
    <xf numFmtId="180" fontId="41" fillId="40" borderId="55" xfId="0" applyNumberFormat="1" applyFont="1" applyFill="1" applyBorder="1" applyAlignment="1">
      <alignment vertical="center" shrinkToFit="1"/>
    </xf>
    <xf numFmtId="0" fontId="0" fillId="41" borderId="67" xfId="0" applyFont="1" applyFill="1" applyBorder="1">
      <alignment vertical="center"/>
    </xf>
    <xf numFmtId="0" fontId="41" fillId="0" borderId="6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70" xfId="0" applyFont="1" applyBorder="1" applyAlignment="1">
      <alignment horizontal="center" vertical="center" wrapText="1"/>
    </xf>
    <xf numFmtId="0" fontId="41" fillId="0" borderId="71" xfId="0" applyFont="1" applyBorder="1" applyAlignment="1">
      <alignment vertical="top" wrapText="1"/>
    </xf>
    <xf numFmtId="0" fontId="41" fillId="0" borderId="72" xfId="0" applyFont="1" applyBorder="1" applyAlignment="1">
      <alignment vertical="center" wrapText="1"/>
    </xf>
    <xf numFmtId="0" fontId="41" fillId="0" borderId="73" xfId="0" applyFont="1" applyBorder="1" applyAlignment="1">
      <alignment vertical="center" wrapText="1"/>
    </xf>
    <xf numFmtId="0" fontId="41" fillId="0" borderId="74" xfId="0" applyFont="1" applyBorder="1" applyAlignment="1">
      <alignment vertical="center" wrapText="1"/>
    </xf>
    <xf numFmtId="0" fontId="43" fillId="0" borderId="0" xfId="0" applyFont="1" applyAlignment="1">
      <alignment vertical="center" wrapText="1"/>
    </xf>
    <xf numFmtId="0" fontId="46" fillId="34" borderId="0" xfId="0" applyFont="1" applyFill="1" applyAlignment="1">
      <alignment horizontal="left" vertical="center"/>
    </xf>
    <xf numFmtId="0" fontId="47" fillId="0" borderId="0" xfId="41" applyFont="1" applyProtection="1">
      <alignment vertical="center"/>
      <protection locked="0"/>
    </xf>
    <xf numFmtId="0" fontId="47" fillId="0" borderId="0" xfId="41" applyFont="1" applyAlignment="1" applyProtection="1">
      <alignment horizontal="left" vertical="center"/>
      <protection locked="0"/>
    </xf>
    <xf numFmtId="0" fontId="48" fillId="0" borderId="0" xfId="41" applyFont="1" applyAlignment="1" applyProtection="1">
      <alignment horizontal="center" vertical="center"/>
      <protection locked="0"/>
    </xf>
    <xf numFmtId="0" fontId="47" fillId="0" borderId="0" xfId="41" applyFont="1" applyAlignment="1" applyProtection="1">
      <alignment horizontal="left" vertical="center" wrapText="1"/>
      <protection locked="0"/>
    </xf>
    <xf numFmtId="0" fontId="48" fillId="0" borderId="0" xfId="41" applyFont="1" applyProtection="1">
      <alignment vertical="center"/>
      <protection locked="0"/>
    </xf>
    <xf numFmtId="0" fontId="47" fillId="0" borderId="34" xfId="41" applyFont="1" applyBorder="1" applyAlignment="1" applyProtection="1">
      <alignment horizontal="center" vertical="center"/>
      <protection locked="0"/>
    </xf>
    <xf numFmtId="181" fontId="47" fillId="42" borderId="34" xfId="41" applyNumberFormat="1" applyFont="1" applyFill="1" applyBorder="1" applyProtection="1">
      <alignment vertical="center"/>
      <protection locked="0"/>
    </xf>
    <xf numFmtId="0" fontId="47" fillId="0" borderId="32" xfId="41" applyFont="1" applyBorder="1" applyAlignment="1" applyProtection="1">
      <alignment horizontal="center" vertical="center"/>
      <protection locked="0"/>
    </xf>
    <xf numFmtId="0" fontId="47" fillId="0" borderId="0" xfId="41" applyFont="1" applyAlignment="1" applyProtection="1">
      <alignment vertical="center" wrapText="1"/>
      <protection locked="0"/>
    </xf>
    <xf numFmtId="0" fontId="47" fillId="0" borderId="0" xfId="41" applyFont="1" applyAlignment="1" applyProtection="1">
      <alignment horizontal="center" vertical="center"/>
      <protection locked="0"/>
    </xf>
    <xf numFmtId="0" fontId="47" fillId="42" borderId="34" xfId="41" applyFont="1" applyFill="1" applyBorder="1" applyAlignment="1" applyProtection="1">
      <alignment horizontal="center" vertical="center"/>
      <protection locked="0"/>
    </xf>
    <xf numFmtId="182" fontId="47" fillId="0" borderId="34" xfId="41" applyNumberFormat="1" applyFont="1" applyBorder="1">
      <alignment vertical="center"/>
    </xf>
    <xf numFmtId="0" fontId="47" fillId="0" borderId="0" xfId="41" applyFont="1" applyAlignment="1" applyProtection="1">
      <alignment horizontal="right" vertical="center"/>
      <protection locked="0"/>
    </xf>
    <xf numFmtId="0" fontId="49" fillId="0" borderId="0" xfId="41" applyFont="1" applyProtection="1">
      <alignment vertical="center"/>
      <protection locked="0"/>
    </xf>
    <xf numFmtId="182" fontId="47" fillId="0" borderId="34" xfId="41" applyNumberFormat="1" applyFont="1" applyBorder="1" applyProtection="1">
      <alignment vertical="center"/>
      <protection locked="0"/>
    </xf>
    <xf numFmtId="0" fontId="47" fillId="0" borderId="34" xfId="41" applyFont="1" applyBorder="1" applyAlignment="1" applyProtection="1">
      <alignment vertical="center" wrapText="1"/>
      <protection locked="0"/>
    </xf>
    <xf numFmtId="0" fontId="47" fillId="0" borderId="34" xfId="41" applyFont="1" applyBorder="1" applyProtection="1">
      <alignment vertical="center"/>
      <protection locked="0"/>
    </xf>
    <xf numFmtId="0" fontId="47" fillId="0" borderId="19" xfId="41" applyFont="1" applyBorder="1" applyAlignment="1" applyProtection="1">
      <alignment horizontal="right" vertical="center"/>
      <protection locked="0"/>
    </xf>
    <xf numFmtId="0" fontId="49" fillId="42" borderId="0" xfId="41" applyFont="1" applyFill="1" applyAlignment="1" applyProtection="1">
      <alignment horizontal="right" vertical="center"/>
      <protection locked="0"/>
    </xf>
    <xf numFmtId="182" fontId="47" fillId="42" borderId="34" xfId="41" applyNumberFormat="1" applyFont="1" applyFill="1" applyBorder="1" applyProtection="1">
      <alignment vertical="center"/>
      <protection locked="0"/>
    </xf>
    <xf numFmtId="182" fontId="47" fillId="0" borderId="0" xfId="41" applyNumberFormat="1" applyFont="1" applyProtection="1">
      <alignment vertical="center"/>
      <protection locked="0"/>
    </xf>
    <xf numFmtId="182" fontId="47" fillId="0" borderId="0" xfId="41" applyNumberFormat="1" applyFont="1" applyAlignment="1" applyProtection="1">
      <alignment horizontal="right" vertical="center"/>
      <protection locked="0"/>
    </xf>
    <xf numFmtId="0" fontId="50" fillId="0" borderId="0" xfId="41" applyFont="1">
      <alignment vertical="center"/>
    </xf>
    <xf numFmtId="0" fontId="51" fillId="0" borderId="0" xfId="41" applyFont="1" applyAlignment="1">
      <alignment horizontal="right" vertical="center"/>
    </xf>
    <xf numFmtId="0" fontId="50" fillId="0" borderId="0" xfId="41" applyFont="1" applyAlignment="1">
      <alignment horizontal="left" vertical="center"/>
    </xf>
    <xf numFmtId="0" fontId="50" fillId="0" borderId="34" xfId="41" applyFont="1" applyBorder="1" applyAlignment="1">
      <alignment horizontal="center" vertical="center"/>
    </xf>
    <xf numFmtId="0" fontId="50" fillId="0" borderId="34" xfId="41" applyFont="1" applyBorder="1">
      <alignment vertical="center"/>
    </xf>
    <xf numFmtId="0" fontId="52" fillId="0" borderId="0" xfId="41" applyFont="1" applyAlignment="1" applyProtection="1">
      <alignment horizontal="left" vertical="center"/>
      <protection locked="0"/>
    </xf>
    <xf numFmtId="181" fontId="47" fillId="0" borderId="0" xfId="41" applyNumberFormat="1" applyFont="1" applyProtection="1">
      <alignment vertical="center"/>
      <protection locked="0"/>
    </xf>
    <xf numFmtId="0" fontId="53" fillId="0" borderId="0" xfId="40" applyFont="1">
      <alignment vertical="center"/>
    </xf>
    <xf numFmtId="0" fontId="53" fillId="0" borderId="75" xfId="40" applyFont="1" applyBorder="1" applyAlignment="1">
      <alignment horizontal="center" vertical="center" textRotation="255"/>
    </xf>
    <xf numFmtId="0" fontId="53" fillId="0" borderId="76" xfId="40" applyFont="1" applyBorder="1" applyAlignment="1">
      <alignment horizontal="center" vertical="center" textRotation="255"/>
    </xf>
    <xf numFmtId="0" fontId="53" fillId="0" borderId="77" xfId="40" applyFont="1" applyBorder="1" applyAlignment="1">
      <alignment horizontal="center" vertical="center" textRotation="255"/>
    </xf>
    <xf numFmtId="0" fontId="54" fillId="43" borderId="78" xfId="40" applyFont="1" applyFill="1" applyBorder="1" applyAlignment="1">
      <alignment horizontal="center" vertical="center"/>
    </xf>
    <xf numFmtId="0" fontId="53" fillId="0" borderId="79" xfId="40" applyFont="1" applyBorder="1" applyAlignment="1">
      <alignment horizontal="center" vertical="center"/>
    </xf>
    <xf numFmtId="0" fontId="53" fillId="0" borderId="80" xfId="40" applyFont="1" applyBorder="1" applyAlignment="1">
      <alignment horizontal="center" vertical="center"/>
    </xf>
    <xf numFmtId="0" fontId="55" fillId="0" borderId="0" xfId="40" applyFont="1" applyAlignment="1">
      <alignment horizontal="center" vertical="center"/>
    </xf>
    <xf numFmtId="0" fontId="56" fillId="0" borderId="0" xfId="40" applyFont="1">
      <alignment vertical="center"/>
    </xf>
    <xf numFmtId="0" fontId="57" fillId="35" borderId="81" xfId="40" applyFont="1" applyFill="1" applyBorder="1" applyAlignment="1" applyProtection="1">
      <alignment horizontal="left" vertical="center"/>
      <protection locked="0"/>
    </xf>
    <xf numFmtId="0" fontId="53" fillId="0" borderId="82" xfId="40" applyFont="1" applyBorder="1" applyAlignment="1">
      <alignment horizontal="center" vertical="center"/>
    </xf>
    <xf numFmtId="0" fontId="53" fillId="0" borderId="83" xfId="40" applyFont="1" applyBorder="1" applyAlignment="1">
      <alignment horizontal="center" vertical="center"/>
    </xf>
    <xf numFmtId="0" fontId="54" fillId="43" borderId="84" xfId="40" applyFont="1" applyFill="1" applyBorder="1" applyAlignment="1">
      <alignment horizontal="center" vertical="center"/>
    </xf>
    <xf numFmtId="0" fontId="53" fillId="0" borderId="85" xfId="40" applyFont="1" applyBorder="1" applyAlignment="1">
      <alignment horizontal="center" vertical="center"/>
    </xf>
    <xf numFmtId="0" fontId="53" fillId="0" borderId="86" xfId="40" applyFont="1" applyBorder="1" applyAlignment="1">
      <alignment horizontal="center" vertical="center"/>
    </xf>
    <xf numFmtId="0" fontId="53" fillId="0" borderId="87" xfId="40" applyFont="1" applyBorder="1" applyAlignment="1">
      <alignment horizontal="center" vertical="center" textRotation="255"/>
    </xf>
    <xf numFmtId="0" fontId="53" fillId="0" borderId="88" xfId="40" applyFont="1" applyBorder="1" applyAlignment="1">
      <alignment horizontal="center" vertical="center" textRotation="255"/>
    </xf>
    <xf numFmtId="0" fontId="54" fillId="43" borderId="21" xfId="40" applyFont="1" applyFill="1" applyBorder="1" applyAlignment="1">
      <alignment horizontal="center" vertical="center"/>
    </xf>
    <xf numFmtId="0" fontId="53" fillId="35" borderId="89" xfId="40" applyFont="1" applyFill="1" applyBorder="1" applyAlignment="1" applyProtection="1">
      <alignment vertical="center" wrapText="1"/>
      <protection locked="0"/>
    </xf>
    <xf numFmtId="183" fontId="53" fillId="0" borderId="90" xfId="40" applyNumberFormat="1" applyFont="1" applyBorder="1">
      <alignment vertical="center"/>
    </xf>
    <xf numFmtId="0" fontId="57" fillId="0" borderId="0" xfId="40" applyFont="1" applyProtection="1">
      <alignment vertical="center"/>
      <protection locked="0"/>
    </xf>
    <xf numFmtId="0" fontId="53" fillId="0" borderId="91" xfId="40" applyFont="1" applyBorder="1" applyAlignment="1">
      <alignment horizontal="center" vertical="center" textRotation="255" wrapText="1"/>
    </xf>
    <xf numFmtId="0" fontId="53" fillId="0" borderId="19" xfId="40" applyFont="1" applyBorder="1" applyAlignment="1">
      <alignment horizontal="center" vertical="center" textRotation="255" wrapText="1"/>
    </xf>
    <xf numFmtId="0" fontId="53" fillId="0" borderId="92" xfId="40" applyFont="1" applyBorder="1" applyAlignment="1">
      <alignment horizontal="center" vertical="center" textRotation="255" wrapText="1"/>
    </xf>
    <xf numFmtId="0" fontId="54" fillId="43" borderId="93" xfId="40" applyFont="1" applyFill="1" applyBorder="1" applyAlignment="1">
      <alignment horizontal="center" vertical="center"/>
    </xf>
    <xf numFmtId="180" fontId="53" fillId="35" borderId="36" xfId="40" applyNumberFormat="1" applyFont="1" applyFill="1" applyBorder="1" applyAlignment="1">
      <alignment vertical="center" shrinkToFit="1"/>
    </xf>
    <xf numFmtId="183" fontId="53" fillId="0" borderId="94" xfId="40" applyNumberFormat="1" applyFont="1" applyBorder="1">
      <alignment vertical="center"/>
    </xf>
    <xf numFmtId="0" fontId="53" fillId="0" borderId="95" xfId="40" applyFont="1" applyBorder="1" applyAlignment="1">
      <alignment horizontal="left" vertical="center" wrapText="1"/>
    </xf>
    <xf numFmtId="0" fontId="53" fillId="0" borderId="0" xfId="40" applyFont="1" applyAlignment="1">
      <alignment horizontal="left" vertical="center" wrapText="1"/>
    </xf>
    <xf numFmtId="0" fontId="53" fillId="0" borderId="87" xfId="40" applyFont="1" applyBorder="1" applyAlignment="1">
      <alignment horizontal="center" vertical="center" textRotation="255" wrapText="1"/>
    </xf>
    <xf numFmtId="0" fontId="53" fillId="0" borderId="88" xfId="40" applyFont="1" applyBorder="1" applyAlignment="1">
      <alignment horizontal="center" vertical="center" textRotation="255" wrapText="1"/>
    </xf>
    <xf numFmtId="0" fontId="53" fillId="0" borderId="96" xfId="40" applyFont="1" applyBorder="1" applyAlignment="1">
      <alignment horizontal="center" vertical="center" textRotation="255" wrapText="1"/>
    </xf>
    <xf numFmtId="0" fontId="54" fillId="43" borderId="97" xfId="40" applyFont="1" applyFill="1" applyBorder="1" applyAlignment="1">
      <alignment horizontal="center" vertical="center"/>
    </xf>
    <xf numFmtId="180" fontId="53" fillId="35" borderId="34" xfId="40" applyNumberFormat="1" applyFont="1" applyFill="1" applyBorder="1" applyAlignment="1">
      <alignment vertical="center" shrinkToFit="1"/>
    </xf>
    <xf numFmtId="0" fontId="53" fillId="0" borderId="87" xfId="40" applyFont="1" applyBorder="1" applyAlignment="1">
      <alignment horizontal="center" vertical="top" textRotation="255" wrapText="1"/>
    </xf>
    <xf numFmtId="0" fontId="53" fillId="0" borderId="88" xfId="40" applyFont="1" applyBorder="1" applyAlignment="1">
      <alignment horizontal="center" vertical="top" textRotation="255" wrapText="1"/>
    </xf>
    <xf numFmtId="0" fontId="53" fillId="0" borderId="96" xfId="40" applyFont="1" applyBorder="1" applyAlignment="1">
      <alignment horizontal="center" vertical="top" textRotation="255" wrapText="1"/>
    </xf>
    <xf numFmtId="0" fontId="57" fillId="0" borderId="81" xfId="40" applyFont="1" applyBorder="1" applyProtection="1">
      <alignment vertical="center"/>
      <protection locked="0"/>
    </xf>
    <xf numFmtId="183" fontId="53" fillId="35" borderId="88" xfId="40" applyNumberFormat="1" applyFont="1" applyFill="1" applyBorder="1" applyAlignment="1">
      <alignment horizontal="center" vertical="center"/>
    </xf>
    <xf numFmtId="0" fontId="57" fillId="0" borderId="0" xfId="40" applyFont="1" applyAlignment="1" applyProtection="1">
      <alignment horizontal="center" vertical="center"/>
      <protection locked="0"/>
    </xf>
    <xf numFmtId="14" fontId="53" fillId="35" borderId="88" xfId="40" applyNumberFormat="1" applyFont="1" applyFill="1" applyBorder="1" applyAlignment="1">
      <alignment horizontal="center" vertical="center"/>
    </xf>
    <xf numFmtId="0" fontId="54" fillId="43" borderId="16" xfId="40" applyFont="1" applyFill="1" applyBorder="1" applyAlignment="1">
      <alignment horizontal="center" vertical="center"/>
    </xf>
    <xf numFmtId="0" fontId="53" fillId="35" borderId="89" xfId="40" applyFont="1" applyFill="1" applyBorder="1" applyAlignment="1" applyProtection="1">
      <alignment horizontal="center" vertical="center" wrapText="1"/>
      <protection locked="0"/>
    </xf>
    <xf numFmtId="0" fontId="58" fillId="0" borderId="0" xfId="40" applyFont="1" applyProtection="1">
      <alignment vertical="center"/>
      <protection locked="0"/>
    </xf>
    <xf numFmtId="0" fontId="54" fillId="43" borderId="98" xfId="40" applyFont="1" applyFill="1" applyBorder="1" applyAlignment="1">
      <alignment horizontal="center" vertical="center"/>
    </xf>
    <xf numFmtId="0" fontId="53" fillId="35" borderId="11" xfId="40" applyFont="1" applyFill="1" applyBorder="1" applyAlignment="1" applyProtection="1">
      <alignment horizontal="center" vertical="center" wrapText="1"/>
      <protection locked="0"/>
    </xf>
    <xf numFmtId="183" fontId="53" fillId="0" borderId="99" xfId="40" applyNumberFormat="1" applyFont="1" applyBorder="1">
      <alignment vertical="center"/>
    </xf>
    <xf numFmtId="0" fontId="53" fillId="0" borderId="100" xfId="40" applyFont="1" applyBorder="1" applyAlignment="1">
      <alignment horizontal="center" vertical="center"/>
    </xf>
    <xf numFmtId="0" fontId="53" fillId="0" borderId="78" xfId="40" applyFont="1" applyBorder="1">
      <alignment vertical="center"/>
    </xf>
    <xf numFmtId="0" fontId="53" fillId="0" borderId="101" xfId="40" applyFont="1" applyBorder="1" applyAlignment="1">
      <alignment horizontal="center" vertical="center" textRotation="255"/>
    </xf>
    <xf numFmtId="0" fontId="53" fillId="0" borderId="83" xfId="40" applyFont="1" applyBorder="1" applyAlignment="1">
      <alignment horizontal="center" vertical="center" textRotation="255"/>
    </xf>
    <xf numFmtId="183" fontId="53" fillId="35" borderId="78" xfId="40" applyNumberFormat="1" applyFont="1" applyFill="1" applyBorder="1">
      <alignment vertical="center"/>
    </xf>
    <xf numFmtId="183" fontId="53" fillId="0" borderId="86" xfId="40" applyNumberFormat="1" applyFont="1" applyBorder="1">
      <alignment vertical="center"/>
    </xf>
    <xf numFmtId="0" fontId="53" fillId="0" borderId="102" xfId="40" applyFont="1" applyBorder="1" applyAlignment="1">
      <alignment horizontal="center" vertical="center"/>
    </xf>
    <xf numFmtId="0" fontId="53" fillId="0" borderId="35" xfId="40" applyFont="1" applyBorder="1" applyAlignment="1">
      <alignment horizontal="center" vertical="center" textRotation="255"/>
    </xf>
    <xf numFmtId="183" fontId="53" fillId="35" borderId="88" xfId="40" applyNumberFormat="1" applyFont="1" applyFill="1" applyBorder="1">
      <alignment vertical="center"/>
    </xf>
    <xf numFmtId="183" fontId="53" fillId="0" borderId="103" xfId="40" applyNumberFormat="1" applyFont="1" applyBorder="1">
      <alignment vertical="center"/>
    </xf>
    <xf numFmtId="0" fontId="59" fillId="0" borderId="0" xfId="40" applyFont="1">
      <alignment vertical="center"/>
    </xf>
    <xf numFmtId="0" fontId="53" fillId="0" borderId="0" xfId="40" applyFont="1" applyAlignment="1">
      <alignment horizontal="center" vertical="center" textRotation="255"/>
    </xf>
    <xf numFmtId="183" fontId="53" fillId="0" borderId="11" xfId="40" applyNumberFormat="1" applyFont="1" applyBorder="1">
      <alignment vertical="center"/>
    </xf>
    <xf numFmtId="183" fontId="53" fillId="0" borderId="104" xfId="40" applyNumberFormat="1" applyFont="1" applyBorder="1">
      <alignment vertical="center"/>
    </xf>
    <xf numFmtId="0" fontId="53" fillId="0" borderId="100" xfId="40" applyFont="1" applyBorder="1" applyAlignment="1">
      <alignment horizontal="center" vertical="center" wrapText="1"/>
    </xf>
    <xf numFmtId="0" fontId="53" fillId="0" borderId="78" xfId="40" applyFont="1" applyBorder="1" applyAlignment="1">
      <alignment horizontal="center" vertical="center"/>
    </xf>
    <xf numFmtId="0" fontId="53" fillId="0" borderId="102" xfId="40" applyFont="1" applyBorder="1" applyAlignment="1">
      <alignment horizontal="center" vertical="center" wrapText="1"/>
    </xf>
    <xf numFmtId="0" fontId="53" fillId="0" borderId="105" xfId="40" applyFont="1" applyBorder="1" applyAlignment="1">
      <alignment horizontal="center" vertical="center" wrapText="1"/>
    </xf>
    <xf numFmtId="183" fontId="53" fillId="0" borderId="85" xfId="40" applyNumberFormat="1" applyFont="1" applyBorder="1">
      <alignment vertical="center"/>
    </xf>
    <xf numFmtId="183" fontId="53" fillId="0" borderId="89" xfId="40" applyNumberFormat="1" applyFont="1" applyBorder="1">
      <alignment vertical="center"/>
    </xf>
    <xf numFmtId="183" fontId="53" fillId="0" borderId="106" xfId="40" applyNumberFormat="1" applyFont="1" applyBorder="1">
      <alignment vertical="center"/>
    </xf>
    <xf numFmtId="0" fontId="60" fillId="0" borderId="0" xfId="40" applyFont="1" applyAlignment="1">
      <alignment vertical="center"/>
    </xf>
    <xf numFmtId="183" fontId="53" fillId="35" borderId="85" xfId="40" applyNumberFormat="1" applyFont="1" applyFill="1" applyBorder="1">
      <alignment vertical="center"/>
    </xf>
    <xf numFmtId="0" fontId="60" fillId="0" borderId="32" xfId="40" applyFont="1" applyBorder="1" applyAlignment="1">
      <alignment horizontal="left" vertical="center"/>
    </xf>
    <xf numFmtId="183" fontId="53" fillId="35" borderId="89" xfId="40" applyNumberFormat="1" applyFont="1" applyFill="1" applyBorder="1">
      <alignment vertical="center"/>
    </xf>
    <xf numFmtId="0" fontId="60" fillId="0" borderId="33" xfId="40" applyFont="1" applyBorder="1" applyAlignment="1">
      <alignment horizontal="left" vertical="center"/>
    </xf>
    <xf numFmtId="0" fontId="60" fillId="0" borderId="36" xfId="40" applyFont="1" applyBorder="1" applyAlignment="1">
      <alignment horizontal="left" vertical="center"/>
    </xf>
    <xf numFmtId="0" fontId="60" fillId="0" borderId="19" xfId="40" applyFont="1" applyBorder="1" applyAlignment="1">
      <alignment vertical="center"/>
    </xf>
    <xf numFmtId="0" fontId="61" fillId="0" borderId="34" xfId="40" applyFont="1" applyBorder="1" applyAlignment="1">
      <alignment horizontal="center" vertical="center"/>
    </xf>
    <xf numFmtId="0" fontId="53" fillId="0" borderId="75" xfId="40" applyFont="1" applyBorder="1" applyAlignment="1">
      <alignment horizontal="center" vertical="center" textRotation="255" wrapText="1"/>
    </xf>
    <xf numFmtId="0" fontId="54" fillId="43" borderId="107" xfId="40" applyFont="1" applyFill="1" applyBorder="1" applyAlignment="1">
      <alignment horizontal="center" vertical="center"/>
    </xf>
    <xf numFmtId="184" fontId="53" fillId="35" borderId="108" xfId="40" applyNumberFormat="1" applyFont="1" applyFill="1" applyBorder="1">
      <alignment vertical="center"/>
    </xf>
    <xf numFmtId="183" fontId="53" fillId="0" borderId="109" xfId="40" applyNumberFormat="1" applyFont="1" applyBorder="1">
      <alignment vertical="center"/>
    </xf>
    <xf numFmtId="0" fontId="53" fillId="0" borderId="110" xfId="40" applyFont="1" applyBorder="1" applyAlignment="1">
      <alignment horizontal="center" vertical="center" wrapText="1"/>
    </xf>
    <xf numFmtId="0" fontId="53" fillId="0" borderId="36" xfId="40" applyFont="1" applyBorder="1" applyAlignment="1">
      <alignment horizontal="center" vertical="center"/>
    </xf>
    <xf numFmtId="0" fontId="53" fillId="0" borderId="17" xfId="40" applyFont="1" applyBorder="1" applyAlignment="1">
      <alignment horizontal="center" vertical="center"/>
    </xf>
    <xf numFmtId="0" fontId="54" fillId="43" borderId="111" xfId="40" applyFont="1" applyFill="1" applyBorder="1" applyAlignment="1">
      <alignment horizontal="center" vertical="center" wrapText="1"/>
    </xf>
    <xf numFmtId="38" fontId="53" fillId="0" borderId="18" xfId="40" applyNumberFormat="1" applyFont="1" applyBorder="1">
      <alignment vertical="center"/>
    </xf>
    <xf numFmtId="38" fontId="53" fillId="0" borderId="112" xfId="40" applyNumberFormat="1" applyFont="1" applyBorder="1">
      <alignment vertical="center"/>
    </xf>
    <xf numFmtId="0" fontId="53" fillId="0" borderId="113" xfId="40" applyFont="1" applyBorder="1" applyAlignment="1">
      <alignment horizontal="center" vertical="center" wrapText="1"/>
    </xf>
    <xf numFmtId="0" fontId="53" fillId="0" borderId="114" xfId="40" applyFont="1" applyBorder="1" applyAlignment="1">
      <alignment horizontal="center" vertical="center" wrapText="1"/>
    </xf>
    <xf numFmtId="0" fontId="53" fillId="0" borderId="115" xfId="40" applyFont="1" applyBorder="1" applyAlignment="1">
      <alignment horizontal="center" vertical="center" wrapText="1"/>
    </xf>
    <xf numFmtId="0" fontId="54" fillId="43" borderId="116" xfId="40" applyFont="1" applyFill="1" applyBorder="1" applyAlignment="1">
      <alignment horizontal="center" vertical="center" wrapText="1"/>
    </xf>
    <xf numFmtId="38" fontId="53" fillId="0" borderId="11" xfId="40" applyNumberFormat="1" applyFont="1" applyBorder="1">
      <alignment vertical="center"/>
    </xf>
    <xf numFmtId="38" fontId="53" fillId="0" borderId="117" xfId="40" applyNumberFormat="1" applyFont="1" applyBorder="1">
      <alignment vertical="center"/>
    </xf>
    <xf numFmtId="0" fontId="53" fillId="0" borderId="0" xfId="40" applyFont="1" applyAlignment="1">
      <alignment horizontal="right" vertical="center"/>
    </xf>
    <xf numFmtId="0" fontId="53" fillId="0" borderId="118" xfId="40" applyFont="1" applyBorder="1" applyAlignment="1">
      <alignment horizontal="center" vertical="center" wrapText="1"/>
    </xf>
    <xf numFmtId="0" fontId="53" fillId="0" borderId="119" xfId="40" applyFont="1" applyBorder="1" applyAlignment="1">
      <alignment horizontal="center" vertical="center" wrapText="1"/>
    </xf>
    <xf numFmtId="0" fontId="54" fillId="43" borderId="120" xfId="40" applyFont="1" applyFill="1" applyBorder="1" applyAlignment="1">
      <alignment horizontal="center" vertical="center"/>
    </xf>
    <xf numFmtId="183" fontId="53" fillId="35" borderId="121" xfId="40" applyNumberFormat="1" applyFont="1" applyFill="1" applyBorder="1">
      <alignment vertical="center"/>
    </xf>
    <xf numFmtId="183" fontId="53" fillId="0" borderId="122" xfId="40" applyNumberFormat="1" applyFont="1" applyBorder="1">
      <alignment vertical="center"/>
    </xf>
    <xf numFmtId="0" fontId="55" fillId="0" borderId="0" xfId="40" applyFont="1">
      <alignment vertical="center"/>
    </xf>
    <xf numFmtId="0" fontId="53" fillId="0" borderId="123" xfId="40" applyFont="1" applyBorder="1" applyAlignment="1">
      <alignment horizontal="center" vertical="center" wrapText="1"/>
    </xf>
    <xf numFmtId="0" fontId="53" fillId="0" borderId="124" xfId="40" applyFont="1" applyBorder="1" applyAlignment="1">
      <alignment horizontal="center" vertical="center"/>
    </xf>
    <xf numFmtId="38" fontId="62" fillId="44" borderId="108" xfId="40" applyNumberFormat="1" applyFont="1" applyFill="1" applyBorder="1">
      <alignment vertical="center"/>
    </xf>
    <xf numFmtId="38" fontId="62" fillId="44" borderId="125" xfId="40" applyNumberFormat="1" applyFont="1" applyFill="1" applyBorder="1">
      <alignment vertical="center"/>
    </xf>
    <xf numFmtId="0" fontId="26" fillId="0" borderId="0" xfId="43" applyFont="1">
      <alignment vertical="center"/>
    </xf>
    <xf numFmtId="0" fontId="36" fillId="0" borderId="0" xfId="43" applyFont="1">
      <alignment vertical="center"/>
    </xf>
    <xf numFmtId="0" fontId="0" fillId="0" borderId="75" xfId="0" applyBorder="1" applyAlignment="1">
      <alignment horizontal="center" vertical="center"/>
    </xf>
    <xf numFmtId="0" fontId="0" fillId="0" borderId="76" xfId="0" applyFont="1" applyBorder="1" applyAlignment="1">
      <alignment horizontal="center" vertical="center"/>
    </xf>
    <xf numFmtId="0" fontId="0" fillId="0" borderId="77" xfId="0" applyFont="1" applyBorder="1" applyAlignment="1">
      <alignment horizontal="center" vertical="center"/>
    </xf>
    <xf numFmtId="0" fontId="63" fillId="43" borderId="83" xfId="0" applyFont="1" applyFill="1" applyBorder="1" applyAlignment="1">
      <alignment horizontal="center" vertical="center"/>
    </xf>
    <xf numFmtId="0" fontId="0" fillId="0" borderId="82" xfId="0" applyBorder="1" applyAlignment="1">
      <alignment horizontal="center" vertical="center"/>
    </xf>
    <xf numFmtId="0" fontId="0" fillId="0" borderId="126" xfId="0" applyBorder="1" applyAlignment="1">
      <alignment horizontal="center" vertical="center"/>
    </xf>
    <xf numFmtId="0" fontId="0" fillId="0" borderId="79" xfId="0" applyFont="1" applyBorder="1" applyAlignment="1">
      <alignment horizontal="center" vertical="center"/>
    </xf>
    <xf numFmtId="0" fontId="0" fillId="0" borderId="127" xfId="0" applyFont="1" applyBorder="1" applyAlignment="1">
      <alignment horizontal="center" vertical="center"/>
    </xf>
    <xf numFmtId="0" fontId="0" fillId="0" borderId="101" xfId="0" applyFont="1" applyBorder="1" applyAlignment="1">
      <alignment horizontal="center" vertical="center"/>
    </xf>
    <xf numFmtId="0" fontId="0" fillId="0" borderId="80" xfId="0" applyFont="1" applyBorder="1" applyAlignment="1">
      <alignment horizontal="center" vertical="center"/>
    </xf>
    <xf numFmtId="0" fontId="64" fillId="0" borderId="0" xfId="43" applyFont="1">
      <alignment vertical="center"/>
    </xf>
    <xf numFmtId="0" fontId="0" fillId="0" borderId="83" xfId="0" applyFont="1" applyBorder="1" applyAlignment="1">
      <alignment horizontal="center" vertical="center"/>
    </xf>
    <xf numFmtId="0" fontId="0" fillId="0" borderId="128" xfId="0" applyFont="1" applyBorder="1" applyAlignment="1">
      <alignment horizontal="center" vertical="center"/>
    </xf>
    <xf numFmtId="0" fontId="0" fillId="0" borderId="129" xfId="0" applyFont="1" applyBorder="1" applyAlignment="1">
      <alignment horizontal="center" vertical="center"/>
    </xf>
    <xf numFmtId="0" fontId="65" fillId="0" borderId="0" xfId="43" applyFont="1">
      <alignment vertical="center"/>
    </xf>
    <xf numFmtId="0" fontId="0" fillId="0" borderId="87" xfId="0" applyBorder="1" applyAlignment="1">
      <alignment horizontal="center" vertical="center" wrapText="1"/>
    </xf>
    <xf numFmtId="0" fontId="0" fillId="0" borderId="88" xfId="0" applyFont="1" applyBorder="1" applyAlignment="1">
      <alignment horizontal="center" vertical="center" wrapText="1"/>
    </xf>
    <xf numFmtId="0" fontId="0" fillId="0" borderId="96" xfId="0" applyFont="1" applyBorder="1" applyAlignment="1">
      <alignment horizontal="center" vertical="center" wrapText="1"/>
    </xf>
    <xf numFmtId="0" fontId="63" fillId="43" borderId="88" xfId="0" applyFont="1" applyFill="1" applyBorder="1" applyAlignment="1">
      <alignment horizontal="center" vertical="center"/>
    </xf>
    <xf numFmtId="0" fontId="0" fillId="35" borderId="87" xfId="0" applyFont="1" applyFill="1" applyBorder="1" applyAlignment="1" applyProtection="1">
      <alignment horizontal="center" vertical="center" wrapText="1"/>
      <protection locked="0"/>
    </xf>
    <xf numFmtId="0" fontId="0" fillId="35" borderId="130" xfId="0" applyFont="1" applyFill="1" applyBorder="1" applyAlignment="1" applyProtection="1">
      <alignment horizontal="center" vertical="center" wrapText="1"/>
      <protection locked="0"/>
    </xf>
    <xf numFmtId="0" fontId="0" fillId="35" borderId="97" xfId="0" applyFont="1" applyFill="1" applyBorder="1" applyAlignment="1" applyProtection="1">
      <alignment horizontal="center" vertical="center" wrapText="1"/>
      <protection locked="0"/>
    </xf>
    <xf numFmtId="0" fontId="0" fillId="35" borderId="34" xfId="0" applyFont="1" applyFill="1" applyBorder="1" applyAlignment="1" applyProtection="1">
      <alignment horizontal="center" vertical="center" wrapText="1"/>
      <protection locked="0"/>
    </xf>
    <xf numFmtId="0" fontId="0" fillId="35" borderId="35" xfId="0" applyFont="1" applyFill="1" applyBorder="1" applyAlignment="1" applyProtection="1">
      <alignment horizontal="center" vertical="center" wrapText="1"/>
      <protection locked="0"/>
    </xf>
    <xf numFmtId="183" fontId="0" fillId="0" borderId="90" xfId="0" applyNumberFormat="1" applyFont="1" applyBorder="1">
      <alignment vertical="center"/>
    </xf>
    <xf numFmtId="0" fontId="0" fillId="35" borderId="87" xfId="0" applyFont="1" applyFill="1" applyBorder="1" applyAlignment="1" applyProtection="1">
      <alignment horizontal="left" vertical="center" wrapText="1"/>
      <protection locked="0"/>
    </xf>
    <xf numFmtId="0" fontId="0" fillId="35" borderId="130" xfId="0" applyFont="1" applyFill="1" applyBorder="1" applyAlignment="1" applyProtection="1">
      <alignment horizontal="left" vertical="center" wrapText="1"/>
      <protection locked="0"/>
    </xf>
    <xf numFmtId="0" fontId="0" fillId="35" borderId="97" xfId="0" applyFont="1" applyFill="1" applyBorder="1" applyAlignment="1" applyProtection="1">
      <alignment horizontal="left" vertical="center" wrapText="1"/>
      <protection locked="0"/>
    </xf>
    <xf numFmtId="0" fontId="0" fillId="35" borderId="34" xfId="0" applyFont="1" applyFill="1" applyBorder="1" applyAlignment="1" applyProtection="1">
      <alignment horizontal="left" vertical="center" wrapText="1"/>
      <protection locked="0"/>
    </xf>
    <xf numFmtId="0" fontId="63" fillId="43" borderId="19" xfId="0" applyFont="1" applyFill="1" applyBorder="1" applyAlignment="1">
      <alignment horizontal="center" vertical="center"/>
    </xf>
    <xf numFmtId="0" fontId="0" fillId="35" borderId="91" xfId="0" applyFont="1" applyFill="1" applyBorder="1" applyAlignment="1" applyProtection="1">
      <alignment horizontal="center" vertical="center" wrapText="1"/>
      <protection locked="0"/>
    </xf>
    <xf numFmtId="0" fontId="0" fillId="35" borderId="18" xfId="0" applyFont="1" applyFill="1" applyBorder="1" applyAlignment="1" applyProtection="1">
      <alignment horizontal="center" vertical="center" wrapText="1"/>
      <protection locked="0"/>
    </xf>
    <xf numFmtId="0" fontId="0" fillId="35" borderId="19" xfId="0" applyFont="1" applyFill="1" applyBorder="1" applyAlignment="1" applyProtection="1">
      <alignment horizontal="center" vertical="center" wrapText="1"/>
      <protection locked="0"/>
    </xf>
    <xf numFmtId="183" fontId="0" fillId="0" borderId="94" xfId="0" applyNumberFormat="1" applyFont="1" applyBorder="1">
      <alignment vertical="center"/>
    </xf>
    <xf numFmtId="38" fontId="0" fillId="35" borderId="87" xfId="73" applyFont="1" applyFill="1" applyBorder="1" applyAlignment="1" applyProtection="1">
      <alignment horizontal="center" vertical="center" wrapText="1"/>
      <protection locked="0"/>
    </xf>
    <xf numFmtId="38" fontId="0" fillId="35" borderId="130" xfId="73" applyFont="1" applyFill="1" applyBorder="1" applyAlignment="1" applyProtection="1">
      <alignment horizontal="center" vertical="center" wrapText="1"/>
      <protection locked="0"/>
    </xf>
    <xf numFmtId="38" fontId="0" fillId="35" borderId="93" xfId="73" applyFont="1" applyFill="1" applyBorder="1" applyAlignment="1" applyProtection="1">
      <alignment horizontal="center" vertical="center" wrapText="1"/>
      <protection locked="0"/>
    </xf>
    <xf numFmtId="38" fontId="0" fillId="35" borderId="18" xfId="73" applyFont="1" applyFill="1" applyBorder="1" applyAlignment="1" applyProtection="1">
      <alignment horizontal="center" vertical="center" wrapText="1"/>
      <protection locked="0"/>
    </xf>
    <xf numFmtId="38" fontId="0" fillId="35" borderId="19" xfId="73" applyFont="1" applyFill="1" applyBorder="1" applyAlignment="1" applyProtection="1">
      <alignment horizontal="center" vertical="center" wrapText="1"/>
      <protection locked="0"/>
    </xf>
    <xf numFmtId="38" fontId="0" fillId="35" borderId="91" xfId="73" applyFont="1" applyFill="1" applyBorder="1" applyAlignment="1" applyProtection="1">
      <alignment horizontal="center" vertical="center" wrapText="1"/>
      <protection locked="0"/>
    </xf>
    <xf numFmtId="38" fontId="0" fillId="35" borderId="131" xfId="73" applyFont="1" applyFill="1" applyBorder="1" applyAlignment="1" applyProtection="1">
      <alignment horizontal="center" vertical="center" wrapText="1"/>
      <protection locked="0"/>
    </xf>
    <xf numFmtId="38" fontId="0" fillId="35" borderId="97" xfId="73" applyFont="1" applyFill="1" applyBorder="1" applyAlignment="1" applyProtection="1">
      <alignment horizontal="center" vertical="center" wrapText="1"/>
      <protection locked="0"/>
    </xf>
    <xf numFmtId="185" fontId="0" fillId="35" borderId="91" xfId="73" applyNumberFormat="1" applyFont="1" applyFill="1" applyBorder="1" applyAlignment="1" applyProtection="1">
      <alignment horizontal="center" vertical="center" wrapText="1"/>
      <protection locked="0"/>
    </xf>
    <xf numFmtId="185" fontId="0" fillId="35" borderId="131" xfId="73" applyNumberFormat="1" applyFont="1" applyFill="1" applyBorder="1" applyAlignment="1" applyProtection="1">
      <alignment horizontal="center" vertical="center" wrapText="1"/>
      <protection locked="0"/>
    </xf>
    <xf numFmtId="185" fontId="0" fillId="35" borderId="97" xfId="73" applyNumberFormat="1" applyFont="1" applyFill="1" applyBorder="1" applyAlignment="1" applyProtection="1">
      <alignment horizontal="center" vertical="center" wrapText="1"/>
      <protection locked="0"/>
    </xf>
    <xf numFmtId="185" fontId="0" fillId="35" borderId="89" xfId="73" applyNumberFormat="1" applyFont="1" applyFill="1" applyBorder="1" applyAlignment="1" applyProtection="1">
      <alignment horizontal="center" vertical="center" wrapText="1"/>
      <protection locked="0"/>
    </xf>
    <xf numFmtId="185" fontId="0" fillId="35" borderId="93" xfId="73" applyNumberFormat="1" applyFont="1" applyFill="1" applyBorder="1" applyAlignment="1" applyProtection="1">
      <alignment horizontal="center" vertical="center" wrapText="1"/>
      <protection locked="0"/>
    </xf>
    <xf numFmtId="185" fontId="0" fillId="35" borderId="18" xfId="73" applyNumberFormat="1" applyFont="1" applyFill="1" applyBorder="1" applyAlignment="1" applyProtection="1">
      <alignment horizontal="center" vertical="center" wrapText="1"/>
      <protection locked="0"/>
    </xf>
    <xf numFmtId="12" fontId="0" fillId="35" borderId="131" xfId="73" applyNumberFormat="1" applyFont="1" applyFill="1" applyBorder="1" applyAlignment="1" applyProtection="1">
      <alignment horizontal="center" vertical="center" wrapText="1"/>
      <protection locked="0"/>
    </xf>
    <xf numFmtId="12" fontId="0" fillId="35" borderId="93" xfId="73" applyNumberFormat="1" applyFont="1" applyFill="1" applyBorder="1" applyAlignment="1" applyProtection="1">
      <alignment horizontal="center" vertical="center" wrapText="1"/>
      <protection locked="0"/>
    </xf>
    <xf numFmtId="12" fontId="0" fillId="35" borderId="18" xfId="73" applyNumberFormat="1" applyFont="1" applyFill="1" applyBorder="1" applyAlignment="1" applyProtection="1">
      <alignment horizontal="center" vertical="center" wrapText="1"/>
      <protection locked="0"/>
    </xf>
    <xf numFmtId="186" fontId="0" fillId="35" borderId="18" xfId="73" applyNumberFormat="1" applyFont="1" applyFill="1" applyBorder="1" applyAlignment="1" applyProtection="1">
      <alignment horizontal="center" vertical="center" wrapText="1"/>
      <protection locked="0"/>
    </xf>
    <xf numFmtId="186" fontId="0" fillId="35" borderId="19" xfId="73" applyNumberFormat="1" applyFont="1" applyFill="1" applyBorder="1" applyAlignment="1" applyProtection="1">
      <alignment horizontal="center" vertical="center" wrapText="1"/>
      <protection locked="0"/>
    </xf>
    <xf numFmtId="0" fontId="0" fillId="0" borderId="132" xfId="0" applyBorder="1" applyAlignment="1">
      <alignment horizontal="center" vertical="center" wrapText="1"/>
    </xf>
    <xf numFmtId="0" fontId="0" fillId="0" borderId="12" xfId="0" applyFont="1" applyBorder="1" applyAlignment="1">
      <alignment horizontal="center" vertical="center" wrapText="1"/>
    </xf>
    <xf numFmtId="0" fontId="0" fillId="0" borderId="133" xfId="0" applyFont="1" applyBorder="1" applyAlignment="1">
      <alignment horizontal="center" vertical="center" wrapText="1"/>
    </xf>
    <xf numFmtId="183" fontId="0" fillId="0" borderId="134" xfId="0" applyNumberFormat="1" applyFont="1" applyBorder="1" applyAlignment="1">
      <alignment horizontal="center" vertical="center"/>
    </xf>
    <xf numFmtId="0" fontId="12" fillId="0" borderId="87" xfId="0" applyFont="1" applyBorder="1" applyAlignment="1">
      <alignment horizontal="center" vertical="center" textRotation="255" wrapText="1"/>
    </xf>
    <xf numFmtId="0" fontId="12" fillId="0" borderId="88" xfId="0" applyFont="1" applyBorder="1" applyAlignment="1">
      <alignment horizontal="center" vertical="center" textRotation="255" wrapText="1"/>
    </xf>
    <xf numFmtId="0" fontId="12" fillId="0" borderId="96" xfId="0" applyFont="1" applyBorder="1" applyAlignment="1">
      <alignment horizontal="center" vertical="center" textRotation="255" wrapText="1"/>
    </xf>
    <xf numFmtId="57" fontId="0" fillId="35" borderId="91" xfId="73" applyNumberFormat="1" applyFont="1" applyFill="1" applyBorder="1" applyAlignment="1" applyProtection="1">
      <alignment horizontal="center" vertical="center" wrapText="1"/>
      <protection locked="0"/>
    </xf>
    <xf numFmtId="57" fontId="0" fillId="35" borderId="131" xfId="73" applyNumberFormat="1" applyFont="1" applyFill="1" applyBorder="1" applyAlignment="1" applyProtection="1">
      <alignment horizontal="center" vertical="center" wrapText="1"/>
      <protection locked="0"/>
    </xf>
    <xf numFmtId="57" fontId="0" fillId="35" borderId="97" xfId="73" applyNumberFormat="1" applyFont="1" applyFill="1" applyBorder="1" applyAlignment="1" applyProtection="1">
      <alignment horizontal="center" vertical="center" wrapText="1"/>
      <protection locked="0"/>
    </xf>
    <xf numFmtId="57" fontId="0" fillId="35" borderId="89" xfId="73" applyNumberFormat="1" applyFont="1" applyFill="1" applyBorder="1" applyAlignment="1" applyProtection="1">
      <alignment horizontal="center" vertical="center" wrapText="1"/>
      <protection locked="0"/>
    </xf>
    <xf numFmtId="57" fontId="0" fillId="35" borderId="34" xfId="73" applyNumberFormat="1" applyFont="1" applyFill="1" applyBorder="1" applyAlignment="1" applyProtection="1">
      <alignment horizontal="center" vertical="center" wrapText="1"/>
      <protection locked="0"/>
    </xf>
    <xf numFmtId="57" fontId="0" fillId="35" borderId="92" xfId="73" applyNumberFormat="1" applyFont="1" applyFill="1" applyBorder="1" applyAlignment="1" applyProtection="1">
      <alignment horizontal="center" vertical="center" wrapText="1"/>
      <protection locked="0"/>
    </xf>
    <xf numFmtId="183" fontId="0" fillId="0" borderId="99" xfId="0" applyNumberFormat="1" applyFont="1" applyBorder="1">
      <alignment vertical="center"/>
    </xf>
    <xf numFmtId="0" fontId="0" fillId="0" borderId="0" xfId="43" applyFont="1" applyAlignment="1">
      <alignment horizontal="right" vertical="center"/>
    </xf>
    <xf numFmtId="0" fontId="12" fillId="0" borderId="135" xfId="0" applyFont="1" applyBorder="1" applyAlignment="1">
      <alignment horizontal="center" vertical="center" textRotation="255" wrapText="1"/>
    </xf>
    <xf numFmtId="0" fontId="12" fillId="0" borderId="136" xfId="0" applyFont="1" applyBorder="1" applyAlignment="1">
      <alignment horizontal="center" vertical="center" textRotation="255" wrapText="1"/>
    </xf>
    <xf numFmtId="0" fontId="12" fillId="0" borderId="137" xfId="0" applyFont="1" applyBorder="1" applyAlignment="1">
      <alignment horizontal="center" vertical="center" textRotation="255" wrapText="1"/>
    </xf>
    <xf numFmtId="0" fontId="0" fillId="35" borderId="135" xfId="0" applyFont="1" applyFill="1" applyBorder="1" applyAlignment="1">
      <alignment horizontal="center" vertical="center"/>
    </xf>
    <xf numFmtId="0" fontId="0" fillId="35" borderId="138" xfId="0" applyFont="1" applyFill="1" applyBorder="1" applyAlignment="1">
      <alignment horizontal="center" vertical="center"/>
    </xf>
    <xf numFmtId="0" fontId="0" fillId="35" borderId="139" xfId="0" applyFont="1" applyFill="1" applyBorder="1" applyAlignment="1">
      <alignment horizontal="center" vertical="center"/>
    </xf>
    <xf numFmtId="0" fontId="0" fillId="35" borderId="140" xfId="0" applyFont="1" applyFill="1" applyBorder="1" applyAlignment="1">
      <alignment horizontal="center" vertical="center"/>
    </xf>
    <xf numFmtId="0" fontId="0" fillId="35" borderId="141" xfId="0" applyFont="1" applyFill="1" applyBorder="1" applyAlignment="1">
      <alignment horizontal="center" vertical="center"/>
    </xf>
    <xf numFmtId="0" fontId="0" fillId="35" borderId="136" xfId="0" applyFont="1" applyFill="1" applyBorder="1" applyAlignment="1">
      <alignment horizontal="center" vertical="center"/>
    </xf>
    <xf numFmtId="183" fontId="0" fillId="0" borderId="142" xfId="0" applyNumberFormat="1" applyFont="1" applyBorder="1">
      <alignment vertical="center"/>
    </xf>
    <xf numFmtId="184" fontId="0" fillId="0" borderId="0" xfId="0" applyNumberFormat="1" applyFont="1">
      <alignment vertical="center"/>
    </xf>
    <xf numFmtId="0" fontId="66" fillId="0" borderId="143" xfId="0" applyFont="1" applyBorder="1" applyAlignment="1">
      <alignment horizontal="center" vertical="center"/>
    </xf>
    <xf numFmtId="0" fontId="66" fillId="0" borderId="144" xfId="0" applyFont="1" applyBorder="1" applyAlignment="1">
      <alignment horizontal="center" vertical="center"/>
    </xf>
    <xf numFmtId="0" fontId="53" fillId="0" borderId="0" xfId="0" applyFont="1" applyAlignment="1">
      <alignment horizontal="center" vertical="center"/>
    </xf>
    <xf numFmtId="0" fontId="53" fillId="45" borderId="145" xfId="0" applyFont="1" applyFill="1" applyBorder="1" applyAlignment="1">
      <alignment horizontal="center" vertical="center"/>
    </xf>
    <xf numFmtId="0" fontId="53" fillId="0" borderId="146" xfId="0" applyFont="1" applyBorder="1" applyAlignment="1">
      <alignment vertical="center" wrapText="1"/>
    </xf>
    <xf numFmtId="0" fontId="53" fillId="0" borderId="146" xfId="0" applyFont="1" applyBorder="1" applyAlignment="1">
      <alignment horizontal="center" vertical="center"/>
    </xf>
    <xf numFmtId="0" fontId="53" fillId="0" borderId="34" xfId="0" applyFont="1" applyBorder="1" applyAlignment="1">
      <alignment horizontal="center" vertical="center"/>
    </xf>
    <xf numFmtId="0" fontId="53" fillId="0" borderId="130" xfId="0" applyFont="1" applyBorder="1" applyAlignment="1">
      <alignment horizontal="center" vertical="center"/>
    </xf>
    <xf numFmtId="0" fontId="53" fillId="0" borderId="147" xfId="0" applyFont="1" applyBorder="1" applyAlignment="1">
      <alignment horizontal="center" vertical="center"/>
    </xf>
    <xf numFmtId="0" fontId="53" fillId="0" borderId="148" xfId="0" applyFont="1" applyBorder="1" applyAlignment="1">
      <alignment horizontal="center" vertical="center"/>
    </xf>
    <xf numFmtId="0" fontId="53" fillId="0" borderId="149" xfId="0" applyFont="1" applyBorder="1" applyAlignment="1">
      <alignment horizontal="center" vertical="center"/>
    </xf>
    <xf numFmtId="0" fontId="53" fillId="0" borderId="150" xfId="0" applyFont="1" applyBorder="1" applyAlignment="1">
      <alignment horizontal="center" vertical="center"/>
    </xf>
    <xf numFmtId="0" fontId="66" fillId="0" borderId="95" xfId="0" applyFont="1" applyBorder="1" applyAlignment="1">
      <alignment horizontal="center" vertical="center"/>
    </xf>
    <xf numFmtId="0" fontId="66" fillId="0" borderId="81" xfId="0" applyFont="1" applyBorder="1" applyAlignment="1">
      <alignment horizontal="center" vertical="center"/>
    </xf>
    <xf numFmtId="0" fontId="53" fillId="45" borderId="151" xfId="0" applyFont="1" applyFill="1" applyBorder="1" applyAlignment="1">
      <alignment horizontal="center" vertical="center"/>
    </xf>
    <xf numFmtId="0" fontId="53" fillId="0" borderId="152" xfId="0" applyFont="1" applyBorder="1">
      <alignment vertical="center"/>
    </xf>
    <xf numFmtId="0" fontId="53" fillId="35" borderId="152" xfId="0" applyFont="1" applyFill="1" applyBorder="1" applyAlignment="1">
      <alignment horizontal="center" vertical="center"/>
    </xf>
    <xf numFmtId="0" fontId="53" fillId="35" borderId="34" xfId="0" applyFont="1" applyFill="1" applyBorder="1" applyAlignment="1">
      <alignment horizontal="center" vertical="center"/>
    </xf>
    <xf numFmtId="0" fontId="53" fillId="35" borderId="130" xfId="0" applyFont="1" applyFill="1" applyBorder="1" applyAlignment="1">
      <alignment horizontal="center" vertical="center"/>
    </xf>
    <xf numFmtId="0" fontId="53" fillId="35" borderId="153" xfId="0" applyFont="1" applyFill="1" applyBorder="1">
      <alignment vertical="center"/>
    </xf>
    <xf numFmtId="0" fontId="53" fillId="35" borderId="151" xfId="0" applyFont="1" applyFill="1" applyBorder="1">
      <alignment vertical="center"/>
    </xf>
    <xf numFmtId="0" fontId="53" fillId="35" borderId="154" xfId="0" applyFont="1" applyFill="1" applyBorder="1">
      <alignment vertical="center"/>
    </xf>
    <xf numFmtId="0" fontId="0" fillId="46" borderId="150" xfId="0" applyFill="1" applyBorder="1">
      <alignment vertical="center"/>
    </xf>
    <xf numFmtId="0" fontId="67" fillId="0" borderId="0" xfId="0" applyFont="1" applyAlignment="1">
      <alignment horizontal="center" vertical="center"/>
    </xf>
    <xf numFmtId="0" fontId="68" fillId="0" borderId="155" xfId="0" applyFont="1" applyBorder="1" applyAlignment="1">
      <alignment vertical="center" wrapText="1"/>
    </xf>
    <xf numFmtId="0" fontId="68" fillId="35" borderId="146" xfId="0" applyFont="1" applyFill="1" applyBorder="1" applyAlignment="1">
      <alignment horizontal="center" vertical="center" wrapText="1"/>
    </xf>
    <xf numFmtId="0" fontId="68" fillId="35" borderId="34" xfId="0" applyFont="1" applyFill="1" applyBorder="1" applyAlignment="1">
      <alignment vertical="center" wrapText="1"/>
    </xf>
    <xf numFmtId="0" fontId="68" fillId="35" borderId="130" xfId="0" applyFont="1" applyFill="1" applyBorder="1" applyAlignment="1">
      <alignment vertical="center" wrapText="1"/>
    </xf>
    <xf numFmtId="0" fontId="68" fillId="35" borderId="18" xfId="0" applyFont="1" applyFill="1" applyBorder="1" applyAlignment="1">
      <alignment vertical="center" wrapText="1"/>
    </xf>
    <xf numFmtId="0" fontId="68" fillId="35" borderId="19" xfId="0" applyFont="1" applyFill="1" applyBorder="1" applyAlignment="1">
      <alignment vertical="center" wrapText="1"/>
    </xf>
    <xf numFmtId="0" fontId="53" fillId="0" borderId="156" xfId="0" applyFont="1" applyBorder="1">
      <alignment vertical="center"/>
    </xf>
    <xf numFmtId="0" fontId="53" fillId="0" borderId="157" xfId="0" applyFont="1" applyBorder="1">
      <alignment vertical="center"/>
    </xf>
    <xf numFmtId="0" fontId="53" fillId="0" borderId="158" xfId="0" applyFont="1" applyBorder="1">
      <alignment vertical="center"/>
    </xf>
    <xf numFmtId="0" fontId="53" fillId="0" borderId="159" xfId="0" applyFont="1" applyBorder="1" applyAlignment="1">
      <alignment horizontal="center" vertical="center"/>
    </xf>
    <xf numFmtId="0" fontId="68" fillId="35" borderId="19" xfId="0" applyFont="1" applyFill="1" applyBorder="1" applyAlignment="1">
      <alignment horizontal="center" vertical="center" wrapText="1"/>
    </xf>
    <xf numFmtId="0" fontId="68" fillId="35" borderId="34" xfId="0" applyFont="1" applyFill="1" applyBorder="1" applyAlignment="1">
      <alignment horizontal="center" vertical="center" wrapText="1"/>
    </xf>
    <xf numFmtId="0" fontId="68" fillId="35" borderId="131" xfId="0" applyFont="1" applyFill="1" applyBorder="1" applyAlignment="1">
      <alignment horizontal="center" vertical="center" wrapText="1"/>
    </xf>
    <xf numFmtId="0" fontId="68" fillId="47" borderId="18" xfId="0" applyFont="1" applyFill="1" applyBorder="1" applyAlignment="1">
      <alignment vertical="center" wrapText="1"/>
    </xf>
    <xf numFmtId="0" fontId="68" fillId="47" borderId="36" xfId="0" applyFont="1" applyFill="1" applyBorder="1" applyAlignment="1">
      <alignment vertical="center" wrapText="1"/>
    </xf>
    <xf numFmtId="0" fontId="68" fillId="47" borderId="17" xfId="0" applyFont="1" applyFill="1" applyBorder="1" applyAlignment="1">
      <alignment vertical="center" wrapText="1"/>
    </xf>
    <xf numFmtId="0" fontId="53" fillId="0" borderId="160" xfId="0" applyFont="1" applyBorder="1" applyAlignment="1">
      <alignment horizontal="center" vertical="center"/>
    </xf>
    <xf numFmtId="0" fontId="69" fillId="0" borderId="161" xfId="0" applyFont="1" applyBorder="1" applyAlignment="1">
      <alignment horizontal="center" vertical="center"/>
    </xf>
    <xf numFmtId="0" fontId="53" fillId="0" borderId="162" xfId="0" applyFont="1" applyBorder="1" applyAlignment="1">
      <alignment horizontal="center" vertical="center"/>
    </xf>
    <xf numFmtId="0" fontId="68" fillId="48" borderId="19" xfId="0" applyFont="1" applyFill="1" applyBorder="1" applyAlignment="1">
      <alignment horizontal="center" vertical="center" wrapText="1"/>
    </xf>
    <xf numFmtId="187" fontId="68" fillId="48" borderId="34" xfId="0" applyNumberFormat="1" applyFont="1" applyFill="1" applyBorder="1" applyAlignment="1">
      <alignment vertical="center" wrapText="1"/>
    </xf>
    <xf numFmtId="187" fontId="68" fillId="48" borderId="130" xfId="0" applyNumberFormat="1" applyFont="1" applyFill="1" applyBorder="1" applyAlignment="1">
      <alignment vertical="center" wrapText="1"/>
    </xf>
    <xf numFmtId="187" fontId="68" fillId="48" borderId="18" xfId="0" applyNumberFormat="1" applyFont="1" applyFill="1" applyBorder="1" applyAlignment="1">
      <alignment vertical="center" wrapText="1"/>
    </xf>
    <xf numFmtId="187" fontId="68" fillId="48" borderId="36" xfId="0" applyNumberFormat="1" applyFont="1" applyFill="1" applyBorder="1" applyAlignment="1">
      <alignment vertical="center" wrapText="1"/>
    </xf>
    <xf numFmtId="187" fontId="68" fillId="48" borderId="17" xfId="0" applyNumberFormat="1" applyFont="1" applyFill="1" applyBorder="1" applyAlignment="1">
      <alignment vertical="center" wrapText="1"/>
    </xf>
    <xf numFmtId="0" fontId="69" fillId="0" borderId="163" xfId="0" applyFont="1" applyBorder="1" applyAlignment="1">
      <alignment horizontal="center" vertical="center"/>
    </xf>
    <xf numFmtId="0" fontId="53" fillId="0" borderId="164" xfId="0" applyFont="1" applyBorder="1" applyAlignment="1">
      <alignment horizontal="center" vertical="center"/>
    </xf>
    <xf numFmtId="0" fontId="68" fillId="35" borderId="0" xfId="0" applyFont="1" applyFill="1" applyAlignment="1">
      <alignment horizontal="center" vertical="center" wrapText="1"/>
    </xf>
    <xf numFmtId="0" fontId="53" fillId="0" borderId="165" xfId="0" applyFont="1" applyBorder="1" applyAlignment="1">
      <alignment horizontal="center" vertical="center"/>
    </xf>
    <xf numFmtId="0" fontId="68" fillId="47" borderId="19" xfId="0" applyFont="1" applyFill="1" applyBorder="1" applyAlignment="1">
      <alignment vertical="center" wrapText="1"/>
    </xf>
    <xf numFmtId="0" fontId="53" fillId="0" borderId="166" xfId="0" applyFont="1" applyBorder="1" applyAlignment="1">
      <alignment horizontal="left" vertical="center" wrapText="1"/>
    </xf>
    <xf numFmtId="0" fontId="53" fillId="0" borderId="167" xfId="0" applyFont="1" applyBorder="1" applyAlignment="1">
      <alignment horizontal="left" vertical="center" wrapText="1"/>
    </xf>
    <xf numFmtId="0" fontId="53" fillId="0" borderId="168" xfId="0" applyFont="1" applyBorder="1" applyAlignment="1">
      <alignment horizontal="left" vertical="center" wrapText="1"/>
    </xf>
    <xf numFmtId="0" fontId="53" fillId="0" borderId="161" xfId="0" applyFont="1" applyBorder="1" applyAlignment="1">
      <alignment horizontal="center" vertical="center"/>
    </xf>
    <xf numFmtId="0" fontId="53" fillId="0" borderId="169" xfId="0" applyFont="1" applyBorder="1" applyAlignment="1">
      <alignment horizontal="center" vertical="center"/>
    </xf>
    <xf numFmtId="0" fontId="53" fillId="0" borderId="170" xfId="0" applyFont="1" applyBorder="1" applyAlignment="1">
      <alignment horizontal="left" vertical="center" wrapText="1"/>
    </xf>
    <xf numFmtId="0" fontId="53" fillId="0" borderId="171" xfId="0" applyFont="1" applyBorder="1" applyAlignment="1">
      <alignment horizontal="left" vertical="center" wrapText="1"/>
    </xf>
    <xf numFmtId="0" fontId="53" fillId="0" borderId="172" xfId="0" applyFont="1" applyBorder="1" applyAlignment="1">
      <alignment horizontal="center" vertical="center"/>
    </xf>
    <xf numFmtId="0" fontId="68" fillId="35" borderId="152" xfId="0" applyFont="1" applyFill="1" applyBorder="1" applyAlignment="1">
      <alignment horizontal="center" vertical="center" wrapText="1"/>
    </xf>
    <xf numFmtId="0" fontId="53" fillId="0" borderId="163" xfId="0" applyFont="1" applyBorder="1" applyAlignment="1">
      <alignment horizontal="center" vertical="center"/>
    </xf>
    <xf numFmtId="0" fontId="53" fillId="0" borderId="153" xfId="0" applyFont="1" applyBorder="1" applyAlignment="1">
      <alignment horizontal="center" vertical="center"/>
    </xf>
    <xf numFmtId="0" fontId="68" fillId="0" borderId="149" xfId="0" applyFont="1" applyBorder="1" applyAlignment="1">
      <alignment vertical="center" wrapText="1"/>
    </xf>
    <xf numFmtId="0" fontId="68" fillId="48" borderId="146" xfId="0" applyFont="1" applyFill="1" applyBorder="1" applyAlignment="1">
      <alignment horizontal="center" vertical="center" wrapText="1"/>
    </xf>
    <xf numFmtId="3" fontId="68" fillId="48" borderId="34" xfId="0" applyNumberFormat="1" applyFont="1" applyFill="1" applyBorder="1" applyAlignment="1">
      <alignment horizontal="right" vertical="center"/>
    </xf>
    <xf numFmtId="3" fontId="68" fillId="48" borderId="130" xfId="0" applyNumberFormat="1" applyFont="1" applyFill="1" applyBorder="1" applyAlignment="1">
      <alignment horizontal="right" vertical="center"/>
    </xf>
    <xf numFmtId="3" fontId="68" fillId="48" borderId="18" xfId="0" applyNumberFormat="1" applyFont="1" applyFill="1" applyBorder="1" applyAlignment="1">
      <alignment horizontal="right" vertical="center"/>
    </xf>
    <xf numFmtId="3" fontId="70" fillId="0" borderId="150" xfId="0" applyNumberFormat="1" applyFont="1" applyBorder="1">
      <alignment vertical="center"/>
    </xf>
    <xf numFmtId="0" fontId="66" fillId="0" borderId="118" xfId="0" applyFont="1" applyBorder="1" applyAlignment="1">
      <alignment horizontal="center" vertical="center"/>
    </xf>
    <xf numFmtId="0" fontId="66" fillId="0" borderId="173" xfId="0" applyFont="1" applyBorder="1" applyAlignment="1">
      <alignment horizontal="center" vertical="center"/>
    </xf>
    <xf numFmtId="0" fontId="53" fillId="0" borderId="149" xfId="0" applyFont="1" applyBorder="1">
      <alignment vertical="center"/>
    </xf>
    <xf numFmtId="0" fontId="53" fillId="0" borderId="131" xfId="0" applyFont="1" applyBorder="1" applyAlignment="1">
      <alignment horizontal="center" vertical="center"/>
    </xf>
    <xf numFmtId="0" fontId="58" fillId="0" borderId="18" xfId="0" applyFont="1" applyBorder="1" applyAlignment="1">
      <alignment vertical="center" wrapText="1"/>
    </xf>
    <xf numFmtId="0" fontId="58" fillId="0" borderId="19" xfId="0" applyFont="1" applyBorder="1" applyAlignment="1">
      <alignment vertical="center" wrapText="1"/>
    </xf>
    <xf numFmtId="0" fontId="0" fillId="0" borderId="150" xfId="0" applyBorder="1">
      <alignment vertical="center"/>
    </xf>
    <xf numFmtId="0" fontId="53" fillId="0" borderId="174" xfId="0" applyFont="1" applyBorder="1" applyAlignment="1">
      <alignment horizontal="left" vertical="center" wrapText="1"/>
    </xf>
    <xf numFmtId="0" fontId="53" fillId="0" borderId="175" xfId="0" applyFont="1" applyBorder="1" applyAlignment="1">
      <alignment horizontal="left" vertical="center" wrapText="1"/>
    </xf>
    <xf numFmtId="0" fontId="53" fillId="0" borderId="176" xfId="0" applyFont="1" applyBorder="1" applyAlignment="1">
      <alignment horizontal="left" vertical="center" wrapText="1"/>
    </xf>
    <xf numFmtId="0" fontId="71" fillId="0" borderId="0" xfId="0" applyFont="1">
      <alignment vertical="center"/>
    </xf>
    <xf numFmtId="0" fontId="53" fillId="0" borderId="152" xfId="0" applyFont="1" applyBorder="1" applyAlignment="1">
      <alignment vertical="center" wrapText="1"/>
    </xf>
    <xf numFmtId="0" fontId="53" fillId="35" borderId="34" xfId="0" applyFont="1" applyFill="1" applyBorder="1">
      <alignment vertical="center"/>
    </xf>
    <xf numFmtId="0" fontId="53" fillId="35" borderId="130" xfId="0" applyFont="1" applyFill="1" applyBorder="1">
      <alignment vertical="center"/>
    </xf>
    <xf numFmtId="0" fontId="53" fillId="49" borderId="150" xfId="0" applyFont="1" applyFill="1" applyBorder="1">
      <alignment vertical="center"/>
    </xf>
    <xf numFmtId="0" fontId="68" fillId="0" borderId="177" xfId="0" applyFont="1" applyBorder="1" applyAlignment="1">
      <alignment vertical="center" wrapText="1"/>
    </xf>
    <xf numFmtId="0" fontId="68" fillId="45" borderId="152" xfId="0" applyFont="1" applyFill="1" applyBorder="1" applyAlignment="1">
      <alignment horizontal="center" vertical="center" wrapText="1"/>
    </xf>
    <xf numFmtId="0" fontId="68" fillId="45" borderId="34" xfId="0" applyFont="1" applyFill="1" applyBorder="1" applyAlignment="1">
      <alignment vertical="center" wrapText="1"/>
    </xf>
    <xf numFmtId="0" fontId="68" fillId="45" borderId="130" xfId="0" applyFont="1" applyFill="1" applyBorder="1" applyAlignment="1">
      <alignment vertical="center" wrapText="1"/>
    </xf>
    <xf numFmtId="0" fontId="68" fillId="45" borderId="18" xfId="0" applyFont="1" applyFill="1" applyBorder="1" applyAlignment="1">
      <alignment vertical="center" wrapText="1"/>
    </xf>
    <xf numFmtId="0" fontId="53" fillId="0" borderId="0" xfId="0" applyFont="1" applyBorder="1">
      <alignment vertical="center"/>
    </xf>
    <xf numFmtId="0" fontId="53" fillId="0" borderId="32" xfId="0" applyFont="1" applyBorder="1" applyAlignment="1">
      <alignment horizontal="center" vertical="center"/>
    </xf>
    <xf numFmtId="0" fontId="68" fillId="47" borderId="34" xfId="0" applyFont="1" applyFill="1" applyBorder="1" applyAlignment="1">
      <alignment vertical="center" wrapText="1"/>
    </xf>
    <xf numFmtId="0" fontId="68" fillId="47" borderId="130" xfId="0" applyFont="1" applyFill="1" applyBorder="1" applyAlignment="1">
      <alignment vertical="center" wrapText="1"/>
    </xf>
    <xf numFmtId="0" fontId="53" fillId="0" borderId="33" xfId="0" applyFont="1" applyBorder="1" applyAlignment="1">
      <alignment horizontal="center" vertical="center"/>
    </xf>
    <xf numFmtId="0" fontId="53" fillId="0" borderId="178" xfId="0" applyFont="1" applyBorder="1" applyAlignment="1">
      <alignment horizontal="center" vertical="center"/>
    </xf>
    <xf numFmtId="187" fontId="68" fillId="48" borderId="131" xfId="0" applyNumberFormat="1" applyFont="1" applyFill="1" applyBorder="1" applyAlignment="1">
      <alignment vertical="center" wrapText="1"/>
    </xf>
    <xf numFmtId="0" fontId="53" fillId="0" borderId="179" xfId="0" applyFont="1" applyBorder="1" applyAlignment="1">
      <alignment horizontal="center" vertical="center"/>
    </xf>
    <xf numFmtId="0" fontId="53" fillId="0" borderId="180" xfId="0" applyFont="1" applyBorder="1" applyAlignment="1">
      <alignment horizontal="center" vertical="center" wrapText="1"/>
    </xf>
    <xf numFmtId="0" fontId="53" fillId="0" borderId="181" xfId="0" applyFont="1" applyBorder="1" applyAlignment="1">
      <alignment horizontal="center" vertical="center" wrapText="1"/>
    </xf>
    <xf numFmtId="0" fontId="53" fillId="0" borderId="182" xfId="0" applyFont="1" applyBorder="1" applyAlignment="1">
      <alignment horizontal="center" vertical="center"/>
    </xf>
    <xf numFmtId="0" fontId="53" fillId="0" borderId="183" xfId="0" applyFont="1" applyBorder="1" applyAlignment="1">
      <alignment horizontal="center" vertical="center" wrapText="1"/>
    </xf>
    <xf numFmtId="0" fontId="53" fillId="0" borderId="184" xfId="0" applyFont="1" applyBorder="1" applyAlignment="1">
      <alignment vertical="center" wrapText="1"/>
    </xf>
    <xf numFmtId="0" fontId="53" fillId="35" borderId="185" xfId="0" applyFont="1" applyFill="1" applyBorder="1" applyAlignment="1">
      <alignment horizontal="center" vertical="center" wrapText="1"/>
    </xf>
    <xf numFmtId="0" fontId="53" fillId="0" borderId="149" xfId="0" applyFont="1" applyBorder="1" applyAlignment="1">
      <alignment vertical="center" wrapText="1"/>
    </xf>
    <xf numFmtId="0" fontId="53" fillId="35" borderId="160" xfId="0" applyFont="1" applyFill="1" applyBorder="1" applyAlignment="1">
      <alignment horizontal="center" vertical="center" wrapText="1"/>
    </xf>
    <xf numFmtId="0" fontId="58" fillId="35" borderId="34" xfId="0" applyFont="1" applyFill="1" applyBorder="1" applyAlignment="1">
      <alignment vertical="center" wrapText="1"/>
    </xf>
    <xf numFmtId="0" fontId="58" fillId="35" borderId="130" xfId="0" applyFont="1" applyFill="1" applyBorder="1" applyAlignment="1">
      <alignment vertical="center" wrapText="1"/>
    </xf>
    <xf numFmtId="0" fontId="58" fillId="35" borderId="18" xfId="0" applyFont="1" applyFill="1" applyBorder="1" applyAlignment="1">
      <alignment vertical="center" wrapText="1"/>
    </xf>
    <xf numFmtId="0" fontId="58" fillId="35" borderId="19" xfId="0" applyFont="1" applyFill="1" applyBorder="1" applyAlignment="1">
      <alignment vertical="center" wrapText="1"/>
    </xf>
    <xf numFmtId="0" fontId="72" fillId="50" borderId="186" xfId="0" applyFont="1" applyFill="1" applyBorder="1" applyAlignment="1">
      <alignment horizontal="center" vertical="center" wrapText="1"/>
    </xf>
    <xf numFmtId="0" fontId="72" fillId="50" borderId="0" xfId="0" applyFont="1" applyFill="1" applyAlignment="1">
      <alignment horizontal="center" vertical="center"/>
    </xf>
    <xf numFmtId="0" fontId="58" fillId="0" borderId="187" xfId="0" applyFont="1" applyBorder="1" applyAlignment="1">
      <alignment horizontal="center" vertical="center" wrapText="1"/>
    </xf>
    <xf numFmtId="3" fontId="68" fillId="48" borderId="34" xfId="0" applyNumberFormat="1" applyFont="1" applyFill="1" applyBorder="1" applyAlignment="1">
      <alignment vertical="center" wrapText="1"/>
    </xf>
    <xf numFmtId="3" fontId="68" fillId="48" borderId="130" xfId="0" applyNumberFormat="1" applyFont="1" applyFill="1" applyBorder="1" applyAlignment="1">
      <alignment vertical="center" wrapText="1"/>
    </xf>
    <xf numFmtId="3" fontId="68" fillId="48" borderId="18" xfId="0" applyNumberFormat="1" applyFont="1" applyFill="1" applyBorder="1" applyAlignment="1">
      <alignment vertical="center" wrapText="1"/>
    </xf>
    <xf numFmtId="3" fontId="68" fillId="48" borderId="36" xfId="0" applyNumberFormat="1" applyFont="1" applyFill="1" applyBorder="1" applyAlignment="1">
      <alignment vertical="center" wrapText="1"/>
    </xf>
    <xf numFmtId="3" fontId="68" fillId="48" borderId="17" xfId="0" applyNumberFormat="1" applyFont="1" applyFill="1" applyBorder="1" applyAlignment="1">
      <alignment vertical="center" wrapText="1"/>
    </xf>
    <xf numFmtId="0" fontId="58" fillId="0" borderId="188" xfId="0" applyFont="1" applyBorder="1" applyAlignment="1">
      <alignment horizontal="center" vertical="center" wrapText="1"/>
    </xf>
    <xf numFmtId="3" fontId="68" fillId="48" borderId="15" xfId="0" applyNumberFormat="1" applyFont="1" applyFill="1" applyBorder="1" applyAlignment="1">
      <alignment vertical="center" wrapText="1"/>
    </xf>
    <xf numFmtId="3" fontId="68" fillId="48" borderId="33" xfId="0" applyNumberFormat="1" applyFont="1" applyFill="1" applyBorder="1" applyAlignment="1">
      <alignment vertical="center" wrapText="1"/>
    </xf>
    <xf numFmtId="3" fontId="68" fillId="48" borderId="13" xfId="0" applyNumberFormat="1" applyFont="1" applyFill="1" applyBorder="1" applyAlignment="1">
      <alignment vertical="center" wrapText="1"/>
    </xf>
    <xf numFmtId="0" fontId="58" fillId="0" borderId="17" xfId="0" applyFont="1" applyBorder="1" applyAlignment="1">
      <alignment horizontal="center" vertical="center" wrapText="1"/>
    </xf>
    <xf numFmtId="0" fontId="68" fillId="35" borderId="17" xfId="0" applyFont="1" applyFill="1" applyBorder="1" applyAlignment="1">
      <alignment horizontal="center" vertical="center" wrapText="1"/>
    </xf>
    <xf numFmtId="3" fontId="68" fillId="35" borderId="34" xfId="0" applyNumberFormat="1" applyFont="1" applyFill="1" applyBorder="1" applyAlignment="1">
      <alignment vertical="center" wrapText="1"/>
    </xf>
    <xf numFmtId="3" fontId="68" fillId="35" borderId="130" xfId="0" applyNumberFormat="1" applyFont="1" applyFill="1" applyBorder="1" applyAlignment="1">
      <alignment vertical="center" wrapText="1"/>
    </xf>
    <xf numFmtId="3" fontId="68" fillId="35" borderId="147" xfId="0" applyNumberFormat="1" applyFont="1" applyFill="1" applyBorder="1" applyAlignment="1">
      <alignment vertical="center" wrapText="1"/>
    </xf>
    <xf numFmtId="3" fontId="68" fillId="35" borderId="148" xfId="0" applyNumberFormat="1" applyFont="1" applyFill="1" applyBorder="1" applyAlignment="1">
      <alignment vertical="center" wrapText="1"/>
    </xf>
    <xf numFmtId="3" fontId="68" fillId="35" borderId="149" xfId="0" applyNumberFormat="1" applyFont="1" applyFill="1" applyBorder="1" applyAlignment="1">
      <alignment vertical="center" wrapText="1"/>
    </xf>
    <xf numFmtId="0" fontId="53" fillId="0" borderId="189" xfId="0" applyFont="1" applyBorder="1" applyAlignment="1">
      <alignment horizontal="left" vertical="center" wrapText="1"/>
    </xf>
    <xf numFmtId="0" fontId="53" fillId="0" borderId="190" xfId="0" applyFont="1" applyBorder="1" applyAlignment="1">
      <alignment horizontal="left" vertical="top" wrapText="1"/>
    </xf>
    <xf numFmtId="0" fontId="53" fillId="0" borderId="191" xfId="0" applyFont="1" applyBorder="1" applyAlignment="1">
      <alignment horizontal="left" vertical="top" wrapText="1"/>
    </xf>
    <xf numFmtId="0" fontId="53" fillId="0" borderId="192" xfId="0" applyFont="1" applyBorder="1" applyAlignment="1">
      <alignment horizontal="left" vertical="top" wrapText="1"/>
    </xf>
    <xf numFmtId="0" fontId="58" fillId="0" borderId="13" xfId="0" applyFont="1" applyBorder="1" applyAlignment="1">
      <alignment horizontal="center" vertical="center" wrapText="1"/>
    </xf>
    <xf numFmtId="0" fontId="68" fillId="48" borderId="13" xfId="0" applyFont="1" applyFill="1" applyBorder="1" applyAlignment="1">
      <alignment horizontal="center" vertical="center" wrapText="1"/>
    </xf>
    <xf numFmtId="0" fontId="53" fillId="0" borderId="34" xfId="0" applyFont="1" applyBorder="1">
      <alignment vertical="center"/>
    </xf>
    <xf numFmtId="0" fontId="53" fillId="0" borderId="130" xfId="0" applyFont="1" applyBorder="1">
      <alignment vertical="center"/>
    </xf>
    <xf numFmtId="0" fontId="53" fillId="0" borderId="147" xfId="0" applyFont="1" applyBorder="1">
      <alignment vertical="center"/>
    </xf>
    <xf numFmtId="0" fontId="53" fillId="0" borderId="148" xfId="0" applyFont="1" applyBorder="1">
      <alignment vertical="center"/>
    </xf>
    <xf numFmtId="0" fontId="53" fillId="0" borderId="150" xfId="0" applyFont="1" applyBorder="1">
      <alignment vertical="center"/>
    </xf>
    <xf numFmtId="0" fontId="12" fillId="0" borderId="0" xfId="63" applyFont="1" applyAlignment="1">
      <alignment horizontal="right" vertical="center"/>
    </xf>
    <xf numFmtId="0" fontId="12" fillId="0" borderId="0" xfId="63" applyFont="1" applyAlignment="1">
      <alignment vertical="center" shrinkToFit="1"/>
    </xf>
    <xf numFmtId="0" fontId="73" fillId="0" borderId="0" xfId="0" applyFont="1">
      <alignment vertical="center"/>
    </xf>
    <xf numFmtId="0" fontId="73" fillId="0" borderId="0" xfId="0" applyFont="1" applyAlignment="1">
      <alignment horizontal="left" vertical="center"/>
    </xf>
    <xf numFmtId="0" fontId="73" fillId="0" borderId="0" xfId="0" applyFont="1" applyAlignment="1">
      <alignment horizontal="center" vertical="center"/>
    </xf>
    <xf numFmtId="0" fontId="12" fillId="0" borderId="0" xfId="0" applyFont="1" applyAlignment="1">
      <alignment horizontal="center" vertical="center" textRotation="255" shrinkToFit="1"/>
    </xf>
    <xf numFmtId="0" fontId="12" fillId="0" borderId="0" xfId="0" applyFont="1" applyAlignment="1">
      <alignment horizontal="centerContinuous" vertical="center"/>
    </xf>
    <xf numFmtId="0" fontId="74" fillId="0" borderId="0" xfId="63" applyFont="1" applyAlignment="1">
      <alignment horizontal="center" vertical="top"/>
    </xf>
    <xf numFmtId="0" fontId="75" fillId="0" borderId="0" xfId="63" applyFont="1" applyAlignment="1">
      <alignment horizontal="left" vertical="top"/>
    </xf>
    <xf numFmtId="0" fontId="12" fillId="0" borderId="0" xfId="63" applyFont="1" applyAlignment="1">
      <alignment horizontal="center" vertical="center" wrapText="1" shrinkToFit="1"/>
    </xf>
    <xf numFmtId="0" fontId="12" fillId="0" borderId="0" xfId="63" applyFont="1" applyAlignment="1">
      <alignment horizontal="center" vertical="center" shrinkToFit="1"/>
    </xf>
    <xf numFmtId="0" fontId="12" fillId="0" borderId="0" xfId="63" applyFont="1" applyAlignment="1" applyProtection="1">
      <alignment vertical="center" shrinkToFit="1"/>
      <protection locked="0"/>
    </xf>
    <xf numFmtId="0" fontId="12" fillId="0" borderId="0" xfId="63" applyFont="1" applyAlignment="1" applyProtection="1">
      <alignment vertical="center" wrapText="1" shrinkToFit="1"/>
      <protection locked="0"/>
    </xf>
    <xf numFmtId="188" fontId="12" fillId="0" borderId="0" xfId="63" applyNumberFormat="1" applyFont="1" applyAlignment="1">
      <alignment horizontal="center" vertical="center" wrapText="1" shrinkToFit="1"/>
    </xf>
    <xf numFmtId="0" fontId="12" fillId="0" borderId="0" xfId="0" applyFont="1" applyAlignment="1">
      <alignment horizontal="centerContinuous" vertical="center" shrinkToFit="1"/>
    </xf>
    <xf numFmtId="0" fontId="12" fillId="0" borderId="0" xfId="0" applyFont="1" applyAlignment="1">
      <alignment horizontal="left" vertical="center" wrapText="1"/>
    </xf>
    <xf numFmtId="0" fontId="12" fillId="0" borderId="0" xfId="0" applyFont="1" applyAlignment="1">
      <alignment horizontal="left" vertical="center" shrinkToFit="1"/>
    </xf>
    <xf numFmtId="0" fontId="12" fillId="0" borderId="0" xfId="0" applyFont="1" applyAlignment="1">
      <alignment horizontal="center" vertical="center" wrapText="1"/>
    </xf>
    <xf numFmtId="0" fontId="74" fillId="0" borderId="0" xfId="63" applyFont="1" applyAlignment="1">
      <alignment horizontal="left" vertical="top" wrapText="1"/>
    </xf>
    <xf numFmtId="0" fontId="12" fillId="0" borderId="0" xfId="63" applyFont="1" applyAlignment="1" applyProtection="1">
      <alignment horizontal="right" vertical="center"/>
      <protection locked="0"/>
    </xf>
    <xf numFmtId="0" fontId="12" fillId="0" borderId="0" xfId="63" applyFont="1" applyAlignment="1" applyProtection="1">
      <alignment vertical="center" wrapText="1"/>
      <protection locked="0"/>
    </xf>
    <xf numFmtId="180" fontId="12" fillId="0" borderId="0" xfId="0" applyNumberFormat="1" applyFont="1" applyAlignment="1">
      <alignment vertical="top" wrapText="1"/>
    </xf>
    <xf numFmtId="0" fontId="76" fillId="0" borderId="0" xfId="0" applyFont="1">
      <alignment vertical="center"/>
    </xf>
    <xf numFmtId="3" fontId="12" fillId="0" borderId="0" xfId="63" applyNumberFormat="1" applyFont="1" applyAlignment="1" applyProtection="1">
      <alignment vertical="center"/>
      <protection locked="0"/>
    </xf>
    <xf numFmtId="180" fontId="12" fillId="0" borderId="0" xfId="63" applyNumberFormat="1" applyFont="1" applyAlignment="1">
      <alignment vertical="center"/>
    </xf>
    <xf numFmtId="0" fontId="12" fillId="0" borderId="0" xfId="63" applyFont="1" applyAlignment="1">
      <alignment horizontal="left" vertical="top" wrapText="1"/>
    </xf>
    <xf numFmtId="180" fontId="12" fillId="0" borderId="0" xfId="0" applyNumberFormat="1" applyFont="1">
      <alignment vertical="center"/>
    </xf>
    <xf numFmtId="180" fontId="12" fillId="34" borderId="0" xfId="0" applyNumberFormat="1" applyFont="1" applyFill="1">
      <alignment vertical="center"/>
    </xf>
    <xf numFmtId="3" fontId="12" fillId="0" borderId="0" xfId="63" applyNumberFormat="1" applyFont="1" applyAlignment="1">
      <alignment vertical="center"/>
    </xf>
    <xf numFmtId="180" fontId="12" fillId="0" borderId="0" xfId="63" applyNumberFormat="1" applyFont="1" applyAlignment="1" applyProtection="1">
      <alignment vertical="center"/>
      <protection locked="0"/>
    </xf>
    <xf numFmtId="0" fontId="12" fillId="0" borderId="0" xfId="63" applyFont="1" applyAlignment="1" applyProtection="1">
      <alignment vertical="center"/>
      <protection locked="0"/>
    </xf>
    <xf numFmtId="189" fontId="12" fillId="0" borderId="0" xfId="63" applyNumberFormat="1" applyFont="1" applyAlignment="1" applyProtection="1">
      <alignment vertical="center"/>
      <protection locked="0"/>
    </xf>
    <xf numFmtId="189" fontId="12" fillId="0" borderId="0" xfId="63" applyNumberFormat="1" applyFont="1" applyAlignment="1">
      <alignment vertical="center"/>
    </xf>
    <xf numFmtId="0" fontId="76" fillId="0" borderId="0" xfId="0" applyFont="1" applyAlignment="1">
      <alignment horizontal="center" vertical="center" wrapText="1"/>
    </xf>
    <xf numFmtId="189" fontId="12" fillId="0" borderId="0" xfId="63" applyNumberFormat="1" applyFont="1" applyAlignment="1" applyProtection="1">
      <alignment horizontal="right" vertical="center"/>
      <protection locked="0"/>
    </xf>
    <xf numFmtId="0" fontId="27" fillId="0" borderId="0" xfId="63" applyFont="1" applyAlignment="1">
      <alignment horizontal="center" vertical="center"/>
    </xf>
    <xf numFmtId="0" fontId="77" fillId="0" borderId="0" xfId="63" applyFont="1" applyAlignment="1">
      <alignment horizontal="center" vertical="center" wrapText="1"/>
    </xf>
    <xf numFmtId="0" fontId="20" fillId="0" borderId="0" xfId="63" applyFont="1" applyAlignment="1">
      <alignment horizontal="center" vertical="center"/>
    </xf>
    <xf numFmtId="189" fontId="12" fillId="0" borderId="0" xfId="73" applyNumberFormat="1" applyFont="1" applyFill="1" applyBorder="1" applyAlignment="1">
      <alignment vertical="center"/>
    </xf>
    <xf numFmtId="189" fontId="20" fillId="0" borderId="0" xfId="63" applyNumberFormat="1" applyFont="1" applyAlignment="1">
      <alignment vertical="center"/>
    </xf>
    <xf numFmtId="3" fontId="78" fillId="0" borderId="0" xfId="63" applyNumberFormat="1" applyFont="1" applyAlignment="1" applyProtection="1">
      <alignment vertical="center"/>
      <protection locked="0"/>
    </xf>
    <xf numFmtId="3" fontId="78" fillId="0" borderId="0" xfId="63" applyNumberFormat="1" applyFont="1" applyAlignment="1">
      <alignment vertical="center"/>
    </xf>
    <xf numFmtId="0" fontId="78" fillId="0" borderId="0" xfId="63" applyFont="1" applyAlignment="1">
      <alignment vertical="center"/>
    </xf>
    <xf numFmtId="0" fontId="78" fillId="0" borderId="0" xfId="63" applyFont="1" applyAlignment="1" applyProtection="1">
      <alignment vertical="center"/>
      <protection locked="0"/>
    </xf>
    <xf numFmtId="0" fontId="0" fillId="0" borderId="0" xfId="0" applyAlignment="1">
      <alignment horizontal="left" vertical="center" wrapText="1"/>
    </xf>
    <xf numFmtId="0" fontId="12" fillId="0" borderId="0" xfId="0" applyFont="1" applyAlignment="1">
      <alignment horizontal="left" vertical="center" wrapText="1" shrinkToFit="1"/>
    </xf>
    <xf numFmtId="0" fontId="79" fillId="0" borderId="14" xfId="0" applyFont="1" applyBorder="1" applyAlignment="1">
      <alignment horizontal="center" vertical="center"/>
    </xf>
    <xf numFmtId="0" fontId="80" fillId="0" borderId="0" xfId="0" applyFont="1" applyAlignment="1">
      <alignment horizontal="left" vertical="center"/>
    </xf>
    <xf numFmtId="0" fontId="81" fillId="0" borderId="0" xfId="63" applyFont="1" applyAlignment="1">
      <alignment horizontal="left" vertical="center"/>
    </xf>
    <xf numFmtId="0" fontId="80" fillId="35" borderId="47" xfId="0" applyFont="1" applyFill="1" applyBorder="1" applyAlignment="1">
      <alignment horizontal="center" vertical="center" wrapText="1"/>
    </xf>
    <xf numFmtId="0" fontId="43" fillId="35" borderId="48" xfId="0" applyFont="1" applyFill="1" applyBorder="1" applyAlignment="1">
      <alignment horizontal="center" vertical="center" wrapText="1"/>
    </xf>
    <xf numFmtId="0" fontId="43" fillId="0" borderId="49" xfId="0" applyFont="1" applyBorder="1" applyAlignment="1">
      <alignment vertical="top" wrapText="1"/>
    </xf>
    <xf numFmtId="0" fontId="43" fillId="35" borderId="193" xfId="0" applyFont="1" applyFill="1" applyBorder="1" applyAlignment="1">
      <alignment vertical="center" wrapText="1"/>
    </xf>
    <xf numFmtId="0" fontId="43" fillId="35" borderId="194" xfId="0" applyFont="1" applyFill="1" applyBorder="1" applyAlignment="1">
      <alignment vertical="center" wrapText="1"/>
    </xf>
    <xf numFmtId="0" fontId="43" fillId="35" borderId="195" xfId="0" applyFont="1" applyFill="1" applyBorder="1" applyAlignment="1">
      <alignment vertical="center" wrapText="1"/>
    </xf>
    <xf numFmtId="0" fontId="43" fillId="0" borderId="196" xfId="0" applyFont="1" applyBorder="1" applyAlignment="1">
      <alignment horizontal="right" vertical="center" shrinkToFit="1"/>
    </xf>
    <xf numFmtId="0" fontId="43" fillId="0" borderId="0" xfId="0" applyFont="1" applyAlignment="1">
      <alignment horizontal="left" vertical="center"/>
    </xf>
    <xf numFmtId="0" fontId="82" fillId="0" borderId="0" xfId="0" applyFont="1">
      <alignment vertical="center"/>
    </xf>
    <xf numFmtId="0" fontId="80" fillId="0" borderId="0" xfId="0" applyFont="1">
      <alignment vertical="center"/>
    </xf>
    <xf numFmtId="0" fontId="80" fillId="0" borderId="0" xfId="0" applyFont="1" applyAlignment="1">
      <alignment horizontal="left" vertical="center" wrapText="1"/>
    </xf>
    <xf numFmtId="0" fontId="79" fillId="0" borderId="16" xfId="0" applyFont="1" applyBorder="1" applyAlignment="1">
      <alignment horizontal="center" vertical="center"/>
    </xf>
    <xf numFmtId="0" fontId="43" fillId="35" borderId="60" xfId="0" applyFont="1" applyFill="1" applyBorder="1" applyAlignment="1">
      <alignment horizontal="center" vertical="center" wrapText="1"/>
    </xf>
    <xf numFmtId="0" fontId="80" fillId="0" borderId="53" xfId="0" applyFont="1" applyBorder="1" applyAlignment="1">
      <alignment horizontal="center" vertical="center" wrapText="1"/>
    </xf>
    <xf numFmtId="0" fontId="43" fillId="0" borderId="61" xfId="0" applyFont="1" applyBorder="1" applyAlignment="1">
      <alignment horizontal="right" vertical="center" wrapText="1"/>
    </xf>
    <xf numFmtId="180" fontId="43" fillId="35" borderId="197" xfId="0" applyNumberFormat="1" applyFont="1" applyFill="1" applyBorder="1" applyAlignment="1">
      <alignment vertical="center" shrinkToFit="1"/>
    </xf>
    <xf numFmtId="180" fontId="43" fillId="35" borderId="198" xfId="0" applyNumberFormat="1" applyFont="1" applyFill="1" applyBorder="1" applyAlignment="1">
      <alignment vertical="center" shrinkToFit="1"/>
    </xf>
    <xf numFmtId="180" fontId="43" fillId="35" borderId="199" xfId="0" applyNumberFormat="1" applyFont="1" applyFill="1" applyBorder="1" applyAlignment="1">
      <alignment vertical="center" shrinkToFit="1"/>
    </xf>
    <xf numFmtId="180" fontId="43" fillId="0" borderId="200" xfId="0" applyNumberFormat="1" applyFont="1" applyBorder="1" applyAlignment="1">
      <alignment vertical="center" shrinkToFit="1"/>
    </xf>
    <xf numFmtId="0" fontId="43" fillId="0" borderId="53" xfId="0" applyFont="1" applyBorder="1" applyAlignment="1">
      <alignment horizontal="center" vertical="center" wrapText="1"/>
    </xf>
    <xf numFmtId="180" fontId="43" fillId="0" borderId="201" xfId="0" applyNumberFormat="1" applyFont="1" applyBorder="1" applyAlignment="1">
      <alignment vertical="center" shrinkToFit="1"/>
    </xf>
    <xf numFmtId="0" fontId="43" fillId="48" borderId="60" xfId="0" applyFont="1" applyFill="1" applyBorder="1" applyAlignment="1">
      <alignment horizontal="center" vertical="center" wrapText="1"/>
    </xf>
    <xf numFmtId="180" fontId="43" fillId="48" borderId="197" xfId="0" applyNumberFormat="1" applyFont="1" applyFill="1" applyBorder="1" applyAlignment="1">
      <alignment vertical="center" shrinkToFit="1"/>
    </xf>
    <xf numFmtId="180" fontId="43" fillId="48" borderId="198" xfId="0" applyNumberFormat="1" applyFont="1" applyFill="1" applyBorder="1" applyAlignment="1">
      <alignment vertical="center" shrinkToFit="1"/>
    </xf>
    <xf numFmtId="180" fontId="43" fillId="0" borderId="202" xfId="0" applyNumberFormat="1" applyFont="1" applyBorder="1" applyAlignment="1">
      <alignment vertical="center" shrinkToFit="1"/>
    </xf>
    <xf numFmtId="3" fontId="43" fillId="48" borderId="197" xfId="0" applyNumberFormat="1" applyFont="1" applyFill="1" applyBorder="1" applyAlignment="1">
      <alignment vertical="center" shrinkToFit="1"/>
    </xf>
    <xf numFmtId="3" fontId="43" fillId="48" borderId="198" xfId="0" applyNumberFormat="1" applyFont="1" applyFill="1" applyBorder="1" applyAlignment="1">
      <alignment vertical="center" shrinkToFit="1"/>
    </xf>
    <xf numFmtId="3" fontId="43" fillId="48" borderId="203" xfId="0" applyNumberFormat="1" applyFont="1" applyFill="1" applyBorder="1" applyAlignment="1">
      <alignment vertical="center" shrinkToFit="1"/>
    </xf>
    <xf numFmtId="0" fontId="80" fillId="0" borderId="204" xfId="0" applyFont="1" applyBorder="1" applyAlignment="1">
      <alignment horizontal="center" vertical="center" wrapText="1"/>
    </xf>
    <xf numFmtId="180" fontId="43" fillId="48" borderId="205" xfId="0" applyNumberFormat="1" applyFont="1" applyFill="1" applyBorder="1" applyAlignment="1">
      <alignment vertical="center" shrinkToFit="1"/>
    </xf>
    <xf numFmtId="56" fontId="0" fillId="0" borderId="0" xfId="0" applyNumberFormat="1" applyFont="1">
      <alignment vertical="center"/>
    </xf>
    <xf numFmtId="0" fontId="0" fillId="0" borderId="206" xfId="0" applyFont="1" applyBorder="1">
      <alignment vertical="center"/>
    </xf>
    <xf numFmtId="0" fontId="43" fillId="48" borderId="205" xfId="0" applyFont="1" applyFill="1" applyBorder="1" applyAlignment="1">
      <alignment horizontal="center" vertical="center" wrapText="1"/>
    </xf>
    <xf numFmtId="0" fontId="80" fillId="0" borderId="77" xfId="0" applyFont="1" applyBorder="1" applyAlignment="1">
      <alignment horizontal="center" vertical="center" wrapText="1"/>
    </xf>
    <xf numFmtId="0" fontId="43" fillId="0" borderId="207" xfId="0" applyFont="1" applyBorder="1" applyAlignment="1">
      <alignment horizontal="right" vertical="center" wrapText="1"/>
    </xf>
    <xf numFmtId="12" fontId="43" fillId="48" borderId="208" xfId="0" applyNumberFormat="1" applyFont="1" applyFill="1" applyBorder="1" applyAlignment="1">
      <alignment vertical="center" shrinkToFit="1"/>
    </xf>
    <xf numFmtId="12" fontId="43" fillId="48" borderId="209" xfId="0" applyNumberFormat="1" applyFont="1" applyFill="1" applyBorder="1" applyAlignment="1">
      <alignment vertical="center" shrinkToFit="1"/>
    </xf>
    <xf numFmtId="12" fontId="43" fillId="48" borderId="205" xfId="0" applyNumberFormat="1" applyFont="1" applyFill="1" applyBorder="1" applyAlignment="1">
      <alignment vertical="center" shrinkToFit="1"/>
    </xf>
    <xf numFmtId="180" fontId="43" fillId="0" borderId="210" xfId="0" applyNumberFormat="1" applyFont="1" applyBorder="1" applyAlignment="1">
      <alignment vertical="center" shrinkToFit="1"/>
    </xf>
    <xf numFmtId="0" fontId="43" fillId="48" borderId="207" xfId="0" applyFont="1" applyFill="1" applyBorder="1" applyAlignment="1">
      <alignment horizontal="center" vertical="center" wrapText="1"/>
    </xf>
    <xf numFmtId="0" fontId="80" fillId="0" borderId="77" xfId="0" applyFont="1" applyBorder="1" applyAlignment="1">
      <alignment horizontal="center" vertical="center" shrinkToFit="1"/>
    </xf>
    <xf numFmtId="38" fontId="43" fillId="48" borderId="208" xfId="73" applyFont="1" applyFill="1" applyBorder="1" applyAlignment="1">
      <alignment vertical="center" shrinkToFit="1"/>
    </xf>
    <xf numFmtId="38" fontId="43" fillId="48" borderId="209" xfId="73" applyFont="1" applyFill="1" applyBorder="1" applyAlignment="1">
      <alignment vertical="center" shrinkToFit="1"/>
    </xf>
    <xf numFmtId="0" fontId="43" fillId="35" borderId="64" xfId="0" applyFont="1" applyFill="1" applyBorder="1" applyAlignment="1">
      <alignment horizontal="center" vertical="center" wrapText="1"/>
    </xf>
    <xf numFmtId="180" fontId="43" fillId="35" borderId="208" xfId="0" applyNumberFormat="1" applyFont="1" applyFill="1" applyBorder="1" applyAlignment="1">
      <alignment vertical="center" shrinkToFit="1"/>
    </xf>
    <xf numFmtId="180" fontId="43" fillId="51" borderId="208" xfId="0" applyNumberFormat="1" applyFont="1" applyFill="1" applyBorder="1" applyAlignment="1">
      <alignment vertical="center" shrinkToFit="1"/>
    </xf>
    <xf numFmtId="180" fontId="43" fillId="35" borderId="209" xfId="0" applyNumberFormat="1" applyFont="1" applyFill="1" applyBorder="1" applyAlignment="1">
      <alignment vertical="center" shrinkToFit="1"/>
    </xf>
    <xf numFmtId="180" fontId="43" fillId="35" borderId="203" xfId="0" applyNumberFormat="1" applyFont="1" applyFill="1" applyBorder="1" applyAlignment="1">
      <alignment vertical="center" shrinkToFit="1"/>
    </xf>
    <xf numFmtId="0" fontId="79" fillId="0" borderId="211" xfId="0" applyFont="1" applyBorder="1" applyAlignment="1">
      <alignment horizontal="center" vertical="center"/>
    </xf>
    <xf numFmtId="0" fontId="24" fillId="48" borderId="60" xfId="0" applyFont="1" applyFill="1" applyBorder="1" applyAlignment="1">
      <alignment horizontal="center" vertical="center" wrapText="1"/>
    </xf>
    <xf numFmtId="0" fontId="43" fillId="0" borderId="75" xfId="0" applyFont="1" applyBorder="1" applyAlignment="1">
      <alignment horizontal="right" vertical="center" wrapText="1"/>
    </xf>
    <xf numFmtId="180" fontId="43" fillId="48" borderId="212" xfId="0" applyNumberFormat="1" applyFont="1" applyFill="1" applyBorder="1" applyAlignment="1">
      <alignment vertical="center" shrinkToFit="1"/>
    </xf>
    <xf numFmtId="180" fontId="82" fillId="0" borderId="213" xfId="0" applyNumberFormat="1" applyFont="1" applyBorder="1" applyAlignment="1">
      <alignment vertical="center" shrinkToFit="1"/>
    </xf>
    <xf numFmtId="0" fontId="79" fillId="0" borderId="0" xfId="0" applyFont="1" applyBorder="1" applyAlignment="1">
      <alignment horizontal="center" vertical="center"/>
    </xf>
    <xf numFmtId="0" fontId="24" fillId="48" borderId="214" xfId="0" applyFont="1" applyFill="1" applyBorder="1" applyAlignment="1">
      <alignment horizontal="center" vertical="center" wrapText="1"/>
    </xf>
    <xf numFmtId="0" fontId="80" fillId="0" borderId="76" xfId="0" applyFont="1" applyBorder="1" applyAlignment="1">
      <alignment horizontal="center" vertical="center" wrapText="1"/>
    </xf>
    <xf numFmtId="180" fontId="43" fillId="48" borderId="215" xfId="0" applyNumberFormat="1" applyFont="1" applyFill="1" applyBorder="1" applyAlignment="1">
      <alignment vertical="center" shrinkToFit="1"/>
    </xf>
    <xf numFmtId="180" fontId="43" fillId="48" borderId="216" xfId="0" applyNumberFormat="1" applyFont="1" applyFill="1" applyBorder="1" applyAlignment="1">
      <alignment vertical="center" shrinkToFit="1"/>
    </xf>
    <xf numFmtId="180" fontId="43" fillId="48" borderId="217" xfId="0" applyNumberFormat="1" applyFont="1" applyFill="1" applyBorder="1" applyAlignment="1">
      <alignment vertical="center" shrinkToFit="1"/>
    </xf>
    <xf numFmtId="180" fontId="43" fillId="48" borderId="218" xfId="0" applyNumberFormat="1" applyFont="1" applyFill="1" applyBorder="1" applyAlignment="1">
      <alignment vertical="center" shrinkToFit="1"/>
    </xf>
    <xf numFmtId="180" fontId="82" fillId="0" borderId="219" xfId="0" applyNumberFormat="1" applyFont="1" applyBorder="1" applyAlignment="1">
      <alignment vertical="center" shrinkToFit="1"/>
    </xf>
    <xf numFmtId="0" fontId="24" fillId="48" borderId="220" xfId="0" applyFont="1" applyFill="1" applyBorder="1" applyAlignment="1">
      <alignment horizontal="center" vertical="center" wrapText="1"/>
    </xf>
    <xf numFmtId="0" fontId="80" fillId="0" borderId="221" xfId="0" applyFont="1" applyBorder="1" applyAlignment="1">
      <alignment horizontal="center" vertical="center" wrapText="1"/>
    </xf>
    <xf numFmtId="0" fontId="43" fillId="0" borderId="222" xfId="0" applyFont="1" applyBorder="1" applyAlignment="1">
      <alignment horizontal="right" vertical="center" wrapText="1"/>
    </xf>
    <xf numFmtId="180" fontId="43" fillId="48" borderId="223" xfId="0" applyNumberFormat="1" applyFont="1" applyFill="1" applyBorder="1" applyAlignment="1">
      <alignment vertical="center" shrinkToFit="1"/>
    </xf>
    <xf numFmtId="180" fontId="43" fillId="48" borderId="224" xfId="0" applyNumberFormat="1" applyFont="1" applyFill="1" applyBorder="1" applyAlignment="1">
      <alignment vertical="center" shrinkToFit="1"/>
    </xf>
    <xf numFmtId="180" fontId="82" fillId="0" borderId="225" xfId="0" applyNumberFormat="1" applyFont="1" applyBorder="1" applyAlignment="1">
      <alignment vertical="center" shrinkToFit="1"/>
    </xf>
    <xf numFmtId="12" fontId="0" fillId="0" borderId="0" xfId="0" applyNumberFormat="1" applyFont="1" applyAlignment="1">
      <alignment horizontal="center" vertical="center"/>
    </xf>
    <xf numFmtId="0" fontId="80" fillId="0" borderId="226" xfId="0" applyFont="1" applyBorder="1" applyAlignment="1">
      <alignment horizontal="center" vertical="center" wrapText="1"/>
    </xf>
    <xf numFmtId="0" fontId="43" fillId="0" borderId="205" xfId="0" applyFont="1" applyBorder="1" applyAlignment="1">
      <alignment horizontal="right" vertical="center" wrapText="1"/>
    </xf>
    <xf numFmtId="0" fontId="43" fillId="48" borderId="64" xfId="0" applyFont="1" applyFill="1" applyBorder="1" applyAlignment="1">
      <alignment horizontal="center" vertical="center" wrapText="1"/>
    </xf>
    <xf numFmtId="0" fontId="80" fillId="0" borderId="0" xfId="0" applyFont="1" applyBorder="1" applyAlignment="1">
      <alignment horizontal="center" vertical="center" shrinkToFit="1"/>
    </xf>
    <xf numFmtId="0" fontId="43" fillId="0" borderId="197" xfId="0" applyFont="1" applyBorder="1" applyAlignment="1">
      <alignment horizontal="right" vertical="center" wrapText="1"/>
    </xf>
    <xf numFmtId="180" fontId="43" fillId="48" borderId="208" xfId="0" applyNumberFormat="1" applyFont="1" applyFill="1" applyBorder="1" applyAlignment="1">
      <alignment vertical="center" shrinkToFit="1"/>
    </xf>
    <xf numFmtId="180" fontId="43" fillId="48" borderId="209" xfId="0" applyNumberFormat="1" applyFont="1" applyFill="1" applyBorder="1" applyAlignment="1">
      <alignment vertical="center" shrinkToFit="1"/>
    </xf>
    <xf numFmtId="180" fontId="43" fillId="48" borderId="207" xfId="0" applyNumberFormat="1" applyFont="1" applyFill="1" applyBorder="1" applyAlignment="1">
      <alignment vertical="center" shrinkToFit="1"/>
    </xf>
    <xf numFmtId="0" fontId="24" fillId="48" borderId="64" xfId="0" applyFont="1" applyFill="1" applyBorder="1" applyAlignment="1">
      <alignment horizontal="center" vertical="center" wrapText="1"/>
    </xf>
    <xf numFmtId="0" fontId="80" fillId="0" borderId="144" xfId="0" applyFont="1" applyBorder="1" applyAlignment="1">
      <alignment horizontal="center" vertical="center" wrapText="1"/>
    </xf>
    <xf numFmtId="0" fontId="43" fillId="0" borderId="143" xfId="0" applyFont="1" applyBorder="1" applyAlignment="1">
      <alignment horizontal="right" vertical="center" wrapText="1"/>
    </xf>
    <xf numFmtId="180" fontId="43" fillId="48" borderId="227" xfId="0" applyNumberFormat="1" applyFont="1" applyFill="1" applyBorder="1" applyAlignment="1">
      <alignment vertical="center" shrinkToFit="1"/>
    </xf>
    <xf numFmtId="180" fontId="43" fillId="48" borderId="228" xfId="0" applyNumberFormat="1" applyFont="1" applyFill="1" applyBorder="1" applyAlignment="1">
      <alignment vertical="center" shrinkToFit="1"/>
    </xf>
    <xf numFmtId="180" fontId="43" fillId="48" borderId="229" xfId="0" applyNumberFormat="1" applyFont="1" applyFill="1" applyBorder="1" applyAlignment="1">
      <alignment vertical="center" shrinkToFit="1"/>
    </xf>
    <xf numFmtId="180" fontId="82" fillId="0" borderId="230" xfId="0" applyNumberFormat="1" applyFont="1" applyBorder="1" applyAlignment="1">
      <alignment vertical="center" shrinkToFit="1"/>
    </xf>
    <xf numFmtId="0" fontId="0" fillId="0" borderId="231" xfId="0" applyFont="1" applyBorder="1">
      <alignment vertical="center"/>
    </xf>
    <xf numFmtId="0" fontId="74" fillId="0" borderId="14" xfId="63" applyFont="1" applyBorder="1" applyAlignment="1">
      <alignment horizontal="center" vertical="top"/>
    </xf>
    <xf numFmtId="0" fontId="53" fillId="45" borderId="155" xfId="0" applyFont="1" applyFill="1" applyBorder="1" applyAlignment="1">
      <alignment horizontal="center" vertical="center"/>
    </xf>
    <xf numFmtId="0" fontId="12" fillId="35" borderId="82" xfId="63" applyFont="1" applyFill="1" applyBorder="1" applyAlignment="1">
      <alignment horizontal="center" vertical="center" wrapText="1" shrinkToFit="1"/>
    </xf>
    <xf numFmtId="0" fontId="12" fillId="35" borderId="83" xfId="63" applyFont="1" applyFill="1" applyBorder="1" applyAlignment="1">
      <alignment horizontal="center" vertical="center" wrapText="1" shrinkToFit="1"/>
    </xf>
    <xf numFmtId="0" fontId="12" fillId="0" borderId="85" xfId="63" applyFont="1" applyBorder="1" applyAlignment="1">
      <alignment horizontal="center" vertical="center" shrinkToFit="1"/>
    </xf>
    <xf numFmtId="0" fontId="12" fillId="0" borderId="83" xfId="63" applyFont="1" applyBorder="1" applyAlignment="1" applyProtection="1">
      <alignment vertical="center" shrinkToFit="1"/>
      <protection locked="0"/>
    </xf>
    <xf numFmtId="0" fontId="12" fillId="35" borderId="127" xfId="63" applyFont="1" applyFill="1" applyBorder="1" applyAlignment="1" applyProtection="1">
      <alignment vertical="center" wrapText="1" shrinkToFit="1"/>
      <protection locked="0"/>
    </xf>
    <xf numFmtId="0" fontId="12" fillId="35" borderId="232" xfId="63" applyFont="1" applyFill="1" applyBorder="1" applyAlignment="1" applyProtection="1">
      <alignment vertical="center" wrapText="1" shrinkToFit="1"/>
      <protection locked="0"/>
    </xf>
    <xf numFmtId="0" fontId="12" fillId="35" borderId="233" xfId="63" applyFont="1" applyFill="1" applyBorder="1" applyAlignment="1" applyProtection="1">
      <alignment vertical="center" wrapText="1" shrinkToFit="1"/>
      <protection locked="0"/>
    </xf>
    <xf numFmtId="0" fontId="12" fillId="35" borderId="234" xfId="63" applyFont="1" applyFill="1" applyBorder="1" applyAlignment="1" applyProtection="1">
      <alignment vertical="center" wrapText="1" shrinkToFit="1"/>
      <protection locked="0"/>
    </xf>
    <xf numFmtId="188" fontId="12" fillId="0" borderId="86" xfId="63" applyNumberFormat="1" applyFont="1" applyBorder="1" applyAlignment="1">
      <alignment horizontal="center" vertical="center" wrapText="1" shrinkToFit="1"/>
    </xf>
    <xf numFmtId="0" fontId="74" fillId="0" borderId="16" xfId="63" applyFont="1" applyBorder="1" applyAlignment="1">
      <alignment horizontal="center" vertical="top"/>
    </xf>
    <xf numFmtId="0" fontId="53" fillId="45" borderId="154" xfId="0" applyFont="1" applyFill="1" applyBorder="1" applyAlignment="1">
      <alignment horizontal="center" vertical="center"/>
    </xf>
    <xf numFmtId="0" fontId="12" fillId="45" borderId="87" xfId="63" applyFont="1" applyFill="1" applyBorder="1" applyAlignment="1">
      <alignment horizontal="center" vertical="center" wrapText="1"/>
    </xf>
    <xf numFmtId="0" fontId="12" fillId="45" borderId="88" xfId="63" applyFont="1" applyFill="1" applyBorder="1" applyAlignment="1">
      <alignment horizontal="center" vertical="center" wrapText="1"/>
    </xf>
    <xf numFmtId="0" fontId="12" fillId="0" borderId="18" xfId="63" applyFont="1" applyBorder="1" applyAlignment="1">
      <alignment horizontal="center" vertical="center" shrinkToFit="1"/>
    </xf>
    <xf numFmtId="0" fontId="12" fillId="0" borderId="19" xfId="63" applyFont="1" applyBorder="1" applyAlignment="1" applyProtection="1">
      <alignment horizontal="right" vertical="center"/>
      <protection locked="0"/>
    </xf>
    <xf numFmtId="0" fontId="12" fillId="45" borderId="34" xfId="63" applyFont="1" applyFill="1" applyBorder="1" applyAlignment="1" applyProtection="1">
      <alignment vertical="center" wrapText="1"/>
      <protection locked="0"/>
    </xf>
    <xf numFmtId="0" fontId="12" fillId="45" borderId="235" xfId="63" applyFont="1" applyFill="1" applyBorder="1" applyAlignment="1" applyProtection="1">
      <alignment vertical="center" wrapText="1"/>
      <protection locked="0"/>
    </xf>
    <xf numFmtId="0" fontId="12" fillId="45" borderId="236" xfId="63" applyFont="1" applyFill="1" applyBorder="1" applyAlignment="1" applyProtection="1">
      <alignment vertical="center" wrapText="1"/>
      <protection locked="0"/>
    </xf>
    <xf numFmtId="0" fontId="12" fillId="0" borderId="237" xfId="63" applyFont="1" applyBorder="1" applyAlignment="1">
      <alignment vertical="center" wrapText="1"/>
    </xf>
    <xf numFmtId="0" fontId="12" fillId="0" borderId="35" xfId="63" applyFont="1" applyBorder="1" applyAlignment="1">
      <alignment vertical="center"/>
    </xf>
    <xf numFmtId="0" fontId="12" fillId="0" borderId="89" xfId="63" applyFont="1" applyBorder="1" applyAlignment="1">
      <alignment vertical="center"/>
    </xf>
    <xf numFmtId="180" fontId="12" fillId="0" borderId="178" xfId="0" applyNumberFormat="1" applyFont="1" applyBorder="1" applyAlignment="1">
      <alignment horizontal="left" vertical="top" wrapText="1"/>
    </xf>
    <xf numFmtId="180" fontId="12" fillId="0" borderId="238" xfId="0" applyNumberFormat="1" applyFont="1" applyBorder="1" applyAlignment="1">
      <alignment horizontal="left" vertical="top" wrapText="1"/>
    </xf>
    <xf numFmtId="180" fontId="12" fillId="0" borderId="239" xfId="0" applyNumberFormat="1" applyFont="1" applyBorder="1" applyAlignment="1">
      <alignment horizontal="left" vertical="top" wrapText="1"/>
    </xf>
    <xf numFmtId="0" fontId="12" fillId="35" borderId="87" xfId="63" applyFont="1" applyFill="1" applyBorder="1" applyAlignment="1">
      <alignment horizontal="center" vertical="center" wrapText="1"/>
    </xf>
    <xf numFmtId="0" fontId="12" fillId="35" borderId="88" xfId="63" applyFont="1" applyFill="1" applyBorder="1" applyAlignment="1">
      <alignment horizontal="center" vertical="center" wrapText="1"/>
    </xf>
    <xf numFmtId="0" fontId="12" fillId="0" borderId="89" xfId="63" applyFont="1" applyBorder="1" applyAlignment="1">
      <alignment horizontal="center" vertical="center"/>
    </xf>
    <xf numFmtId="3" fontId="12" fillId="35" borderId="34" xfId="63" applyNumberFormat="1" applyFont="1" applyFill="1" applyBorder="1" applyAlignment="1" applyProtection="1">
      <alignment vertical="center"/>
      <protection locked="0"/>
    </xf>
    <xf numFmtId="3" fontId="12" fillId="35" borderId="240" xfId="63" applyNumberFormat="1" applyFont="1" applyFill="1" applyBorder="1" applyAlignment="1" applyProtection="1">
      <alignment vertical="center"/>
      <protection locked="0"/>
    </xf>
    <xf numFmtId="3" fontId="12" fillId="35" borderId="241" xfId="63" applyNumberFormat="1" applyFont="1" applyFill="1" applyBorder="1" applyAlignment="1" applyProtection="1">
      <alignment vertical="center"/>
      <protection locked="0"/>
    </xf>
    <xf numFmtId="3" fontId="12" fillId="35" borderId="242" xfId="63" applyNumberFormat="1" applyFont="1" applyFill="1" applyBorder="1" applyAlignment="1" applyProtection="1">
      <alignment vertical="center"/>
      <protection locked="0"/>
    </xf>
    <xf numFmtId="180" fontId="12" fillId="0" borderId="237" xfId="63" applyNumberFormat="1" applyFont="1" applyBorder="1" applyAlignment="1">
      <alignment vertical="center"/>
    </xf>
    <xf numFmtId="180" fontId="12" fillId="0" borderId="182" xfId="0" applyNumberFormat="1" applyFont="1" applyBorder="1" applyAlignment="1">
      <alignment horizontal="left" vertical="top" wrapText="1"/>
    </xf>
    <xf numFmtId="180" fontId="12" fillId="0" borderId="0" xfId="0" applyNumberFormat="1" applyFont="1" applyAlignment="1">
      <alignment horizontal="left" vertical="top" wrapText="1"/>
    </xf>
    <xf numFmtId="180" fontId="12" fillId="0" borderId="243" xfId="0" applyNumberFormat="1" applyFont="1" applyBorder="1" applyAlignment="1">
      <alignment horizontal="left" vertical="top" wrapText="1"/>
    </xf>
    <xf numFmtId="0" fontId="12" fillId="48" borderId="87" xfId="63" applyFont="1" applyFill="1" applyBorder="1" applyAlignment="1">
      <alignment horizontal="center" vertical="center" wrapText="1"/>
    </xf>
    <xf numFmtId="0" fontId="12" fillId="48" borderId="88" xfId="63" applyFont="1" applyFill="1" applyBorder="1" applyAlignment="1">
      <alignment horizontal="center" vertical="center" wrapText="1"/>
    </xf>
    <xf numFmtId="0" fontId="12" fillId="0" borderId="89" xfId="63" applyFont="1" applyBorder="1" applyAlignment="1">
      <alignment horizontal="center" vertical="center" shrinkToFit="1"/>
    </xf>
    <xf numFmtId="3" fontId="12" fillId="48" borderId="34" xfId="63" applyNumberFormat="1" applyFont="1" applyFill="1" applyBorder="1" applyAlignment="1">
      <alignment vertical="center"/>
    </xf>
    <xf numFmtId="3" fontId="12" fillId="48" borderId="240" xfId="63" applyNumberFormat="1" applyFont="1" applyFill="1" applyBorder="1" applyAlignment="1">
      <alignment vertical="center"/>
    </xf>
    <xf numFmtId="3" fontId="12" fillId="48" borderId="241" xfId="63" applyNumberFormat="1" applyFont="1" applyFill="1" applyBorder="1" applyAlignment="1">
      <alignment vertical="center"/>
    </xf>
    <xf numFmtId="3" fontId="12" fillId="48" borderId="242" xfId="63" applyNumberFormat="1" applyFont="1" applyFill="1" applyBorder="1" applyAlignment="1">
      <alignment vertical="center"/>
    </xf>
    <xf numFmtId="189" fontId="12" fillId="48" borderId="34" xfId="63" applyNumberFormat="1" applyFont="1" applyFill="1" applyBorder="1" applyAlignment="1" applyProtection="1">
      <alignment vertical="center"/>
      <protection locked="0"/>
    </xf>
    <xf numFmtId="189" fontId="12" fillId="48" borderId="240" xfId="63" applyNumberFormat="1" applyFont="1" applyFill="1" applyBorder="1" applyAlignment="1" applyProtection="1">
      <alignment vertical="center"/>
      <protection locked="0"/>
    </xf>
    <xf numFmtId="189" fontId="12" fillId="0" borderId="237" xfId="63" applyNumberFormat="1" applyFont="1" applyBorder="1" applyAlignment="1">
      <alignment vertical="center"/>
    </xf>
    <xf numFmtId="0" fontId="76" fillId="45" borderId="87" xfId="0" applyFont="1" applyFill="1" applyBorder="1" applyAlignment="1">
      <alignment horizontal="center" vertical="center" wrapText="1"/>
    </xf>
    <xf numFmtId="189" fontId="12" fillId="45" borderId="34" xfId="63" applyNumberFormat="1" applyFont="1" applyFill="1" applyBorder="1" applyAlignment="1" applyProtection="1">
      <alignment horizontal="right" vertical="center"/>
      <protection locked="0"/>
    </xf>
    <xf numFmtId="189" fontId="12" fillId="45" borderId="235" xfId="63" applyNumberFormat="1" applyFont="1" applyFill="1" applyBorder="1" applyAlignment="1" applyProtection="1">
      <alignment horizontal="right" vertical="center"/>
      <protection locked="0"/>
    </xf>
    <xf numFmtId="0" fontId="12" fillId="48" borderId="97" xfId="63" applyFont="1" applyFill="1" applyBorder="1" applyAlignment="1">
      <alignment horizontal="center" vertical="center" wrapText="1"/>
    </xf>
    <xf numFmtId="0" fontId="12" fillId="48" borderId="34" xfId="63" applyFont="1" applyFill="1" applyBorder="1" applyAlignment="1">
      <alignment horizontal="center" vertical="center"/>
    </xf>
    <xf numFmtId="0" fontId="12" fillId="48" borderId="35" xfId="63" applyFont="1" applyFill="1" applyBorder="1" applyAlignment="1">
      <alignment horizontal="center" vertical="center"/>
    </xf>
    <xf numFmtId="0" fontId="27" fillId="0" borderId="89" xfId="63" applyFont="1" applyBorder="1" applyAlignment="1">
      <alignment horizontal="center" vertical="center"/>
    </xf>
    <xf numFmtId="0" fontId="12" fillId="0" borderId="35" xfId="63" applyFont="1" applyBorder="1" applyAlignment="1" applyProtection="1">
      <alignment horizontal="right" vertical="center"/>
      <protection locked="0"/>
    </xf>
    <xf numFmtId="189" fontId="12" fillId="48" borderId="34" xfId="63" applyNumberFormat="1" applyFont="1" applyFill="1" applyBorder="1" applyAlignment="1">
      <alignment vertical="center"/>
    </xf>
    <xf numFmtId="189" fontId="12" fillId="48" borderId="240" xfId="63" applyNumberFormat="1" applyFont="1" applyFill="1" applyBorder="1" applyAlignment="1">
      <alignment vertical="center"/>
    </xf>
    <xf numFmtId="0" fontId="74" fillId="0" borderId="211" xfId="63" applyFont="1" applyBorder="1" applyAlignment="1">
      <alignment horizontal="center" vertical="top"/>
    </xf>
    <xf numFmtId="0" fontId="12" fillId="48" borderId="139" xfId="63" applyFont="1" applyFill="1" applyBorder="1" applyAlignment="1">
      <alignment horizontal="center" vertical="center" wrapText="1"/>
    </xf>
    <xf numFmtId="0" fontId="20" fillId="48" borderId="141" xfId="63" applyFont="1" applyFill="1" applyBorder="1" applyAlignment="1">
      <alignment horizontal="center" vertical="center"/>
    </xf>
    <xf numFmtId="0" fontId="20" fillId="48" borderId="244" xfId="63" applyFont="1" applyFill="1" applyBorder="1" applyAlignment="1">
      <alignment horizontal="center" vertical="center"/>
    </xf>
    <xf numFmtId="0" fontId="12" fillId="0" borderId="140" xfId="63" applyFont="1" applyBorder="1" applyAlignment="1">
      <alignment horizontal="center" vertical="center"/>
    </xf>
    <xf numFmtId="0" fontId="12" fillId="0" borderId="244" xfId="63" applyFont="1" applyBorder="1" applyAlignment="1" applyProtection="1">
      <alignment horizontal="right" vertical="center"/>
      <protection locked="0"/>
    </xf>
    <xf numFmtId="189" fontId="12" fillId="48" borderId="141" xfId="73" applyNumberFormat="1" applyFont="1" applyFill="1" applyBorder="1" applyAlignment="1">
      <alignment vertical="center"/>
    </xf>
    <xf numFmtId="189" fontId="12" fillId="48" borderId="245" xfId="73" applyNumberFormat="1" applyFont="1" applyFill="1" applyBorder="1" applyAlignment="1">
      <alignment vertical="center"/>
    </xf>
    <xf numFmtId="189" fontId="12" fillId="48" borderId="246" xfId="63" applyNumberFormat="1" applyFont="1" applyFill="1" applyBorder="1" applyAlignment="1">
      <alignment vertical="center"/>
    </xf>
    <xf numFmtId="189" fontId="20" fillId="0" borderId="117" xfId="63" applyNumberFormat="1" applyFont="1" applyBorder="1" applyAlignment="1">
      <alignment vertical="center"/>
    </xf>
    <xf numFmtId="180" fontId="12" fillId="0" borderId="179" xfId="0" applyNumberFormat="1" applyFont="1" applyBorder="1" applyAlignment="1">
      <alignment horizontal="left" vertical="top" wrapText="1"/>
    </xf>
    <xf numFmtId="180" fontId="12" fillId="0" borderId="247" xfId="0" applyNumberFormat="1" applyFont="1" applyBorder="1" applyAlignment="1">
      <alignment horizontal="left" vertical="top" wrapText="1"/>
    </xf>
    <xf numFmtId="180" fontId="12" fillId="0" borderId="248" xfId="0" applyNumberFormat="1" applyFont="1" applyBorder="1" applyAlignment="1">
      <alignment horizontal="left" vertical="top" wrapText="1"/>
    </xf>
    <xf numFmtId="0" fontId="39" fillId="39" borderId="0" xfId="0" applyFont="1" applyFill="1" applyAlignment="1">
      <alignment horizontal="center" vertical="center" shrinkToFit="1"/>
    </xf>
    <xf numFmtId="0" fontId="38" fillId="39" borderId="0" xfId="0" applyFont="1" applyFill="1" applyAlignment="1">
      <alignment horizontal="center" vertical="center" shrinkToFit="1"/>
    </xf>
    <xf numFmtId="0" fontId="0" fillId="0" borderId="0" xfId="0" applyFont="1" applyAlignment="1">
      <alignment vertical="center" wrapText="1"/>
    </xf>
    <xf numFmtId="0" fontId="83" fillId="0" borderId="0" xfId="0" applyFont="1">
      <alignment vertical="center"/>
    </xf>
    <xf numFmtId="0" fontId="84" fillId="0" borderId="16" xfId="0" applyFont="1" applyBorder="1" applyAlignment="1">
      <alignment horizontal="center" vertical="center"/>
    </xf>
    <xf numFmtId="0" fontId="84" fillId="39" borderId="14" xfId="0" applyFont="1" applyFill="1" applyBorder="1" applyAlignment="1">
      <alignment horizontal="center" vertical="center" shrinkToFit="1"/>
    </xf>
    <xf numFmtId="0" fontId="83" fillId="0" borderId="14" xfId="0" applyFont="1" applyBorder="1" applyAlignment="1">
      <alignment horizontal="center" vertical="center" wrapText="1"/>
    </xf>
    <xf numFmtId="0" fontId="83" fillId="0" borderId="78" xfId="0" applyFont="1" applyBorder="1" applyAlignment="1">
      <alignment vertical="center" wrapText="1"/>
    </xf>
    <xf numFmtId="0" fontId="83" fillId="39" borderId="78" xfId="0" applyFont="1" applyFill="1" applyBorder="1" applyAlignment="1">
      <alignment horizontal="distributed" vertical="center" wrapText="1"/>
    </xf>
    <xf numFmtId="0" fontId="83" fillId="0" borderId="78" xfId="0" applyFont="1" applyBorder="1" applyAlignment="1">
      <alignment horizontal="center" vertical="center" wrapText="1"/>
    </xf>
    <xf numFmtId="0" fontId="83" fillId="0" borderId="144" xfId="0" applyFont="1" applyBorder="1" applyAlignment="1">
      <alignment vertical="center" wrapText="1"/>
    </xf>
    <xf numFmtId="0" fontId="83" fillId="0" borderId="144" xfId="0" applyFont="1" applyBorder="1" applyAlignment="1">
      <alignment horizontal="center" vertical="center" wrapText="1"/>
    </xf>
    <xf numFmtId="0" fontId="83" fillId="0" borderId="75" xfId="0" applyFont="1" applyBorder="1" applyAlignment="1">
      <alignment vertical="center" wrapText="1"/>
    </xf>
    <xf numFmtId="0" fontId="83" fillId="0" borderId="76" xfId="0" applyFont="1" applyBorder="1" applyAlignment="1">
      <alignment vertical="center" wrapText="1"/>
    </xf>
    <xf numFmtId="0" fontId="83" fillId="0" borderId="77" xfId="0" applyFont="1" applyBorder="1" applyAlignment="1">
      <alignment vertical="center" wrapText="1"/>
    </xf>
    <xf numFmtId="0" fontId="83" fillId="0" borderId="75" xfId="0" applyFont="1" applyBorder="1" applyAlignment="1">
      <alignment horizontal="center" vertical="center"/>
    </xf>
    <xf numFmtId="0" fontId="83" fillId="0" borderId="77" xfId="0" applyFont="1" applyBorder="1" applyAlignment="1">
      <alignment horizontal="center" vertical="center"/>
    </xf>
    <xf numFmtId="0" fontId="83" fillId="0" borderId="76" xfId="0" applyFont="1" applyBorder="1">
      <alignment vertical="center"/>
    </xf>
    <xf numFmtId="180" fontId="83" fillId="52" borderId="76" xfId="0" applyNumberFormat="1" applyFont="1" applyFill="1" applyBorder="1" applyAlignment="1">
      <alignment vertical="center" shrinkToFit="1"/>
    </xf>
    <xf numFmtId="0" fontId="83" fillId="0" borderId="76" xfId="0" applyFont="1" applyBorder="1" applyAlignment="1">
      <alignment horizontal="right" vertical="top"/>
    </xf>
    <xf numFmtId="0" fontId="83" fillId="0" borderId="77" xfId="0" applyFont="1" applyBorder="1">
      <alignment vertical="center"/>
    </xf>
    <xf numFmtId="0" fontId="84" fillId="0" borderId="0" xfId="0" applyFont="1">
      <alignment vertical="center"/>
    </xf>
    <xf numFmtId="0" fontId="84" fillId="39" borderId="16" xfId="0" applyFont="1" applyFill="1" applyBorder="1" applyAlignment="1">
      <alignment horizontal="center" vertical="center" shrinkToFit="1"/>
    </xf>
    <xf numFmtId="0" fontId="83" fillId="0" borderId="211" xfId="0" applyFont="1" applyBorder="1" applyAlignment="1">
      <alignment horizontal="center" vertical="center" wrapText="1"/>
    </xf>
    <xf numFmtId="0" fontId="83" fillId="0" borderId="119" xfId="0" applyFont="1" applyBorder="1" applyAlignment="1">
      <alignment vertical="center" wrapText="1"/>
    </xf>
    <xf numFmtId="0" fontId="83" fillId="39" borderId="119" xfId="0" applyFont="1" applyFill="1" applyBorder="1" applyAlignment="1">
      <alignment horizontal="distributed" vertical="center" wrapText="1"/>
    </xf>
    <xf numFmtId="0" fontId="83" fillId="0" borderId="119" xfId="0" applyFont="1" applyBorder="1" applyAlignment="1">
      <alignment horizontal="center" vertical="center" wrapText="1"/>
    </xf>
    <xf numFmtId="0" fontId="83" fillId="0" borderId="173" xfId="0" applyFont="1" applyBorder="1" applyAlignment="1">
      <alignment vertical="center" wrapText="1"/>
    </xf>
    <xf numFmtId="0" fontId="83" fillId="0" borderId="173" xfId="0" applyFont="1" applyBorder="1" applyAlignment="1">
      <alignment horizontal="center" vertical="center" wrapText="1"/>
    </xf>
    <xf numFmtId="0" fontId="83" fillId="0" borderId="0" xfId="0" applyFont="1" applyAlignment="1">
      <alignment vertical="center" wrapText="1"/>
    </xf>
    <xf numFmtId="0" fontId="84" fillId="39" borderId="95" xfId="0" applyFont="1" applyFill="1" applyBorder="1" applyAlignment="1">
      <alignment horizontal="left" vertical="center" wrapText="1"/>
    </xf>
    <xf numFmtId="0" fontId="83" fillId="0" borderId="92" xfId="0" applyFont="1" applyBorder="1" applyAlignment="1">
      <alignment vertical="center" wrapText="1"/>
    </xf>
    <xf numFmtId="0" fontId="83" fillId="39" borderId="0" xfId="0" applyFont="1" applyFill="1" applyAlignment="1">
      <alignment vertical="center" wrapText="1"/>
    </xf>
    <xf numFmtId="0" fontId="0" fillId="39" borderId="81" xfId="0" applyFont="1" applyFill="1" applyBorder="1" applyAlignment="1">
      <alignment vertical="center" wrapText="1"/>
    </xf>
    <xf numFmtId="0" fontId="84" fillId="0" borderId="249" xfId="0" applyFont="1" applyBorder="1" applyAlignment="1">
      <alignment horizontal="center" vertical="center"/>
    </xf>
    <xf numFmtId="0" fontId="84" fillId="0" borderId="250" xfId="0" applyFont="1" applyBorder="1" applyAlignment="1">
      <alignment horizontal="center" vertical="center"/>
    </xf>
    <xf numFmtId="0" fontId="84" fillId="0" borderId="78" xfId="0" applyFont="1" applyBorder="1" applyAlignment="1">
      <alignment horizontal="right" vertical="center"/>
    </xf>
    <xf numFmtId="0" fontId="84" fillId="0" borderId="78" xfId="0" applyFont="1" applyBorder="1">
      <alignment vertical="center"/>
    </xf>
    <xf numFmtId="180" fontId="84" fillId="52" borderId="78" xfId="0" applyNumberFormat="1" applyFont="1" applyFill="1" applyBorder="1" applyAlignment="1">
      <alignment vertical="center" shrinkToFit="1"/>
    </xf>
    <xf numFmtId="0" fontId="84" fillId="0" borderId="144" xfId="0" applyFont="1" applyBorder="1">
      <alignment vertical="center"/>
    </xf>
    <xf numFmtId="180" fontId="83" fillId="0" borderId="78" xfId="0" applyNumberFormat="1" applyFont="1" applyBorder="1" applyAlignment="1">
      <alignment vertical="center" wrapText="1"/>
    </xf>
    <xf numFmtId="190" fontId="83" fillId="39" borderId="78" xfId="0" applyNumberFormat="1" applyFont="1" applyFill="1" applyBorder="1" applyAlignment="1">
      <alignment vertical="center" shrinkToFit="1"/>
    </xf>
    <xf numFmtId="180" fontId="83" fillId="0" borderId="144" xfId="0" applyNumberFormat="1" applyFont="1" applyBorder="1" applyAlignment="1">
      <alignment vertical="center" wrapText="1"/>
    </xf>
    <xf numFmtId="190" fontId="83" fillId="0" borderId="144" xfId="0" applyNumberFormat="1" applyFont="1" applyBorder="1" applyAlignment="1">
      <alignment vertical="center" shrinkToFit="1"/>
    </xf>
    <xf numFmtId="0" fontId="83" fillId="0" borderId="96" xfId="0" applyFont="1" applyBorder="1" applyAlignment="1">
      <alignment vertical="center" wrapText="1"/>
    </xf>
    <xf numFmtId="0" fontId="84" fillId="0" borderId="251" xfId="0" applyFont="1" applyBorder="1" applyAlignment="1">
      <alignment horizontal="center" vertical="center"/>
    </xf>
    <xf numFmtId="0" fontId="84" fillId="0" borderId="252" xfId="0" applyFont="1" applyBorder="1" applyAlignment="1">
      <alignment horizontal="center" vertical="center"/>
    </xf>
    <xf numFmtId="0" fontId="84" fillId="0" borderId="0" xfId="0" applyFont="1" applyAlignment="1">
      <alignment horizontal="right" vertical="center"/>
    </xf>
    <xf numFmtId="180" fontId="84" fillId="52" borderId="0" xfId="0" applyNumberFormat="1" applyFont="1" applyFill="1" applyAlignment="1">
      <alignment vertical="center" shrinkToFit="1"/>
    </xf>
    <xf numFmtId="0" fontId="84" fillId="0" borderId="81" xfId="0" applyFont="1" applyBorder="1">
      <alignment vertical="center"/>
    </xf>
    <xf numFmtId="0" fontId="83" fillId="0" borderId="16" xfId="0" applyFont="1" applyBorder="1" applyAlignment="1">
      <alignment horizontal="center" vertical="center" wrapText="1"/>
    </xf>
    <xf numFmtId="180" fontId="83" fillId="0" borderId="0" xfId="0" applyNumberFormat="1" applyFont="1" applyAlignment="1">
      <alignment vertical="center" wrapText="1"/>
    </xf>
    <xf numFmtId="190" fontId="83" fillId="39" borderId="0" xfId="0" applyNumberFormat="1" applyFont="1" applyFill="1" applyAlignment="1">
      <alignment vertical="center" shrinkToFit="1"/>
    </xf>
    <xf numFmtId="180" fontId="83" fillId="0" borderId="81" xfId="0" applyNumberFormat="1" applyFont="1" applyBorder="1" applyAlignment="1">
      <alignment vertical="center" wrapText="1"/>
    </xf>
    <xf numFmtId="190" fontId="83" fillId="0" borderId="81" xfId="0" applyNumberFormat="1" applyFont="1" applyBorder="1" applyAlignment="1">
      <alignment vertical="center" shrinkToFit="1"/>
    </xf>
    <xf numFmtId="180" fontId="84" fillId="52" borderId="19" xfId="0" applyNumberFormat="1" applyFont="1" applyFill="1" applyBorder="1" applyAlignment="1">
      <alignment vertical="center" shrinkToFit="1"/>
    </xf>
    <xf numFmtId="0" fontId="84" fillId="0" borderId="19" xfId="0" applyFont="1" applyBorder="1">
      <alignment vertical="center"/>
    </xf>
    <xf numFmtId="0" fontId="83" fillId="0" borderId="119" xfId="0" applyFont="1" applyBorder="1" applyAlignment="1">
      <alignment horizontal="right" vertical="center" wrapText="1"/>
    </xf>
    <xf numFmtId="180" fontId="83" fillId="0" borderId="119" xfId="0" applyNumberFormat="1" applyFont="1" applyBorder="1" applyAlignment="1">
      <alignment vertical="center" wrapText="1"/>
    </xf>
    <xf numFmtId="190" fontId="83" fillId="39" borderId="119" xfId="0" applyNumberFormat="1" applyFont="1" applyFill="1" applyBorder="1" applyAlignment="1">
      <alignment vertical="center" shrinkToFit="1"/>
    </xf>
    <xf numFmtId="180" fontId="83" fillId="0" borderId="173" xfId="0" applyNumberFormat="1" applyFont="1" applyBorder="1" applyAlignment="1">
      <alignment vertical="center" wrapText="1"/>
    </xf>
    <xf numFmtId="190" fontId="83" fillId="0" borderId="173" xfId="0" applyNumberFormat="1" applyFont="1" applyBorder="1" applyAlignment="1">
      <alignment vertical="center" shrinkToFit="1"/>
    </xf>
    <xf numFmtId="0" fontId="84" fillId="0" borderId="131" xfId="0" applyFont="1" applyBorder="1" applyAlignment="1">
      <alignment horizontal="center" vertical="center"/>
    </xf>
    <xf numFmtId="0" fontId="84" fillId="0" borderId="88" xfId="0" applyFont="1" applyBorder="1" applyAlignment="1">
      <alignment horizontal="right" vertical="center"/>
    </xf>
    <xf numFmtId="0" fontId="84" fillId="0" borderId="88" xfId="0" applyFont="1" applyBorder="1">
      <alignment vertical="center"/>
    </xf>
    <xf numFmtId="190" fontId="84" fillId="52" borderId="88" xfId="0" applyNumberFormat="1" applyFont="1" applyFill="1" applyBorder="1" applyAlignment="1">
      <alignment vertical="center" shrinkToFit="1"/>
    </xf>
    <xf numFmtId="0" fontId="84" fillId="0" borderId="96" xfId="0" applyFont="1" applyBorder="1">
      <alignment vertical="center"/>
    </xf>
    <xf numFmtId="0" fontId="84" fillId="0" borderId="14" xfId="0" applyFont="1" applyBorder="1" applyAlignment="1">
      <alignment horizontal="center" vertical="center"/>
    </xf>
    <xf numFmtId="180" fontId="84" fillId="0" borderId="78" xfId="0" applyNumberFormat="1" applyFont="1" applyBorder="1">
      <alignment vertical="center"/>
    </xf>
    <xf numFmtId="190" fontId="84" fillId="39" borderId="78" xfId="0" applyNumberFormat="1" applyFont="1" applyFill="1" applyBorder="1" applyAlignment="1">
      <alignment vertical="center" shrinkToFit="1"/>
    </xf>
    <xf numFmtId="180" fontId="84" fillId="0" borderId="144" xfId="0" applyNumberFormat="1" applyFont="1" applyBorder="1">
      <alignment vertical="center"/>
    </xf>
    <xf numFmtId="190" fontId="84" fillId="0" borderId="144" xfId="0" applyNumberFormat="1" applyFont="1" applyBorder="1" applyAlignment="1">
      <alignment vertical="center" shrinkToFit="1"/>
    </xf>
    <xf numFmtId="0" fontId="84" fillId="0" borderId="253" xfId="0" applyFont="1" applyBorder="1" applyAlignment="1">
      <alignment horizontal="center" vertical="center"/>
    </xf>
    <xf numFmtId="0" fontId="84" fillId="0" borderId="12" xfId="0" applyFont="1" applyBorder="1" applyAlignment="1">
      <alignment horizontal="right" vertical="center"/>
    </xf>
    <xf numFmtId="0" fontId="84" fillId="0" borderId="12" xfId="0" applyFont="1" applyBorder="1">
      <alignment vertical="center"/>
    </xf>
    <xf numFmtId="180" fontId="84" fillId="52" borderId="12" xfId="0" applyNumberFormat="1" applyFont="1" applyFill="1" applyBorder="1" applyAlignment="1">
      <alignment vertical="center" shrinkToFit="1"/>
    </xf>
    <xf numFmtId="0" fontId="84" fillId="0" borderId="133" xfId="0" applyFont="1" applyBorder="1">
      <alignment vertical="center"/>
    </xf>
    <xf numFmtId="180" fontId="84" fillId="0" borderId="0" xfId="0" applyNumberFormat="1" applyFont="1">
      <alignment vertical="center"/>
    </xf>
    <xf numFmtId="190" fontId="84" fillId="39" borderId="0" xfId="0" applyNumberFormat="1" applyFont="1" applyFill="1" applyAlignment="1">
      <alignment vertical="center" shrinkToFit="1"/>
    </xf>
    <xf numFmtId="180" fontId="84" fillId="0" borderId="81" xfId="0" applyNumberFormat="1" applyFont="1" applyBorder="1">
      <alignment vertical="center"/>
    </xf>
    <xf numFmtId="190" fontId="84" fillId="0" borderId="81" xfId="0" applyNumberFormat="1" applyFont="1" applyBorder="1" applyAlignment="1">
      <alignment vertical="center" shrinkToFit="1"/>
    </xf>
    <xf numFmtId="0" fontId="84" fillId="0" borderId="211" xfId="0" applyFont="1" applyBorder="1" applyAlignment="1">
      <alignment horizontal="center" vertical="center"/>
    </xf>
    <xf numFmtId="0" fontId="84" fillId="39" borderId="211" xfId="0" applyFont="1" applyFill="1" applyBorder="1" applyAlignment="1">
      <alignment horizontal="center" vertical="center" shrinkToFit="1"/>
    </xf>
    <xf numFmtId="0" fontId="84" fillId="0" borderId="119" xfId="0" applyFont="1" applyBorder="1" applyAlignment="1">
      <alignment horizontal="right" vertical="center"/>
    </xf>
    <xf numFmtId="180" fontId="84" fillId="0" borderId="119" xfId="0" applyNumberFormat="1" applyFont="1" applyBorder="1">
      <alignment vertical="center"/>
    </xf>
    <xf numFmtId="190" fontId="84" fillId="39" borderId="119" xfId="0" applyNumberFormat="1" applyFont="1" applyFill="1" applyBorder="1" applyAlignment="1">
      <alignment vertical="center" shrinkToFit="1"/>
    </xf>
    <xf numFmtId="180" fontId="84" fillId="0" borderId="173" xfId="0" applyNumberFormat="1" applyFont="1" applyBorder="1">
      <alignment vertical="center"/>
    </xf>
    <xf numFmtId="190" fontId="84" fillId="0" borderId="173" xfId="0" applyNumberFormat="1" applyFont="1" applyBorder="1" applyAlignment="1">
      <alignment vertical="center" shrinkToFit="1"/>
    </xf>
    <xf numFmtId="0" fontId="84" fillId="0" borderId="84" xfId="0" applyFont="1" applyBorder="1" applyAlignment="1">
      <alignment horizontal="center" vertical="center"/>
    </xf>
    <xf numFmtId="0" fontId="84" fillId="39" borderId="128" xfId="0" applyFont="1" applyFill="1" applyBorder="1" applyAlignment="1">
      <alignment vertical="center" shrinkToFit="1"/>
    </xf>
    <xf numFmtId="180" fontId="84" fillId="39" borderId="78" xfId="0" applyNumberFormat="1" applyFont="1" applyFill="1" applyBorder="1" applyAlignment="1">
      <alignment vertical="center" shrinkToFit="1"/>
    </xf>
    <xf numFmtId="180" fontId="84" fillId="0" borderId="144" xfId="0" applyNumberFormat="1" applyFont="1" applyBorder="1" applyAlignment="1">
      <alignment vertical="center" shrinkToFit="1"/>
    </xf>
    <xf numFmtId="0" fontId="84" fillId="0" borderId="254" xfId="0" applyFont="1" applyBorder="1" applyAlignment="1">
      <alignment horizontal="center" vertical="center"/>
    </xf>
    <xf numFmtId="0" fontId="84" fillId="0" borderId="255" xfId="0" applyFont="1" applyBorder="1" applyAlignment="1">
      <alignment horizontal="center" vertical="center"/>
    </xf>
    <xf numFmtId="0" fontId="84" fillId="0" borderId="136" xfId="0" applyFont="1" applyBorder="1" applyAlignment="1">
      <alignment horizontal="right" vertical="center"/>
    </xf>
    <xf numFmtId="0" fontId="84" fillId="0" borderId="136" xfId="0" applyFont="1" applyBorder="1">
      <alignment vertical="center"/>
    </xf>
    <xf numFmtId="190" fontId="84" fillId="52" borderId="136" xfId="0" applyNumberFormat="1" applyFont="1" applyFill="1" applyBorder="1" applyAlignment="1">
      <alignment vertical="center" shrinkToFit="1"/>
    </xf>
    <xf numFmtId="0" fontId="84" fillId="0" borderId="137" xfId="0" applyFont="1" applyBorder="1">
      <alignment vertical="center"/>
    </xf>
    <xf numFmtId="0" fontId="84" fillId="0" borderId="21" xfId="0" applyFont="1" applyBorder="1" applyAlignment="1">
      <alignment horizontal="center" vertical="center"/>
    </xf>
    <xf numFmtId="0" fontId="84" fillId="39" borderId="96" xfId="0" applyFont="1" applyFill="1" applyBorder="1" applyAlignment="1">
      <alignment vertical="center" shrinkToFit="1"/>
    </xf>
    <xf numFmtId="180" fontId="84" fillId="39" borderId="0" xfId="0" applyNumberFormat="1" applyFont="1" applyFill="1" applyAlignment="1">
      <alignment vertical="center" shrinkToFit="1"/>
    </xf>
    <xf numFmtId="180" fontId="84" fillId="0" borderId="81" xfId="0" applyNumberFormat="1" applyFont="1" applyBorder="1" applyAlignment="1">
      <alignment vertical="center" shrinkToFit="1"/>
    </xf>
    <xf numFmtId="0" fontId="84" fillId="0" borderId="143" xfId="0" applyFont="1" applyBorder="1" applyAlignment="1">
      <alignment horizontal="center" vertical="center"/>
    </xf>
    <xf numFmtId="0" fontId="84" fillId="0" borderId="144" xfId="0" applyFont="1" applyBorder="1" applyAlignment="1">
      <alignment horizontal="center" vertical="center"/>
    </xf>
    <xf numFmtId="180" fontId="84" fillId="39" borderId="119" xfId="0" applyNumberFormat="1" applyFont="1" applyFill="1" applyBorder="1" applyAlignment="1">
      <alignment vertical="center" shrinkToFit="1"/>
    </xf>
    <xf numFmtId="180" fontId="84" fillId="0" borderId="173" xfId="0" applyNumberFormat="1" applyFont="1" applyBorder="1" applyAlignment="1">
      <alignment vertical="center" shrinkToFit="1"/>
    </xf>
    <xf numFmtId="0" fontId="84" fillId="0" borderId="95" xfId="0" applyFont="1" applyBorder="1" applyAlignment="1">
      <alignment horizontal="center" vertical="center"/>
    </xf>
    <xf numFmtId="0" fontId="84" fillId="0" borderId="81" xfId="0" applyFont="1" applyBorder="1" applyAlignment="1">
      <alignment horizontal="center" vertical="center"/>
    </xf>
    <xf numFmtId="191" fontId="84" fillId="39" borderId="0" xfId="0" applyNumberFormat="1" applyFont="1" applyFill="1" applyAlignment="1">
      <alignment horizontal="right" vertical="center"/>
    </xf>
    <xf numFmtId="0" fontId="84" fillId="0" borderId="118" xfId="0" applyFont="1" applyBorder="1" applyAlignment="1">
      <alignment horizontal="center" vertical="center"/>
    </xf>
    <xf numFmtId="0" fontId="84" fillId="0" borderId="173" xfId="0" applyFont="1" applyBorder="1" applyAlignment="1">
      <alignment horizontal="center" vertical="center"/>
    </xf>
    <xf numFmtId="0" fontId="0" fillId="0" borderId="78" xfId="0" applyFont="1" applyBorder="1">
      <alignment vertical="center"/>
    </xf>
    <xf numFmtId="0" fontId="84" fillId="52" borderId="78" xfId="0" applyFont="1" applyFill="1" applyBorder="1" applyAlignment="1">
      <alignment vertical="center"/>
    </xf>
    <xf numFmtId="0" fontId="84" fillId="52" borderId="0" xfId="0" applyFont="1" applyFill="1" applyAlignment="1">
      <alignment vertical="center"/>
    </xf>
    <xf numFmtId="0" fontId="84" fillId="0" borderId="28" xfId="0" applyFont="1" applyBorder="1" applyAlignment="1">
      <alignment horizontal="center" vertical="center"/>
    </xf>
    <xf numFmtId="0" fontId="84" fillId="39" borderId="137" xfId="0" applyFont="1" applyFill="1" applyBorder="1" applyAlignment="1">
      <alignment vertical="center" shrinkToFit="1"/>
    </xf>
    <xf numFmtId="0" fontId="84" fillId="0" borderId="119" xfId="0" applyFont="1" applyBorder="1">
      <alignment vertical="center"/>
    </xf>
    <xf numFmtId="0" fontId="84" fillId="0" borderId="173" xfId="0" applyFont="1" applyBorder="1">
      <alignment vertical="center"/>
    </xf>
    <xf numFmtId="0" fontId="84" fillId="39" borderId="118" xfId="0" applyFont="1" applyFill="1" applyBorder="1" applyAlignment="1">
      <alignment horizontal="left" vertical="center" wrapText="1"/>
    </xf>
    <xf numFmtId="0" fontId="0" fillId="0" borderId="173" xfId="0" applyFont="1" applyBorder="1">
      <alignment vertical="center"/>
    </xf>
    <xf numFmtId="0" fontId="0" fillId="39" borderId="119" xfId="0" applyFont="1" applyFill="1" applyBorder="1">
      <alignment vertical="center"/>
    </xf>
    <xf numFmtId="0" fontId="0" fillId="39" borderId="173" xfId="0" applyFont="1" applyFill="1" applyBorder="1">
      <alignment vertical="center"/>
    </xf>
    <xf numFmtId="0" fontId="0" fillId="0" borderId="119" xfId="0" applyFont="1" applyBorder="1">
      <alignment vertical="center"/>
    </xf>
    <xf numFmtId="0" fontId="84" fillId="52" borderId="119" xfId="0" applyFont="1" applyFill="1" applyBorder="1" applyAlignment="1">
      <alignment vertical="center"/>
    </xf>
    <xf numFmtId="0" fontId="0" fillId="39" borderId="0" xfId="0" applyFont="1" applyFill="1">
      <alignment vertical="center"/>
    </xf>
    <xf numFmtId="0" fontId="39" fillId="39" borderId="0" xfId="0" applyFont="1" applyFill="1" applyAlignment="1">
      <alignment horizontal="center" vertical="center" wrapText="1"/>
    </xf>
    <xf numFmtId="0" fontId="38" fillId="39" borderId="0" xfId="0" applyFont="1" applyFill="1" applyAlignment="1">
      <alignment horizontal="center" vertical="center" wrapText="1"/>
    </xf>
    <xf numFmtId="0" fontId="0" fillId="39" borderId="0" xfId="0" applyFill="1" applyAlignment="1">
      <alignment horizontal="left" vertical="center" wrapText="1"/>
    </xf>
    <xf numFmtId="0" fontId="20" fillId="0" borderId="0" xfId="0" applyFont="1">
      <alignment vertical="center"/>
    </xf>
    <xf numFmtId="0" fontId="77" fillId="0" borderId="0" xfId="0" applyFont="1">
      <alignment vertical="center"/>
    </xf>
    <xf numFmtId="0" fontId="12" fillId="0" borderId="194" xfId="0" applyFont="1" applyBorder="1" applyAlignment="1">
      <alignment vertical="center" wrapText="1"/>
    </xf>
    <xf numFmtId="0" fontId="41" fillId="0" borderId="52" xfId="0" applyFont="1" applyBorder="1" applyAlignment="1">
      <alignment horizontal="center" vertical="center" wrapText="1"/>
    </xf>
    <xf numFmtId="0" fontId="12" fillId="0" borderId="198" xfId="0" applyFont="1" applyBorder="1" applyAlignment="1">
      <alignment vertical="center" wrapText="1"/>
    </xf>
    <xf numFmtId="0" fontId="12" fillId="0" borderId="256" xfId="0" applyFont="1" applyBorder="1" applyAlignment="1">
      <alignment vertical="center" wrapText="1"/>
    </xf>
    <xf numFmtId="0" fontId="12" fillId="0" borderId="257" xfId="0" applyFont="1" applyBorder="1" applyAlignment="1">
      <alignment vertical="center" wrapText="1"/>
    </xf>
    <xf numFmtId="180" fontId="41" fillId="0" borderId="57" xfId="0" applyNumberFormat="1" applyFont="1" applyBorder="1" applyAlignment="1">
      <alignment vertical="center" shrinkToFit="1"/>
    </xf>
    <xf numFmtId="0" fontId="12" fillId="0" borderId="258" xfId="0" applyFont="1" applyBorder="1" applyAlignment="1">
      <alignment vertical="center" wrapText="1"/>
    </xf>
    <xf numFmtId="0" fontId="12" fillId="0" borderId="259" xfId="0" applyFont="1" applyBorder="1" applyAlignment="1">
      <alignment vertical="center" wrapText="1"/>
    </xf>
    <xf numFmtId="0" fontId="41" fillId="0" borderId="60" xfId="0" applyFont="1" applyBorder="1" applyAlignment="1">
      <alignment horizontal="center" vertical="center" wrapText="1"/>
    </xf>
    <xf numFmtId="180" fontId="41" fillId="0" borderId="198" xfId="0" applyNumberFormat="1" applyFont="1" applyBorder="1" applyAlignment="1">
      <alignment vertical="center" shrinkToFit="1"/>
    </xf>
    <xf numFmtId="180" fontId="41" fillId="0" borderId="205" xfId="0" applyNumberFormat="1" applyFont="1" applyBorder="1" applyAlignment="1">
      <alignment vertical="center" shrinkToFit="1"/>
    </xf>
    <xf numFmtId="180" fontId="41" fillId="0" borderId="257" xfId="0" applyNumberFormat="1" applyFont="1" applyBorder="1" applyAlignment="1">
      <alignment vertical="center" shrinkToFit="1"/>
    </xf>
    <xf numFmtId="180" fontId="41" fillId="0" borderId="256" xfId="0" applyNumberFormat="1" applyFont="1" applyBorder="1" applyAlignment="1">
      <alignment vertical="center" shrinkToFit="1"/>
    </xf>
    <xf numFmtId="0" fontId="41" fillId="0" borderId="64" xfId="0" applyFont="1" applyBorder="1" applyAlignment="1">
      <alignment horizontal="center" vertical="center" wrapText="1"/>
    </xf>
    <xf numFmtId="180" fontId="41" fillId="0" borderId="207" xfId="0" applyNumberFormat="1" applyFont="1" applyBorder="1" applyAlignment="1">
      <alignment vertical="center" shrinkToFit="1"/>
    </xf>
    <xf numFmtId="0" fontId="41" fillId="0" borderId="260" xfId="0" applyFont="1" applyBorder="1" applyAlignment="1">
      <alignment vertical="center" wrapText="1"/>
    </xf>
    <xf numFmtId="0" fontId="41" fillId="0" borderId="261" xfId="0" applyFont="1" applyBorder="1" applyAlignment="1">
      <alignment vertical="center" wrapText="1"/>
    </xf>
    <xf numFmtId="0" fontId="41" fillId="0" borderId="262" xfId="0" applyFont="1" applyBorder="1" applyAlignment="1">
      <alignment vertical="center" wrapText="1"/>
    </xf>
    <xf numFmtId="0" fontId="47" fillId="0" borderId="0" xfId="41" applyFont="1">
      <alignment vertical="center"/>
    </xf>
    <xf numFmtId="0" fontId="47" fillId="0" borderId="0" xfId="41" applyFont="1" applyAlignment="1">
      <alignment horizontal="left" vertical="center"/>
    </xf>
    <xf numFmtId="0" fontId="48" fillId="0" borderId="0" xfId="41" applyFont="1" applyAlignment="1">
      <alignment horizontal="center" vertical="center"/>
    </xf>
    <xf numFmtId="0" fontId="47" fillId="0" borderId="0" xfId="41" applyFont="1" applyAlignment="1">
      <alignment horizontal="left" vertical="center" wrapText="1"/>
    </xf>
    <xf numFmtId="0" fontId="48" fillId="0" borderId="0" xfId="41" applyFont="1">
      <alignment vertical="center"/>
    </xf>
    <xf numFmtId="0" fontId="47" fillId="0" borderId="34" xfId="41" applyFont="1" applyBorder="1" applyAlignment="1">
      <alignment horizontal="center" vertical="center"/>
    </xf>
    <xf numFmtId="0" fontId="47" fillId="0" borderId="0" xfId="41" applyFont="1" applyAlignment="1">
      <alignment horizontal="center" vertical="center"/>
    </xf>
    <xf numFmtId="181" fontId="47" fillId="0" borderId="0" xfId="41" applyNumberFormat="1" applyFont="1">
      <alignment vertical="center"/>
    </xf>
    <xf numFmtId="0" fontId="47" fillId="0" borderId="32" xfId="41" applyFont="1" applyBorder="1" applyAlignment="1">
      <alignment horizontal="center" vertical="center"/>
    </xf>
    <xf numFmtId="0" fontId="47" fillId="0" borderId="0" xfId="41" applyFont="1" applyAlignment="1">
      <alignment vertical="center" wrapText="1"/>
    </xf>
    <xf numFmtId="0" fontId="47" fillId="42" borderId="34" xfId="41" applyFont="1" applyFill="1" applyBorder="1" applyAlignment="1">
      <alignment horizontal="center" vertical="center"/>
    </xf>
    <xf numFmtId="182" fontId="47" fillId="0" borderId="0" xfId="41" applyNumberFormat="1" applyFont="1">
      <alignment vertical="center"/>
    </xf>
    <xf numFmtId="0" fontId="49" fillId="0" borderId="0" xfId="41" applyFont="1">
      <alignment vertical="center"/>
    </xf>
    <xf numFmtId="0" fontId="47" fillId="0" borderId="34" xfId="41" applyFont="1" applyBorder="1" applyAlignment="1">
      <alignment vertical="center" wrapText="1"/>
    </xf>
    <xf numFmtId="0" fontId="47" fillId="0" borderId="34" xfId="41" applyFont="1" applyBorder="1">
      <alignment vertical="center"/>
    </xf>
    <xf numFmtId="0" fontId="47" fillId="0" borderId="0" xfId="41" applyFont="1" applyAlignment="1">
      <alignment horizontal="right" vertical="center"/>
    </xf>
    <xf numFmtId="0" fontId="49" fillId="42" borderId="0" xfId="41" applyFont="1" applyFill="1" applyAlignment="1">
      <alignment horizontal="right" vertical="center"/>
    </xf>
    <xf numFmtId="182" fontId="47" fillId="42" borderId="34" xfId="41" applyNumberFormat="1" applyFont="1" applyFill="1" applyBorder="1">
      <alignment vertical="center"/>
    </xf>
    <xf numFmtId="182" fontId="47" fillId="0" borderId="0" xfId="41" applyNumberFormat="1" applyFont="1" applyAlignment="1">
      <alignment horizontal="right" vertical="center"/>
    </xf>
    <xf numFmtId="0" fontId="52" fillId="0" borderId="0" xfId="41" applyFont="1" applyAlignment="1">
      <alignment horizontal="left" vertical="center"/>
    </xf>
    <xf numFmtId="0" fontId="63" fillId="43" borderId="0" xfId="0" applyFont="1" applyFill="1" applyBorder="1" applyAlignment="1">
      <alignment horizontal="center" vertical="center"/>
    </xf>
    <xf numFmtId="0" fontId="12" fillId="0" borderId="132" xfId="0" applyFont="1" applyBorder="1" applyAlignment="1">
      <alignment horizontal="center" vertical="center" textRotation="255" wrapText="1"/>
    </xf>
    <xf numFmtId="0" fontId="12" fillId="0" borderId="12" xfId="0" applyFont="1" applyBorder="1" applyAlignment="1">
      <alignment horizontal="center" vertical="center" textRotation="255" wrapText="1"/>
    </xf>
    <xf numFmtId="0" fontId="63" fillId="43" borderId="107" xfId="0" applyFont="1" applyFill="1" applyBorder="1" applyAlignment="1">
      <alignment horizontal="center" vertical="center"/>
    </xf>
    <xf numFmtId="57" fontId="0" fillId="35" borderId="0" xfId="73" applyNumberFormat="1" applyFont="1" applyFill="1" applyBorder="1" applyAlignment="1" applyProtection="1">
      <alignment horizontal="center" vertical="center" wrapText="1"/>
      <protection locked="0"/>
    </xf>
    <xf numFmtId="57" fontId="0" fillId="35" borderId="252" xfId="73" applyNumberFormat="1" applyFont="1" applyFill="1" applyBorder="1" applyAlignment="1" applyProtection="1">
      <alignment horizontal="center" vertical="center" wrapText="1"/>
      <protection locked="0"/>
    </xf>
    <xf numFmtId="57" fontId="0" fillId="35" borderId="263" xfId="73" applyNumberFormat="1" applyFont="1" applyFill="1" applyBorder="1" applyAlignment="1" applyProtection="1">
      <alignment horizontal="center" vertical="center" wrapText="1"/>
      <protection locked="0"/>
    </xf>
    <xf numFmtId="57" fontId="0" fillId="35" borderId="11" xfId="73" applyNumberFormat="1" applyFont="1" applyFill="1" applyBorder="1" applyAlignment="1" applyProtection="1">
      <alignment horizontal="center" vertical="center" wrapText="1"/>
      <protection locked="0"/>
    </xf>
    <xf numFmtId="57" fontId="0" fillId="35" borderId="32" xfId="73" applyNumberFormat="1" applyFont="1" applyFill="1" applyBorder="1" applyAlignment="1" applyProtection="1">
      <alignment horizontal="center" vertical="center" wrapText="1"/>
      <protection locked="0"/>
    </xf>
    <xf numFmtId="57" fontId="0" fillId="35" borderId="81" xfId="73" applyNumberFormat="1" applyFont="1" applyFill="1" applyBorder="1" applyAlignment="1" applyProtection="1">
      <alignment horizontal="center" vertical="center" wrapText="1"/>
      <protection locked="0"/>
    </xf>
    <xf numFmtId="0" fontId="12" fillId="0" borderId="97" xfId="0" applyFont="1" applyBorder="1" applyAlignment="1">
      <alignment horizontal="center" vertical="center" textRotation="255" wrapText="1"/>
    </xf>
    <xf numFmtId="0" fontId="12" fillId="0" borderId="34" xfId="0" applyFont="1" applyBorder="1" applyAlignment="1">
      <alignment horizontal="center" vertical="center" textRotation="255" wrapText="1"/>
    </xf>
    <xf numFmtId="0" fontId="12" fillId="0" borderId="130" xfId="0" applyFont="1" applyBorder="1" applyAlignment="1">
      <alignment horizontal="center" vertical="center" textRotation="255" wrapText="1"/>
    </xf>
    <xf numFmtId="0" fontId="0" fillId="35" borderId="89" xfId="0" applyFont="1" applyFill="1" applyBorder="1" applyAlignment="1">
      <alignment horizontal="center" vertical="center"/>
    </xf>
    <xf numFmtId="0" fontId="0" fillId="35" borderId="130" xfId="0" applyFont="1" applyFill="1" applyBorder="1" applyAlignment="1">
      <alignment horizontal="center" vertical="center"/>
    </xf>
    <xf numFmtId="0" fontId="0" fillId="35" borderId="34" xfId="0" applyFont="1" applyFill="1" applyBorder="1" applyAlignment="1">
      <alignment horizontal="center" vertical="center"/>
    </xf>
    <xf numFmtId="0" fontId="0" fillId="35" borderId="35" xfId="0" applyFont="1" applyFill="1" applyBorder="1" applyAlignment="1">
      <alignment horizontal="center" vertical="center"/>
    </xf>
    <xf numFmtId="0" fontId="26" fillId="0" borderId="95" xfId="43" applyFont="1" applyBorder="1">
      <alignment vertical="center"/>
    </xf>
    <xf numFmtId="0" fontId="12" fillId="0" borderId="97" xfId="0" applyFont="1" applyBorder="1" applyAlignment="1">
      <alignment horizontal="center" vertical="center" wrapText="1"/>
    </xf>
    <xf numFmtId="0" fontId="12" fillId="0" borderId="34" xfId="0" applyFont="1" applyBorder="1" applyAlignment="1">
      <alignment horizontal="center" vertical="center"/>
    </xf>
    <xf numFmtId="0" fontId="12" fillId="0" borderId="130" xfId="0" applyFont="1" applyBorder="1" applyAlignment="1">
      <alignment horizontal="center" vertical="center"/>
    </xf>
    <xf numFmtId="0" fontId="63" fillId="43" borderId="82" xfId="0" applyFont="1" applyFill="1" applyBorder="1" applyAlignment="1">
      <alignment horizontal="center" vertical="center"/>
    </xf>
    <xf numFmtId="189" fontId="0" fillId="35" borderId="97" xfId="0" applyNumberFormat="1" applyFont="1" applyFill="1" applyBorder="1" applyAlignment="1">
      <alignment horizontal="center" vertical="center"/>
    </xf>
    <xf numFmtId="38" fontId="0" fillId="35" borderId="130" xfId="73" applyFont="1" applyFill="1" applyBorder="1" applyAlignment="1">
      <alignment horizontal="center" vertical="center"/>
    </xf>
    <xf numFmtId="0" fontId="12" fillId="0" borderId="34" xfId="0" applyFont="1" applyBorder="1" applyAlignment="1">
      <alignment horizontal="center" vertical="center" wrapText="1"/>
    </xf>
    <xf numFmtId="0" fontId="12" fillId="0" borderId="130" xfId="0" applyFont="1" applyBorder="1" applyAlignment="1">
      <alignment horizontal="center" vertical="center" wrapText="1"/>
    </xf>
    <xf numFmtId="0" fontId="63" fillId="43" borderId="87" xfId="0" applyFont="1" applyFill="1" applyBorder="1" applyAlignment="1">
      <alignment horizontal="center" vertical="center"/>
    </xf>
    <xf numFmtId="0" fontId="12" fillId="0" borderId="32" xfId="0" applyFont="1" applyBorder="1" applyAlignment="1">
      <alignment horizontal="center" vertical="center" wrapText="1"/>
    </xf>
    <xf numFmtId="0" fontId="63" fillId="43" borderId="21" xfId="0" applyFont="1" applyFill="1" applyBorder="1" applyAlignment="1">
      <alignment horizontal="center" vertical="center"/>
    </xf>
    <xf numFmtId="189" fontId="20" fillId="35" borderId="139" xfId="0" applyNumberFormat="1" applyFont="1" applyFill="1" applyBorder="1" applyAlignment="1">
      <alignment horizontal="center" vertical="center"/>
    </xf>
    <xf numFmtId="0" fontId="20" fillId="35" borderId="138" xfId="0" applyFont="1" applyFill="1" applyBorder="1" applyAlignment="1">
      <alignment horizontal="center" vertical="center"/>
    </xf>
    <xf numFmtId="0" fontId="0" fillId="35" borderId="244" xfId="0" applyFont="1" applyFill="1" applyBorder="1" applyAlignment="1">
      <alignment horizontal="center" vertical="center"/>
    </xf>
    <xf numFmtId="3" fontId="68" fillId="35" borderId="34" xfId="0" applyNumberFormat="1" applyFont="1" applyFill="1" applyBorder="1" applyAlignment="1">
      <alignment horizontal="right" vertical="center"/>
    </xf>
    <xf numFmtId="3" fontId="68" fillId="35" borderId="131" xfId="0" applyNumberFormat="1" applyFont="1" applyFill="1" applyBorder="1" applyAlignment="1">
      <alignment horizontal="right" vertical="center"/>
    </xf>
    <xf numFmtId="3" fontId="68" fillId="35" borderId="18" xfId="0" applyNumberFormat="1" applyFont="1" applyFill="1" applyBorder="1" applyAlignment="1">
      <alignment horizontal="right" vertical="center"/>
    </xf>
    <xf numFmtId="3" fontId="68" fillId="35" borderId="19" xfId="0" applyNumberFormat="1" applyFont="1" applyFill="1" applyBorder="1" applyAlignment="1">
      <alignment horizontal="right" vertical="center"/>
    </xf>
    <xf numFmtId="3" fontId="70" fillId="48" borderId="34" xfId="0" applyNumberFormat="1" applyFont="1" applyFill="1" applyBorder="1" applyAlignment="1">
      <alignment horizontal="right" vertical="center"/>
    </xf>
    <xf numFmtId="3" fontId="70" fillId="48" borderId="130" xfId="0" applyNumberFormat="1" applyFont="1" applyFill="1" applyBorder="1" applyAlignment="1">
      <alignment horizontal="right" vertical="center"/>
    </xf>
    <xf numFmtId="3" fontId="68" fillId="48" borderId="19" xfId="0" applyNumberFormat="1" applyFont="1" applyFill="1" applyBorder="1" applyAlignment="1">
      <alignment horizontal="right" vertical="center"/>
    </xf>
    <xf numFmtId="0" fontId="0" fillId="0" borderId="170" xfId="0" applyBorder="1">
      <alignment vertical="center"/>
    </xf>
    <xf numFmtId="0" fontId="53" fillId="0" borderId="165" xfId="0" applyFont="1" applyBorder="1" applyAlignment="1">
      <alignment horizontal="center" vertical="center" wrapText="1"/>
    </xf>
    <xf numFmtId="0" fontId="53" fillId="0" borderId="34" xfId="0" applyFont="1" applyBorder="1" applyAlignment="1">
      <alignment vertical="center" wrapText="1"/>
    </xf>
    <xf numFmtId="0" fontId="53" fillId="35" borderId="146" xfId="0" applyFont="1" applyFill="1" applyBorder="1" applyAlignment="1">
      <alignment horizontal="center" vertical="center" wrapText="1"/>
    </xf>
    <xf numFmtId="0" fontId="58" fillId="0" borderId="33" xfId="0" applyFont="1" applyBorder="1" applyAlignment="1">
      <alignment horizontal="center" vertical="center" wrapText="1"/>
    </xf>
    <xf numFmtId="3" fontId="68" fillId="48" borderId="32" xfId="0" applyNumberFormat="1" applyFont="1" applyFill="1" applyBorder="1" applyAlignment="1">
      <alignment vertical="center" wrapText="1"/>
    </xf>
    <xf numFmtId="3" fontId="68" fillId="48" borderId="253" xfId="0" applyNumberFormat="1" applyFont="1" applyFill="1" applyBorder="1" applyAlignment="1">
      <alignment vertical="center" wrapText="1"/>
    </xf>
    <xf numFmtId="3" fontId="68" fillId="48" borderId="264" xfId="0" applyNumberFormat="1" applyFont="1" applyFill="1" applyBorder="1" applyAlignment="1">
      <alignment vertical="center" wrapText="1"/>
    </xf>
    <xf numFmtId="0" fontId="58" fillId="0" borderId="34" xfId="0" applyFont="1" applyBorder="1" applyAlignment="1">
      <alignment horizontal="center" vertical="center" wrapText="1"/>
    </xf>
    <xf numFmtId="3" fontId="68" fillId="35" borderId="89" xfId="0" applyNumberFormat="1" applyFont="1" applyFill="1" applyBorder="1" applyAlignment="1">
      <alignment vertical="center" wrapText="1"/>
    </xf>
    <xf numFmtId="3" fontId="68" fillId="35" borderId="0" xfId="0" applyNumberFormat="1" applyFont="1" applyFill="1" applyBorder="1" applyAlignment="1">
      <alignment vertical="center" wrapText="1"/>
    </xf>
    <xf numFmtId="3" fontId="68" fillId="35" borderId="265" xfId="0" applyNumberFormat="1" applyFont="1" applyFill="1" applyBorder="1" applyAlignment="1">
      <alignment vertical="center" wrapText="1"/>
    </xf>
    <xf numFmtId="0" fontId="68" fillId="48" borderId="34" xfId="0" applyFont="1" applyFill="1" applyBorder="1" applyAlignment="1">
      <alignment horizontal="center" vertical="center" wrapText="1"/>
    </xf>
    <xf numFmtId="3" fontId="70" fillId="48" borderId="34" xfId="0" applyNumberFormat="1" applyFont="1" applyFill="1" applyBorder="1" applyAlignment="1">
      <alignment vertical="center" wrapText="1"/>
    </xf>
    <xf numFmtId="3" fontId="70" fillId="48" borderId="130" xfId="0" applyNumberFormat="1" applyFont="1" applyFill="1" applyBorder="1" applyAlignment="1">
      <alignment vertical="center" wrapText="1"/>
    </xf>
    <xf numFmtId="3" fontId="68" fillId="48" borderId="89" xfId="0" applyNumberFormat="1" applyFont="1" applyFill="1" applyBorder="1" applyAlignment="1">
      <alignment vertical="center" wrapText="1"/>
    </xf>
    <xf numFmtId="3" fontId="68" fillId="48" borderId="266" xfId="0" applyNumberFormat="1" applyFont="1" applyFill="1" applyBorder="1" applyAlignment="1">
      <alignment vertical="center" wrapText="1"/>
    </xf>
    <xf numFmtId="0" fontId="53" fillId="0" borderId="154" xfId="0" applyFont="1" applyBorder="1">
      <alignment vertical="center"/>
    </xf>
    <xf numFmtId="0" fontId="53" fillId="0" borderId="36" xfId="0" applyFont="1" applyBorder="1">
      <alignment vertical="center"/>
    </xf>
    <xf numFmtId="0" fontId="53" fillId="0" borderId="131" xfId="0" applyFont="1" applyBorder="1">
      <alignment vertical="center"/>
    </xf>
    <xf numFmtId="0" fontId="53" fillId="0" borderId="153" xfId="0" applyFont="1" applyBorder="1">
      <alignment vertical="center"/>
    </xf>
    <xf numFmtId="0" fontId="53" fillId="0" borderId="151" xfId="0" applyFont="1" applyBorder="1">
      <alignment vertical="center"/>
    </xf>
    <xf numFmtId="0" fontId="80" fillId="0" borderId="65" xfId="0" applyFont="1" applyBorder="1" applyAlignment="1">
      <alignment horizontal="center" vertical="center" wrapText="1"/>
    </xf>
    <xf numFmtId="12" fontId="43" fillId="48" borderId="267" xfId="0" applyNumberFormat="1" applyFont="1" applyFill="1" applyBorder="1" applyAlignment="1">
      <alignment vertical="center" shrinkToFit="1"/>
    </xf>
    <xf numFmtId="180" fontId="43" fillId="48" borderId="268" xfId="0" applyNumberFormat="1" applyFont="1" applyFill="1" applyBorder="1" applyAlignment="1">
      <alignment vertical="center" shrinkToFit="1"/>
    </xf>
    <xf numFmtId="180" fontId="43" fillId="48" borderId="269" xfId="0" applyNumberFormat="1" applyFont="1" applyFill="1" applyBorder="1" applyAlignment="1">
      <alignment vertical="center" shrinkToFit="1"/>
    </xf>
    <xf numFmtId="180" fontId="43" fillId="48" borderId="256" xfId="0" applyNumberFormat="1" applyFont="1" applyFill="1" applyBorder="1" applyAlignment="1">
      <alignment vertical="center" shrinkToFit="1"/>
    </xf>
    <xf numFmtId="180" fontId="43" fillId="48" borderId="226" xfId="0" applyNumberFormat="1" applyFont="1" applyFill="1" applyBorder="1" applyAlignment="1">
      <alignment vertical="center" shrinkToFit="1"/>
    </xf>
    <xf numFmtId="0" fontId="24" fillId="35" borderId="214" xfId="0" applyFont="1" applyFill="1" applyBorder="1" applyAlignment="1">
      <alignment horizontal="center" vertical="center" wrapText="1"/>
    </xf>
    <xf numFmtId="0" fontId="43" fillId="0" borderId="107" xfId="0" applyFont="1" applyFill="1" applyBorder="1" applyAlignment="1">
      <alignment horizontal="right" vertical="center" wrapText="1"/>
    </xf>
    <xf numFmtId="180" fontId="43" fillId="35" borderId="107" xfId="0" applyNumberFormat="1" applyFont="1" applyFill="1" applyBorder="1" applyAlignment="1">
      <alignment vertical="center" shrinkToFit="1"/>
    </xf>
    <xf numFmtId="180" fontId="43" fillId="35" borderId="270" xfId="0" applyNumberFormat="1" applyFont="1" applyFill="1" applyBorder="1" applyAlignment="1">
      <alignment vertical="center" shrinkToFit="1"/>
    </xf>
    <xf numFmtId="180" fontId="43" fillId="35" borderId="271" xfId="0" applyNumberFormat="1" applyFont="1" applyFill="1" applyBorder="1" applyAlignment="1">
      <alignment vertical="center" shrinkToFit="1"/>
    </xf>
    <xf numFmtId="180" fontId="43" fillId="35" borderId="272" xfId="0" applyNumberFormat="1" applyFont="1" applyFill="1" applyBorder="1" applyAlignment="1">
      <alignment vertical="center" shrinkToFit="1"/>
    </xf>
    <xf numFmtId="180" fontId="43" fillId="35" borderId="273" xfId="0" applyNumberFormat="1" applyFont="1" applyFill="1" applyBorder="1" applyAlignment="1">
      <alignment vertical="center" shrinkToFit="1"/>
    </xf>
    <xf numFmtId="180" fontId="43" fillId="35" borderId="274" xfId="0" applyNumberFormat="1" applyFont="1" applyFill="1" applyBorder="1" applyAlignment="1">
      <alignment vertical="center" shrinkToFit="1"/>
    </xf>
    <xf numFmtId="180" fontId="43" fillId="35" borderId="275" xfId="0" applyNumberFormat="1" applyFont="1" applyFill="1" applyBorder="1" applyAlignment="1">
      <alignment vertical="center" shrinkToFit="1"/>
    </xf>
    <xf numFmtId="0" fontId="24" fillId="48" borderId="276" xfId="0" applyFont="1" applyFill="1" applyBorder="1" applyAlignment="1">
      <alignment horizontal="center" vertical="center" wrapText="1"/>
    </xf>
    <xf numFmtId="0" fontId="43" fillId="0" borderId="16" xfId="0" applyFont="1" applyBorder="1" applyAlignment="1">
      <alignment horizontal="right" vertical="center" wrapText="1"/>
    </xf>
    <xf numFmtId="180" fontId="82" fillId="48" borderId="16" xfId="0" applyNumberFormat="1" applyFont="1" applyFill="1" applyBorder="1" applyAlignment="1">
      <alignment vertical="center" shrinkToFit="1"/>
    </xf>
    <xf numFmtId="180" fontId="43" fillId="48" borderId="277" xfId="0" applyNumberFormat="1" applyFont="1" applyFill="1" applyBorder="1" applyAlignment="1">
      <alignment vertical="center" shrinkToFit="1"/>
    </xf>
    <xf numFmtId="180" fontId="43" fillId="48" borderId="278" xfId="0" applyNumberFormat="1" applyFont="1" applyFill="1" applyBorder="1" applyAlignment="1">
      <alignment vertical="center" shrinkToFit="1"/>
    </xf>
    <xf numFmtId="180" fontId="43" fillId="48" borderId="279" xfId="0" applyNumberFormat="1" applyFont="1" applyFill="1" applyBorder="1" applyAlignment="1">
      <alignment vertical="center" shrinkToFit="1"/>
    </xf>
    <xf numFmtId="0" fontId="0" fillId="0" borderId="280" xfId="0" applyFont="1" applyBorder="1">
      <alignment vertical="center"/>
    </xf>
    <xf numFmtId="0" fontId="0" fillId="0" borderId="280" xfId="0" applyFont="1" applyBorder="1" applyAlignment="1">
      <alignment horizontal="center" vertical="center"/>
    </xf>
    <xf numFmtId="180" fontId="43" fillId="48" borderId="281" xfId="0" applyNumberFormat="1" applyFont="1" applyFill="1" applyBorder="1" applyAlignment="1">
      <alignment vertical="center" shrinkToFit="1"/>
    </xf>
    <xf numFmtId="0" fontId="24" fillId="35" borderId="143" xfId="0" applyFont="1" applyFill="1" applyBorder="1" applyAlignment="1">
      <alignment horizontal="center" vertical="center" wrapText="1"/>
    </xf>
    <xf numFmtId="0" fontId="24" fillId="35" borderId="75" xfId="0" applyFont="1" applyFill="1" applyBorder="1" applyAlignment="1">
      <alignment horizontal="center" vertical="center" wrapText="1"/>
    </xf>
    <xf numFmtId="0" fontId="24" fillId="35" borderId="95" xfId="0" applyFont="1" applyFill="1" applyBorder="1" applyAlignment="1">
      <alignment horizontal="center" vertical="center" wrapText="1"/>
    </xf>
    <xf numFmtId="0" fontId="24" fillId="48" borderId="75" xfId="0" applyFont="1" applyFill="1" applyBorder="1" applyAlignment="1">
      <alignment horizontal="center" vertical="center" wrapText="1"/>
    </xf>
    <xf numFmtId="180" fontId="43" fillId="48" borderId="105" xfId="0" applyNumberFormat="1" applyFont="1" applyFill="1" applyBorder="1" applyAlignment="1">
      <alignment vertical="center" shrinkToFit="1"/>
    </xf>
    <xf numFmtId="180" fontId="43" fillId="48" borderId="282" xfId="0" applyNumberFormat="1" applyFont="1" applyFill="1" applyBorder="1" applyAlignment="1">
      <alignment vertical="center" shrinkToFit="1"/>
    </xf>
    <xf numFmtId="180" fontId="43" fillId="48" borderId="283" xfId="0" applyNumberFormat="1" applyFont="1" applyFill="1" applyBorder="1" applyAlignment="1">
      <alignment vertical="center" shrinkToFit="1"/>
    </xf>
    <xf numFmtId="0" fontId="0" fillId="0" borderId="78" xfId="0" applyFont="1" applyBorder="1" applyAlignment="1">
      <alignment horizontal="center" vertical="center"/>
    </xf>
    <xf numFmtId="0" fontId="85" fillId="0" borderId="0" xfId="58" applyFont="1" applyAlignment="1">
      <alignment vertical="center"/>
    </xf>
    <xf numFmtId="0" fontId="85" fillId="53" borderId="0" xfId="58" applyFont="1" applyFill="1" applyAlignment="1">
      <alignment horizontal="left" vertical="center" shrinkToFit="1"/>
    </xf>
    <xf numFmtId="0" fontId="85" fillId="0" borderId="0" xfId="58" applyFont="1" applyAlignment="1">
      <alignment horizontal="centerContinuous" vertical="center"/>
    </xf>
    <xf numFmtId="0" fontId="85" fillId="53" borderId="0" xfId="58" applyFont="1" applyFill="1" applyAlignment="1">
      <alignment vertical="center" wrapText="1"/>
    </xf>
    <xf numFmtId="0" fontId="85" fillId="0" borderId="0" xfId="58" applyFont="1" applyAlignment="1">
      <alignment vertical="center" wrapText="1"/>
    </xf>
    <xf numFmtId="0" fontId="86" fillId="0" borderId="0" xfId="58" applyFont="1" applyAlignment="1">
      <alignment vertical="center"/>
    </xf>
    <xf numFmtId="0" fontId="85" fillId="0" borderId="0" xfId="58" applyFont="1" applyAlignment="1">
      <alignment horizontal="center" vertical="center"/>
    </xf>
    <xf numFmtId="0" fontId="85" fillId="53" borderId="0" xfId="58" applyFont="1" applyFill="1" applyAlignment="1">
      <alignment horizontal="right" vertical="center"/>
    </xf>
    <xf numFmtId="192" fontId="87" fillId="53" borderId="0" xfId="58" applyNumberFormat="1" applyFont="1" applyFill="1" applyAlignment="1">
      <alignment horizontal="right" vertical="center"/>
    </xf>
    <xf numFmtId="0" fontId="85" fillId="53" borderId="0" xfId="58" applyFont="1" applyFill="1" applyAlignment="1">
      <alignment vertical="center"/>
    </xf>
    <xf numFmtId="0" fontId="85" fillId="0" borderId="0" xfId="58" applyFont="1" applyAlignment="1">
      <alignment horizontal="right" vertical="center"/>
    </xf>
    <xf numFmtId="0" fontId="84" fillId="0" borderId="75" xfId="0" applyFont="1" applyBorder="1" applyAlignment="1">
      <alignment horizontal="center" vertical="center" wrapText="1"/>
    </xf>
    <xf numFmtId="0" fontId="84" fillId="0" borderId="76" xfId="0" applyFont="1" applyBorder="1" applyAlignment="1">
      <alignment horizontal="center" vertical="center" wrapText="1"/>
    </xf>
    <xf numFmtId="0" fontId="84" fillId="0" borderId="77" xfId="0" applyFont="1" applyBorder="1" applyAlignment="1">
      <alignment horizontal="center" vertical="center" wrapText="1"/>
    </xf>
    <xf numFmtId="0" fontId="83" fillId="0" borderId="76" xfId="0" applyFont="1" applyBorder="1" applyAlignment="1">
      <alignment vertical="top" wrapText="1"/>
    </xf>
    <xf numFmtId="0" fontId="83" fillId="39" borderId="76" xfId="0" applyFont="1" applyFill="1" applyBorder="1" applyAlignment="1">
      <alignment vertical="top" wrapText="1"/>
    </xf>
    <xf numFmtId="0" fontId="83" fillId="39" borderId="284" xfId="0" applyFont="1" applyFill="1" applyBorder="1" applyAlignment="1">
      <alignment vertical="top" wrapText="1"/>
    </xf>
    <xf numFmtId="0" fontId="83" fillId="39" borderId="77" xfId="0" applyFont="1" applyFill="1" applyBorder="1" applyAlignment="1">
      <alignment vertical="top" wrapText="1"/>
    </xf>
    <xf numFmtId="0" fontId="83" fillId="0" borderId="249" xfId="0" applyFont="1" applyBorder="1" applyAlignment="1">
      <alignment horizontal="center" vertical="center" wrapText="1"/>
    </xf>
    <xf numFmtId="0" fontId="83" fillId="0" borderId="83" xfId="0" applyFont="1" applyBorder="1" applyAlignment="1">
      <alignment horizontal="center" vertical="center" wrapText="1"/>
    </xf>
    <xf numFmtId="0" fontId="83" fillId="0" borderId="128" xfId="0" applyFont="1" applyBorder="1" applyAlignment="1">
      <alignment horizontal="center" vertical="center" wrapText="1"/>
    </xf>
    <xf numFmtId="0" fontId="83" fillId="0" borderId="83" xfId="0" applyFont="1" applyBorder="1" applyAlignment="1">
      <alignment horizontal="right" vertical="top" wrapText="1"/>
    </xf>
    <xf numFmtId="180" fontId="83" fillId="39" borderId="83" xfId="0" applyNumberFormat="1" applyFont="1" applyFill="1" applyBorder="1" applyAlignment="1">
      <alignment vertical="top" shrinkToFit="1"/>
    </xf>
    <xf numFmtId="180" fontId="83" fillId="39" borderId="232" xfId="0" applyNumberFormat="1" applyFont="1" applyFill="1" applyBorder="1" applyAlignment="1">
      <alignment vertical="top" shrinkToFit="1"/>
    </xf>
    <xf numFmtId="180" fontId="83" fillId="39" borderId="128" xfId="0" applyNumberFormat="1" applyFont="1" applyFill="1" applyBorder="1" applyAlignment="1">
      <alignment vertical="top" shrinkToFit="1"/>
    </xf>
    <xf numFmtId="0" fontId="83" fillId="0" borderId="251" xfId="0" applyFont="1" applyBorder="1" applyAlignment="1">
      <alignment horizontal="center" vertical="center" wrapText="1"/>
    </xf>
    <xf numFmtId="0" fontId="83" fillId="0" borderId="88" xfId="0" applyFont="1" applyBorder="1" applyAlignment="1">
      <alignment horizontal="center" vertical="center" wrapText="1"/>
    </xf>
    <xf numFmtId="0" fontId="83" fillId="0" borderId="96" xfId="0" applyFont="1" applyBorder="1" applyAlignment="1">
      <alignment horizontal="center" vertical="center" wrapText="1"/>
    </xf>
    <xf numFmtId="0" fontId="83" fillId="0" borderId="88" xfId="0" applyFont="1" applyBorder="1" applyAlignment="1">
      <alignment horizontal="right" vertical="top" wrapText="1"/>
    </xf>
    <xf numFmtId="180" fontId="83" fillId="39" borderId="88" xfId="0" applyNumberFormat="1" applyFont="1" applyFill="1" applyBorder="1" applyAlignment="1">
      <alignment vertical="top" shrinkToFit="1"/>
    </xf>
    <xf numFmtId="180" fontId="83" fillId="39" borderId="240" xfId="0" applyNumberFormat="1" applyFont="1" applyFill="1" applyBorder="1" applyAlignment="1">
      <alignment vertical="top" shrinkToFit="1"/>
    </xf>
    <xf numFmtId="180" fontId="83" fillId="39" borderId="96" xfId="0" applyNumberFormat="1" applyFont="1" applyFill="1" applyBorder="1" applyAlignment="1">
      <alignment vertical="top" shrinkToFit="1"/>
    </xf>
    <xf numFmtId="0" fontId="83" fillId="0" borderId="254" xfId="0" applyFont="1" applyBorder="1" applyAlignment="1">
      <alignment horizontal="center" vertical="center" wrapText="1"/>
    </xf>
    <xf numFmtId="0" fontId="83" fillId="0" borderId="136" xfId="0" applyFont="1" applyBorder="1" applyAlignment="1">
      <alignment horizontal="center" vertical="center" wrapText="1"/>
    </xf>
    <xf numFmtId="0" fontId="83" fillId="0" borderId="137" xfId="0" applyFont="1" applyBorder="1" applyAlignment="1">
      <alignment horizontal="center" vertical="center" wrapText="1"/>
    </xf>
    <xf numFmtId="0" fontId="83" fillId="0" borderId="136" xfId="0" applyFont="1" applyBorder="1" applyAlignment="1">
      <alignment horizontal="right" vertical="top" wrapText="1"/>
    </xf>
    <xf numFmtId="180" fontId="83" fillId="39" borderId="136" xfId="0" applyNumberFormat="1" applyFont="1" applyFill="1" applyBorder="1" applyAlignment="1">
      <alignment vertical="top" shrinkToFit="1"/>
    </xf>
    <xf numFmtId="180" fontId="83" fillId="39" borderId="245" xfId="0" applyNumberFormat="1" applyFont="1" applyFill="1" applyBorder="1" applyAlignment="1">
      <alignment vertical="top" shrinkToFit="1"/>
    </xf>
    <xf numFmtId="180" fontId="83" fillId="39" borderId="137" xfId="0" applyNumberFormat="1" applyFont="1" applyFill="1" applyBorder="1" applyAlignment="1">
      <alignment vertical="top" shrinkToFit="1"/>
    </xf>
    <xf numFmtId="190" fontId="83" fillId="39" borderId="88" xfId="0" applyNumberFormat="1" applyFont="1" applyFill="1" applyBorder="1" applyAlignment="1">
      <alignment vertical="top" shrinkToFit="1"/>
    </xf>
    <xf numFmtId="190" fontId="83" fillId="39" borderId="240" xfId="0" applyNumberFormat="1" applyFont="1" applyFill="1" applyBorder="1" applyAlignment="1">
      <alignment vertical="top" shrinkToFit="1"/>
    </xf>
    <xf numFmtId="190" fontId="83" fillId="39" borderId="96" xfId="0" applyNumberFormat="1" applyFont="1" applyFill="1" applyBorder="1" applyAlignment="1">
      <alignment vertical="top" shrinkToFit="1"/>
    </xf>
    <xf numFmtId="193" fontId="83" fillId="39" borderId="83" xfId="0" applyNumberFormat="1" applyFont="1" applyFill="1" applyBorder="1" applyAlignment="1">
      <alignment vertical="top" shrinkToFit="1"/>
    </xf>
    <xf numFmtId="193" fontId="83" fillId="39" borderId="232" xfId="0" applyNumberFormat="1" applyFont="1" applyFill="1" applyBorder="1" applyAlignment="1">
      <alignment vertical="top" shrinkToFit="1"/>
    </xf>
    <xf numFmtId="193" fontId="83" fillId="39" borderId="128" xfId="0" applyNumberFormat="1" applyFont="1" applyFill="1" applyBorder="1" applyAlignment="1">
      <alignment vertical="top" shrinkToFit="1"/>
    </xf>
    <xf numFmtId="193" fontId="83" fillId="39" borderId="136" xfId="0" applyNumberFormat="1" applyFont="1" applyFill="1" applyBorder="1" applyAlignment="1">
      <alignment vertical="top" shrinkToFit="1"/>
    </xf>
    <xf numFmtId="193" fontId="83" fillId="39" borderId="245" xfId="0" applyNumberFormat="1" applyFont="1" applyFill="1" applyBorder="1" applyAlignment="1">
      <alignment vertical="top" shrinkToFit="1"/>
    </xf>
    <xf numFmtId="193" fontId="83" fillId="39" borderId="137" xfId="0" applyNumberFormat="1" applyFont="1" applyFill="1" applyBorder="1" applyAlignment="1">
      <alignment vertical="top" shrinkToFit="1"/>
    </xf>
    <xf numFmtId="0" fontId="83" fillId="0" borderId="75" xfId="0" applyFont="1" applyBorder="1" applyAlignment="1">
      <alignment horizontal="center" vertical="center" wrapText="1"/>
    </xf>
    <xf numFmtId="0" fontId="83" fillId="0" borderId="76" xfId="0" applyFont="1" applyBorder="1" applyAlignment="1">
      <alignment horizontal="center" vertical="center" wrapText="1"/>
    </xf>
    <xf numFmtId="0" fontId="83" fillId="0" borderId="77" xfId="0" applyFont="1" applyBorder="1" applyAlignment="1">
      <alignment horizontal="center" vertical="center" wrapText="1"/>
    </xf>
    <xf numFmtId="0" fontId="83" fillId="0" borderId="76" xfId="0" applyFont="1" applyBorder="1" applyAlignment="1">
      <alignment horizontal="right" vertical="top" wrapText="1"/>
    </xf>
    <xf numFmtId="0" fontId="83" fillId="0" borderId="284" xfId="0" applyFont="1" applyBorder="1" applyAlignment="1">
      <alignment vertical="top" wrapText="1"/>
    </xf>
    <xf numFmtId="0" fontId="83" fillId="0" borderId="77" xfId="0" applyFont="1" applyBorder="1" applyAlignment="1">
      <alignment vertical="top" wrapText="1"/>
    </xf>
    <xf numFmtId="0" fontId="28" fillId="0" borderId="0" xfId="0" applyFont="1">
      <alignment vertical="center"/>
    </xf>
    <xf numFmtId="0" fontId="88" fillId="0" borderId="0" xfId="0" applyFont="1">
      <alignment vertical="center"/>
    </xf>
    <xf numFmtId="0" fontId="28" fillId="0" borderId="32" xfId="0" applyFont="1" applyBorder="1" applyAlignment="1">
      <alignment horizontal="center" vertical="center"/>
    </xf>
    <xf numFmtId="0" fontId="28" fillId="0" borderId="88" xfId="0" applyFont="1" applyBorder="1">
      <alignment vertical="center"/>
    </xf>
    <xf numFmtId="0" fontId="28" fillId="0" borderId="88" xfId="0" applyFont="1" applyBorder="1" applyAlignment="1">
      <alignment horizontal="center" vertical="center"/>
    </xf>
    <xf numFmtId="0" fontId="28" fillId="0" borderId="89" xfId="0" applyFont="1" applyBorder="1">
      <alignment vertical="center"/>
    </xf>
    <xf numFmtId="0" fontId="88" fillId="39" borderId="0" xfId="0" applyFont="1" applyFill="1" applyAlignment="1">
      <alignment horizontal="center" vertical="center"/>
    </xf>
    <xf numFmtId="0" fontId="28" fillId="0" borderId="36" xfId="0" applyFont="1" applyBorder="1" applyAlignment="1">
      <alignment horizontal="center" vertical="center"/>
    </xf>
    <xf numFmtId="0" fontId="28" fillId="0" borderId="19" xfId="0" applyFont="1" applyBorder="1">
      <alignment vertical="center"/>
    </xf>
    <xf numFmtId="0" fontId="28" fillId="0" borderId="19" xfId="0" applyFont="1" applyBorder="1" applyAlignment="1">
      <alignment horizontal="center" vertical="center"/>
    </xf>
    <xf numFmtId="0" fontId="28" fillId="0" borderId="18" xfId="0" applyFont="1" applyBorder="1" applyAlignment="1">
      <alignment horizontal="center" vertical="center"/>
    </xf>
    <xf numFmtId="0" fontId="28" fillId="0" borderId="19" xfId="0" applyFont="1" applyBorder="1" applyAlignment="1">
      <alignment horizontal="right" vertical="center"/>
    </xf>
    <xf numFmtId="194" fontId="28" fillId="0" borderId="19" xfId="0" applyNumberFormat="1" applyFont="1" applyBorder="1">
      <alignment vertical="center"/>
    </xf>
    <xf numFmtId="194" fontId="28" fillId="39" borderId="19" xfId="0" applyNumberFormat="1" applyFont="1" applyFill="1" applyBorder="1">
      <alignment vertical="center"/>
    </xf>
    <xf numFmtId="194" fontId="28" fillId="0" borderId="18" xfId="0" applyNumberFormat="1" applyFont="1" applyBorder="1">
      <alignment vertical="center"/>
    </xf>
    <xf numFmtId="0" fontId="28" fillId="0" borderId="35" xfId="0" applyFont="1" applyBorder="1" applyAlignment="1">
      <alignment horizontal="center" vertical="center"/>
    </xf>
    <xf numFmtId="0" fontId="28" fillId="0" borderId="89" xfId="0" applyFont="1" applyBorder="1" applyAlignment="1">
      <alignment horizontal="center" vertical="center"/>
    </xf>
    <xf numFmtId="0" fontId="28" fillId="0" borderId="88" xfId="0" applyFont="1" applyBorder="1" applyAlignment="1">
      <alignment horizontal="right" vertical="center"/>
    </xf>
    <xf numFmtId="194" fontId="28" fillId="0" borderId="88" xfId="0" applyNumberFormat="1" applyFont="1" applyBorder="1">
      <alignment vertical="center"/>
    </xf>
    <xf numFmtId="194" fontId="28" fillId="39" borderId="88" xfId="0" applyNumberFormat="1" applyFont="1" applyFill="1" applyBorder="1">
      <alignment vertical="center"/>
    </xf>
    <xf numFmtId="194" fontId="28" fillId="0" borderId="89" xfId="0" applyNumberFormat="1" applyFont="1" applyBorder="1">
      <alignment vertical="center"/>
    </xf>
    <xf numFmtId="0" fontId="28" fillId="0" borderId="33" xfId="0" applyFont="1" applyBorder="1" applyAlignment="1">
      <alignment horizontal="center" vertical="center"/>
    </xf>
    <xf numFmtId="0" fontId="28" fillId="0" borderId="10" xfId="0" applyFont="1" applyBorder="1" applyAlignment="1">
      <alignment horizontal="center" vertical="center"/>
    </xf>
    <xf numFmtId="0" fontId="28" fillId="0" borderId="17" xfId="0" applyFont="1" applyBorder="1" applyAlignment="1">
      <alignment horizontal="center" vertical="center"/>
    </xf>
    <xf numFmtId="0" fontId="88" fillId="0" borderId="0" xfId="0" applyFont="1" applyAlignment="1">
      <alignment vertical="center" shrinkToFit="1"/>
    </xf>
    <xf numFmtId="0" fontId="89" fillId="0" borderId="0" xfId="0" applyFont="1">
      <alignment vertical="center"/>
    </xf>
    <xf numFmtId="0" fontId="28" fillId="39" borderId="15" xfId="0" applyFont="1" applyFill="1" applyBorder="1" applyAlignment="1">
      <alignment horizontal="right" vertical="center"/>
    </xf>
    <xf numFmtId="194" fontId="28" fillId="0" borderId="0" xfId="0" applyNumberFormat="1" applyFont="1">
      <alignment vertical="center"/>
    </xf>
    <xf numFmtId="0" fontId="28" fillId="0" borderId="17" xfId="0" applyFont="1" applyBorder="1">
      <alignment vertical="center"/>
    </xf>
    <xf numFmtId="0" fontId="28" fillId="0" borderId="18" xfId="0" applyFont="1" applyBorder="1">
      <alignment vertical="center"/>
    </xf>
    <xf numFmtId="0" fontId="90" fillId="0" borderId="0" xfId="0" applyFont="1">
      <alignment vertical="center"/>
    </xf>
    <xf numFmtId="12" fontId="0" fillId="0" borderId="0" xfId="0" applyNumberFormat="1" applyAlignment="1">
      <alignment horizontal="left" vertical="center"/>
    </xf>
    <xf numFmtId="12" fontId="0" fillId="54" borderId="0" xfId="0" applyNumberFormat="1" applyFill="1" applyAlignment="1">
      <alignment horizontal="left" vertical="center"/>
    </xf>
    <xf numFmtId="0" fontId="0" fillId="0" borderId="0" xfId="0" applyAlignment="1">
      <alignment horizontal="left" vertical="center"/>
    </xf>
    <xf numFmtId="0" fontId="0" fillId="54" borderId="0" xfId="0" applyFont="1" applyFill="1" applyAlignment="1">
      <alignment horizontal="left" vertical="center"/>
    </xf>
    <xf numFmtId="0" fontId="26" fillId="0" borderId="0" xfId="43" applyFont="1" applyAlignment="1">
      <alignment horizontal="left" vertical="center"/>
    </xf>
    <xf numFmtId="0" fontId="0" fillId="54" borderId="0" xfId="0" applyFill="1" applyAlignment="1">
      <alignment horizontal="center" vertical="center"/>
    </xf>
    <xf numFmtId="38" fontId="0" fillId="0" borderId="0" xfId="73" applyFont="1">
      <alignment vertical="center"/>
    </xf>
    <xf numFmtId="38" fontId="0" fillId="0" borderId="0" xfId="73" applyFont="1" applyAlignment="1">
      <alignment vertical="center"/>
    </xf>
    <xf numFmtId="38" fontId="0" fillId="0" borderId="0" xfId="73" applyFont="1" applyAlignment="1">
      <alignment horizontal="left" vertical="center"/>
    </xf>
    <xf numFmtId="12" fontId="0" fillId="0" borderId="0" xfId="0" applyNumberFormat="1">
      <alignmen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桁区切り 2" xfId="33"/>
    <cellStyle name="桁区切り 3" xfId="34"/>
    <cellStyle name="桁区切り 4" xfId="35"/>
    <cellStyle name="桁区切り 5" xfId="36"/>
    <cellStyle name="桁区切り 6" xfId="37"/>
    <cellStyle name="桁区切り 7" xfId="38"/>
    <cellStyle name="標準" xfId="0" builtinId="0"/>
    <cellStyle name="標準 10" xfId="39"/>
    <cellStyle name="標準 11" xfId="40"/>
    <cellStyle name="標準 12" xfId="41"/>
    <cellStyle name="標準 13" xfId="42"/>
    <cellStyle name="標準 2" xfId="43"/>
    <cellStyle name="標準 2 2" xfId="44"/>
    <cellStyle name="標準 2 2 2" xfId="45"/>
    <cellStyle name="標準 2 2 2 2" xfId="46"/>
    <cellStyle name="標準 2 2 2 5" xfId="47"/>
    <cellStyle name="標準 2 2_交付金交付申請書H27 改修前後比較資料 20150109" xfId="48"/>
    <cellStyle name="標準 2 2_交付金交付申請書H27 改修前後比較資料 20150109 2" xfId="49"/>
    <cellStyle name="標準 2 2_交付金交付申請書（一般）H25配布用 20130122 2" xfId="50"/>
    <cellStyle name="標準 2 3" xfId="51"/>
    <cellStyle name="標準 2 4" xfId="52"/>
    <cellStyle name="標準 2 5" xfId="53"/>
    <cellStyle name="標準 2 6" xfId="54"/>
    <cellStyle name="標準 3" xfId="55"/>
    <cellStyle name="標準 4" xfId="56"/>
    <cellStyle name="標準 5" xfId="57"/>
    <cellStyle name="標準 6" xfId="58"/>
    <cellStyle name="標準 7" xfId="59"/>
    <cellStyle name="標準 8" xfId="60"/>
    <cellStyle name="標準 8 2" xfId="61"/>
    <cellStyle name="標準 9" xfId="62"/>
    <cellStyle name="標準_交付要綱（様式編②）" xfId="63"/>
    <cellStyle name="良い" xfId="64" builtinId="26" customBuiltin="1"/>
    <cellStyle name="見出し 1" xfId="65" builtinId="16" customBuiltin="1"/>
    <cellStyle name="見出し 2" xfId="66" builtinId="17" customBuiltin="1"/>
    <cellStyle name="見出し 3" xfId="67" builtinId="18" customBuiltin="1"/>
    <cellStyle name="見出し 4" xfId="68" builtinId="19" customBuiltin="1"/>
    <cellStyle name="計算" xfId="69" builtinId="22" customBuiltin="1"/>
    <cellStyle name="説明文" xfId="70" builtinId="53" customBuiltin="1"/>
    <cellStyle name="警告文" xfId="71" builtinId="11" customBuiltin="1"/>
    <cellStyle name="集計" xfId="72" builtinId="25" customBuiltin="1"/>
    <cellStyle name="桁区切り" xfId="73" builtinId="6"/>
  </cellStyles>
  <dxfs count="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heetMetadata" Target="metadata.xml" /><Relationship Id="rId39" Type="http://schemas.openxmlformats.org/officeDocument/2006/relationships/customXml" Target="../customXml/item3.xml" /><Relationship Id="rId40" Type="http://schemas.openxmlformats.org/officeDocument/2006/relationships/customXml" Target="../customXml/item1.xml" /><Relationship Id="rId41" Type="http://schemas.openxmlformats.org/officeDocument/2006/relationships/customXml" Target="../customXml/item2.xml" /><Relationship Id="rId42" Type="http://schemas.openxmlformats.org/officeDocument/2006/relationships/theme" Target="theme/theme1.xml" /><Relationship Id="rId43" Type="http://schemas.openxmlformats.org/officeDocument/2006/relationships/sharedStrings" Target="sharedStrings.xml" /><Relationship Id="rId4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313690</xdr:colOff>
      <xdr:row>1</xdr:row>
      <xdr:rowOff>89535</xdr:rowOff>
    </xdr:from>
    <xdr:to xmlns:xdr="http://schemas.openxmlformats.org/drawingml/2006/spreadsheetDrawing">
      <xdr:col>15</xdr:col>
      <xdr:colOff>381000</xdr:colOff>
      <xdr:row>5</xdr:row>
      <xdr:rowOff>156845</xdr:rowOff>
    </xdr:to>
    <xdr:sp macro="" textlink="">
      <xdr:nvSpPr>
        <xdr:cNvPr id="2" name="テキスト ボックス 1"/>
        <xdr:cNvSpPr txBox="1"/>
      </xdr:nvSpPr>
      <xdr:spPr>
        <a:xfrm>
          <a:off x="7486015" y="260985"/>
          <a:ext cx="2810510" cy="7531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4</xdr:row>
          <xdr:rowOff>399415</xdr:rowOff>
        </xdr:from>
        <xdr:to xmlns:xdr="http://schemas.openxmlformats.org/drawingml/2006/spreadsheetDrawing">
          <xdr:col>2</xdr:col>
          <xdr:colOff>847725</xdr:colOff>
          <xdr:row>5</xdr:row>
          <xdr:rowOff>295275</xdr:rowOff>
        </xdr:to>
        <xdr:sp textlink="">
          <xdr:nvSpPr>
            <xdr:cNvPr id="49153" name="チェック 1" hidden="1">
              <a:extLst>
                <a:ext uri="{63B3BB69-23CF-44E3-9099-C40C66FF867C}">
                  <a14:compatExt spid="_x0000_s49153"/>
                </a:ext>
              </a:extLst>
            </xdr:cNvPr>
            <xdr:cNvSpPr>
              <a:spLocks noRot="1" noChangeShapeType="1"/>
            </xdr:cNvSpPr>
          </xdr:nvSpPr>
          <xdr:spPr>
            <a:xfrm>
              <a:off x="6209665" y="1142365"/>
              <a:ext cx="229235"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54" name="チェック 2" hidden="1">
              <a:extLst>
                <a:ext uri="{63B3BB69-23CF-44E3-9099-C40C66FF867C}">
                  <a14:compatExt spid="_x0000_s49154"/>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55" name="チェック 3" hidden="1">
              <a:extLst>
                <a:ext uri="{63B3BB69-23CF-44E3-9099-C40C66FF867C}">
                  <a14:compatExt spid="_x0000_s49155"/>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56" name="チェック 4" hidden="1">
              <a:extLst>
                <a:ext uri="{63B3BB69-23CF-44E3-9099-C40C66FF867C}">
                  <a14:compatExt spid="_x0000_s49156"/>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57" name="チェック 5" hidden="1">
              <a:extLst>
                <a:ext uri="{63B3BB69-23CF-44E3-9099-C40C66FF867C}">
                  <a14:compatExt spid="_x0000_s49157"/>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58" name="チェック 6" hidden="1">
              <a:extLst>
                <a:ext uri="{63B3BB69-23CF-44E3-9099-C40C66FF867C}">
                  <a14:compatExt spid="_x0000_s49158"/>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59" name="チェック 7" hidden="1">
              <a:extLst>
                <a:ext uri="{63B3BB69-23CF-44E3-9099-C40C66FF867C}">
                  <a14:compatExt spid="_x0000_s49159"/>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60" name="チェック 8" hidden="1">
              <a:extLst>
                <a:ext uri="{63B3BB69-23CF-44E3-9099-C40C66FF867C}">
                  <a14:compatExt spid="_x0000_s49160"/>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49161" name="チェック 9" hidden="1">
              <a:extLst>
                <a:ext uri="{63B3BB69-23CF-44E3-9099-C40C66FF867C}">
                  <a14:compatExt spid="_x0000_s49161"/>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6</xdr:row>
          <xdr:rowOff>0</xdr:rowOff>
        </xdr:from>
        <xdr:to xmlns:xdr="http://schemas.openxmlformats.org/drawingml/2006/spreadsheetDrawing">
          <xdr:col>2</xdr:col>
          <xdr:colOff>847725</xdr:colOff>
          <xdr:row>7</xdr:row>
          <xdr:rowOff>9525</xdr:rowOff>
        </xdr:to>
        <xdr:sp textlink="">
          <xdr:nvSpPr>
            <xdr:cNvPr id="49162" name="チェック 10" hidden="1">
              <a:extLst>
                <a:ext uri="{63B3BB69-23CF-44E3-9099-C40C66FF867C}">
                  <a14:compatExt spid="_x0000_s49162"/>
                </a:ext>
              </a:extLst>
            </xdr:cNvPr>
            <xdr:cNvSpPr>
              <a:spLocks noRot="1" noChangeShapeType="1"/>
            </xdr:cNvSpPr>
          </xdr:nvSpPr>
          <xdr:spPr>
            <a:xfrm>
              <a:off x="6209665" y="1466850"/>
              <a:ext cx="229235" cy="31432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3</xdr:col>
      <xdr:colOff>695960</xdr:colOff>
      <xdr:row>11</xdr:row>
      <xdr:rowOff>114300</xdr:rowOff>
    </xdr:from>
    <xdr:to xmlns:xdr="http://schemas.openxmlformats.org/drawingml/2006/spreadsheetDrawing">
      <xdr:col>4</xdr:col>
      <xdr:colOff>2305050</xdr:colOff>
      <xdr:row>19</xdr:row>
      <xdr:rowOff>145415</xdr:rowOff>
    </xdr:to>
    <xdr:sp macro="" textlink="">
      <xdr:nvSpPr>
        <xdr:cNvPr id="2" name="角丸四角形 1"/>
        <xdr:cNvSpPr/>
      </xdr:nvSpPr>
      <xdr:spPr>
        <a:xfrm>
          <a:off x="6153785" y="2000250"/>
          <a:ext cx="4285615" cy="1402715"/>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5121" name="チェック 1" hidden="1">
              <a:extLst>
                <a:ext uri="{63B3BB69-23CF-44E3-9099-C40C66FF867C}">
                  <a14:compatExt spid="_x0000_s5121"/>
                </a:ext>
              </a:extLst>
            </xdr:cNvPr>
            <xdr:cNvSpPr>
              <a:spLocks noRot="1" noChangeShapeType="1"/>
            </xdr:cNvSpPr>
          </xdr:nvSpPr>
          <xdr:spPr>
            <a:xfrm>
              <a:off x="47625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17</xdr:row>
          <xdr:rowOff>85725</xdr:rowOff>
        </xdr:from>
        <xdr:to xmlns:xdr="http://schemas.openxmlformats.org/drawingml/2006/spreadsheetDrawing">
          <xdr:col>1</xdr:col>
          <xdr:colOff>504825</xdr:colOff>
          <xdr:row>19</xdr:row>
          <xdr:rowOff>38100</xdr:rowOff>
        </xdr:to>
        <xdr:sp textlink="">
          <xdr:nvSpPr>
            <xdr:cNvPr id="5122" name="チェック 2" hidden="1">
              <a:extLst>
                <a:ext uri="{63B3BB69-23CF-44E3-9099-C40C66FF867C}">
                  <a14:compatExt spid="_x0000_s5122"/>
                </a:ext>
              </a:extLst>
            </xdr:cNvPr>
            <xdr:cNvSpPr>
              <a:spLocks noRot="1" noChangeShapeType="1"/>
            </xdr:cNvSpPr>
          </xdr:nvSpPr>
          <xdr:spPr>
            <a:xfrm>
              <a:off x="485775" y="41719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29</xdr:row>
          <xdr:rowOff>95250</xdr:rowOff>
        </xdr:from>
        <xdr:to xmlns:xdr="http://schemas.openxmlformats.org/drawingml/2006/spreadsheetDrawing">
          <xdr:col>1</xdr:col>
          <xdr:colOff>504825</xdr:colOff>
          <xdr:row>31</xdr:row>
          <xdr:rowOff>47625</xdr:rowOff>
        </xdr:to>
        <xdr:sp textlink="">
          <xdr:nvSpPr>
            <xdr:cNvPr id="5123" name="チェック 3" hidden="1">
              <a:extLst>
                <a:ext uri="{63B3BB69-23CF-44E3-9099-C40C66FF867C}">
                  <a14:compatExt spid="_x0000_s5123"/>
                </a:ext>
              </a:extLst>
            </xdr:cNvPr>
            <xdr:cNvSpPr>
              <a:spLocks noRot="1" noChangeShapeType="1"/>
            </xdr:cNvSpPr>
          </xdr:nvSpPr>
          <xdr:spPr>
            <a:xfrm>
              <a:off x="485775" y="63531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33</xdr:row>
          <xdr:rowOff>161925</xdr:rowOff>
        </xdr:from>
        <xdr:to xmlns:xdr="http://schemas.openxmlformats.org/drawingml/2006/spreadsheetDrawing">
          <xdr:col>1</xdr:col>
          <xdr:colOff>514350</xdr:colOff>
          <xdr:row>35</xdr:row>
          <xdr:rowOff>47625</xdr:rowOff>
        </xdr:to>
        <xdr:sp textlink="">
          <xdr:nvSpPr>
            <xdr:cNvPr id="5124" name="チェック 4" hidden="1">
              <a:extLst>
                <a:ext uri="{63B3BB69-23CF-44E3-9099-C40C66FF867C}">
                  <a14:compatExt spid="_x0000_s5124"/>
                </a:ext>
              </a:extLst>
            </xdr:cNvPr>
            <xdr:cNvSpPr>
              <a:spLocks noRot="1" noChangeShapeType="1"/>
            </xdr:cNvSpPr>
          </xdr:nvSpPr>
          <xdr:spPr>
            <a:xfrm>
              <a:off x="494665" y="7210425"/>
              <a:ext cx="229235" cy="314325"/>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4</xdr:row>
          <xdr:rowOff>399415</xdr:rowOff>
        </xdr:from>
        <xdr:to xmlns:xdr="http://schemas.openxmlformats.org/drawingml/2006/spreadsheetDrawing">
          <xdr:col>2</xdr:col>
          <xdr:colOff>847725</xdr:colOff>
          <xdr:row>5</xdr:row>
          <xdr:rowOff>295275</xdr:rowOff>
        </xdr:to>
        <xdr:sp textlink="">
          <xdr:nvSpPr>
            <xdr:cNvPr id="6145" name="チェック 1" hidden="1">
              <a:extLst>
                <a:ext uri="{63B3BB69-23CF-44E3-9099-C40C66FF867C}">
                  <a14:compatExt spid="_x0000_s6145"/>
                </a:ext>
              </a:extLst>
            </xdr:cNvPr>
            <xdr:cNvSpPr>
              <a:spLocks noRot="1" noChangeShapeType="1"/>
            </xdr:cNvSpPr>
          </xdr:nvSpPr>
          <xdr:spPr>
            <a:xfrm>
              <a:off x="6209665" y="1142365"/>
              <a:ext cx="229235"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8</xdr:row>
          <xdr:rowOff>9525</xdr:rowOff>
        </xdr:to>
        <xdr:sp textlink="">
          <xdr:nvSpPr>
            <xdr:cNvPr id="6146" name="チェック 2" hidden="1">
              <a:extLst>
                <a:ext uri="{63B3BB69-23CF-44E3-9099-C40C66FF867C}">
                  <a14:compatExt spid="_x0000_s6146"/>
                </a:ext>
              </a:extLst>
            </xdr:cNvPr>
            <xdr:cNvSpPr>
              <a:spLocks noRot="1" noChangeShapeType="1"/>
            </xdr:cNvSpPr>
          </xdr:nvSpPr>
          <xdr:spPr>
            <a:xfrm>
              <a:off x="6209665" y="17716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6147" name="チェック 3" hidden="1">
              <a:extLst>
                <a:ext uri="{63B3BB69-23CF-44E3-9099-C40C66FF867C}">
                  <a14:compatExt spid="_x0000_s6147"/>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6148" name="チェック 4" hidden="1">
              <a:extLst>
                <a:ext uri="{63B3BB69-23CF-44E3-9099-C40C66FF867C}">
                  <a14:compatExt spid="_x0000_s6148"/>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6149" name="チェック 5" hidden="1">
              <a:extLst>
                <a:ext uri="{63B3BB69-23CF-44E3-9099-C40C66FF867C}">
                  <a14:compatExt spid="_x0000_s6149"/>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6150" name="チェック 6" hidden="1">
              <a:extLst>
                <a:ext uri="{63B3BB69-23CF-44E3-9099-C40C66FF867C}">
                  <a14:compatExt spid="_x0000_s6150"/>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9</xdr:row>
          <xdr:rowOff>0</xdr:rowOff>
        </xdr:from>
        <xdr:to xmlns:xdr="http://schemas.openxmlformats.org/drawingml/2006/spreadsheetDrawing">
          <xdr:col>2</xdr:col>
          <xdr:colOff>847725</xdr:colOff>
          <xdr:row>9</xdr:row>
          <xdr:rowOff>313690</xdr:rowOff>
        </xdr:to>
        <xdr:sp textlink="">
          <xdr:nvSpPr>
            <xdr:cNvPr id="6151" name="チェック 7" hidden="1">
              <a:extLst>
                <a:ext uri="{63B3BB69-23CF-44E3-9099-C40C66FF867C}">
                  <a14:compatExt spid="_x0000_s6151"/>
                </a:ext>
              </a:extLst>
            </xdr:cNvPr>
            <xdr:cNvSpPr>
              <a:spLocks noRot="1" noChangeShapeType="1"/>
            </xdr:cNvSpPr>
          </xdr:nvSpPr>
          <xdr:spPr>
            <a:xfrm>
              <a:off x="6209665" y="23812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9</xdr:row>
          <xdr:rowOff>0</xdr:rowOff>
        </xdr:from>
        <xdr:to xmlns:xdr="http://schemas.openxmlformats.org/drawingml/2006/spreadsheetDrawing">
          <xdr:col>2</xdr:col>
          <xdr:colOff>847725</xdr:colOff>
          <xdr:row>9</xdr:row>
          <xdr:rowOff>313690</xdr:rowOff>
        </xdr:to>
        <xdr:sp textlink="">
          <xdr:nvSpPr>
            <xdr:cNvPr id="6152" name="チェック 8" hidden="1">
              <a:extLst>
                <a:ext uri="{63B3BB69-23CF-44E3-9099-C40C66FF867C}">
                  <a14:compatExt spid="_x0000_s6152"/>
                </a:ext>
              </a:extLst>
            </xdr:cNvPr>
            <xdr:cNvSpPr>
              <a:spLocks noRot="1" noChangeShapeType="1"/>
            </xdr:cNvSpPr>
          </xdr:nvSpPr>
          <xdr:spPr>
            <a:xfrm>
              <a:off x="6209665" y="23812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9</xdr:row>
          <xdr:rowOff>0</xdr:rowOff>
        </xdr:from>
        <xdr:to xmlns:xdr="http://schemas.openxmlformats.org/drawingml/2006/spreadsheetDrawing">
          <xdr:col>2</xdr:col>
          <xdr:colOff>847725</xdr:colOff>
          <xdr:row>9</xdr:row>
          <xdr:rowOff>313690</xdr:rowOff>
        </xdr:to>
        <xdr:sp textlink="">
          <xdr:nvSpPr>
            <xdr:cNvPr id="6153" name="チェック 9" hidden="1">
              <a:extLst>
                <a:ext uri="{63B3BB69-23CF-44E3-9099-C40C66FF867C}">
                  <a14:compatExt spid="_x0000_s6153"/>
                </a:ext>
              </a:extLst>
            </xdr:cNvPr>
            <xdr:cNvSpPr>
              <a:spLocks noRot="1" noChangeShapeType="1"/>
            </xdr:cNvSpPr>
          </xdr:nvSpPr>
          <xdr:spPr>
            <a:xfrm>
              <a:off x="6209665" y="23812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6</xdr:row>
          <xdr:rowOff>0</xdr:rowOff>
        </xdr:from>
        <xdr:to xmlns:xdr="http://schemas.openxmlformats.org/drawingml/2006/spreadsheetDrawing">
          <xdr:col>2</xdr:col>
          <xdr:colOff>847725</xdr:colOff>
          <xdr:row>7</xdr:row>
          <xdr:rowOff>9525</xdr:rowOff>
        </xdr:to>
        <xdr:sp textlink="">
          <xdr:nvSpPr>
            <xdr:cNvPr id="6154" name="チェック 10" hidden="1">
              <a:extLst>
                <a:ext uri="{63B3BB69-23CF-44E3-9099-C40C66FF867C}">
                  <a14:compatExt spid="_x0000_s6154"/>
                </a:ext>
              </a:extLst>
            </xdr:cNvPr>
            <xdr:cNvSpPr>
              <a:spLocks noRot="1" noChangeShapeType="1"/>
            </xdr:cNvSpPr>
          </xdr:nvSpPr>
          <xdr:spPr>
            <a:xfrm>
              <a:off x="6209665" y="1466850"/>
              <a:ext cx="229235" cy="31432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123190</xdr:rowOff>
        </xdr:from>
        <xdr:to xmlns:xdr="http://schemas.openxmlformats.org/drawingml/2006/spreadsheetDrawing">
          <xdr:col>1</xdr:col>
          <xdr:colOff>495300</xdr:colOff>
          <xdr:row>15</xdr:row>
          <xdr:rowOff>38100</xdr:rowOff>
        </xdr:to>
        <xdr:sp textlink="">
          <xdr:nvSpPr>
            <xdr:cNvPr id="7169" name="チェック 1" hidden="1">
              <a:extLst>
                <a:ext uri="{63B3BB69-23CF-44E3-9099-C40C66FF867C}">
                  <a14:compatExt spid="_x0000_s7169"/>
                </a:ext>
              </a:extLst>
            </xdr:cNvPr>
            <xdr:cNvSpPr>
              <a:spLocks noRot="1" noChangeShapeType="1"/>
            </xdr:cNvSpPr>
          </xdr:nvSpPr>
          <xdr:spPr>
            <a:xfrm>
              <a:off x="476250" y="348551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17</xdr:row>
          <xdr:rowOff>85725</xdr:rowOff>
        </xdr:from>
        <xdr:to xmlns:xdr="http://schemas.openxmlformats.org/drawingml/2006/spreadsheetDrawing">
          <xdr:col>1</xdr:col>
          <xdr:colOff>504825</xdr:colOff>
          <xdr:row>19</xdr:row>
          <xdr:rowOff>38100</xdr:rowOff>
        </xdr:to>
        <xdr:sp textlink="">
          <xdr:nvSpPr>
            <xdr:cNvPr id="7170" name="チェック 2" hidden="1">
              <a:extLst>
                <a:ext uri="{63B3BB69-23CF-44E3-9099-C40C66FF867C}">
                  <a14:compatExt spid="_x0000_s7170"/>
                </a:ext>
              </a:extLst>
            </xdr:cNvPr>
            <xdr:cNvSpPr>
              <a:spLocks noRot="1" noChangeShapeType="1"/>
            </xdr:cNvSpPr>
          </xdr:nvSpPr>
          <xdr:spPr>
            <a:xfrm>
              <a:off x="485775" y="42100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29</xdr:row>
          <xdr:rowOff>95250</xdr:rowOff>
        </xdr:from>
        <xdr:to xmlns:xdr="http://schemas.openxmlformats.org/drawingml/2006/spreadsheetDrawing">
          <xdr:col>1</xdr:col>
          <xdr:colOff>504825</xdr:colOff>
          <xdr:row>31</xdr:row>
          <xdr:rowOff>47625</xdr:rowOff>
        </xdr:to>
        <xdr:sp textlink="">
          <xdr:nvSpPr>
            <xdr:cNvPr id="7171" name="チェック 3" hidden="1">
              <a:extLst>
                <a:ext uri="{63B3BB69-23CF-44E3-9099-C40C66FF867C}">
                  <a14:compatExt spid="_x0000_s7171"/>
                </a:ext>
              </a:extLst>
            </xdr:cNvPr>
            <xdr:cNvSpPr>
              <a:spLocks noRot="1" noChangeShapeType="1"/>
            </xdr:cNvSpPr>
          </xdr:nvSpPr>
          <xdr:spPr>
            <a:xfrm>
              <a:off x="485775" y="63912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33</xdr:row>
          <xdr:rowOff>161925</xdr:rowOff>
        </xdr:from>
        <xdr:to xmlns:xdr="http://schemas.openxmlformats.org/drawingml/2006/spreadsheetDrawing">
          <xdr:col>1</xdr:col>
          <xdr:colOff>514350</xdr:colOff>
          <xdr:row>35</xdr:row>
          <xdr:rowOff>47625</xdr:rowOff>
        </xdr:to>
        <xdr:sp textlink="">
          <xdr:nvSpPr>
            <xdr:cNvPr id="7172" name="チェック 4" hidden="1">
              <a:extLst>
                <a:ext uri="{63B3BB69-23CF-44E3-9099-C40C66FF867C}">
                  <a14:compatExt spid="_x0000_s7172"/>
                </a:ext>
              </a:extLst>
            </xdr:cNvPr>
            <xdr:cNvSpPr>
              <a:spLocks noRot="1" noChangeShapeType="1"/>
            </xdr:cNvSpPr>
          </xdr:nvSpPr>
          <xdr:spPr>
            <a:xfrm>
              <a:off x="494665" y="7248525"/>
              <a:ext cx="229235" cy="314325"/>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4</xdr:row>
          <xdr:rowOff>399415</xdr:rowOff>
        </xdr:from>
        <xdr:to xmlns:xdr="http://schemas.openxmlformats.org/drawingml/2006/spreadsheetDrawing">
          <xdr:col>2</xdr:col>
          <xdr:colOff>847725</xdr:colOff>
          <xdr:row>5</xdr:row>
          <xdr:rowOff>295275</xdr:rowOff>
        </xdr:to>
        <xdr:sp textlink="">
          <xdr:nvSpPr>
            <xdr:cNvPr id="8193" name="チェック 1" hidden="1">
              <a:extLst>
                <a:ext uri="{63B3BB69-23CF-44E3-9099-C40C66FF867C}">
                  <a14:compatExt spid="_x0000_s8193"/>
                </a:ext>
              </a:extLst>
            </xdr:cNvPr>
            <xdr:cNvSpPr>
              <a:spLocks noRot="1" noChangeShapeType="1"/>
            </xdr:cNvSpPr>
          </xdr:nvSpPr>
          <xdr:spPr>
            <a:xfrm>
              <a:off x="6209665" y="1142365"/>
              <a:ext cx="229235"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194" name="チェック 2" hidden="1">
              <a:extLst>
                <a:ext uri="{63B3BB69-23CF-44E3-9099-C40C66FF867C}">
                  <a14:compatExt spid="_x0000_s8194"/>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195" name="チェック 3" hidden="1">
              <a:extLst>
                <a:ext uri="{63B3BB69-23CF-44E3-9099-C40C66FF867C}">
                  <a14:compatExt spid="_x0000_s8195"/>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196" name="チェック 4" hidden="1">
              <a:extLst>
                <a:ext uri="{63B3BB69-23CF-44E3-9099-C40C66FF867C}">
                  <a14:compatExt spid="_x0000_s8196"/>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197" name="チェック 5" hidden="1">
              <a:extLst>
                <a:ext uri="{63B3BB69-23CF-44E3-9099-C40C66FF867C}">
                  <a14:compatExt spid="_x0000_s8197"/>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198" name="チェック 6" hidden="1">
              <a:extLst>
                <a:ext uri="{63B3BB69-23CF-44E3-9099-C40C66FF867C}">
                  <a14:compatExt spid="_x0000_s8198"/>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199" name="チェック 7" hidden="1">
              <a:extLst>
                <a:ext uri="{63B3BB69-23CF-44E3-9099-C40C66FF867C}">
                  <a14:compatExt spid="_x0000_s8199"/>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200" name="チェック 8" hidden="1">
              <a:extLst>
                <a:ext uri="{63B3BB69-23CF-44E3-9099-C40C66FF867C}">
                  <a14:compatExt spid="_x0000_s8200"/>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7</xdr:row>
          <xdr:rowOff>313690</xdr:rowOff>
        </xdr:to>
        <xdr:sp textlink="">
          <xdr:nvSpPr>
            <xdr:cNvPr id="8201" name="チェック 9" hidden="1">
              <a:extLst>
                <a:ext uri="{63B3BB69-23CF-44E3-9099-C40C66FF867C}">
                  <a14:compatExt spid="_x0000_s8201"/>
                </a:ext>
              </a:extLst>
            </xdr:cNvPr>
            <xdr:cNvSpPr>
              <a:spLocks noRot="1" noChangeShapeType="1"/>
            </xdr:cNvSpPr>
          </xdr:nvSpPr>
          <xdr:spPr>
            <a:xfrm>
              <a:off x="6209665" y="17716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6</xdr:row>
          <xdr:rowOff>0</xdr:rowOff>
        </xdr:from>
        <xdr:to xmlns:xdr="http://schemas.openxmlformats.org/drawingml/2006/spreadsheetDrawing">
          <xdr:col>2</xdr:col>
          <xdr:colOff>847725</xdr:colOff>
          <xdr:row>7</xdr:row>
          <xdr:rowOff>9525</xdr:rowOff>
        </xdr:to>
        <xdr:sp textlink="">
          <xdr:nvSpPr>
            <xdr:cNvPr id="8202" name="チェック 10" hidden="1">
              <a:extLst>
                <a:ext uri="{63B3BB69-23CF-44E3-9099-C40C66FF867C}">
                  <a14:compatExt spid="_x0000_s8202"/>
                </a:ext>
              </a:extLst>
            </xdr:cNvPr>
            <xdr:cNvSpPr>
              <a:spLocks noRot="1" noChangeShapeType="1"/>
            </xdr:cNvSpPr>
          </xdr:nvSpPr>
          <xdr:spPr>
            <a:xfrm>
              <a:off x="6209665" y="1466850"/>
              <a:ext cx="229235" cy="31432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2</xdr:col>
      <xdr:colOff>276225</xdr:colOff>
      <xdr:row>27</xdr:row>
      <xdr:rowOff>47625</xdr:rowOff>
    </xdr:from>
    <xdr:to xmlns:xdr="http://schemas.openxmlformats.org/drawingml/2006/spreadsheetDrawing">
      <xdr:col>4</xdr:col>
      <xdr:colOff>209550</xdr:colOff>
      <xdr:row>27</xdr:row>
      <xdr:rowOff>47625</xdr:rowOff>
    </xdr:to>
    <xdr:cxnSp macro="">
      <xdr:nvCxnSpPr>
        <xdr:cNvPr id="23986" name="AutoShape 2"/>
        <xdr:cNvCxnSpPr>
          <a:cxnSpLocks noChangeShapeType="1"/>
        </xdr:cNvCxnSpPr>
      </xdr:nvCxnSpPr>
      <xdr:spPr>
        <a:xfrm flipV="1">
          <a:off x="2057400" y="4762500"/>
          <a:ext cx="75247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3</xdr:col>
      <xdr:colOff>409575</xdr:colOff>
      <xdr:row>32</xdr:row>
      <xdr:rowOff>57150</xdr:rowOff>
    </xdr:from>
    <xdr:to xmlns:xdr="http://schemas.openxmlformats.org/drawingml/2006/spreadsheetDrawing">
      <xdr:col>3</xdr:col>
      <xdr:colOff>409575</xdr:colOff>
      <xdr:row>32</xdr:row>
      <xdr:rowOff>57150</xdr:rowOff>
    </xdr:to>
    <xdr:cxnSp macro="">
      <xdr:nvCxnSpPr>
        <xdr:cNvPr id="23987" name="AutoShape 5"/>
        <xdr:cNvCxnSpPr>
          <a:cxnSpLocks noChangeShapeType="1"/>
        </xdr:cNvCxnSpPr>
      </xdr:nvCxnSpPr>
      <xdr:spPr>
        <a:xfrm>
          <a:off x="2600325" y="581025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xdr:col>
      <xdr:colOff>257175</xdr:colOff>
      <xdr:row>29</xdr:row>
      <xdr:rowOff>47625</xdr:rowOff>
    </xdr:from>
    <xdr:to xmlns:xdr="http://schemas.openxmlformats.org/drawingml/2006/spreadsheetDrawing">
      <xdr:col>6</xdr:col>
      <xdr:colOff>190500</xdr:colOff>
      <xdr:row>29</xdr:row>
      <xdr:rowOff>57150</xdr:rowOff>
    </xdr:to>
    <xdr:cxnSp macro="">
      <xdr:nvCxnSpPr>
        <xdr:cNvPr id="23988" name="AutoShape 2"/>
        <xdr:cNvCxnSpPr>
          <a:cxnSpLocks noChangeShapeType="1"/>
        </xdr:cNvCxnSpPr>
      </xdr:nvCxnSpPr>
      <xdr:spPr>
        <a:xfrm flipV="1">
          <a:off x="2857500" y="5162550"/>
          <a:ext cx="752475" cy="9525"/>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6</xdr:col>
      <xdr:colOff>209550</xdr:colOff>
      <xdr:row>31</xdr:row>
      <xdr:rowOff>57150</xdr:rowOff>
    </xdr:from>
    <xdr:to xmlns:xdr="http://schemas.openxmlformats.org/drawingml/2006/spreadsheetDrawing">
      <xdr:col>7</xdr:col>
      <xdr:colOff>257175</xdr:colOff>
      <xdr:row>31</xdr:row>
      <xdr:rowOff>57150</xdr:rowOff>
    </xdr:to>
    <xdr:cxnSp macro="">
      <xdr:nvCxnSpPr>
        <xdr:cNvPr id="23989" name="AutoShape 2"/>
        <xdr:cNvCxnSpPr>
          <a:cxnSpLocks noChangeShapeType="1"/>
        </xdr:cNvCxnSpPr>
      </xdr:nvCxnSpPr>
      <xdr:spPr>
        <a:xfrm>
          <a:off x="3629025" y="5581650"/>
          <a:ext cx="45720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7</xdr:col>
      <xdr:colOff>257175</xdr:colOff>
      <xdr:row>33</xdr:row>
      <xdr:rowOff>57150</xdr:rowOff>
    </xdr:from>
    <xdr:to xmlns:xdr="http://schemas.openxmlformats.org/drawingml/2006/spreadsheetDrawing">
      <xdr:col>8</xdr:col>
      <xdr:colOff>276225</xdr:colOff>
      <xdr:row>33</xdr:row>
      <xdr:rowOff>57150</xdr:rowOff>
    </xdr:to>
    <xdr:cxnSp macro="">
      <xdr:nvCxnSpPr>
        <xdr:cNvPr id="23990" name="AutoShape 2"/>
        <xdr:cNvCxnSpPr>
          <a:cxnSpLocks noChangeShapeType="1"/>
        </xdr:cNvCxnSpPr>
      </xdr:nvCxnSpPr>
      <xdr:spPr>
        <a:xfrm>
          <a:off x="4086225" y="5981700"/>
          <a:ext cx="4286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8</xdr:col>
      <xdr:colOff>285750</xdr:colOff>
      <xdr:row>35</xdr:row>
      <xdr:rowOff>57150</xdr:rowOff>
    </xdr:from>
    <xdr:to xmlns:xdr="http://schemas.openxmlformats.org/drawingml/2006/spreadsheetDrawing">
      <xdr:col>10</xdr:col>
      <xdr:colOff>342900</xdr:colOff>
      <xdr:row>35</xdr:row>
      <xdr:rowOff>57150</xdr:rowOff>
    </xdr:to>
    <xdr:cxnSp macro="">
      <xdr:nvCxnSpPr>
        <xdr:cNvPr id="23991" name="AutoShape 2"/>
        <xdr:cNvCxnSpPr>
          <a:cxnSpLocks noChangeShapeType="1"/>
        </xdr:cNvCxnSpPr>
      </xdr:nvCxnSpPr>
      <xdr:spPr>
        <a:xfrm>
          <a:off x="4524375" y="6391275"/>
          <a:ext cx="87630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2</xdr:col>
      <xdr:colOff>276225</xdr:colOff>
      <xdr:row>27</xdr:row>
      <xdr:rowOff>114935</xdr:rowOff>
    </xdr:from>
    <xdr:to xmlns:xdr="http://schemas.openxmlformats.org/drawingml/2006/spreadsheetDrawing">
      <xdr:col>4</xdr:col>
      <xdr:colOff>209550</xdr:colOff>
      <xdr:row>27</xdr:row>
      <xdr:rowOff>114935</xdr:rowOff>
    </xdr:to>
    <xdr:cxnSp macro="">
      <xdr:nvCxnSpPr>
        <xdr:cNvPr id="23992" name="AutoShape 2"/>
        <xdr:cNvCxnSpPr>
          <a:cxnSpLocks noChangeShapeType="1"/>
        </xdr:cNvCxnSpPr>
      </xdr:nvCxnSpPr>
      <xdr:spPr>
        <a:xfrm>
          <a:off x="2057400" y="4829810"/>
          <a:ext cx="75247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4</xdr:col>
      <xdr:colOff>257175</xdr:colOff>
      <xdr:row>29</xdr:row>
      <xdr:rowOff>113665</xdr:rowOff>
    </xdr:from>
    <xdr:to xmlns:xdr="http://schemas.openxmlformats.org/drawingml/2006/spreadsheetDrawing">
      <xdr:col>6</xdr:col>
      <xdr:colOff>190500</xdr:colOff>
      <xdr:row>29</xdr:row>
      <xdr:rowOff>113665</xdr:rowOff>
    </xdr:to>
    <xdr:cxnSp macro="">
      <xdr:nvCxnSpPr>
        <xdr:cNvPr id="23993" name="AutoShape 2"/>
        <xdr:cNvCxnSpPr>
          <a:cxnSpLocks noChangeShapeType="1"/>
        </xdr:cNvCxnSpPr>
      </xdr:nvCxnSpPr>
      <xdr:spPr>
        <a:xfrm flipV="1">
          <a:off x="2857500" y="5228590"/>
          <a:ext cx="75247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6</xdr:col>
      <xdr:colOff>209550</xdr:colOff>
      <xdr:row>31</xdr:row>
      <xdr:rowOff>133350</xdr:rowOff>
    </xdr:from>
    <xdr:to xmlns:xdr="http://schemas.openxmlformats.org/drawingml/2006/spreadsheetDrawing">
      <xdr:col>7</xdr:col>
      <xdr:colOff>266700</xdr:colOff>
      <xdr:row>31</xdr:row>
      <xdr:rowOff>133350</xdr:rowOff>
    </xdr:to>
    <xdr:cxnSp macro="">
      <xdr:nvCxnSpPr>
        <xdr:cNvPr id="23994" name="AutoShape 2"/>
        <xdr:cNvCxnSpPr>
          <a:cxnSpLocks noChangeShapeType="1"/>
        </xdr:cNvCxnSpPr>
      </xdr:nvCxnSpPr>
      <xdr:spPr>
        <a:xfrm>
          <a:off x="3629025" y="5657850"/>
          <a:ext cx="46672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7</xdr:col>
      <xdr:colOff>276225</xdr:colOff>
      <xdr:row>33</xdr:row>
      <xdr:rowOff>133350</xdr:rowOff>
    </xdr:from>
    <xdr:to xmlns:xdr="http://schemas.openxmlformats.org/drawingml/2006/spreadsheetDrawing">
      <xdr:col>8</xdr:col>
      <xdr:colOff>295275</xdr:colOff>
      <xdr:row>33</xdr:row>
      <xdr:rowOff>133350</xdr:rowOff>
    </xdr:to>
    <xdr:cxnSp macro="">
      <xdr:nvCxnSpPr>
        <xdr:cNvPr id="23995" name="AutoShape 2"/>
        <xdr:cNvCxnSpPr>
          <a:cxnSpLocks noChangeShapeType="1"/>
        </xdr:cNvCxnSpPr>
      </xdr:nvCxnSpPr>
      <xdr:spPr>
        <a:xfrm>
          <a:off x="4105275" y="6057900"/>
          <a:ext cx="42862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8</xdr:col>
      <xdr:colOff>295275</xdr:colOff>
      <xdr:row>35</xdr:row>
      <xdr:rowOff>123825</xdr:rowOff>
    </xdr:from>
    <xdr:to xmlns:xdr="http://schemas.openxmlformats.org/drawingml/2006/spreadsheetDrawing">
      <xdr:col>11</xdr:col>
      <xdr:colOff>390525</xdr:colOff>
      <xdr:row>35</xdr:row>
      <xdr:rowOff>123825</xdr:rowOff>
    </xdr:to>
    <xdr:cxnSp macro="">
      <xdr:nvCxnSpPr>
        <xdr:cNvPr id="23996" name="AutoShape 2"/>
        <xdr:cNvCxnSpPr>
          <a:cxnSpLocks noChangeShapeType="1"/>
        </xdr:cNvCxnSpPr>
      </xdr:nvCxnSpPr>
      <xdr:spPr>
        <a:xfrm>
          <a:off x="4533900" y="6457950"/>
          <a:ext cx="1323975" cy="0"/>
        </a:xfrm>
        <a:prstGeom prst="straightConnector1">
          <a:avLst/>
        </a:prstGeom>
        <a:noFill/>
        <a:ln w="9525">
          <a:solidFill>
            <a:srgbClr val="000000"/>
          </a:solidFill>
          <a:prstDash val="sysDash"/>
          <a:round/>
          <a:headEnd/>
          <a:tailEnd/>
        </a:ln>
      </xdr:spPr>
    </xdr:cxnSp>
    <xdr:clientData/>
  </xdr:twoCellAnchor>
  <xdr:oneCellAnchor>
    <xdr:from xmlns:xdr="http://schemas.openxmlformats.org/drawingml/2006/spreadsheetDrawing">
      <xdr:col>4</xdr:col>
      <xdr:colOff>185420</xdr:colOff>
      <xdr:row>26</xdr:row>
      <xdr:rowOff>95250</xdr:rowOff>
    </xdr:from>
    <xdr:ext cx="491490" cy="275590"/>
    <xdr:sp macro="" textlink="">
      <xdr:nvSpPr>
        <xdr:cNvPr id="26" name="テキスト ボックス 25"/>
        <xdr:cNvSpPr txBox="1"/>
      </xdr:nvSpPr>
      <xdr:spPr>
        <a:xfrm>
          <a:off x="2785745" y="4714875"/>
          <a:ext cx="4914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6</xdr:col>
      <xdr:colOff>165735</xdr:colOff>
      <xdr:row>28</xdr:row>
      <xdr:rowOff>105410</xdr:rowOff>
    </xdr:from>
    <xdr:ext cx="501015" cy="274955"/>
    <xdr:sp macro="" textlink="">
      <xdr:nvSpPr>
        <xdr:cNvPr id="32" name="テキスト ボックス 31"/>
        <xdr:cNvSpPr txBox="1"/>
      </xdr:nvSpPr>
      <xdr:spPr>
        <a:xfrm>
          <a:off x="3585210" y="5048885"/>
          <a:ext cx="50101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7</xdr:col>
      <xdr:colOff>240030</xdr:colOff>
      <xdr:row>30</xdr:row>
      <xdr:rowOff>120650</xdr:rowOff>
    </xdr:from>
    <xdr:ext cx="501015" cy="274320"/>
    <xdr:sp macro="" textlink="">
      <xdr:nvSpPr>
        <xdr:cNvPr id="33" name="テキスト ボックス 32"/>
        <xdr:cNvSpPr txBox="1"/>
      </xdr:nvSpPr>
      <xdr:spPr>
        <a:xfrm>
          <a:off x="4069080" y="5473700"/>
          <a:ext cx="501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8</xdr:col>
      <xdr:colOff>285750</xdr:colOff>
      <xdr:row>32</xdr:row>
      <xdr:rowOff>105410</xdr:rowOff>
    </xdr:from>
    <xdr:ext cx="501015" cy="274955"/>
    <xdr:sp macro="" textlink="">
      <xdr:nvSpPr>
        <xdr:cNvPr id="34" name="テキスト ボックス 33"/>
        <xdr:cNvSpPr txBox="1"/>
      </xdr:nvSpPr>
      <xdr:spPr>
        <a:xfrm>
          <a:off x="4524375" y="5858510"/>
          <a:ext cx="50101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12</xdr:col>
      <xdr:colOff>5080</xdr:colOff>
      <xdr:row>34</xdr:row>
      <xdr:rowOff>90170</xdr:rowOff>
    </xdr:from>
    <xdr:ext cx="501015" cy="274320"/>
    <xdr:sp macro="" textlink="">
      <xdr:nvSpPr>
        <xdr:cNvPr id="35" name="テキスト ボックス 34"/>
        <xdr:cNvSpPr txBox="1"/>
      </xdr:nvSpPr>
      <xdr:spPr>
        <a:xfrm>
          <a:off x="5882005" y="6252845"/>
          <a:ext cx="501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mlns:xdr="http://schemas.openxmlformats.org/drawingml/2006/spreadsheetDrawing">
      <xdr:col>3</xdr:col>
      <xdr:colOff>190500</xdr:colOff>
      <xdr:row>24</xdr:row>
      <xdr:rowOff>635</xdr:rowOff>
    </xdr:from>
    <xdr:ext cx="494030" cy="225425"/>
    <xdr:sp macro="" textlink="">
      <xdr:nvSpPr>
        <xdr:cNvPr id="47" name="テキスト ボックス 46"/>
        <xdr:cNvSpPr txBox="1"/>
      </xdr:nvSpPr>
      <xdr:spPr>
        <a:xfrm>
          <a:off x="2381250"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4</xdr:col>
      <xdr:colOff>196215</xdr:colOff>
      <xdr:row>24</xdr:row>
      <xdr:rowOff>635</xdr:rowOff>
    </xdr:from>
    <xdr:ext cx="484505" cy="225425"/>
    <xdr:sp macro="" textlink="">
      <xdr:nvSpPr>
        <xdr:cNvPr id="48" name="テキスト ボックス 47"/>
        <xdr:cNvSpPr txBox="1"/>
      </xdr:nvSpPr>
      <xdr:spPr>
        <a:xfrm>
          <a:off x="2796540" y="4267835"/>
          <a:ext cx="484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2</xdr:col>
      <xdr:colOff>190500</xdr:colOff>
      <xdr:row>24</xdr:row>
      <xdr:rowOff>635</xdr:rowOff>
    </xdr:from>
    <xdr:ext cx="494030" cy="225425"/>
    <xdr:sp macro="" textlink="">
      <xdr:nvSpPr>
        <xdr:cNvPr id="51" name="テキスト ボックス 50"/>
        <xdr:cNvSpPr txBox="1"/>
      </xdr:nvSpPr>
      <xdr:spPr>
        <a:xfrm>
          <a:off x="1971675"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5</xdr:col>
      <xdr:colOff>190500</xdr:colOff>
      <xdr:row>24</xdr:row>
      <xdr:rowOff>635</xdr:rowOff>
    </xdr:from>
    <xdr:ext cx="494030" cy="225425"/>
    <xdr:sp macro="" textlink="">
      <xdr:nvSpPr>
        <xdr:cNvPr id="52" name="テキスト ボックス 51"/>
        <xdr:cNvSpPr txBox="1"/>
      </xdr:nvSpPr>
      <xdr:spPr>
        <a:xfrm>
          <a:off x="3200400"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6</xdr:col>
      <xdr:colOff>190500</xdr:colOff>
      <xdr:row>24</xdr:row>
      <xdr:rowOff>635</xdr:rowOff>
    </xdr:from>
    <xdr:ext cx="494030" cy="225425"/>
    <xdr:sp macro="" textlink="">
      <xdr:nvSpPr>
        <xdr:cNvPr id="53" name="テキスト ボックス 52"/>
        <xdr:cNvSpPr txBox="1"/>
      </xdr:nvSpPr>
      <xdr:spPr>
        <a:xfrm>
          <a:off x="3609975"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7</xdr:col>
      <xdr:colOff>140335</xdr:colOff>
      <xdr:row>24</xdr:row>
      <xdr:rowOff>635</xdr:rowOff>
    </xdr:from>
    <xdr:ext cx="546100" cy="225425"/>
    <xdr:sp macro="" textlink="">
      <xdr:nvSpPr>
        <xdr:cNvPr id="54" name="テキスト ボックス 53"/>
        <xdr:cNvSpPr txBox="1"/>
      </xdr:nvSpPr>
      <xdr:spPr>
        <a:xfrm>
          <a:off x="3969385" y="4267835"/>
          <a:ext cx="546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8</xdr:col>
      <xdr:colOff>134620</xdr:colOff>
      <xdr:row>24</xdr:row>
      <xdr:rowOff>635</xdr:rowOff>
    </xdr:from>
    <xdr:ext cx="536575" cy="225425"/>
    <xdr:sp macro="" textlink="">
      <xdr:nvSpPr>
        <xdr:cNvPr id="55" name="テキスト ボックス 54"/>
        <xdr:cNvSpPr txBox="1"/>
      </xdr:nvSpPr>
      <xdr:spPr>
        <a:xfrm>
          <a:off x="4373245" y="4267835"/>
          <a:ext cx="536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9</xdr:col>
      <xdr:colOff>134620</xdr:colOff>
      <xdr:row>24</xdr:row>
      <xdr:rowOff>635</xdr:rowOff>
    </xdr:from>
    <xdr:ext cx="536575" cy="225425"/>
    <xdr:sp macro="" textlink="">
      <xdr:nvSpPr>
        <xdr:cNvPr id="56" name="テキスト ボックス 55"/>
        <xdr:cNvSpPr txBox="1"/>
      </xdr:nvSpPr>
      <xdr:spPr>
        <a:xfrm>
          <a:off x="4782820" y="4267835"/>
          <a:ext cx="536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10</xdr:col>
      <xdr:colOff>184785</xdr:colOff>
      <xdr:row>24</xdr:row>
      <xdr:rowOff>635</xdr:rowOff>
    </xdr:from>
    <xdr:ext cx="494030" cy="225425"/>
    <xdr:sp macro="" textlink="">
      <xdr:nvSpPr>
        <xdr:cNvPr id="57" name="テキスト ボックス 56"/>
        <xdr:cNvSpPr txBox="1"/>
      </xdr:nvSpPr>
      <xdr:spPr>
        <a:xfrm>
          <a:off x="5242560"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xdr:col>
      <xdr:colOff>190500</xdr:colOff>
      <xdr:row>24</xdr:row>
      <xdr:rowOff>635</xdr:rowOff>
    </xdr:from>
    <xdr:ext cx="494030" cy="225425"/>
    <xdr:sp macro="" textlink="">
      <xdr:nvSpPr>
        <xdr:cNvPr id="58" name="テキスト ボックス 57"/>
        <xdr:cNvSpPr txBox="1"/>
      </xdr:nvSpPr>
      <xdr:spPr>
        <a:xfrm>
          <a:off x="1562100"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11</xdr:col>
      <xdr:colOff>179070</xdr:colOff>
      <xdr:row>24</xdr:row>
      <xdr:rowOff>635</xdr:rowOff>
    </xdr:from>
    <xdr:ext cx="484505" cy="225425"/>
    <xdr:sp macro="" textlink="">
      <xdr:nvSpPr>
        <xdr:cNvPr id="59" name="テキスト ボックス 58"/>
        <xdr:cNvSpPr txBox="1"/>
      </xdr:nvSpPr>
      <xdr:spPr>
        <a:xfrm>
          <a:off x="5646420" y="4267835"/>
          <a:ext cx="484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12</xdr:col>
      <xdr:colOff>184785</xdr:colOff>
      <xdr:row>24</xdr:row>
      <xdr:rowOff>635</xdr:rowOff>
    </xdr:from>
    <xdr:ext cx="494030" cy="225425"/>
    <xdr:sp macro="" textlink="">
      <xdr:nvSpPr>
        <xdr:cNvPr id="60" name="テキスト ボックス 59"/>
        <xdr:cNvSpPr txBox="1"/>
      </xdr:nvSpPr>
      <xdr:spPr>
        <a:xfrm>
          <a:off x="6061710" y="4267835"/>
          <a:ext cx="4940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13</xdr:col>
      <xdr:colOff>179070</xdr:colOff>
      <xdr:row>24</xdr:row>
      <xdr:rowOff>635</xdr:rowOff>
    </xdr:from>
    <xdr:ext cx="484505" cy="225425"/>
    <xdr:sp macro="" textlink="">
      <xdr:nvSpPr>
        <xdr:cNvPr id="61" name="テキスト ボックス 60"/>
        <xdr:cNvSpPr txBox="1"/>
      </xdr:nvSpPr>
      <xdr:spPr>
        <a:xfrm>
          <a:off x="6465570" y="4267835"/>
          <a:ext cx="484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6081" name="チェック 1" hidden="1">
              <a:extLst>
                <a:ext uri="{63B3BB69-23CF-44E3-9099-C40C66FF867C}">
                  <a14:compatExt spid="_x0000_s46081"/>
                </a:ext>
              </a:extLst>
            </xdr:cNvPr>
            <xdr:cNvSpPr>
              <a:spLocks noRot="1" noChangeShapeType="1"/>
            </xdr:cNvSpPr>
          </xdr:nvSpPr>
          <xdr:spPr>
            <a:xfrm>
              <a:off x="47625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18</xdr:row>
          <xdr:rowOff>85725</xdr:rowOff>
        </xdr:from>
        <xdr:to xmlns:xdr="http://schemas.openxmlformats.org/drawingml/2006/spreadsheetDrawing">
          <xdr:col>1</xdr:col>
          <xdr:colOff>504825</xdr:colOff>
          <xdr:row>20</xdr:row>
          <xdr:rowOff>38100</xdr:rowOff>
        </xdr:to>
        <xdr:sp textlink="">
          <xdr:nvSpPr>
            <xdr:cNvPr id="46082" name="チェック 2" hidden="1">
              <a:extLst>
                <a:ext uri="{63B3BB69-23CF-44E3-9099-C40C66FF867C}">
                  <a14:compatExt spid="_x0000_s46082"/>
                </a:ext>
              </a:extLst>
            </xdr:cNvPr>
            <xdr:cNvSpPr>
              <a:spLocks noRot="1" noChangeShapeType="1"/>
            </xdr:cNvSpPr>
          </xdr:nvSpPr>
          <xdr:spPr>
            <a:xfrm>
              <a:off x="485775" y="435292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30</xdr:row>
          <xdr:rowOff>95250</xdr:rowOff>
        </xdr:from>
        <xdr:to xmlns:xdr="http://schemas.openxmlformats.org/drawingml/2006/spreadsheetDrawing">
          <xdr:col>1</xdr:col>
          <xdr:colOff>504825</xdr:colOff>
          <xdr:row>32</xdr:row>
          <xdr:rowOff>47625</xdr:rowOff>
        </xdr:to>
        <xdr:sp textlink="">
          <xdr:nvSpPr>
            <xdr:cNvPr id="46083" name="チェック 3" hidden="1">
              <a:extLst>
                <a:ext uri="{63B3BB69-23CF-44E3-9099-C40C66FF867C}">
                  <a14:compatExt spid="_x0000_s46083"/>
                </a:ext>
              </a:extLst>
            </xdr:cNvPr>
            <xdr:cNvSpPr>
              <a:spLocks noRot="1" noChangeShapeType="1"/>
            </xdr:cNvSpPr>
          </xdr:nvSpPr>
          <xdr:spPr>
            <a:xfrm>
              <a:off x="485775" y="65341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34</xdr:row>
          <xdr:rowOff>161925</xdr:rowOff>
        </xdr:from>
        <xdr:to xmlns:xdr="http://schemas.openxmlformats.org/drawingml/2006/spreadsheetDrawing">
          <xdr:col>1</xdr:col>
          <xdr:colOff>514350</xdr:colOff>
          <xdr:row>36</xdr:row>
          <xdr:rowOff>47625</xdr:rowOff>
        </xdr:to>
        <xdr:sp textlink="">
          <xdr:nvSpPr>
            <xdr:cNvPr id="46084" name="チェック 4" hidden="1">
              <a:extLst>
                <a:ext uri="{63B3BB69-23CF-44E3-9099-C40C66FF867C}">
                  <a14:compatExt spid="_x0000_s46084"/>
                </a:ext>
              </a:extLst>
            </xdr:cNvPr>
            <xdr:cNvSpPr>
              <a:spLocks noRot="1" noChangeShapeType="1"/>
            </xdr:cNvSpPr>
          </xdr:nvSpPr>
          <xdr:spPr>
            <a:xfrm>
              <a:off x="494665" y="7391400"/>
              <a:ext cx="229235" cy="31432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4</xdr:row>
          <xdr:rowOff>399415</xdr:rowOff>
        </xdr:from>
        <xdr:to xmlns:xdr="http://schemas.openxmlformats.org/drawingml/2006/spreadsheetDrawing">
          <xdr:col>2</xdr:col>
          <xdr:colOff>847725</xdr:colOff>
          <xdr:row>5</xdr:row>
          <xdr:rowOff>295275</xdr:rowOff>
        </xdr:to>
        <xdr:sp textlink="">
          <xdr:nvSpPr>
            <xdr:cNvPr id="47105" name="チェック 1" hidden="1">
              <a:extLst>
                <a:ext uri="{63B3BB69-23CF-44E3-9099-C40C66FF867C}">
                  <a14:compatExt spid="_x0000_s47105"/>
                </a:ext>
              </a:extLst>
            </xdr:cNvPr>
            <xdr:cNvSpPr>
              <a:spLocks noRot="1" noChangeShapeType="1"/>
            </xdr:cNvSpPr>
          </xdr:nvSpPr>
          <xdr:spPr>
            <a:xfrm>
              <a:off x="6209665" y="1142365"/>
              <a:ext cx="229235"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7</xdr:row>
          <xdr:rowOff>0</xdr:rowOff>
        </xdr:from>
        <xdr:to xmlns:xdr="http://schemas.openxmlformats.org/drawingml/2006/spreadsheetDrawing">
          <xdr:col>2</xdr:col>
          <xdr:colOff>847725</xdr:colOff>
          <xdr:row>8</xdr:row>
          <xdr:rowOff>9525</xdr:rowOff>
        </xdr:to>
        <xdr:sp textlink="">
          <xdr:nvSpPr>
            <xdr:cNvPr id="47106" name="チェック 2" hidden="1">
              <a:extLst>
                <a:ext uri="{63B3BB69-23CF-44E3-9099-C40C66FF867C}">
                  <a14:compatExt spid="_x0000_s47106"/>
                </a:ext>
              </a:extLst>
            </xdr:cNvPr>
            <xdr:cNvSpPr>
              <a:spLocks noRot="1" noChangeShapeType="1"/>
            </xdr:cNvSpPr>
          </xdr:nvSpPr>
          <xdr:spPr>
            <a:xfrm>
              <a:off x="6209665" y="17716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47107" name="チェック 3" hidden="1">
              <a:extLst>
                <a:ext uri="{63B3BB69-23CF-44E3-9099-C40C66FF867C}">
                  <a14:compatExt spid="_x0000_s47107"/>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47108" name="チェック 4" hidden="1">
              <a:extLst>
                <a:ext uri="{63B3BB69-23CF-44E3-9099-C40C66FF867C}">
                  <a14:compatExt spid="_x0000_s47108"/>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47109" name="チェック 5" hidden="1">
              <a:extLst>
                <a:ext uri="{63B3BB69-23CF-44E3-9099-C40C66FF867C}">
                  <a14:compatExt spid="_x0000_s47109"/>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8</xdr:row>
          <xdr:rowOff>0</xdr:rowOff>
        </xdr:from>
        <xdr:to xmlns:xdr="http://schemas.openxmlformats.org/drawingml/2006/spreadsheetDrawing">
          <xdr:col>2</xdr:col>
          <xdr:colOff>847725</xdr:colOff>
          <xdr:row>9</xdr:row>
          <xdr:rowOff>9525</xdr:rowOff>
        </xdr:to>
        <xdr:sp textlink="">
          <xdr:nvSpPr>
            <xdr:cNvPr id="47110" name="チェック 6" hidden="1">
              <a:extLst>
                <a:ext uri="{63B3BB69-23CF-44E3-9099-C40C66FF867C}">
                  <a14:compatExt spid="_x0000_s47110"/>
                </a:ext>
              </a:extLst>
            </xdr:cNvPr>
            <xdr:cNvSpPr>
              <a:spLocks noRot="1" noChangeShapeType="1"/>
            </xdr:cNvSpPr>
          </xdr:nvSpPr>
          <xdr:spPr>
            <a:xfrm>
              <a:off x="6209665" y="207645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9</xdr:row>
          <xdr:rowOff>0</xdr:rowOff>
        </xdr:from>
        <xdr:to xmlns:xdr="http://schemas.openxmlformats.org/drawingml/2006/spreadsheetDrawing">
          <xdr:col>2</xdr:col>
          <xdr:colOff>847725</xdr:colOff>
          <xdr:row>9</xdr:row>
          <xdr:rowOff>313690</xdr:rowOff>
        </xdr:to>
        <xdr:sp textlink="">
          <xdr:nvSpPr>
            <xdr:cNvPr id="47111" name="チェック 7" hidden="1">
              <a:extLst>
                <a:ext uri="{63B3BB69-23CF-44E3-9099-C40C66FF867C}">
                  <a14:compatExt spid="_x0000_s47111"/>
                </a:ext>
              </a:extLst>
            </xdr:cNvPr>
            <xdr:cNvSpPr>
              <a:spLocks noRot="1" noChangeShapeType="1"/>
            </xdr:cNvSpPr>
          </xdr:nvSpPr>
          <xdr:spPr>
            <a:xfrm>
              <a:off x="6209665" y="23812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9</xdr:row>
          <xdr:rowOff>0</xdr:rowOff>
        </xdr:from>
        <xdr:to xmlns:xdr="http://schemas.openxmlformats.org/drawingml/2006/spreadsheetDrawing">
          <xdr:col>2</xdr:col>
          <xdr:colOff>847725</xdr:colOff>
          <xdr:row>9</xdr:row>
          <xdr:rowOff>313690</xdr:rowOff>
        </xdr:to>
        <xdr:sp textlink="">
          <xdr:nvSpPr>
            <xdr:cNvPr id="47112" name="チェック 8" hidden="1">
              <a:extLst>
                <a:ext uri="{63B3BB69-23CF-44E3-9099-C40C66FF867C}">
                  <a14:compatExt spid="_x0000_s47112"/>
                </a:ext>
              </a:extLst>
            </xdr:cNvPr>
            <xdr:cNvSpPr>
              <a:spLocks noRot="1" noChangeShapeType="1"/>
            </xdr:cNvSpPr>
          </xdr:nvSpPr>
          <xdr:spPr>
            <a:xfrm>
              <a:off x="6209665" y="23812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9</xdr:row>
          <xdr:rowOff>0</xdr:rowOff>
        </xdr:from>
        <xdr:to xmlns:xdr="http://schemas.openxmlformats.org/drawingml/2006/spreadsheetDrawing">
          <xdr:col>2</xdr:col>
          <xdr:colOff>847725</xdr:colOff>
          <xdr:row>9</xdr:row>
          <xdr:rowOff>313690</xdr:rowOff>
        </xdr:to>
        <xdr:sp textlink="">
          <xdr:nvSpPr>
            <xdr:cNvPr id="47113" name="チェック 9" hidden="1">
              <a:extLst>
                <a:ext uri="{63B3BB69-23CF-44E3-9099-C40C66FF867C}">
                  <a14:compatExt spid="_x0000_s47113"/>
                </a:ext>
              </a:extLst>
            </xdr:cNvPr>
            <xdr:cNvSpPr>
              <a:spLocks noRot="1" noChangeShapeType="1"/>
            </xdr:cNvSpPr>
          </xdr:nvSpPr>
          <xdr:spPr>
            <a:xfrm>
              <a:off x="6209665" y="2381250"/>
              <a:ext cx="22923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618490</xdr:colOff>
          <xdr:row>6</xdr:row>
          <xdr:rowOff>0</xdr:rowOff>
        </xdr:from>
        <xdr:to xmlns:xdr="http://schemas.openxmlformats.org/drawingml/2006/spreadsheetDrawing">
          <xdr:col>2</xdr:col>
          <xdr:colOff>847725</xdr:colOff>
          <xdr:row>7</xdr:row>
          <xdr:rowOff>9525</xdr:rowOff>
        </xdr:to>
        <xdr:sp textlink="">
          <xdr:nvSpPr>
            <xdr:cNvPr id="47114" name="チェック 10" hidden="1">
              <a:extLst>
                <a:ext uri="{63B3BB69-23CF-44E3-9099-C40C66FF867C}">
                  <a14:compatExt spid="_x0000_s47114"/>
                </a:ext>
              </a:extLst>
            </xdr:cNvPr>
            <xdr:cNvSpPr>
              <a:spLocks noRot="1" noChangeShapeType="1"/>
            </xdr:cNvSpPr>
          </xdr:nvSpPr>
          <xdr:spPr>
            <a:xfrm>
              <a:off x="6209665" y="1466850"/>
              <a:ext cx="229235" cy="31432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8129" name="チェック 1" hidden="1">
              <a:extLst>
                <a:ext uri="{63B3BB69-23CF-44E3-9099-C40C66FF867C}">
                  <a14:compatExt spid="_x0000_s48129"/>
                </a:ext>
              </a:extLst>
            </xdr:cNvPr>
            <xdr:cNvSpPr>
              <a:spLocks noRot="1" noChangeShapeType="1"/>
            </xdr:cNvSpPr>
          </xdr:nvSpPr>
          <xdr:spPr>
            <a:xfrm>
              <a:off x="47625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18</xdr:row>
          <xdr:rowOff>85725</xdr:rowOff>
        </xdr:from>
        <xdr:to xmlns:xdr="http://schemas.openxmlformats.org/drawingml/2006/spreadsheetDrawing">
          <xdr:col>1</xdr:col>
          <xdr:colOff>504825</xdr:colOff>
          <xdr:row>20</xdr:row>
          <xdr:rowOff>38100</xdr:rowOff>
        </xdr:to>
        <xdr:sp textlink="">
          <xdr:nvSpPr>
            <xdr:cNvPr id="48130" name="チェック 2" hidden="1">
              <a:extLst>
                <a:ext uri="{63B3BB69-23CF-44E3-9099-C40C66FF867C}">
                  <a14:compatExt spid="_x0000_s48130"/>
                </a:ext>
              </a:extLst>
            </xdr:cNvPr>
            <xdr:cNvSpPr>
              <a:spLocks noRot="1" noChangeShapeType="1"/>
            </xdr:cNvSpPr>
          </xdr:nvSpPr>
          <xdr:spPr>
            <a:xfrm>
              <a:off x="485775" y="435292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30</xdr:row>
          <xdr:rowOff>95250</xdr:rowOff>
        </xdr:from>
        <xdr:to xmlns:xdr="http://schemas.openxmlformats.org/drawingml/2006/spreadsheetDrawing">
          <xdr:col>1</xdr:col>
          <xdr:colOff>504825</xdr:colOff>
          <xdr:row>32</xdr:row>
          <xdr:rowOff>47625</xdr:rowOff>
        </xdr:to>
        <xdr:sp textlink="">
          <xdr:nvSpPr>
            <xdr:cNvPr id="48131" name="チェック 3" hidden="1">
              <a:extLst>
                <a:ext uri="{63B3BB69-23CF-44E3-9099-C40C66FF867C}">
                  <a14:compatExt spid="_x0000_s48131"/>
                </a:ext>
              </a:extLst>
            </xdr:cNvPr>
            <xdr:cNvSpPr>
              <a:spLocks noRot="1" noChangeShapeType="1"/>
            </xdr:cNvSpPr>
          </xdr:nvSpPr>
          <xdr:spPr>
            <a:xfrm>
              <a:off x="485775" y="65341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34</xdr:row>
          <xdr:rowOff>161925</xdr:rowOff>
        </xdr:from>
        <xdr:to xmlns:xdr="http://schemas.openxmlformats.org/drawingml/2006/spreadsheetDrawing">
          <xdr:col>1</xdr:col>
          <xdr:colOff>514350</xdr:colOff>
          <xdr:row>36</xdr:row>
          <xdr:rowOff>47625</xdr:rowOff>
        </xdr:to>
        <xdr:sp textlink="">
          <xdr:nvSpPr>
            <xdr:cNvPr id="48132" name="チェック 4" hidden="1">
              <a:extLst>
                <a:ext uri="{63B3BB69-23CF-44E3-9099-C40C66FF867C}">
                  <a14:compatExt spid="_x0000_s48132"/>
                </a:ext>
              </a:extLst>
            </xdr:cNvPr>
            <xdr:cNvSpPr>
              <a:spLocks noRot="1" noChangeShapeType="1"/>
            </xdr:cNvSpPr>
          </xdr:nvSpPr>
          <xdr:spPr>
            <a:xfrm>
              <a:off x="494665" y="739140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8133" name="チェック 5" hidden="1">
              <a:extLst>
                <a:ext uri="{63B3BB69-23CF-44E3-9099-C40C66FF867C}">
                  <a14:compatExt spid="_x0000_s48133"/>
                </a:ext>
              </a:extLst>
            </xdr:cNvPr>
            <xdr:cNvSpPr>
              <a:spLocks noRot="1" noChangeShapeType="1"/>
            </xdr:cNvSpPr>
          </xdr:nvSpPr>
          <xdr:spPr>
            <a:xfrm>
              <a:off x="476250" y="3457575"/>
              <a:ext cx="228600" cy="314325"/>
            </a:xfrm>
            <a:prstGeom prst="rect"/>
          </xdr:spPr>
        </xdr:sp>
        <xdr:clientData/>
      </xdr:twoCellAnchor>
    </mc:Choice>
    <mc:Fallback/>
  </mc:AlternateContent>
  <xdr:twoCellAnchor>
    <xdr:from xmlns:xdr="http://schemas.openxmlformats.org/drawingml/2006/spreadsheetDrawing">
      <xdr:col>1</xdr:col>
      <xdr:colOff>0</xdr:colOff>
      <xdr:row>2</xdr:row>
      <xdr:rowOff>0</xdr:rowOff>
    </xdr:from>
    <xdr:to xmlns:xdr="http://schemas.openxmlformats.org/drawingml/2006/spreadsheetDrawing">
      <xdr:col>5</xdr:col>
      <xdr:colOff>238125</xdr:colOff>
      <xdr:row>3</xdr:row>
      <xdr:rowOff>171450</xdr:rowOff>
    </xdr:to>
    <xdr:sp macro="" textlink="">
      <xdr:nvSpPr>
        <xdr:cNvPr id="2" name="テキスト ボックス 1"/>
        <xdr:cNvSpPr txBox="1"/>
      </xdr:nvSpPr>
      <xdr:spPr>
        <a:xfrm>
          <a:off x="209550" y="609600"/>
          <a:ext cx="3076575" cy="504825"/>
        </a:xfrm>
        <a:prstGeom prst="rect">
          <a:avLst/>
        </a:prstGeom>
        <a:solidFill>
          <a:schemeClr val="accent1"/>
        </a:solidFill>
        <a:ln w="9525" cmpd="sng">
          <a:solidFill>
            <a:schemeClr val="accent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6.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7.xml" /><Relationship Id="rId3" Type="http://schemas.openxmlformats.org/officeDocument/2006/relationships/vmlDrawing" Target="../drawings/vmlDrawing5.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8.xml" /><Relationship Id="rId3" Type="http://schemas.openxmlformats.org/officeDocument/2006/relationships/vmlDrawing" Target="../drawings/vmlDrawing6.vml" /><Relationship Id="rId4" Type="http://schemas.openxmlformats.org/officeDocument/2006/relationships/ctrlProp" Target="../ctrlProps/ctrlProp33.xml" /><Relationship Id="rId5" Type="http://schemas.openxmlformats.org/officeDocument/2006/relationships/ctrlProp" Target="../ctrlProps/ctrlProp34.xml" /><Relationship Id="rId6" Type="http://schemas.openxmlformats.org/officeDocument/2006/relationships/ctrlProp" Target="../ctrlProps/ctrlProp35.xml" /><Relationship Id="rId7" Type="http://schemas.openxmlformats.org/officeDocument/2006/relationships/ctrlProp" Target="../ctrlProps/ctrlProp36.xml" /><Relationship Id="rId8" Type="http://schemas.openxmlformats.org/officeDocument/2006/relationships/ctrlProp" Target="../ctrlProps/ctrlProp37.xml" /><Relationship Id="rId9" Type="http://schemas.openxmlformats.org/officeDocument/2006/relationships/ctrlProp" Target="../ctrlProps/ctrlProp38.xml" /><Relationship Id="rId10" Type="http://schemas.openxmlformats.org/officeDocument/2006/relationships/ctrlProp" Target="../ctrlProps/ctrlProp39.xml" /><Relationship Id="rId11" Type="http://schemas.openxmlformats.org/officeDocument/2006/relationships/ctrlProp" Target="../ctrlProps/ctrlProp40.xml" /><Relationship Id="rId12" Type="http://schemas.openxmlformats.org/officeDocument/2006/relationships/ctrlProp" Target="../ctrlProps/ctrlProp41.xml" /><Relationship Id="rId13" Type="http://schemas.openxmlformats.org/officeDocument/2006/relationships/ctrlProp" Target="../ctrlProps/ctrlProp42.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9.xml" /><Relationship Id="rId3" Type="http://schemas.openxmlformats.org/officeDocument/2006/relationships/vmlDrawing" Target="../drawings/vmlDrawing7.vml" /><Relationship Id="rId4" Type="http://schemas.openxmlformats.org/officeDocument/2006/relationships/ctrlProp" Target="../ctrlProps/ctrlProp43.xml" /><Relationship Id="rId5" Type="http://schemas.openxmlformats.org/officeDocument/2006/relationships/ctrlProp" Target="../ctrlProps/ctrlProp44.xml" /><Relationship Id="rId6" Type="http://schemas.openxmlformats.org/officeDocument/2006/relationships/ctrlProp" Target="../ctrlProps/ctrlProp45.xml" /><Relationship Id="rId7" Type="http://schemas.openxmlformats.org/officeDocument/2006/relationships/ctrlProp" Target="../ctrlProps/ctrlProp46.xml" /><Relationship Id="rId8" Type="http://schemas.openxmlformats.org/officeDocument/2006/relationships/ctrlProp" Target="../ctrlProps/ctrlProp47.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10.xml" /><Relationship Id="rId3" Type="http://schemas.openxmlformats.org/officeDocument/2006/relationships/vmlDrawing" Target="../drawings/vmlDrawing8.vml" /><Relationship Id="rId4" Type="http://schemas.openxmlformats.org/officeDocument/2006/relationships/ctrlProp" Target="../ctrlProps/ctrlProp48.xml" /><Relationship Id="rId5" Type="http://schemas.openxmlformats.org/officeDocument/2006/relationships/ctrlProp" Target="../ctrlProps/ctrlProp49.xml" /><Relationship Id="rId6" Type="http://schemas.openxmlformats.org/officeDocument/2006/relationships/ctrlProp" Target="../ctrlProps/ctrlProp50.xml" /><Relationship Id="rId7" Type="http://schemas.openxmlformats.org/officeDocument/2006/relationships/ctrlProp" Target="../ctrlProps/ctrlProp51.xml" /><Relationship Id="rId8" Type="http://schemas.openxmlformats.org/officeDocument/2006/relationships/ctrlProp" Target="../ctrlProps/ctrlProp52.xml" /><Relationship Id="rId9" Type="http://schemas.openxmlformats.org/officeDocument/2006/relationships/ctrlProp" Target="../ctrlProps/ctrlProp53.xml" /><Relationship Id="rId10" Type="http://schemas.openxmlformats.org/officeDocument/2006/relationships/ctrlProp" Target="../ctrlProps/ctrlProp54.xml" /><Relationship Id="rId11" Type="http://schemas.openxmlformats.org/officeDocument/2006/relationships/ctrlProp" Target="../ctrlProps/ctrlProp55.xml" /><Relationship Id="rId12" Type="http://schemas.openxmlformats.org/officeDocument/2006/relationships/ctrlProp" Target="../ctrlProps/ctrlProp56.xml" /><Relationship Id="rId13" Type="http://schemas.openxmlformats.org/officeDocument/2006/relationships/ctrlProp" Target="../ctrlProps/ctrlProp57.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drawing" Target="../drawings/drawing1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trlProp" Target="../ctrlProps/ctrlProp7.xml" /><Relationship Id="rId7" Type="http://schemas.openxmlformats.org/officeDocument/2006/relationships/ctrlProp" Target="../ctrlProps/ctrlProp8.xml" /><Relationship Id="rId8" Type="http://schemas.openxmlformats.org/officeDocument/2006/relationships/ctrlProp" Target="../ctrlProps/ctrlProp9.xml" /><Relationship Id="rId9" Type="http://schemas.openxmlformats.org/officeDocument/2006/relationships/ctrlProp" Target="../ctrlProps/ctrlProp10.xml" /><Relationship Id="rId10" Type="http://schemas.openxmlformats.org/officeDocument/2006/relationships/ctrlProp" Target="../ctrlProps/ctrlProp11.xml" /><Relationship Id="rId11" Type="http://schemas.openxmlformats.org/officeDocument/2006/relationships/ctrlProp" Target="../ctrlProps/ctrlProp12.xml" /><Relationship Id="rId12" Type="http://schemas.openxmlformats.org/officeDocument/2006/relationships/ctrlProp" Target="../ctrlProps/ctrlProp13.xml" /><Relationship Id="rId13" Type="http://schemas.openxmlformats.org/officeDocument/2006/relationships/ctrlProp" Target="../ctrlProps/ctrlProp14.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4.xml" /><Relationship Id="rId3" Type="http://schemas.openxmlformats.org/officeDocument/2006/relationships/vmlDrawing" Target="../drawings/vmlDrawing3.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trlProp" Target="../ctrlProps/ctrlProp17.xml" /><Relationship Id="rId7" Type="http://schemas.openxmlformats.org/officeDocument/2006/relationships/ctrlProp" Target="../ctrlProps/ctrlProp1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19.xml" /><Relationship Id="rId5" Type="http://schemas.openxmlformats.org/officeDocument/2006/relationships/ctrlProp" Target="../ctrlProps/ctrlProp20.xml" /><Relationship Id="rId6" Type="http://schemas.openxmlformats.org/officeDocument/2006/relationships/ctrlProp" Target="../ctrlProps/ctrlProp21.xml" /><Relationship Id="rId7" Type="http://schemas.openxmlformats.org/officeDocument/2006/relationships/ctrlProp" Target="../ctrlProps/ctrlProp22.xml" /><Relationship Id="rId8" Type="http://schemas.openxmlformats.org/officeDocument/2006/relationships/ctrlProp" Target="../ctrlProps/ctrlProp23.xml" /><Relationship Id="rId9" Type="http://schemas.openxmlformats.org/officeDocument/2006/relationships/ctrlProp" Target="../ctrlProps/ctrlProp24.xml" /><Relationship Id="rId10" Type="http://schemas.openxmlformats.org/officeDocument/2006/relationships/ctrlProp" Target="../ctrlProps/ctrlProp25.xml" /><Relationship Id="rId11" Type="http://schemas.openxmlformats.org/officeDocument/2006/relationships/ctrlProp" Target="../ctrlProps/ctrlProp26.xml" /><Relationship Id="rId12" Type="http://schemas.openxmlformats.org/officeDocument/2006/relationships/ctrlProp" Target="../ctrlProps/ctrlProp27.xml" /><Relationship Id="rId13" Type="http://schemas.openxmlformats.org/officeDocument/2006/relationships/ctrlProp" Target="../ctrlProps/ctrlProp28.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Z106"/>
  <sheetViews>
    <sheetView showGridLines="0" view="pageBreakPreview" topLeftCell="A7" zoomScaleSheetLayoutView="100" workbookViewId="0">
      <selection activeCell="N19" sqref="N19:AM20"/>
    </sheetView>
  </sheetViews>
  <sheetFormatPr defaultColWidth="1.375" defaultRowHeight="6.75" customHeight="1"/>
  <cols>
    <col min="1" max="5" width="3.375" style="1" customWidth="1"/>
    <col min="6" max="6" width="5.375" style="1" customWidth="1"/>
    <col min="7" max="12" width="1.375" style="1"/>
    <col min="13" max="13" width="11.375" style="1" customWidth="1"/>
    <col min="14" max="16384" width="1.375" style="1"/>
  </cols>
  <sheetData>
    <row r="1" spans="1:77" ht="6.75" customHeight="1">
      <c r="A1" s="2" t="s">
        <v>2</v>
      </c>
      <c r="B1" s="2"/>
      <c r="J1" s="4"/>
      <c r="K1" s="4"/>
      <c r="L1" s="4"/>
      <c r="M1" s="4"/>
      <c r="N1" s="4"/>
      <c r="O1" s="4"/>
      <c r="P1" s="4"/>
      <c r="Q1" s="4"/>
      <c r="R1" s="86"/>
      <c r="S1" s="86"/>
      <c r="T1" s="86"/>
      <c r="U1" s="86"/>
      <c r="BJ1" s="185"/>
      <c r="BK1" s="185"/>
      <c r="BQ1" s="195"/>
      <c r="BR1" s="195"/>
      <c r="BS1" s="185"/>
      <c r="BT1" s="185"/>
      <c r="BU1" s="185"/>
      <c r="BV1" s="185"/>
      <c r="BW1" s="185"/>
      <c r="BX1" s="185"/>
      <c r="BY1" s="185"/>
    </row>
    <row r="2" spans="1:77" ht="6.75" customHeight="1">
      <c r="A2" s="2"/>
      <c r="B2" s="2"/>
      <c r="C2" s="43" t="s">
        <v>7</v>
      </c>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185"/>
      <c r="BX2" s="185"/>
      <c r="BY2" s="185"/>
    </row>
    <row r="3" spans="1:77" ht="6.75" customHeight="1">
      <c r="A3" s="2"/>
      <c r="B3" s="2"/>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185"/>
      <c r="BX3" s="185"/>
      <c r="BY3" s="185"/>
    </row>
    <row r="4" spans="1:77" ht="6.75" customHeight="1">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185"/>
      <c r="BX4" s="185"/>
      <c r="BY4" s="185"/>
    </row>
    <row r="5" spans="1:77" ht="6.75" customHeight="1">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row>
    <row r="6" spans="1:77" ht="6.75" customHeight="1">
      <c r="B6" s="25" t="s">
        <v>11</v>
      </c>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3"/>
      <c r="BO6" s="3"/>
      <c r="BP6" s="3"/>
      <c r="BQ6" s="3"/>
      <c r="BR6" s="3"/>
      <c r="BS6" s="3"/>
      <c r="BT6" s="3"/>
      <c r="BU6" s="3"/>
      <c r="BV6" s="3"/>
      <c r="BW6" s="3"/>
      <c r="BX6" s="3"/>
      <c r="BY6" s="3"/>
    </row>
    <row r="7" spans="1:77" ht="6.75" customHeight="1">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185"/>
      <c r="BO7" s="185"/>
      <c r="BP7" s="185"/>
      <c r="BQ7" s="185"/>
      <c r="BR7" s="185"/>
      <c r="BS7" s="185"/>
      <c r="BT7" s="185"/>
      <c r="BU7" s="185"/>
      <c r="BV7" s="185"/>
      <c r="BW7" s="185"/>
      <c r="BX7" s="185"/>
      <c r="BY7" s="185"/>
    </row>
    <row r="8" spans="1:77" ht="6.75" customHeight="1">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185"/>
      <c r="BO8" s="185"/>
      <c r="BP8" s="185"/>
      <c r="BQ8" s="185"/>
      <c r="BR8" s="185"/>
      <c r="BS8" s="185"/>
      <c r="BT8" s="185"/>
      <c r="BU8" s="185"/>
      <c r="BV8" s="185"/>
      <c r="BW8" s="185"/>
      <c r="BX8" s="185"/>
      <c r="BY8" s="185"/>
    </row>
    <row r="9" spans="1:77" ht="6.75" customHeight="1">
      <c r="B9" s="26" t="s">
        <v>8</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ht="7.5" customHeight="1">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ht="6.75" customHeight="1">
      <c r="A11" s="3"/>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ht="6.75" customHeight="1">
      <c r="A12" s="3"/>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ht="6.75" customHeight="1">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146" t="str">
        <f>IF(AND('【参考】集計用シート'!P3&gt;=45748,'【参考】集計用シート'!P3&lt;=46112),"","↓申請対象機関の日付を入力してください")</f>
        <v>↓申請対象機関の日付を入力してください</v>
      </c>
      <c r="BA13" s="146"/>
      <c r="BB13" s="146"/>
      <c r="BC13" s="146"/>
      <c r="BD13" s="146"/>
      <c r="BE13" s="146"/>
      <c r="BF13" s="146"/>
      <c r="BG13" s="146"/>
      <c r="BH13" s="146"/>
      <c r="BI13" s="146"/>
      <c r="BJ13" s="146"/>
      <c r="BK13" s="146"/>
      <c r="BL13" s="146"/>
      <c r="BM13" s="146"/>
      <c r="BN13" s="146"/>
      <c r="BO13" s="146"/>
      <c r="BP13" s="146"/>
      <c r="BQ13" s="146"/>
      <c r="BR13" s="146"/>
      <c r="BS13" s="146"/>
      <c r="BT13" s="146"/>
      <c r="BU13" s="146"/>
      <c r="BV13" s="146"/>
      <c r="BW13" s="146"/>
      <c r="BX13" s="146"/>
      <c r="BY13" s="146"/>
    </row>
    <row r="14" spans="1:77" ht="6.75" customHeight="1">
      <c r="A14" s="3"/>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1:77" ht="6.75" customHeight="1">
      <c r="A15" s="3"/>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row>
    <row r="16" spans="1:77" ht="6.75" customHeight="1">
      <c r="A16" s="4" t="s">
        <v>12</v>
      </c>
      <c r="B16" s="4"/>
      <c r="C16" s="4"/>
      <c r="D16" s="4"/>
      <c r="E16" s="4"/>
      <c r="F16" s="4"/>
      <c r="G16" s="4"/>
      <c r="H16" s="4"/>
      <c r="I16" s="4"/>
      <c r="J16" s="4"/>
      <c r="K16" s="4"/>
      <c r="L16" s="4"/>
      <c r="M16" s="4"/>
      <c r="N16" s="4"/>
      <c r="O16" s="4"/>
      <c r="P16" s="4"/>
      <c r="Q16" s="84"/>
      <c r="R16" s="84"/>
      <c r="S16" s="84"/>
      <c r="T16" s="84"/>
      <c r="U16" s="84"/>
      <c r="V16" s="84"/>
      <c r="W16" s="84"/>
      <c r="X16" s="84"/>
      <c r="Y16" s="84"/>
      <c r="Z16" s="84"/>
      <c r="AA16" s="84"/>
      <c r="AB16" s="84"/>
      <c r="AC16" s="84"/>
      <c r="AD16" s="84"/>
      <c r="AE16" s="84"/>
      <c r="AF16" s="84"/>
      <c r="AG16" s="84"/>
      <c r="AH16" s="84"/>
      <c r="AI16" s="84"/>
      <c r="AJ16" s="84"/>
      <c r="AK16" s="84"/>
      <c r="AL16" s="84"/>
      <c r="AM16" s="84"/>
      <c r="AN16" s="126" t="s">
        <v>18</v>
      </c>
      <c r="AO16" s="129"/>
      <c r="AP16" s="129"/>
      <c r="AQ16" s="129"/>
      <c r="AR16" s="129"/>
      <c r="AS16" s="129"/>
      <c r="AT16" s="129"/>
      <c r="AU16" s="129"/>
      <c r="AV16" s="129"/>
      <c r="AW16" s="129"/>
      <c r="AX16" s="129"/>
      <c r="AY16" s="141"/>
      <c r="AZ16" s="147">
        <v>2026</v>
      </c>
      <c r="BA16" s="159"/>
      <c r="BB16" s="159"/>
      <c r="BC16" s="159"/>
      <c r="BD16" s="159"/>
      <c r="BE16" s="159"/>
      <c r="BF16" s="159"/>
      <c r="BG16" s="159"/>
      <c r="BH16" s="182" t="s">
        <v>20</v>
      </c>
      <c r="BI16" s="182"/>
      <c r="BJ16" s="186">
        <v>12</v>
      </c>
      <c r="BK16" s="186"/>
      <c r="BL16" s="186"/>
      <c r="BM16" s="186"/>
      <c r="BN16" s="186"/>
      <c r="BO16" s="186"/>
      <c r="BP16" s="192" t="s">
        <v>0</v>
      </c>
      <c r="BQ16" s="192"/>
      <c r="BR16" s="77">
        <v>31</v>
      </c>
      <c r="BS16" s="77"/>
      <c r="BT16" s="77"/>
      <c r="BU16" s="77"/>
      <c r="BV16" s="77"/>
      <c r="BW16" s="77"/>
      <c r="BX16" s="192" t="s">
        <v>22</v>
      </c>
      <c r="BY16" s="196"/>
    </row>
    <row r="17" spans="1:78" ht="6.75" customHeight="1">
      <c r="A17" s="4"/>
      <c r="B17" s="4"/>
      <c r="C17" s="4"/>
      <c r="D17" s="4"/>
      <c r="E17" s="4"/>
      <c r="F17" s="4"/>
      <c r="G17" s="4"/>
      <c r="H17" s="4"/>
      <c r="I17" s="4"/>
      <c r="J17" s="4"/>
      <c r="K17" s="4"/>
      <c r="L17" s="4"/>
      <c r="M17" s="4"/>
      <c r="N17" s="4"/>
      <c r="O17" s="4"/>
      <c r="P17" s="4"/>
      <c r="Q17" s="84"/>
      <c r="R17" s="84"/>
      <c r="S17" s="84"/>
      <c r="T17" s="84"/>
      <c r="U17" s="84"/>
      <c r="V17" s="84"/>
      <c r="W17" s="84"/>
      <c r="X17" s="84"/>
      <c r="Y17" s="84"/>
      <c r="Z17" s="84"/>
      <c r="AA17" s="84"/>
      <c r="AB17" s="84"/>
      <c r="AC17" s="84"/>
      <c r="AD17" s="84"/>
      <c r="AE17" s="84"/>
      <c r="AF17" s="84"/>
      <c r="AG17" s="84"/>
      <c r="AH17" s="84"/>
      <c r="AI17" s="84"/>
      <c r="AJ17" s="84"/>
      <c r="AK17" s="84"/>
      <c r="AL17" s="84"/>
      <c r="AM17" s="84"/>
      <c r="AN17" s="127"/>
      <c r="AO17" s="130"/>
      <c r="AP17" s="130"/>
      <c r="AQ17" s="130"/>
      <c r="AR17" s="130"/>
      <c r="AS17" s="130"/>
      <c r="AT17" s="130"/>
      <c r="AU17" s="130"/>
      <c r="AV17" s="130"/>
      <c r="AW17" s="130"/>
      <c r="AX17" s="130"/>
      <c r="AY17" s="142"/>
      <c r="AZ17" s="148"/>
      <c r="BA17" s="160"/>
      <c r="BB17" s="160"/>
      <c r="BC17" s="160"/>
      <c r="BD17" s="160"/>
      <c r="BE17" s="160"/>
      <c r="BF17" s="160"/>
      <c r="BG17" s="160"/>
      <c r="BH17" s="183"/>
      <c r="BI17" s="183"/>
      <c r="BJ17" s="187"/>
      <c r="BK17" s="187"/>
      <c r="BL17" s="187"/>
      <c r="BM17" s="187"/>
      <c r="BN17" s="187"/>
      <c r="BO17" s="187"/>
      <c r="BP17" s="193"/>
      <c r="BQ17" s="193"/>
      <c r="BR17" s="78"/>
      <c r="BS17" s="78"/>
      <c r="BT17" s="78"/>
      <c r="BU17" s="78"/>
      <c r="BV17" s="78"/>
      <c r="BW17" s="78"/>
      <c r="BX17" s="193"/>
      <c r="BY17" s="197"/>
    </row>
    <row r="18" spans="1:78" ht="6.75" customHeight="1">
      <c r="A18" s="4"/>
      <c r="B18" s="4"/>
      <c r="C18" s="4"/>
      <c r="D18" s="4"/>
      <c r="E18" s="4"/>
      <c r="F18" s="4"/>
      <c r="G18" s="4"/>
      <c r="H18" s="4"/>
      <c r="I18" s="4"/>
      <c r="J18" s="4"/>
      <c r="K18" s="4"/>
      <c r="L18" s="4"/>
      <c r="M18" s="4"/>
      <c r="N18" s="4"/>
      <c r="O18" s="4"/>
      <c r="P18" s="4"/>
      <c r="Q18" s="84"/>
      <c r="R18" s="84"/>
      <c r="S18" s="84"/>
      <c r="T18" s="84"/>
      <c r="U18" s="84"/>
      <c r="V18" s="84"/>
      <c r="W18" s="84"/>
      <c r="X18" s="84"/>
      <c r="Y18" s="84"/>
      <c r="Z18" s="84"/>
      <c r="AA18" s="84"/>
      <c r="AB18" s="84"/>
      <c r="AC18" s="84"/>
      <c r="AD18" s="84"/>
      <c r="AE18" s="84"/>
      <c r="AF18" s="84"/>
      <c r="AG18" s="84"/>
      <c r="AH18" s="84"/>
      <c r="AI18" s="84"/>
      <c r="AJ18" s="84"/>
      <c r="AK18" s="84"/>
      <c r="AL18" s="84"/>
      <c r="AM18" s="84"/>
      <c r="AN18" s="128"/>
      <c r="AO18" s="131"/>
      <c r="AP18" s="131"/>
      <c r="AQ18" s="131"/>
      <c r="AR18" s="131"/>
      <c r="AS18" s="131"/>
      <c r="AT18" s="131"/>
      <c r="AU18" s="131"/>
      <c r="AV18" s="131"/>
      <c r="AW18" s="131"/>
      <c r="AX18" s="131"/>
      <c r="AY18" s="143"/>
      <c r="AZ18" s="149"/>
      <c r="BA18" s="161"/>
      <c r="BB18" s="161"/>
      <c r="BC18" s="161"/>
      <c r="BD18" s="161"/>
      <c r="BE18" s="161"/>
      <c r="BF18" s="161"/>
      <c r="BG18" s="161"/>
      <c r="BH18" s="184"/>
      <c r="BI18" s="184"/>
      <c r="BJ18" s="188"/>
      <c r="BK18" s="188"/>
      <c r="BL18" s="188"/>
      <c r="BM18" s="188"/>
      <c r="BN18" s="188"/>
      <c r="BO18" s="188"/>
      <c r="BP18" s="194"/>
      <c r="BQ18" s="194"/>
      <c r="BR18" s="79"/>
      <c r="BS18" s="79"/>
      <c r="BT18" s="79"/>
      <c r="BU18" s="79"/>
      <c r="BV18" s="79"/>
      <c r="BW18" s="79"/>
      <c r="BX18" s="194"/>
      <c r="BY18" s="198"/>
    </row>
    <row r="19" spans="1:78" ht="6.75" customHeight="1">
      <c r="A19" s="5" t="s">
        <v>24</v>
      </c>
      <c r="B19" s="29"/>
      <c r="C19" s="29"/>
      <c r="D19" s="29"/>
      <c r="E19" s="29"/>
      <c r="F19" s="29"/>
      <c r="G19" s="29"/>
      <c r="H19" s="29"/>
      <c r="I19" s="29"/>
      <c r="J19" s="29"/>
      <c r="K19" s="29"/>
      <c r="L19" s="29"/>
      <c r="M19" s="48"/>
      <c r="N19" s="55" t="s">
        <v>17</v>
      </c>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121"/>
      <c r="AN19" s="5" t="s">
        <v>16</v>
      </c>
      <c r="AO19" s="29"/>
      <c r="AP19" s="29"/>
      <c r="AQ19" s="29"/>
      <c r="AR19" s="29"/>
      <c r="AS19" s="29"/>
      <c r="AT19" s="29"/>
      <c r="AU19" s="29"/>
      <c r="AV19" s="29"/>
      <c r="AW19" s="29"/>
      <c r="AX19" s="29"/>
      <c r="AY19" s="48"/>
      <c r="AZ19" s="150" t="s">
        <v>27</v>
      </c>
      <c r="BA19" s="162"/>
      <c r="BB19" s="72">
        <v>123</v>
      </c>
      <c r="BC19" s="72"/>
      <c r="BD19" s="72"/>
      <c r="BE19" s="72"/>
      <c r="BF19" s="72"/>
      <c r="BG19" s="42" t="s">
        <v>15</v>
      </c>
      <c r="BH19" s="42"/>
      <c r="BI19" s="72">
        <v>4567</v>
      </c>
      <c r="BJ19" s="72"/>
      <c r="BK19" s="72"/>
      <c r="BL19" s="72"/>
      <c r="BM19" s="72"/>
      <c r="BN19" s="72"/>
      <c r="BO19" s="72"/>
      <c r="BP19" s="72"/>
      <c r="BQ19" s="72"/>
      <c r="BR19" s="72"/>
      <c r="BS19" s="10"/>
      <c r="BT19" s="10"/>
      <c r="BU19" s="10"/>
      <c r="BV19" s="10"/>
      <c r="BW19" s="10"/>
      <c r="BX19" s="10"/>
      <c r="BY19" s="199"/>
      <c r="BZ19" s="2"/>
    </row>
    <row r="20" spans="1:78" ht="6.75" customHeight="1">
      <c r="A20" s="6"/>
      <c r="B20" s="30"/>
      <c r="C20" s="30"/>
      <c r="D20" s="30"/>
      <c r="E20" s="30"/>
      <c r="F20" s="30"/>
      <c r="G20" s="30"/>
      <c r="H20" s="30"/>
      <c r="I20" s="30"/>
      <c r="J20" s="30"/>
      <c r="K20" s="30"/>
      <c r="L20" s="30"/>
      <c r="M20" s="49"/>
      <c r="N20" s="56"/>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122"/>
      <c r="AN20" s="7"/>
      <c r="AO20" s="31"/>
      <c r="AP20" s="31"/>
      <c r="AQ20" s="31"/>
      <c r="AR20" s="31"/>
      <c r="AS20" s="31"/>
      <c r="AT20" s="31"/>
      <c r="AU20" s="31"/>
      <c r="AV20" s="31"/>
      <c r="AW20" s="31"/>
      <c r="AX20" s="31"/>
      <c r="AY20" s="50"/>
      <c r="AZ20" s="150"/>
      <c r="BA20" s="162"/>
      <c r="BB20" s="72"/>
      <c r="BC20" s="72"/>
      <c r="BD20" s="72"/>
      <c r="BE20" s="72"/>
      <c r="BF20" s="72"/>
      <c r="BG20" s="42"/>
      <c r="BH20" s="42"/>
      <c r="BI20" s="72"/>
      <c r="BJ20" s="72"/>
      <c r="BK20" s="72"/>
      <c r="BL20" s="72"/>
      <c r="BM20" s="72"/>
      <c r="BN20" s="72"/>
      <c r="BO20" s="72"/>
      <c r="BP20" s="72"/>
      <c r="BQ20" s="72"/>
      <c r="BR20" s="72"/>
      <c r="BS20" s="10"/>
      <c r="BT20" s="10"/>
      <c r="BU20" s="10"/>
      <c r="BV20" s="10"/>
      <c r="BW20" s="10"/>
      <c r="BX20" s="10"/>
      <c r="BY20" s="199"/>
      <c r="BZ20" s="2"/>
    </row>
    <row r="21" spans="1:78" ht="6.75" customHeight="1">
      <c r="A21" s="5" t="s">
        <v>30</v>
      </c>
      <c r="B21" s="29"/>
      <c r="C21" s="29"/>
      <c r="D21" s="29"/>
      <c r="E21" s="29"/>
      <c r="F21" s="29"/>
      <c r="G21" s="29"/>
      <c r="H21" s="29"/>
      <c r="I21" s="29"/>
      <c r="J21" s="29"/>
      <c r="K21" s="29"/>
      <c r="L21" s="29"/>
      <c r="M21" s="48"/>
      <c r="N21" s="57" t="s">
        <v>32</v>
      </c>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123"/>
      <c r="AN21" s="7"/>
      <c r="AO21" s="31"/>
      <c r="AP21" s="31"/>
      <c r="AQ21" s="31"/>
      <c r="AR21" s="31"/>
      <c r="AS21" s="31"/>
      <c r="AT21" s="31"/>
      <c r="AU21" s="31"/>
      <c r="AV21" s="31"/>
      <c r="AW21" s="31"/>
      <c r="AX21" s="31"/>
      <c r="AY21" s="50"/>
      <c r="AZ21" s="151" t="s">
        <v>35</v>
      </c>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200"/>
      <c r="BZ21" s="2"/>
    </row>
    <row r="22" spans="1:78" ht="6.75" customHeight="1">
      <c r="A22" s="7"/>
      <c r="B22" s="31"/>
      <c r="C22" s="31"/>
      <c r="D22" s="31"/>
      <c r="E22" s="31"/>
      <c r="F22" s="31"/>
      <c r="G22" s="31"/>
      <c r="H22" s="31"/>
      <c r="I22" s="31"/>
      <c r="J22" s="31"/>
      <c r="K22" s="31"/>
      <c r="L22" s="31"/>
      <c r="M22" s="50"/>
      <c r="N22" s="58"/>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124"/>
      <c r="AN22" s="7"/>
      <c r="AO22" s="31"/>
      <c r="AP22" s="31"/>
      <c r="AQ22" s="31"/>
      <c r="AR22" s="31"/>
      <c r="AS22" s="31"/>
      <c r="AT22" s="31"/>
      <c r="AU22" s="31"/>
      <c r="AV22" s="31"/>
      <c r="AW22" s="31"/>
      <c r="AX22" s="31"/>
      <c r="AY22" s="50"/>
      <c r="AZ22" s="151"/>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200"/>
    </row>
    <row r="23" spans="1:78" ht="6.75" customHeight="1">
      <c r="A23" s="7"/>
      <c r="B23" s="31"/>
      <c r="C23" s="31"/>
      <c r="D23" s="31"/>
      <c r="E23" s="31"/>
      <c r="F23" s="31"/>
      <c r="G23" s="31"/>
      <c r="H23" s="31"/>
      <c r="I23" s="31"/>
      <c r="J23" s="31"/>
      <c r="K23" s="31"/>
      <c r="L23" s="31"/>
      <c r="M23" s="50"/>
      <c r="N23" s="58"/>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124"/>
      <c r="AN23" s="7"/>
      <c r="AO23" s="31"/>
      <c r="AP23" s="31"/>
      <c r="AQ23" s="31"/>
      <c r="AR23" s="31"/>
      <c r="AS23" s="31"/>
      <c r="AT23" s="31"/>
      <c r="AU23" s="31"/>
      <c r="AV23" s="31"/>
      <c r="AW23" s="31"/>
      <c r="AX23" s="31"/>
      <c r="AY23" s="50"/>
      <c r="AZ23" s="151"/>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200"/>
    </row>
    <row r="24" spans="1:78" ht="6.75" customHeight="1">
      <c r="A24" s="7"/>
      <c r="B24" s="31"/>
      <c r="C24" s="31"/>
      <c r="D24" s="31"/>
      <c r="E24" s="31"/>
      <c r="F24" s="31"/>
      <c r="G24" s="31"/>
      <c r="H24" s="31"/>
      <c r="I24" s="31"/>
      <c r="J24" s="31"/>
      <c r="K24" s="31"/>
      <c r="L24" s="31"/>
      <c r="M24" s="50"/>
      <c r="N24" s="58"/>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124"/>
      <c r="AN24" s="7"/>
      <c r="AO24" s="31"/>
      <c r="AP24" s="31"/>
      <c r="AQ24" s="31"/>
      <c r="AR24" s="31"/>
      <c r="AS24" s="31"/>
      <c r="AT24" s="31"/>
      <c r="AU24" s="31"/>
      <c r="AV24" s="31"/>
      <c r="AW24" s="31"/>
      <c r="AX24" s="31"/>
      <c r="AY24" s="50"/>
      <c r="AZ24" s="151"/>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200"/>
    </row>
    <row r="25" spans="1:78" ht="6.75" customHeight="1">
      <c r="A25" s="7"/>
      <c r="B25" s="31"/>
      <c r="C25" s="31"/>
      <c r="D25" s="31"/>
      <c r="E25" s="31"/>
      <c r="F25" s="31"/>
      <c r="G25" s="31"/>
      <c r="H25" s="31"/>
      <c r="I25" s="31"/>
      <c r="J25" s="31"/>
      <c r="K25" s="31"/>
      <c r="L25" s="31"/>
      <c r="M25" s="50"/>
      <c r="N25" s="59" t="s">
        <v>42</v>
      </c>
      <c r="O25" s="74"/>
      <c r="P25" s="74"/>
      <c r="Q25" s="74"/>
      <c r="R25" s="74"/>
      <c r="S25" s="74"/>
      <c r="T25" s="74"/>
      <c r="U25" s="74"/>
      <c r="V25" s="74"/>
      <c r="W25" s="74"/>
      <c r="X25" s="74"/>
      <c r="Y25" s="74"/>
      <c r="Z25" s="72">
        <v>1234567890</v>
      </c>
      <c r="AA25" s="72"/>
      <c r="AB25" s="72"/>
      <c r="AC25" s="72"/>
      <c r="AD25" s="72"/>
      <c r="AE25" s="72"/>
      <c r="AF25" s="72"/>
      <c r="AG25" s="72"/>
      <c r="AH25" s="72"/>
      <c r="AI25" s="72"/>
      <c r="AJ25" s="72"/>
      <c r="AK25" s="72"/>
      <c r="AL25" s="72"/>
      <c r="AM25" s="124"/>
      <c r="AN25" s="7"/>
      <c r="AO25" s="31"/>
      <c r="AP25" s="31"/>
      <c r="AQ25" s="31"/>
      <c r="AR25" s="31"/>
      <c r="AS25" s="31"/>
      <c r="AT25" s="31"/>
      <c r="AU25" s="31"/>
      <c r="AV25" s="31"/>
      <c r="AW25" s="31"/>
      <c r="AX25" s="31"/>
      <c r="AY25" s="50"/>
      <c r="AZ25" s="151"/>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200"/>
    </row>
    <row r="26" spans="1:78" ht="6.75" customHeight="1">
      <c r="A26" s="6"/>
      <c r="B26" s="30"/>
      <c r="C26" s="30"/>
      <c r="D26" s="30"/>
      <c r="E26" s="30"/>
      <c r="F26" s="30"/>
      <c r="G26" s="30"/>
      <c r="H26" s="30"/>
      <c r="I26" s="30"/>
      <c r="J26" s="30"/>
      <c r="K26" s="30"/>
      <c r="L26" s="30"/>
      <c r="M26" s="49"/>
      <c r="N26" s="60"/>
      <c r="O26" s="73"/>
      <c r="P26" s="73"/>
      <c r="Q26" s="73"/>
      <c r="R26" s="73"/>
      <c r="S26" s="73"/>
      <c r="T26" s="73"/>
      <c r="U26" s="73"/>
      <c r="V26" s="73"/>
      <c r="W26" s="73"/>
      <c r="X26" s="73"/>
      <c r="Y26" s="73"/>
      <c r="Z26" s="75"/>
      <c r="AA26" s="75"/>
      <c r="AB26" s="75"/>
      <c r="AC26" s="75"/>
      <c r="AD26" s="75"/>
      <c r="AE26" s="75"/>
      <c r="AF26" s="75"/>
      <c r="AG26" s="75"/>
      <c r="AH26" s="75"/>
      <c r="AI26" s="75"/>
      <c r="AJ26" s="75"/>
      <c r="AK26" s="75"/>
      <c r="AL26" s="75"/>
      <c r="AM26" s="125"/>
      <c r="AN26" s="6"/>
      <c r="AO26" s="30"/>
      <c r="AP26" s="30"/>
      <c r="AQ26" s="30"/>
      <c r="AR26" s="30"/>
      <c r="AS26" s="30"/>
      <c r="AT26" s="30"/>
      <c r="AU26" s="30"/>
      <c r="AV26" s="30"/>
      <c r="AW26" s="30"/>
      <c r="AX26" s="30"/>
      <c r="AY26" s="49"/>
      <c r="AZ26" s="152"/>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201"/>
    </row>
    <row r="27" spans="1:78" ht="6.75" customHeight="1">
      <c r="A27" s="5" t="s">
        <v>24</v>
      </c>
      <c r="B27" s="29"/>
      <c r="C27" s="29"/>
      <c r="D27" s="29"/>
      <c r="E27" s="29"/>
      <c r="F27" s="29"/>
      <c r="G27" s="29"/>
      <c r="H27" s="29"/>
      <c r="I27" s="29"/>
      <c r="J27" s="29"/>
      <c r="K27" s="29"/>
      <c r="L27" s="29"/>
      <c r="M27" s="29"/>
      <c r="N27" s="55" t="s">
        <v>1</v>
      </c>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121"/>
      <c r="AN27" s="5" t="s">
        <v>45</v>
      </c>
      <c r="AO27" s="29"/>
      <c r="AP27" s="29"/>
      <c r="AQ27" s="29"/>
      <c r="AR27" s="29"/>
      <c r="AS27" s="29"/>
      <c r="AT27" s="29"/>
      <c r="AU27" s="29"/>
      <c r="AV27" s="29"/>
      <c r="AW27" s="29"/>
      <c r="AX27" s="29"/>
      <c r="AY27" s="48"/>
      <c r="AZ27" s="153" t="s">
        <v>50</v>
      </c>
      <c r="BA27" s="165"/>
      <c r="BB27" s="165"/>
      <c r="BC27" s="165"/>
      <c r="BD27" s="165"/>
      <c r="BE27" s="174"/>
      <c r="BF27" s="55" t="s">
        <v>56</v>
      </c>
      <c r="BG27" s="69"/>
      <c r="BH27" s="69"/>
      <c r="BI27" s="69"/>
      <c r="BJ27" s="69"/>
      <c r="BK27" s="69"/>
      <c r="BL27" s="69"/>
      <c r="BM27" s="69"/>
      <c r="BN27" s="69"/>
      <c r="BO27" s="69"/>
      <c r="BP27" s="69"/>
      <c r="BQ27" s="69"/>
      <c r="BR27" s="69"/>
      <c r="BS27" s="69"/>
      <c r="BT27" s="69"/>
      <c r="BU27" s="69"/>
      <c r="BV27" s="69"/>
      <c r="BW27" s="69"/>
      <c r="BX27" s="69"/>
      <c r="BY27" s="121"/>
    </row>
    <row r="28" spans="1:78" ht="6.75" customHeight="1">
      <c r="A28" s="6"/>
      <c r="B28" s="30"/>
      <c r="C28" s="30"/>
      <c r="D28" s="30"/>
      <c r="E28" s="30"/>
      <c r="F28" s="30"/>
      <c r="G28" s="30"/>
      <c r="H28" s="30"/>
      <c r="I28" s="30"/>
      <c r="J28" s="30"/>
      <c r="K28" s="30"/>
      <c r="L28" s="30"/>
      <c r="M28" s="30"/>
      <c r="N28" s="56"/>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122"/>
      <c r="AN28" s="7"/>
      <c r="AO28" s="31"/>
      <c r="AP28" s="31"/>
      <c r="AQ28" s="31"/>
      <c r="AR28" s="31"/>
      <c r="AS28" s="31"/>
      <c r="AT28" s="31"/>
      <c r="AU28" s="31"/>
      <c r="AV28" s="31"/>
      <c r="AW28" s="31"/>
      <c r="AX28" s="31"/>
      <c r="AY28" s="50"/>
      <c r="AZ28" s="154"/>
      <c r="BA28" s="166"/>
      <c r="BB28" s="166"/>
      <c r="BC28" s="166"/>
      <c r="BD28" s="166"/>
      <c r="BE28" s="175"/>
      <c r="BF28" s="56"/>
      <c r="BG28" s="70"/>
      <c r="BH28" s="70"/>
      <c r="BI28" s="70"/>
      <c r="BJ28" s="70"/>
      <c r="BK28" s="70"/>
      <c r="BL28" s="70"/>
      <c r="BM28" s="70"/>
      <c r="BN28" s="70"/>
      <c r="BO28" s="70"/>
      <c r="BP28" s="70"/>
      <c r="BQ28" s="70"/>
      <c r="BR28" s="70"/>
      <c r="BS28" s="70"/>
      <c r="BT28" s="70"/>
      <c r="BU28" s="70"/>
      <c r="BV28" s="70"/>
      <c r="BW28" s="70"/>
      <c r="BX28" s="70"/>
      <c r="BY28" s="122"/>
    </row>
    <row r="29" spans="1:78" ht="6.75" customHeight="1">
      <c r="A29" s="8" t="s">
        <v>41</v>
      </c>
      <c r="B29" s="29"/>
      <c r="C29" s="29"/>
      <c r="D29" s="29"/>
      <c r="E29" s="29"/>
      <c r="F29" s="29"/>
      <c r="G29" s="29"/>
      <c r="H29" s="29"/>
      <c r="I29" s="29"/>
      <c r="J29" s="29"/>
      <c r="K29" s="29"/>
      <c r="L29" s="29"/>
      <c r="M29" s="48"/>
      <c r="N29" s="57" t="s">
        <v>57</v>
      </c>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123"/>
      <c r="AN29" s="7"/>
      <c r="AO29" s="31"/>
      <c r="AP29" s="31"/>
      <c r="AQ29" s="31"/>
      <c r="AR29" s="31"/>
      <c r="AS29" s="31"/>
      <c r="AT29" s="31"/>
      <c r="AU29" s="31"/>
      <c r="AV29" s="31"/>
      <c r="AW29" s="31"/>
      <c r="AX29" s="31"/>
      <c r="AY29" s="50"/>
      <c r="AZ29" s="155" t="s">
        <v>58</v>
      </c>
      <c r="BA29" s="167"/>
      <c r="BB29" s="167"/>
      <c r="BC29" s="167"/>
      <c r="BD29" s="167"/>
      <c r="BE29" s="176"/>
      <c r="BF29" s="55" t="s">
        <v>62</v>
      </c>
      <c r="BG29" s="69"/>
      <c r="BH29" s="69"/>
      <c r="BI29" s="69"/>
      <c r="BJ29" s="69"/>
      <c r="BK29" s="69"/>
      <c r="BL29" s="69"/>
      <c r="BM29" s="69"/>
      <c r="BN29" s="69"/>
      <c r="BO29" s="69"/>
      <c r="BP29" s="69"/>
      <c r="BQ29" s="69"/>
      <c r="BR29" s="69"/>
      <c r="BS29" s="69"/>
      <c r="BT29" s="69"/>
      <c r="BU29" s="69"/>
      <c r="BV29" s="69"/>
      <c r="BW29" s="69"/>
      <c r="BX29" s="69"/>
      <c r="BY29" s="121"/>
    </row>
    <row r="30" spans="1:78" ht="6.75" customHeight="1">
      <c r="A30" s="7"/>
      <c r="B30" s="31"/>
      <c r="C30" s="31"/>
      <c r="D30" s="31"/>
      <c r="E30" s="31"/>
      <c r="F30" s="31"/>
      <c r="G30" s="31"/>
      <c r="H30" s="31"/>
      <c r="I30" s="31"/>
      <c r="J30" s="31"/>
      <c r="K30" s="31"/>
      <c r="L30" s="31"/>
      <c r="M30" s="50"/>
      <c r="N30" s="58"/>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124"/>
      <c r="AN30" s="7"/>
      <c r="AO30" s="31"/>
      <c r="AP30" s="31"/>
      <c r="AQ30" s="31"/>
      <c r="AR30" s="31"/>
      <c r="AS30" s="31"/>
      <c r="AT30" s="31"/>
      <c r="AU30" s="31"/>
      <c r="AV30" s="31"/>
      <c r="AW30" s="31"/>
      <c r="AX30" s="31"/>
      <c r="AY30" s="50"/>
      <c r="AZ30" s="156"/>
      <c r="BA30" s="168"/>
      <c r="BB30" s="168"/>
      <c r="BC30" s="168"/>
      <c r="BD30" s="168"/>
      <c r="BE30" s="177"/>
      <c r="BF30" s="56"/>
      <c r="BG30" s="70"/>
      <c r="BH30" s="70"/>
      <c r="BI30" s="70"/>
      <c r="BJ30" s="70"/>
      <c r="BK30" s="70"/>
      <c r="BL30" s="70"/>
      <c r="BM30" s="70"/>
      <c r="BN30" s="70"/>
      <c r="BO30" s="70"/>
      <c r="BP30" s="70"/>
      <c r="BQ30" s="70"/>
      <c r="BR30" s="70"/>
      <c r="BS30" s="70"/>
      <c r="BT30" s="70"/>
      <c r="BU30" s="70"/>
      <c r="BV30" s="70"/>
      <c r="BW30" s="70"/>
      <c r="BX30" s="70"/>
      <c r="BY30" s="122"/>
    </row>
    <row r="31" spans="1:78" ht="6.75" customHeight="1">
      <c r="A31" s="7"/>
      <c r="B31" s="31"/>
      <c r="C31" s="31"/>
      <c r="D31" s="31"/>
      <c r="E31" s="31"/>
      <c r="F31" s="31"/>
      <c r="G31" s="31"/>
      <c r="H31" s="31"/>
      <c r="I31" s="31"/>
      <c r="J31" s="31"/>
      <c r="K31" s="31"/>
      <c r="L31" s="31"/>
      <c r="M31" s="50"/>
      <c r="N31" s="58"/>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124"/>
      <c r="AN31" s="7"/>
      <c r="AO31" s="31"/>
      <c r="AP31" s="31"/>
      <c r="AQ31" s="31"/>
      <c r="AR31" s="31"/>
      <c r="AS31" s="31"/>
      <c r="AT31" s="31"/>
      <c r="AU31" s="31"/>
      <c r="AV31" s="31"/>
      <c r="AW31" s="31"/>
      <c r="AX31" s="31"/>
      <c r="AY31" s="50"/>
      <c r="AZ31" s="157" t="s">
        <v>66</v>
      </c>
      <c r="BA31" s="157"/>
      <c r="BB31" s="157"/>
      <c r="BC31" s="157"/>
      <c r="BD31" s="157"/>
      <c r="BE31" s="157"/>
      <c r="BF31" s="180" t="s">
        <v>68</v>
      </c>
      <c r="BG31" s="180"/>
      <c r="BH31" s="180"/>
      <c r="BI31" s="180"/>
      <c r="BJ31" s="180"/>
      <c r="BK31" s="180"/>
      <c r="BL31" s="180"/>
      <c r="BM31" s="180"/>
      <c r="BN31" s="180"/>
      <c r="BO31" s="180"/>
      <c r="BP31" s="180"/>
      <c r="BQ31" s="180"/>
      <c r="BR31" s="180"/>
      <c r="BS31" s="180"/>
      <c r="BT31" s="180"/>
      <c r="BU31" s="180"/>
      <c r="BV31" s="180"/>
      <c r="BW31" s="180"/>
      <c r="BX31" s="180"/>
      <c r="BY31" s="180"/>
    </row>
    <row r="32" spans="1:78" ht="6.75" customHeight="1">
      <c r="A32" s="7"/>
      <c r="B32" s="31"/>
      <c r="C32" s="31"/>
      <c r="D32" s="31"/>
      <c r="E32" s="31"/>
      <c r="F32" s="31"/>
      <c r="G32" s="31"/>
      <c r="H32" s="31"/>
      <c r="I32" s="31"/>
      <c r="J32" s="31"/>
      <c r="K32" s="31"/>
      <c r="L32" s="31"/>
      <c r="M32" s="50"/>
      <c r="N32" s="58" t="s">
        <v>71</v>
      </c>
      <c r="O32" s="72"/>
      <c r="P32" s="72"/>
      <c r="Q32" s="72"/>
      <c r="R32" s="72"/>
      <c r="S32" s="72"/>
      <c r="T32" s="72"/>
      <c r="U32" s="72"/>
      <c r="V32" s="72"/>
      <c r="W32" s="72"/>
      <c r="X32" s="72"/>
      <c r="Y32" s="72"/>
      <c r="Z32" s="72" t="s">
        <v>50</v>
      </c>
      <c r="AA32" s="72"/>
      <c r="AB32" s="72"/>
      <c r="AC32" s="72"/>
      <c r="AD32" s="72"/>
      <c r="AE32" s="72"/>
      <c r="AF32" s="72"/>
      <c r="AG32" s="72"/>
      <c r="AH32" s="72"/>
      <c r="AI32" s="72"/>
      <c r="AJ32" s="72"/>
      <c r="AK32" s="72"/>
      <c r="AL32" s="72"/>
      <c r="AM32" s="124"/>
      <c r="AN32" s="7"/>
      <c r="AO32" s="31"/>
      <c r="AP32" s="31"/>
      <c r="AQ32" s="31"/>
      <c r="AR32" s="31"/>
      <c r="AS32" s="31"/>
      <c r="AT32" s="31"/>
      <c r="AU32" s="31"/>
      <c r="AV32" s="31"/>
      <c r="AW32" s="31"/>
      <c r="AX32" s="31"/>
      <c r="AY32" s="50"/>
      <c r="AZ32" s="157"/>
      <c r="BA32" s="157"/>
      <c r="BB32" s="157"/>
      <c r="BC32" s="157"/>
      <c r="BD32" s="157"/>
      <c r="BE32" s="157"/>
      <c r="BF32" s="180"/>
      <c r="BG32" s="180"/>
      <c r="BH32" s="180"/>
      <c r="BI32" s="180"/>
      <c r="BJ32" s="180"/>
      <c r="BK32" s="180"/>
      <c r="BL32" s="180"/>
      <c r="BM32" s="180"/>
      <c r="BN32" s="180"/>
      <c r="BO32" s="180"/>
      <c r="BP32" s="180"/>
      <c r="BQ32" s="180"/>
      <c r="BR32" s="180"/>
      <c r="BS32" s="180"/>
      <c r="BT32" s="180"/>
      <c r="BU32" s="180"/>
      <c r="BV32" s="180"/>
      <c r="BW32" s="180"/>
      <c r="BX32" s="180"/>
      <c r="BY32" s="180"/>
    </row>
    <row r="33" spans="1:78" ht="8.25" customHeight="1">
      <c r="A33" s="7"/>
      <c r="B33" s="31"/>
      <c r="C33" s="31"/>
      <c r="D33" s="31"/>
      <c r="E33" s="31"/>
      <c r="F33" s="31"/>
      <c r="G33" s="31"/>
      <c r="H33" s="31"/>
      <c r="I33" s="31"/>
      <c r="J33" s="31"/>
      <c r="K33" s="31"/>
      <c r="L33" s="31"/>
      <c r="M33" s="50"/>
      <c r="N33" s="58"/>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124"/>
      <c r="AN33" s="7"/>
      <c r="AO33" s="31"/>
      <c r="AP33" s="31"/>
      <c r="AQ33" s="31"/>
      <c r="AR33" s="31"/>
      <c r="AS33" s="31"/>
      <c r="AT33" s="31"/>
      <c r="AU33" s="31"/>
      <c r="AV33" s="31"/>
      <c r="AW33" s="31"/>
      <c r="AX33" s="31"/>
      <c r="AY33" s="50"/>
      <c r="AZ33" s="157" t="s">
        <v>29</v>
      </c>
      <c r="BA33" s="157"/>
      <c r="BB33" s="157"/>
      <c r="BC33" s="157"/>
      <c r="BD33" s="157"/>
      <c r="BE33" s="157"/>
      <c r="BF33" s="180" t="s">
        <v>74</v>
      </c>
      <c r="BG33" s="180"/>
      <c r="BH33" s="180"/>
      <c r="BI33" s="180"/>
      <c r="BJ33" s="180"/>
      <c r="BK33" s="180"/>
      <c r="BL33" s="180"/>
      <c r="BM33" s="180"/>
      <c r="BN33" s="180"/>
      <c r="BO33" s="180"/>
      <c r="BP33" s="180"/>
      <c r="BQ33" s="180"/>
      <c r="BR33" s="180"/>
      <c r="BS33" s="180"/>
      <c r="BT33" s="180"/>
      <c r="BU33" s="180"/>
      <c r="BV33" s="180"/>
      <c r="BW33" s="180"/>
      <c r="BX33" s="180"/>
      <c r="BY33" s="180"/>
    </row>
    <row r="34" spans="1:78" ht="6.75" customHeight="1">
      <c r="A34" s="7"/>
      <c r="B34" s="31"/>
      <c r="C34" s="31"/>
      <c r="D34" s="31"/>
      <c r="E34" s="31"/>
      <c r="F34" s="31"/>
      <c r="G34" s="31"/>
      <c r="H34" s="31"/>
      <c r="I34" s="31"/>
      <c r="J34" s="31"/>
      <c r="K34" s="31"/>
      <c r="L34" s="31"/>
      <c r="M34" s="50"/>
      <c r="N34" s="61"/>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125"/>
      <c r="AN34" s="7"/>
      <c r="AO34" s="31"/>
      <c r="AP34" s="31"/>
      <c r="AQ34" s="31"/>
      <c r="AR34" s="31"/>
      <c r="AS34" s="31"/>
      <c r="AT34" s="31"/>
      <c r="AU34" s="31"/>
      <c r="AV34" s="31"/>
      <c r="AW34" s="31"/>
      <c r="AX34" s="31"/>
      <c r="AY34" s="50"/>
      <c r="AZ34" s="158"/>
      <c r="BA34" s="158"/>
      <c r="BB34" s="158"/>
      <c r="BC34" s="158"/>
      <c r="BD34" s="158"/>
      <c r="BE34" s="158"/>
      <c r="BF34" s="181"/>
      <c r="BG34" s="181"/>
      <c r="BH34" s="181"/>
      <c r="BI34" s="181"/>
      <c r="BJ34" s="181"/>
      <c r="BK34" s="181"/>
      <c r="BL34" s="181"/>
      <c r="BM34" s="181"/>
      <c r="BN34" s="181"/>
      <c r="BO34" s="181"/>
      <c r="BP34" s="181"/>
      <c r="BQ34" s="181"/>
      <c r="BR34" s="181"/>
      <c r="BS34" s="181"/>
      <c r="BT34" s="181"/>
      <c r="BU34" s="181"/>
      <c r="BV34" s="181"/>
      <c r="BW34" s="181"/>
      <c r="BX34" s="181"/>
      <c r="BY34" s="181"/>
    </row>
    <row r="35" spans="1:78" ht="6.75" customHeigh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row>
    <row r="36" spans="1:78" ht="8.2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row>
    <row r="37" spans="1:78" ht="7.5" customHeight="1">
      <c r="A37" s="11" t="s">
        <v>76</v>
      </c>
      <c r="B37" s="11"/>
      <c r="C37" s="11"/>
      <c r="D37" s="11"/>
      <c r="E37" s="11"/>
      <c r="F37" s="11"/>
      <c r="G37" s="11"/>
      <c r="H37" s="11"/>
      <c r="I37" s="11"/>
      <c r="J37" s="11"/>
      <c r="K37" s="11"/>
      <c r="L37" s="11"/>
      <c r="M37" s="11"/>
      <c r="N37" s="11"/>
      <c r="O37" s="11"/>
      <c r="P37" s="11"/>
      <c r="Q37" s="42"/>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206"/>
    </row>
    <row r="38" spans="1:78" ht="6.75" customHeight="1">
      <c r="A38" s="11"/>
      <c r="B38" s="11"/>
      <c r="C38" s="11"/>
      <c r="D38" s="11"/>
      <c r="E38" s="11"/>
      <c r="F38" s="11"/>
      <c r="G38" s="11"/>
      <c r="H38" s="11"/>
      <c r="I38" s="11"/>
      <c r="J38" s="11"/>
      <c r="K38" s="11"/>
      <c r="L38" s="11"/>
      <c r="M38" s="11"/>
      <c r="N38" s="11"/>
      <c r="O38" s="11"/>
      <c r="P38" s="11"/>
      <c r="Q38" s="42"/>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206"/>
    </row>
    <row r="39" spans="1:78" ht="6.75" customHeight="1">
      <c r="A39" s="11"/>
      <c r="B39" s="11"/>
      <c r="C39" s="11"/>
      <c r="D39" s="11"/>
      <c r="E39" s="11"/>
      <c r="F39" s="11"/>
      <c r="G39" s="11"/>
      <c r="H39" s="11"/>
      <c r="I39" s="11"/>
      <c r="J39" s="11"/>
      <c r="K39" s="11"/>
      <c r="L39" s="11"/>
      <c r="M39" s="11"/>
      <c r="N39" s="11"/>
      <c r="O39" s="11"/>
      <c r="P39" s="11"/>
      <c r="Q39" s="42"/>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206"/>
    </row>
    <row r="40" spans="1:78" ht="30.75" customHeight="1">
      <c r="A40" s="12" t="s">
        <v>78</v>
      </c>
      <c r="B40" s="32"/>
      <c r="C40" s="32"/>
      <c r="D40" s="32"/>
      <c r="E40" s="32"/>
      <c r="F40" s="32"/>
      <c r="G40" s="32"/>
      <c r="H40" s="32"/>
      <c r="I40" s="32"/>
      <c r="J40" s="32" t="s">
        <v>84</v>
      </c>
      <c r="K40" s="32"/>
      <c r="L40" s="32"/>
      <c r="M40" s="51"/>
      <c r="N40" s="62" t="e">
        <f>VLOOKUP(A40,'第１号様式_別紙1 経費所要額調'!$A$8:$D$12,2,FALSE)</f>
        <v>#N/A</v>
      </c>
      <c r="O40" s="76"/>
      <c r="P40" s="76"/>
      <c r="Q40" s="76"/>
      <c r="R40" s="76"/>
      <c r="S40" s="76"/>
      <c r="T40" s="76"/>
      <c r="U40" s="76"/>
      <c r="V40" s="76"/>
      <c r="W40" s="88"/>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07"/>
    </row>
    <row r="41" spans="1:78" ht="30.75" customHeight="1">
      <c r="A41" s="12" t="s">
        <v>80</v>
      </c>
      <c r="B41" s="32"/>
      <c r="C41" s="32"/>
      <c r="D41" s="32"/>
      <c r="E41" s="32"/>
      <c r="F41" s="32"/>
      <c r="G41" s="32"/>
      <c r="H41" s="32"/>
      <c r="I41" s="32"/>
      <c r="J41" s="32" t="s">
        <v>84</v>
      </c>
      <c r="K41" s="32"/>
      <c r="L41" s="32"/>
      <c r="M41" s="51"/>
      <c r="N41" s="62" t="e">
        <f>VLOOKUP(A41,'第１号様式_別紙1 経費所要額調'!$A$8:$D$12,2,FALSE)</f>
        <v>#N/A</v>
      </c>
      <c r="O41" s="76"/>
      <c r="P41" s="76"/>
      <c r="Q41" s="76"/>
      <c r="R41" s="76"/>
      <c r="S41" s="76"/>
      <c r="T41" s="76"/>
      <c r="U41" s="76"/>
      <c r="V41" s="76"/>
      <c r="W41" s="88"/>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07"/>
    </row>
    <row r="42" spans="1:78" ht="30.75" customHeight="1">
      <c r="A42" s="12" t="s">
        <v>92</v>
      </c>
      <c r="B42" s="32"/>
      <c r="C42" s="32"/>
      <c r="D42" s="32"/>
      <c r="E42" s="32"/>
      <c r="F42" s="32"/>
      <c r="G42" s="32"/>
      <c r="H42" s="32"/>
      <c r="I42" s="32"/>
      <c r="J42" s="32" t="s">
        <v>84</v>
      </c>
      <c r="K42" s="32"/>
      <c r="L42" s="32"/>
      <c r="M42" s="51"/>
      <c r="N42" s="62" t="e">
        <f>VLOOKUP(A42,'第１号様式_別紙1 経費所要額調'!$A$8:$D$12,2,FALSE)</f>
        <v>#N/A</v>
      </c>
      <c r="O42" s="76"/>
      <c r="P42" s="76"/>
      <c r="Q42" s="76"/>
      <c r="R42" s="76"/>
      <c r="S42" s="76"/>
      <c r="T42" s="76"/>
      <c r="U42" s="76"/>
      <c r="V42" s="76"/>
      <c r="W42" s="88"/>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07"/>
    </row>
    <row r="43" spans="1:78" ht="30.75" customHeight="1">
      <c r="A43" s="12" t="s">
        <v>94</v>
      </c>
      <c r="B43" s="32"/>
      <c r="C43" s="32"/>
      <c r="D43" s="32"/>
      <c r="E43" s="32"/>
      <c r="F43" s="32"/>
      <c r="G43" s="32"/>
      <c r="H43" s="32"/>
      <c r="I43" s="32"/>
      <c r="J43" s="32" t="s">
        <v>84</v>
      </c>
      <c r="K43" s="32"/>
      <c r="L43" s="32"/>
      <c r="M43" s="51"/>
      <c r="N43" s="62" t="e">
        <f>VLOOKUP(A43,'第１号様式_別紙1 経費所要額調'!$A$8:$D$12,2,FALSE)</f>
        <v>#N/A</v>
      </c>
      <c r="O43" s="76"/>
      <c r="P43" s="76"/>
      <c r="Q43" s="76"/>
      <c r="R43" s="76"/>
      <c r="S43" s="76"/>
      <c r="T43" s="76"/>
      <c r="U43" s="76"/>
      <c r="V43" s="76"/>
      <c r="W43" s="88"/>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07"/>
    </row>
    <row r="44" spans="1:78" ht="30.75" customHeight="1">
      <c r="A44" s="12" t="s">
        <v>96</v>
      </c>
      <c r="B44" s="32"/>
      <c r="C44" s="32"/>
      <c r="D44" s="32"/>
      <c r="E44" s="32"/>
      <c r="F44" s="32"/>
      <c r="G44" s="32"/>
      <c r="H44" s="32"/>
      <c r="I44" s="32"/>
      <c r="J44" s="32" t="s">
        <v>84</v>
      </c>
      <c r="K44" s="32"/>
      <c r="L44" s="32"/>
      <c r="M44" s="51"/>
      <c r="N44" s="62" t="e">
        <f>VLOOKUP(A44,'第１号様式_別紙1 経費所要額調'!$A$8:$D$12,2,FALSE)</f>
        <v>#N/A</v>
      </c>
      <c r="O44" s="76"/>
      <c r="P44" s="76"/>
      <c r="Q44" s="76"/>
      <c r="R44" s="76"/>
      <c r="S44" s="76"/>
      <c r="T44" s="76"/>
      <c r="U44" s="76"/>
      <c r="V44" s="76"/>
      <c r="W44" s="88"/>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07"/>
    </row>
    <row r="45" spans="1:78" ht="30.75" customHeight="1">
      <c r="A45" s="12" t="s">
        <v>99</v>
      </c>
      <c r="B45" s="32"/>
      <c r="C45" s="32"/>
      <c r="D45" s="32"/>
      <c r="E45" s="32"/>
      <c r="F45" s="32"/>
      <c r="G45" s="32"/>
      <c r="H45" s="32"/>
      <c r="I45" s="32"/>
      <c r="J45" s="32" t="s">
        <v>84</v>
      </c>
      <c r="K45" s="32"/>
      <c r="L45" s="32"/>
      <c r="M45" s="51"/>
      <c r="N45" s="62" t="e">
        <f>VLOOKUP(A45,'第１号様式_別紙1 経費所要額調'!$A$8:$D$12,2,FALSE)</f>
        <v>#N/A</v>
      </c>
      <c r="O45" s="76"/>
      <c r="P45" s="76"/>
      <c r="Q45" s="76"/>
      <c r="R45" s="76"/>
      <c r="S45" s="76"/>
      <c r="T45" s="76"/>
      <c r="U45" s="76"/>
      <c r="V45" s="76"/>
      <c r="W45" s="88"/>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07"/>
    </row>
    <row r="46" spans="1:78" ht="30.75" customHeight="1">
      <c r="A46" s="12" t="s">
        <v>104</v>
      </c>
      <c r="B46" s="32"/>
      <c r="C46" s="32"/>
      <c r="D46" s="32"/>
      <c r="E46" s="32"/>
      <c r="F46" s="32"/>
      <c r="G46" s="32"/>
      <c r="H46" s="32"/>
      <c r="I46" s="32"/>
      <c r="J46" s="32" t="s">
        <v>84</v>
      </c>
      <c r="K46" s="32"/>
      <c r="L46" s="32"/>
      <c r="M46" s="51"/>
      <c r="N46" s="62" t="e">
        <f>VLOOKUP(A46,'第１号様式_別紙1 経費所要額調'!$A$8:$D$12,2,FALSE)</f>
        <v>#N/A</v>
      </c>
      <c r="O46" s="76"/>
      <c r="P46" s="76"/>
      <c r="Q46" s="76"/>
      <c r="R46" s="76"/>
      <c r="S46" s="76"/>
      <c r="T46" s="76"/>
      <c r="U46" s="76"/>
      <c r="V46" s="76"/>
      <c r="W46" s="88"/>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07"/>
    </row>
    <row r="47" spans="1:78" ht="30.75" customHeight="1">
      <c r="A47" s="12" t="s">
        <v>106</v>
      </c>
      <c r="B47" s="32"/>
      <c r="C47" s="32"/>
      <c r="D47" s="32"/>
      <c r="E47" s="32"/>
      <c r="F47" s="32"/>
      <c r="G47" s="32"/>
      <c r="H47" s="32"/>
      <c r="I47" s="32"/>
      <c r="J47" s="32" t="s">
        <v>84</v>
      </c>
      <c r="K47" s="32"/>
      <c r="L47" s="32"/>
      <c r="M47" s="51"/>
      <c r="N47" s="62" t="e">
        <f>VLOOKUP(A47,'第１号様式_別紙1 経費所要額調'!$A$8:$D$12,2,FALSE)</f>
        <v>#N/A</v>
      </c>
      <c r="O47" s="76"/>
      <c r="P47" s="76"/>
      <c r="Q47" s="76"/>
      <c r="R47" s="76"/>
      <c r="S47" s="76"/>
      <c r="T47" s="76"/>
      <c r="U47" s="76"/>
      <c r="V47" s="76"/>
      <c r="W47" s="88"/>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07"/>
    </row>
    <row r="48" spans="1:78" ht="29.25" customHeight="1">
      <c r="A48" s="12" t="s">
        <v>55</v>
      </c>
      <c r="B48" s="32"/>
      <c r="C48" s="32"/>
      <c r="D48" s="32"/>
      <c r="E48" s="32"/>
      <c r="F48" s="32"/>
      <c r="G48" s="32"/>
      <c r="H48" s="32"/>
      <c r="I48" s="32"/>
      <c r="J48" s="32" t="s">
        <v>84</v>
      </c>
      <c r="K48" s="32"/>
      <c r="L48" s="32"/>
      <c r="M48" s="51"/>
      <c r="N48" s="62">
        <f t="array" ref="N48">SUM(IFERROR(N40:W47,0))</f>
        <v>0</v>
      </c>
      <c r="O48" s="76"/>
      <c r="P48" s="76"/>
      <c r="Q48" s="76"/>
      <c r="R48" s="76"/>
      <c r="S48" s="76"/>
      <c r="T48" s="76"/>
      <c r="U48" s="76"/>
      <c r="V48" s="76"/>
      <c r="W48" s="88"/>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07"/>
    </row>
    <row r="49" spans="1:77" ht="8.2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22"/>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22"/>
      <c r="BJ49" s="13"/>
      <c r="BK49" s="13"/>
      <c r="BL49" s="13"/>
      <c r="BM49" s="13"/>
      <c r="BN49" s="13"/>
      <c r="BO49" s="13"/>
      <c r="BP49" s="13"/>
      <c r="BQ49" s="13"/>
      <c r="BR49" s="13"/>
      <c r="BS49" s="13"/>
      <c r="BT49" s="13"/>
      <c r="BU49" s="13"/>
      <c r="BV49" s="13"/>
      <c r="BW49" s="13"/>
      <c r="BX49" s="13"/>
      <c r="BY49" s="13"/>
    </row>
    <row r="50" spans="1:77" ht="8.25" customHeight="1">
      <c r="A50" s="14" t="s">
        <v>111</v>
      </c>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22"/>
      <c r="AG50" s="13"/>
      <c r="AH50" s="13"/>
      <c r="AI50" s="13"/>
      <c r="AJ50" s="13"/>
      <c r="AK50" s="13"/>
      <c r="AL50" s="13"/>
      <c r="AM50" s="13"/>
      <c r="AN50" s="13"/>
      <c r="AO50" s="13"/>
      <c r="AP50" s="13"/>
      <c r="AQ50" s="13"/>
      <c r="AR50" s="13"/>
      <c r="AS50" s="13"/>
      <c r="AT50" s="13"/>
      <c r="AU50" s="13"/>
      <c r="AV50" s="13"/>
      <c r="AW50" s="13"/>
      <c r="AX50" s="13"/>
      <c r="AY50" s="144"/>
      <c r="AZ50" s="144"/>
      <c r="BA50" s="144"/>
      <c r="BB50" s="144"/>
      <c r="BC50" s="144"/>
      <c r="BD50" s="144"/>
      <c r="BE50" s="144"/>
      <c r="BF50" s="144"/>
      <c r="BG50" s="144"/>
      <c r="BH50" s="144"/>
      <c r="BI50" s="22"/>
      <c r="BJ50" s="13"/>
      <c r="BK50" s="13"/>
      <c r="BL50" s="13"/>
      <c r="BM50" s="13"/>
      <c r="BN50" s="13"/>
      <c r="BO50" s="13"/>
      <c r="BP50" s="13"/>
      <c r="BQ50" s="13"/>
      <c r="BR50" s="13"/>
      <c r="BS50" s="13"/>
      <c r="BT50" s="13"/>
      <c r="BU50" s="13"/>
      <c r="BV50" s="13"/>
      <c r="BW50" s="13"/>
      <c r="BX50" s="13"/>
      <c r="BY50" s="13"/>
    </row>
    <row r="51" spans="1:77" ht="8.2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22"/>
      <c r="AG51" s="13"/>
      <c r="AH51" s="13"/>
      <c r="AI51" s="13"/>
      <c r="AJ51" s="13"/>
      <c r="AK51" s="13"/>
      <c r="AL51" s="13"/>
      <c r="AM51" s="13"/>
      <c r="AN51" s="13"/>
      <c r="AO51" s="13"/>
      <c r="AP51" s="13"/>
      <c r="AQ51" s="13"/>
      <c r="AR51" s="13"/>
      <c r="AS51" s="13"/>
      <c r="AT51" s="13"/>
      <c r="AU51" s="13"/>
      <c r="AV51" s="13"/>
      <c r="AW51" s="13"/>
      <c r="AX51" s="13"/>
      <c r="AY51" s="144"/>
      <c r="AZ51" s="144"/>
      <c r="BA51" s="144"/>
      <c r="BB51" s="144"/>
      <c r="BC51" s="144"/>
      <c r="BD51" s="144"/>
      <c r="BE51" s="144"/>
      <c r="BF51" s="144"/>
      <c r="BG51" s="144"/>
      <c r="BH51" s="144"/>
      <c r="BI51" s="22"/>
      <c r="BJ51" s="13"/>
      <c r="BK51" s="13"/>
      <c r="BL51" s="13"/>
      <c r="BM51" s="13"/>
      <c r="BN51" s="13"/>
      <c r="BO51" s="13"/>
      <c r="BP51" s="13"/>
      <c r="BQ51" s="13"/>
      <c r="BR51" s="13"/>
      <c r="BS51" s="13"/>
      <c r="BT51" s="13"/>
      <c r="BU51" s="13"/>
      <c r="BV51" s="13"/>
      <c r="BW51" s="13"/>
      <c r="BX51" s="13"/>
      <c r="BY51" s="13"/>
    </row>
    <row r="52" spans="1:77" ht="8.2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22"/>
      <c r="AG52" s="13"/>
      <c r="AH52" s="13"/>
      <c r="AI52" s="13"/>
      <c r="AJ52" s="13"/>
      <c r="AK52" s="13"/>
      <c r="AL52" s="13"/>
      <c r="AM52" s="13"/>
      <c r="AN52" s="13"/>
      <c r="AO52" s="13"/>
      <c r="AP52" s="13"/>
      <c r="AQ52" s="13"/>
      <c r="AR52" s="13"/>
      <c r="AS52" s="13"/>
      <c r="AT52" s="13"/>
      <c r="AU52" s="13"/>
      <c r="AV52" s="13"/>
      <c r="AW52" s="13"/>
      <c r="AX52" s="13"/>
      <c r="AY52" s="144"/>
      <c r="AZ52" s="144"/>
      <c r="BA52" s="144"/>
      <c r="BB52" s="144"/>
      <c r="BC52" s="144"/>
      <c r="BD52" s="144"/>
      <c r="BE52" s="144"/>
      <c r="BF52" s="144"/>
      <c r="BG52" s="144"/>
      <c r="BH52" s="144"/>
      <c r="BI52" s="22"/>
      <c r="BJ52" s="13"/>
      <c r="BK52" s="13"/>
      <c r="BL52" s="13"/>
      <c r="BM52" s="13"/>
      <c r="BN52" s="13"/>
      <c r="BO52" s="13"/>
      <c r="BP52" s="13"/>
      <c r="BQ52" s="13"/>
      <c r="BR52" s="13"/>
      <c r="BS52" s="13"/>
      <c r="BT52" s="13"/>
      <c r="BU52" s="13"/>
      <c r="BV52" s="13"/>
      <c r="BW52" s="13"/>
      <c r="BX52" s="13"/>
      <c r="BY52" s="13"/>
    </row>
    <row r="53" spans="1:77" ht="12.75" customHeight="1">
      <c r="A53" s="5" t="s">
        <v>112</v>
      </c>
      <c r="B53" s="29"/>
      <c r="C53" s="29"/>
      <c r="D53" s="29"/>
      <c r="E53" s="29"/>
      <c r="F53" s="29"/>
      <c r="G53" s="29"/>
      <c r="H53" s="29"/>
      <c r="I53" s="29"/>
      <c r="J53" s="29"/>
      <c r="K53" s="29"/>
      <c r="L53" s="29"/>
      <c r="M53" s="48"/>
      <c r="N53" s="63"/>
      <c r="O53" s="77"/>
      <c r="P53" s="77"/>
      <c r="Q53" s="77"/>
      <c r="R53" s="77"/>
      <c r="S53" s="77"/>
      <c r="T53" s="77"/>
      <c r="U53" s="77"/>
      <c r="V53" s="77"/>
      <c r="W53" s="77"/>
      <c r="X53" s="77"/>
      <c r="Y53" s="77"/>
      <c r="Z53" s="77"/>
      <c r="AA53" s="77"/>
      <c r="AB53" s="92" t="s">
        <v>89</v>
      </c>
      <c r="AC53" s="97"/>
      <c r="AD53" s="97"/>
      <c r="AE53" s="97"/>
      <c r="AF53" s="97"/>
      <c r="AG53" s="97"/>
      <c r="AH53" s="106"/>
      <c r="AI53" s="109"/>
      <c r="AJ53" s="115"/>
      <c r="AK53" s="115"/>
      <c r="AL53" s="115"/>
      <c r="AM53" s="115"/>
      <c r="AN53" s="115"/>
      <c r="AO53" s="115"/>
      <c r="AP53" s="132"/>
      <c r="AQ53" s="5" t="s">
        <v>113</v>
      </c>
      <c r="AR53" s="29"/>
      <c r="AS53" s="29"/>
      <c r="AT53" s="29"/>
      <c r="AU53" s="29"/>
      <c r="AV53" s="29"/>
      <c r="AW53" s="29"/>
      <c r="AX53" s="29"/>
      <c r="AY53" s="29"/>
      <c r="AZ53" s="29"/>
      <c r="BA53" s="48"/>
      <c r="BB53" s="63"/>
      <c r="BC53" s="77"/>
      <c r="BD53" s="77"/>
      <c r="BE53" s="77"/>
      <c r="BF53" s="77"/>
      <c r="BG53" s="77"/>
      <c r="BH53" s="77"/>
      <c r="BI53" s="77"/>
      <c r="BJ53" s="77"/>
      <c r="BK53" s="77"/>
      <c r="BL53" s="77"/>
      <c r="BM53" s="189"/>
      <c r="BN53" s="92" t="s">
        <v>4</v>
      </c>
      <c r="BO53" s="97"/>
      <c r="BP53" s="97"/>
      <c r="BQ53" s="97"/>
      <c r="BR53" s="97"/>
      <c r="BS53" s="106"/>
      <c r="BT53" s="109"/>
      <c r="BU53" s="115"/>
      <c r="BV53" s="115"/>
      <c r="BW53" s="115"/>
      <c r="BX53" s="115"/>
      <c r="BY53" s="132"/>
    </row>
    <row r="54" spans="1:77" ht="12.75" customHeight="1">
      <c r="A54" s="7"/>
      <c r="B54" s="31"/>
      <c r="C54" s="31"/>
      <c r="D54" s="31"/>
      <c r="E54" s="31"/>
      <c r="F54" s="31"/>
      <c r="G54" s="31"/>
      <c r="H54" s="31"/>
      <c r="I54" s="31"/>
      <c r="J54" s="31"/>
      <c r="K54" s="31"/>
      <c r="L54" s="31"/>
      <c r="M54" s="50"/>
      <c r="N54" s="64"/>
      <c r="O54" s="78"/>
      <c r="P54" s="78"/>
      <c r="Q54" s="78"/>
      <c r="R54" s="78"/>
      <c r="S54" s="78"/>
      <c r="T54" s="78"/>
      <c r="U54" s="78"/>
      <c r="V54" s="78"/>
      <c r="W54" s="78"/>
      <c r="X54" s="78"/>
      <c r="Y54" s="78"/>
      <c r="Z54" s="78"/>
      <c r="AA54" s="78"/>
      <c r="AB54" s="93"/>
      <c r="AC54" s="98"/>
      <c r="AD54" s="98"/>
      <c r="AE54" s="98"/>
      <c r="AF54" s="98"/>
      <c r="AG54" s="98"/>
      <c r="AH54" s="107"/>
      <c r="AI54" s="110"/>
      <c r="AJ54" s="116"/>
      <c r="AK54" s="116"/>
      <c r="AL54" s="116"/>
      <c r="AM54" s="116"/>
      <c r="AN54" s="116"/>
      <c r="AO54" s="116"/>
      <c r="AP54" s="133"/>
      <c r="AQ54" s="7"/>
      <c r="AR54" s="31"/>
      <c r="AS54" s="31"/>
      <c r="AT54" s="31"/>
      <c r="AU54" s="31"/>
      <c r="AV54" s="31"/>
      <c r="AW54" s="31"/>
      <c r="AX54" s="31"/>
      <c r="AY54" s="31"/>
      <c r="AZ54" s="31"/>
      <c r="BA54" s="50"/>
      <c r="BB54" s="64"/>
      <c r="BC54" s="78"/>
      <c r="BD54" s="78"/>
      <c r="BE54" s="78"/>
      <c r="BF54" s="78"/>
      <c r="BG54" s="78"/>
      <c r="BH54" s="78"/>
      <c r="BI54" s="78"/>
      <c r="BJ54" s="78"/>
      <c r="BK54" s="78"/>
      <c r="BL54" s="78"/>
      <c r="BM54" s="190"/>
      <c r="BN54" s="93"/>
      <c r="BO54" s="98"/>
      <c r="BP54" s="98"/>
      <c r="BQ54" s="98"/>
      <c r="BR54" s="98"/>
      <c r="BS54" s="107"/>
      <c r="BT54" s="110"/>
      <c r="BU54" s="116"/>
      <c r="BV54" s="116"/>
      <c r="BW54" s="116"/>
      <c r="BX54" s="116"/>
      <c r="BY54" s="133"/>
    </row>
    <row r="55" spans="1:77" ht="12.75" customHeight="1">
      <c r="A55" s="6"/>
      <c r="B55" s="30"/>
      <c r="C55" s="30"/>
      <c r="D55" s="30"/>
      <c r="E55" s="30"/>
      <c r="F55" s="30"/>
      <c r="G55" s="30"/>
      <c r="H55" s="30"/>
      <c r="I55" s="30"/>
      <c r="J55" s="30"/>
      <c r="K55" s="30"/>
      <c r="L55" s="30"/>
      <c r="M55" s="49"/>
      <c r="N55" s="65"/>
      <c r="O55" s="79"/>
      <c r="P55" s="79"/>
      <c r="Q55" s="79"/>
      <c r="R55" s="79"/>
      <c r="S55" s="79"/>
      <c r="T55" s="79"/>
      <c r="U55" s="79"/>
      <c r="V55" s="79"/>
      <c r="W55" s="79"/>
      <c r="X55" s="79"/>
      <c r="Y55" s="79"/>
      <c r="Z55" s="79"/>
      <c r="AA55" s="79"/>
      <c r="AB55" s="94"/>
      <c r="AC55" s="99"/>
      <c r="AD55" s="99"/>
      <c r="AE55" s="99"/>
      <c r="AF55" s="99"/>
      <c r="AG55" s="99"/>
      <c r="AH55" s="108"/>
      <c r="AI55" s="111"/>
      <c r="AJ55" s="117"/>
      <c r="AK55" s="117"/>
      <c r="AL55" s="117"/>
      <c r="AM55" s="117"/>
      <c r="AN55" s="117"/>
      <c r="AO55" s="117"/>
      <c r="AP55" s="134"/>
      <c r="AQ55" s="6"/>
      <c r="AR55" s="30"/>
      <c r="AS55" s="30"/>
      <c r="AT55" s="30"/>
      <c r="AU55" s="30"/>
      <c r="AV55" s="30"/>
      <c r="AW55" s="30"/>
      <c r="AX55" s="30"/>
      <c r="AY55" s="30"/>
      <c r="AZ55" s="30"/>
      <c r="BA55" s="49"/>
      <c r="BB55" s="65"/>
      <c r="BC55" s="79"/>
      <c r="BD55" s="79"/>
      <c r="BE55" s="79"/>
      <c r="BF55" s="79"/>
      <c r="BG55" s="79"/>
      <c r="BH55" s="79"/>
      <c r="BI55" s="79"/>
      <c r="BJ55" s="79"/>
      <c r="BK55" s="79"/>
      <c r="BL55" s="79"/>
      <c r="BM55" s="191"/>
      <c r="BN55" s="94"/>
      <c r="BO55" s="99"/>
      <c r="BP55" s="99"/>
      <c r="BQ55" s="99"/>
      <c r="BR55" s="99"/>
      <c r="BS55" s="108"/>
      <c r="BT55" s="111"/>
      <c r="BU55" s="117"/>
      <c r="BV55" s="117"/>
      <c r="BW55" s="117"/>
      <c r="BX55" s="117"/>
      <c r="BY55" s="134"/>
    </row>
    <row r="56" spans="1:77" ht="12.75" customHeight="1">
      <c r="A56" s="8" t="s">
        <v>115</v>
      </c>
      <c r="B56" s="33"/>
      <c r="C56" s="33"/>
      <c r="D56" s="33"/>
      <c r="E56" s="33"/>
      <c r="F56" s="33"/>
      <c r="G56" s="33"/>
      <c r="H56" s="33"/>
      <c r="I56" s="33"/>
      <c r="J56" s="33"/>
      <c r="K56" s="33"/>
      <c r="L56" s="33"/>
      <c r="M56" s="52"/>
      <c r="N56" s="66"/>
      <c r="O56" s="80"/>
      <c r="P56" s="80"/>
      <c r="Q56" s="80"/>
      <c r="R56" s="80"/>
      <c r="S56" s="80"/>
      <c r="T56" s="80"/>
      <c r="U56" s="80"/>
      <c r="V56" s="80"/>
      <c r="W56" s="80"/>
      <c r="X56" s="80"/>
      <c r="Y56" s="80"/>
      <c r="Z56" s="80"/>
      <c r="AA56" s="89"/>
      <c r="AB56" s="92" t="s">
        <v>119</v>
      </c>
      <c r="AC56" s="100"/>
      <c r="AD56" s="100"/>
      <c r="AE56" s="100"/>
      <c r="AF56" s="100"/>
      <c r="AG56" s="100"/>
      <c r="AH56" s="100"/>
      <c r="AI56" s="112"/>
      <c r="AJ56" s="118"/>
      <c r="AK56" s="118"/>
      <c r="AL56" s="118"/>
      <c r="AM56" s="118"/>
      <c r="AN56" s="118"/>
      <c r="AO56" s="118"/>
      <c r="AP56" s="135"/>
      <c r="AQ56" s="138" t="s">
        <v>24</v>
      </c>
      <c r="AR56" s="139"/>
      <c r="AS56" s="139"/>
      <c r="AT56" s="139"/>
      <c r="AU56" s="139"/>
      <c r="AV56" s="139"/>
      <c r="AW56" s="139"/>
      <c r="AX56" s="139"/>
      <c r="AY56" s="139"/>
      <c r="AZ56" s="139"/>
      <c r="BA56" s="169"/>
      <c r="BB56" s="170"/>
      <c r="BC56" s="173"/>
      <c r="BD56" s="173"/>
      <c r="BE56" s="173"/>
      <c r="BF56" s="173"/>
      <c r="BG56" s="173"/>
      <c r="BH56" s="173"/>
      <c r="BI56" s="173"/>
      <c r="BJ56" s="173"/>
      <c r="BK56" s="173"/>
      <c r="BL56" s="173"/>
      <c r="BM56" s="173"/>
      <c r="BN56" s="173"/>
      <c r="BO56" s="173"/>
      <c r="BP56" s="173"/>
      <c r="BQ56" s="173"/>
      <c r="BR56" s="173"/>
      <c r="BS56" s="173"/>
      <c r="BT56" s="173"/>
      <c r="BU56" s="173"/>
      <c r="BV56" s="173"/>
      <c r="BW56" s="173"/>
      <c r="BX56" s="173"/>
      <c r="BY56" s="202"/>
    </row>
    <row r="57" spans="1:77" ht="12.75" customHeight="1">
      <c r="A57" s="15"/>
      <c r="B57" s="34"/>
      <c r="C57" s="34"/>
      <c r="D57" s="34"/>
      <c r="E57" s="34"/>
      <c r="F57" s="34"/>
      <c r="G57" s="34"/>
      <c r="H57" s="34"/>
      <c r="I57" s="34"/>
      <c r="J57" s="34"/>
      <c r="K57" s="34"/>
      <c r="L57" s="34"/>
      <c r="M57" s="53"/>
      <c r="N57" s="67"/>
      <c r="O57" s="81"/>
      <c r="P57" s="81"/>
      <c r="Q57" s="81"/>
      <c r="R57" s="81"/>
      <c r="S57" s="81"/>
      <c r="T57" s="81"/>
      <c r="U57" s="81"/>
      <c r="V57" s="81"/>
      <c r="W57" s="81"/>
      <c r="X57" s="81"/>
      <c r="Y57" s="81"/>
      <c r="Z57" s="81"/>
      <c r="AA57" s="90"/>
      <c r="AB57" s="95"/>
      <c r="AC57" s="101"/>
      <c r="AD57" s="101"/>
      <c r="AE57" s="101"/>
      <c r="AF57" s="101"/>
      <c r="AG57" s="101"/>
      <c r="AH57" s="101"/>
      <c r="AI57" s="113"/>
      <c r="AJ57" s="119"/>
      <c r="AK57" s="119"/>
      <c r="AL57" s="119"/>
      <c r="AM57" s="119"/>
      <c r="AN57" s="119"/>
      <c r="AO57" s="119"/>
      <c r="AP57" s="136"/>
      <c r="AQ57" s="8" t="s">
        <v>102</v>
      </c>
      <c r="AR57" s="33"/>
      <c r="AS57" s="33"/>
      <c r="AT57" s="33"/>
      <c r="AU57" s="33"/>
      <c r="AV57" s="33"/>
      <c r="AW57" s="33"/>
      <c r="AX57" s="33"/>
      <c r="AY57" s="33"/>
      <c r="AZ57" s="33"/>
      <c r="BA57" s="52"/>
      <c r="BB57" s="112"/>
      <c r="BC57" s="118"/>
      <c r="BD57" s="118"/>
      <c r="BE57" s="118"/>
      <c r="BF57" s="118"/>
      <c r="BG57" s="118"/>
      <c r="BH57" s="118"/>
      <c r="BI57" s="118"/>
      <c r="BJ57" s="118"/>
      <c r="BK57" s="118"/>
      <c r="BL57" s="118"/>
      <c r="BM57" s="118"/>
      <c r="BN57" s="118"/>
      <c r="BO57" s="118"/>
      <c r="BP57" s="118"/>
      <c r="BQ57" s="118"/>
      <c r="BR57" s="118"/>
      <c r="BS57" s="118"/>
      <c r="BT57" s="118"/>
      <c r="BU57" s="118"/>
      <c r="BV57" s="118"/>
      <c r="BW57" s="118"/>
      <c r="BX57" s="118"/>
      <c r="BY57" s="135"/>
    </row>
    <row r="58" spans="1:77" ht="12.75" customHeight="1">
      <c r="A58" s="16"/>
      <c r="B58" s="35"/>
      <c r="C58" s="35"/>
      <c r="D58" s="35"/>
      <c r="E58" s="35"/>
      <c r="F58" s="35"/>
      <c r="G58" s="35"/>
      <c r="H58" s="35"/>
      <c r="I58" s="35"/>
      <c r="J58" s="35"/>
      <c r="K58" s="35"/>
      <c r="L58" s="35"/>
      <c r="M58" s="54"/>
      <c r="N58" s="68"/>
      <c r="O58" s="82"/>
      <c r="P58" s="82"/>
      <c r="Q58" s="82"/>
      <c r="R58" s="82"/>
      <c r="S58" s="82"/>
      <c r="T58" s="82"/>
      <c r="U58" s="82"/>
      <c r="V58" s="82"/>
      <c r="W58" s="82"/>
      <c r="X58" s="82"/>
      <c r="Y58" s="82"/>
      <c r="Z58" s="82"/>
      <c r="AA58" s="91"/>
      <c r="AB58" s="96"/>
      <c r="AC58" s="102"/>
      <c r="AD58" s="102"/>
      <c r="AE58" s="102"/>
      <c r="AF58" s="102"/>
      <c r="AG58" s="102"/>
      <c r="AH58" s="102"/>
      <c r="AI58" s="114"/>
      <c r="AJ58" s="120"/>
      <c r="AK58" s="120"/>
      <c r="AL58" s="120"/>
      <c r="AM58" s="120"/>
      <c r="AN58" s="120"/>
      <c r="AO58" s="120"/>
      <c r="AP58" s="137"/>
      <c r="AQ58" s="16"/>
      <c r="AR58" s="35"/>
      <c r="AS58" s="35"/>
      <c r="AT58" s="35"/>
      <c r="AU58" s="35"/>
      <c r="AV58" s="35"/>
      <c r="AW58" s="35"/>
      <c r="AX58" s="35"/>
      <c r="AY58" s="35"/>
      <c r="AZ58" s="35"/>
      <c r="BA58" s="54"/>
      <c r="BB58" s="114"/>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37"/>
    </row>
    <row r="59" spans="1:77" ht="17.25" customHeight="1">
      <c r="A59" s="17" t="s">
        <v>40</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row>
    <row r="60" spans="1:77" ht="5.25" customHeight="1">
      <c r="A60" s="18"/>
      <c r="B60" s="18"/>
      <c r="C60" s="18"/>
      <c r="D60" s="18"/>
      <c r="E60" s="18"/>
      <c r="F60" s="18"/>
      <c r="G60" s="18"/>
      <c r="H60" s="18"/>
      <c r="I60" s="18"/>
      <c r="J60" s="18"/>
      <c r="K60" s="18"/>
      <c r="L60" s="47"/>
      <c r="M60" s="47"/>
      <c r="N60" s="47"/>
      <c r="O60" s="47"/>
      <c r="P60" s="47"/>
      <c r="Q60" s="85"/>
      <c r="R60" s="47"/>
      <c r="S60" s="47"/>
      <c r="T60" s="47"/>
      <c r="U60" s="47"/>
      <c r="V60" s="47"/>
      <c r="W60" s="47"/>
      <c r="X60" s="22"/>
      <c r="Y60" s="22"/>
      <c r="Z60" s="22"/>
      <c r="AA60" s="22"/>
      <c r="AB60" s="22"/>
      <c r="AC60" s="22"/>
      <c r="AD60" s="22"/>
      <c r="AE60" s="22"/>
      <c r="AF60" s="22"/>
      <c r="AG60" s="22"/>
      <c r="AH60" s="22"/>
      <c r="AI60" s="22"/>
      <c r="AJ60" s="22"/>
      <c r="AK60" s="22"/>
      <c r="AL60" s="22"/>
      <c r="AM60" s="22"/>
      <c r="AN60" s="22"/>
      <c r="AO60" s="47"/>
      <c r="AP60" s="47"/>
      <c r="AQ60" s="47"/>
      <c r="AR60" s="47"/>
      <c r="AS60" s="47"/>
      <c r="AT60" s="47"/>
      <c r="AU60" s="47"/>
      <c r="AV60" s="47"/>
      <c r="AW60" s="47"/>
      <c r="AX60" s="47"/>
      <c r="AY60" s="47"/>
      <c r="AZ60" s="22"/>
      <c r="BA60" s="22"/>
      <c r="BB60" s="22"/>
      <c r="BC60" s="22"/>
      <c r="BD60" s="22"/>
      <c r="BE60" s="22"/>
      <c r="BF60" s="22"/>
      <c r="BG60" s="22"/>
      <c r="BH60" s="22"/>
      <c r="BI60" s="22"/>
      <c r="BJ60" s="22"/>
      <c r="BK60" s="22"/>
      <c r="BL60" s="22"/>
      <c r="BM60" s="22"/>
      <c r="BN60" s="22"/>
      <c r="BO60" s="22"/>
      <c r="BP60" s="47"/>
      <c r="BQ60" s="47"/>
      <c r="BR60" s="47"/>
      <c r="BS60" s="47"/>
      <c r="BT60" s="47"/>
      <c r="BU60" s="47"/>
      <c r="BV60" s="47"/>
      <c r="BW60" s="47"/>
      <c r="BX60" s="47"/>
      <c r="BY60" s="47"/>
    </row>
    <row r="61" spans="1:77" ht="8.25" customHeight="1">
      <c r="A61" s="14" t="s">
        <v>123</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22"/>
      <c r="AG61" s="13"/>
      <c r="AH61" s="13"/>
      <c r="AI61" s="13"/>
      <c r="AJ61" s="13"/>
      <c r="AK61" s="13"/>
      <c r="AL61" s="13"/>
      <c r="AM61" s="13"/>
      <c r="AN61" s="13"/>
      <c r="AO61" s="13"/>
      <c r="AP61" s="13"/>
      <c r="AQ61" s="13"/>
      <c r="AR61" s="13"/>
      <c r="AS61" s="13"/>
      <c r="AT61" s="13"/>
      <c r="AU61" s="13"/>
      <c r="AV61" s="13"/>
      <c r="AW61" s="13"/>
      <c r="AX61" s="13"/>
      <c r="AY61" s="144"/>
      <c r="AZ61" s="144"/>
      <c r="BA61" s="144"/>
      <c r="BB61" s="144"/>
      <c r="BC61" s="144"/>
      <c r="BD61" s="144"/>
      <c r="BE61" s="144"/>
      <c r="BF61" s="144"/>
      <c r="BG61" s="144"/>
      <c r="BH61" s="144"/>
      <c r="BI61" s="22"/>
      <c r="BJ61" s="13"/>
      <c r="BK61" s="13"/>
      <c r="BL61" s="13"/>
      <c r="BM61" s="13"/>
      <c r="BN61" s="13"/>
      <c r="BO61" s="13"/>
      <c r="BP61" s="13"/>
      <c r="BQ61" s="13"/>
      <c r="BR61" s="13"/>
      <c r="BS61" s="13"/>
      <c r="BT61" s="13"/>
      <c r="BU61" s="13"/>
      <c r="BV61" s="13"/>
      <c r="BW61" s="13"/>
      <c r="BX61" s="13"/>
      <c r="BY61" s="13"/>
    </row>
    <row r="62" spans="1:77" ht="8.2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22"/>
      <c r="AG62" s="13"/>
      <c r="AH62" s="13"/>
      <c r="AI62" s="13"/>
      <c r="AJ62" s="13"/>
      <c r="AK62" s="13"/>
      <c r="AL62" s="13"/>
      <c r="AM62" s="13"/>
      <c r="AN62" s="13"/>
      <c r="AO62" s="13"/>
      <c r="AP62" s="13"/>
      <c r="AQ62" s="13"/>
      <c r="AR62" s="13"/>
      <c r="AS62" s="13"/>
      <c r="AT62" s="13"/>
      <c r="AU62" s="13"/>
      <c r="AV62" s="13"/>
      <c r="AW62" s="13"/>
      <c r="AX62" s="13"/>
      <c r="AY62" s="144"/>
      <c r="AZ62" s="144"/>
      <c r="BA62" s="144"/>
      <c r="BB62" s="144"/>
      <c r="BC62" s="144"/>
      <c r="BD62" s="144"/>
      <c r="BE62" s="144"/>
      <c r="BF62" s="144"/>
      <c r="BG62" s="144"/>
      <c r="BH62" s="144"/>
      <c r="BI62" s="22"/>
      <c r="BJ62" s="13"/>
      <c r="BK62" s="13"/>
      <c r="BL62" s="13"/>
      <c r="BM62" s="13"/>
      <c r="BN62" s="13"/>
      <c r="BO62" s="13"/>
      <c r="BP62" s="13"/>
      <c r="BQ62" s="13"/>
      <c r="BR62" s="13"/>
      <c r="BS62" s="13"/>
      <c r="BT62" s="13"/>
      <c r="BU62" s="13"/>
      <c r="BV62" s="13"/>
      <c r="BW62" s="13"/>
      <c r="BX62" s="13"/>
      <c r="BY62" s="13"/>
    </row>
    <row r="63" spans="1:77" ht="8.2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22"/>
      <c r="AG63" s="13"/>
      <c r="AH63" s="13"/>
      <c r="AI63" s="13"/>
      <c r="AJ63" s="13"/>
      <c r="AK63" s="13"/>
      <c r="AL63" s="13"/>
      <c r="AM63" s="13"/>
      <c r="AN63" s="13"/>
      <c r="AO63" s="13"/>
      <c r="AP63" s="13"/>
      <c r="AQ63" s="13"/>
      <c r="AR63" s="13"/>
      <c r="AS63" s="13"/>
      <c r="AT63" s="13"/>
      <c r="AU63" s="13"/>
      <c r="AV63" s="13"/>
      <c r="AW63" s="13"/>
      <c r="AX63" s="13"/>
      <c r="AY63" s="144"/>
      <c r="AZ63" s="144"/>
      <c r="BA63" s="144"/>
      <c r="BB63" s="144"/>
      <c r="BC63" s="144"/>
      <c r="BD63" s="144"/>
      <c r="BE63" s="144"/>
      <c r="BF63" s="144"/>
      <c r="BG63" s="144"/>
      <c r="BH63" s="144"/>
      <c r="BI63" s="22"/>
      <c r="BJ63" s="13"/>
      <c r="BK63" s="13"/>
      <c r="BL63" s="13"/>
      <c r="BM63" s="13"/>
      <c r="BN63" s="13"/>
      <c r="BO63" s="13"/>
      <c r="BP63" s="13"/>
      <c r="BQ63" s="13"/>
      <c r="BR63" s="13"/>
      <c r="BS63" s="13"/>
      <c r="BT63" s="13"/>
      <c r="BU63" s="13"/>
      <c r="BV63" s="13"/>
      <c r="BW63" s="13"/>
      <c r="BX63" s="13"/>
      <c r="BY63" s="13"/>
    </row>
    <row r="64" spans="1:77" ht="8.25" customHeight="1">
      <c r="A64" s="19" t="s">
        <v>37</v>
      </c>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203"/>
    </row>
    <row r="65" spans="1:77" ht="8.25" customHeight="1">
      <c r="A65" s="20"/>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204"/>
    </row>
    <row r="66" spans="1:77" ht="8.25" customHeight="1">
      <c r="A66" s="20"/>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204"/>
    </row>
    <row r="67" spans="1:77" ht="8.25" customHeight="1">
      <c r="A67" s="20"/>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204"/>
    </row>
    <row r="68" spans="1:77" ht="8.25" customHeight="1">
      <c r="A68" s="20"/>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204"/>
    </row>
    <row r="69" spans="1:77" ht="8.25" customHeight="1">
      <c r="A69" s="20"/>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204"/>
    </row>
    <row r="70" spans="1:77" ht="8.25" customHeight="1">
      <c r="A70" s="20"/>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204"/>
    </row>
    <row r="71" spans="1:77" ht="10.5" customHeight="1">
      <c r="A71" s="21"/>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205"/>
    </row>
    <row r="72" spans="1:77" ht="6"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row>
    <row r="73" spans="1:77" ht="6"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row>
    <row r="74" spans="1:77" ht="5.2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row>
    <row r="75" spans="1:77" ht="5.2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row>
    <row r="76" spans="1:77" ht="5.2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row>
    <row r="77" spans="1:77" ht="3" customHeight="1">
      <c r="A77" s="23"/>
      <c r="B77" s="23"/>
      <c r="C77" s="23"/>
      <c r="D77" s="23"/>
      <c r="E77" s="23"/>
      <c r="F77" s="23"/>
      <c r="G77" s="23"/>
      <c r="H77" s="45"/>
      <c r="I77" s="45"/>
      <c r="J77" s="45"/>
      <c r="K77" s="45"/>
      <c r="L77" s="45"/>
      <c r="M77" s="45"/>
      <c r="N77" s="45"/>
      <c r="O77" s="45"/>
      <c r="P77" s="45"/>
      <c r="Q77" s="45"/>
      <c r="R77" s="45"/>
      <c r="S77" s="45"/>
      <c r="T77" s="45"/>
      <c r="U77" s="45"/>
      <c r="V77" s="45"/>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row>
    <row r="78" spans="1:77" ht="3" customHeight="1">
      <c r="A78" s="23"/>
      <c r="B78" s="23"/>
      <c r="C78" s="23"/>
      <c r="D78" s="23"/>
      <c r="E78" s="23"/>
      <c r="F78" s="23"/>
      <c r="G78" s="23"/>
      <c r="H78" s="45"/>
      <c r="I78" s="45"/>
      <c r="J78" s="45"/>
      <c r="K78" s="45"/>
      <c r="L78" s="45"/>
      <c r="M78" s="45"/>
      <c r="N78" s="45"/>
      <c r="O78" s="45"/>
      <c r="P78" s="45"/>
      <c r="Q78" s="45"/>
      <c r="R78" s="45"/>
      <c r="S78" s="45"/>
      <c r="T78" s="45"/>
      <c r="U78" s="45"/>
      <c r="V78" s="45"/>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row>
    <row r="79" spans="1:77" ht="3" customHeight="1">
      <c r="A79" s="23"/>
      <c r="B79" s="23"/>
      <c r="C79" s="23"/>
      <c r="D79" s="23"/>
      <c r="E79" s="23"/>
      <c r="F79" s="23"/>
      <c r="G79" s="23"/>
      <c r="H79" s="45"/>
      <c r="I79" s="45"/>
      <c r="J79" s="45"/>
      <c r="K79" s="45"/>
      <c r="L79" s="45"/>
      <c r="M79" s="45"/>
      <c r="N79" s="45"/>
      <c r="O79" s="45"/>
      <c r="P79" s="45"/>
      <c r="Q79" s="45"/>
      <c r="R79" s="45"/>
      <c r="S79" s="45"/>
      <c r="T79" s="45"/>
      <c r="U79" s="45"/>
      <c r="V79" s="45"/>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row>
    <row r="80" spans="1:77" ht="3" customHeight="1">
      <c r="A80" s="23"/>
      <c r="B80" s="23"/>
      <c r="C80" s="23"/>
      <c r="D80" s="23"/>
      <c r="E80" s="23"/>
      <c r="F80" s="23"/>
      <c r="G80" s="23"/>
      <c r="H80" s="45"/>
      <c r="I80" s="45"/>
      <c r="J80" s="45"/>
      <c r="K80" s="45"/>
      <c r="L80" s="45"/>
      <c r="M80" s="45"/>
      <c r="N80" s="45"/>
      <c r="O80" s="45"/>
      <c r="P80" s="45"/>
      <c r="Q80" s="45"/>
      <c r="R80" s="45"/>
      <c r="S80" s="45"/>
      <c r="T80" s="45"/>
      <c r="U80" s="45"/>
      <c r="V80" s="45"/>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row>
    <row r="81" spans="1:78" ht="3" customHeight="1">
      <c r="A81" s="23"/>
      <c r="B81" s="23"/>
      <c r="C81" s="23"/>
      <c r="D81" s="23"/>
      <c r="E81" s="23"/>
      <c r="F81" s="23"/>
      <c r="G81" s="23"/>
      <c r="H81" s="45"/>
      <c r="I81" s="45"/>
      <c r="J81" s="45"/>
      <c r="K81" s="45"/>
      <c r="L81" s="45"/>
      <c r="M81" s="45"/>
      <c r="N81" s="45"/>
      <c r="O81" s="45"/>
      <c r="P81" s="45"/>
      <c r="Q81" s="45"/>
      <c r="R81" s="45"/>
      <c r="S81" s="45"/>
      <c r="T81" s="45"/>
      <c r="U81" s="45"/>
      <c r="V81" s="45"/>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row>
    <row r="82" spans="1:78" ht="3" customHeight="1">
      <c r="A82" s="23"/>
      <c r="B82" s="23"/>
      <c r="C82" s="23"/>
      <c r="D82" s="23"/>
      <c r="E82" s="23"/>
      <c r="F82" s="23"/>
      <c r="G82" s="23"/>
      <c r="H82" s="45"/>
      <c r="I82" s="45"/>
      <c r="J82" s="45"/>
      <c r="K82" s="45"/>
      <c r="L82" s="45"/>
      <c r="M82" s="45"/>
      <c r="N82" s="45"/>
      <c r="O82" s="45"/>
      <c r="P82" s="45"/>
      <c r="Q82" s="45"/>
      <c r="R82" s="45"/>
      <c r="S82" s="45"/>
      <c r="T82" s="45"/>
      <c r="U82" s="45"/>
      <c r="V82" s="45"/>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row>
    <row r="83" spans="1:78" ht="4.5" customHeight="1">
      <c r="A83" s="24"/>
      <c r="B83" s="24"/>
      <c r="C83" s="24"/>
      <c r="D83" s="44"/>
      <c r="E83" s="44"/>
      <c r="F83" s="44"/>
      <c r="G83" s="44"/>
      <c r="H83" s="24"/>
      <c r="I83" s="24"/>
      <c r="J83" s="24"/>
      <c r="K83" s="44"/>
      <c r="L83" s="44"/>
      <c r="M83" s="44"/>
      <c r="N83" s="44"/>
      <c r="O83" s="83"/>
      <c r="P83" s="83"/>
      <c r="Q83" s="83"/>
      <c r="R83" s="83"/>
      <c r="S83" s="87"/>
      <c r="T83" s="87"/>
      <c r="U83" s="87"/>
      <c r="V83" s="83"/>
      <c r="W83" s="83"/>
      <c r="X83" s="87"/>
      <c r="Y83" s="87"/>
      <c r="Z83" s="87"/>
      <c r="AA83" s="87"/>
      <c r="AB83" s="22"/>
      <c r="AC83" s="83"/>
      <c r="AD83" s="103"/>
      <c r="AE83" s="104"/>
      <c r="AF83" s="104"/>
      <c r="AG83" s="104"/>
      <c r="AH83" s="104"/>
      <c r="AI83" s="104"/>
      <c r="AJ83" s="103"/>
      <c r="AK83" s="103"/>
      <c r="AL83" s="11"/>
      <c r="AM83" s="11"/>
      <c r="AN83" s="11"/>
      <c r="AO83" s="11"/>
      <c r="AP83" s="11"/>
      <c r="AQ83" s="83"/>
      <c r="AR83" s="83"/>
      <c r="AS83" s="103"/>
      <c r="AT83" s="103"/>
      <c r="AU83" s="103"/>
      <c r="AV83" s="103"/>
      <c r="AW83" s="103"/>
      <c r="AX83" s="103"/>
      <c r="AY83" s="103"/>
      <c r="AZ83" s="103"/>
      <c r="BA83" s="103"/>
      <c r="BB83" s="103"/>
      <c r="BC83" s="103"/>
      <c r="BD83" s="103"/>
      <c r="BE83" s="103"/>
      <c r="BF83" s="103"/>
      <c r="BG83" s="103"/>
      <c r="BH83" s="103"/>
      <c r="BI83" s="11"/>
      <c r="BJ83" s="11"/>
      <c r="BK83" s="11"/>
      <c r="BL83" s="11"/>
      <c r="BM83" s="11"/>
      <c r="BN83" s="11"/>
      <c r="BO83" s="11"/>
      <c r="BP83" s="11"/>
      <c r="BQ83" s="11"/>
      <c r="BR83" s="11"/>
      <c r="BS83" s="11"/>
      <c r="BT83" s="11"/>
      <c r="BU83" s="11"/>
      <c r="BV83" s="11"/>
      <c r="BW83" s="11"/>
      <c r="BX83" s="11"/>
      <c r="BY83" s="11"/>
      <c r="BZ83" s="4"/>
    </row>
    <row r="84" spans="1:78" ht="6.75" customHeight="1">
      <c r="A84" s="22"/>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row>
    <row r="85" spans="1:78" ht="6.75" customHeight="1">
      <c r="A85" s="22"/>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22"/>
      <c r="AM85" s="22"/>
      <c r="AN85" s="22"/>
      <c r="AO85" s="22"/>
      <c r="AP85" s="22"/>
      <c r="AQ85" s="22"/>
      <c r="AR85" s="22"/>
      <c r="AS85" s="140"/>
      <c r="AT85" s="140"/>
      <c r="AU85" s="140"/>
      <c r="AV85" s="140"/>
      <c r="AW85" s="140"/>
      <c r="AX85" s="140"/>
      <c r="AY85" s="140"/>
      <c r="AZ85" s="140"/>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140"/>
    </row>
    <row r="86" spans="1:78" ht="6" customHeight="1">
      <c r="A86" s="22"/>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22"/>
      <c r="AN86" s="22"/>
      <c r="AO86" s="22"/>
      <c r="AP86" s="22"/>
      <c r="AQ86" s="22"/>
      <c r="AR86" s="22"/>
      <c r="AS86" s="140"/>
      <c r="AT86" s="140"/>
      <c r="AU86" s="140"/>
      <c r="AV86" s="140"/>
      <c r="AW86" s="140"/>
      <c r="AX86" s="140"/>
      <c r="AY86" s="140"/>
      <c r="AZ86" s="140"/>
      <c r="BA86" s="22"/>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row>
    <row r="87" spans="1:78" ht="6" customHeight="1">
      <c r="A87" s="22"/>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22"/>
      <c r="AN87" s="22"/>
      <c r="AO87" s="22"/>
      <c r="AP87" s="22"/>
      <c r="AQ87" s="22"/>
      <c r="AR87" s="22"/>
      <c r="AS87" s="140"/>
      <c r="AT87" s="140"/>
      <c r="AU87" s="140"/>
      <c r="AV87" s="140"/>
      <c r="AW87" s="140"/>
      <c r="AX87" s="140"/>
      <c r="AY87" s="140"/>
      <c r="AZ87" s="140"/>
      <c r="BA87" s="22"/>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row>
    <row r="88" spans="1:78" ht="6" customHeight="1">
      <c r="A88" s="22"/>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22"/>
      <c r="AN88" s="22"/>
      <c r="AO88" s="22"/>
      <c r="AP88" s="22"/>
      <c r="AQ88" s="22"/>
      <c r="AR88" s="22"/>
      <c r="AS88" s="22"/>
      <c r="AT88" s="22"/>
      <c r="AU88" s="22"/>
      <c r="AV88" s="22"/>
      <c r="AW88" s="22"/>
      <c r="AX88" s="22"/>
      <c r="AY88" s="22"/>
      <c r="AZ88" s="22"/>
      <c r="BA88" s="22"/>
      <c r="BB88" s="172"/>
      <c r="BC88" s="172"/>
      <c r="BD88" s="172"/>
      <c r="BE88" s="172"/>
      <c r="BF88" s="172"/>
      <c r="BG88" s="172"/>
      <c r="BH88" s="172"/>
      <c r="BI88" s="172"/>
      <c r="BJ88" s="172"/>
      <c r="BK88" s="172"/>
      <c r="BL88" s="172"/>
      <c r="BM88" s="172"/>
      <c r="BN88" s="172"/>
      <c r="BO88" s="172"/>
      <c r="BP88" s="172"/>
      <c r="BQ88" s="172"/>
      <c r="BR88" s="172"/>
      <c r="BS88" s="172"/>
      <c r="BT88" s="172"/>
      <c r="BU88" s="172"/>
      <c r="BV88" s="172"/>
      <c r="BW88" s="172"/>
      <c r="BX88" s="172"/>
      <c r="BY88" s="172"/>
    </row>
    <row r="89" spans="1:78" ht="6.75" customHeight="1">
      <c r="A89" s="22"/>
      <c r="B89" s="41"/>
      <c r="C89" s="41"/>
      <c r="D89" s="41"/>
      <c r="E89" s="41"/>
      <c r="F89" s="41"/>
      <c r="G89" s="41"/>
      <c r="H89" s="41"/>
      <c r="I89" s="41"/>
      <c r="J89" s="41"/>
      <c r="K89" s="41"/>
      <c r="L89" s="41"/>
      <c r="M89" s="41"/>
      <c r="N89" s="41"/>
      <c r="O89" s="41"/>
      <c r="P89" s="41"/>
      <c r="Q89" s="41"/>
      <c r="R89" s="41"/>
      <c r="S89" s="41"/>
      <c r="T89" s="41"/>
      <c r="U89" s="41"/>
      <c r="V89" s="41"/>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172"/>
      <c r="BC89" s="172"/>
      <c r="BD89" s="172"/>
      <c r="BE89" s="172"/>
      <c r="BF89" s="172"/>
      <c r="BG89" s="172"/>
      <c r="BH89" s="172"/>
      <c r="BI89" s="172"/>
      <c r="BJ89" s="172"/>
      <c r="BK89" s="172"/>
      <c r="BL89" s="172"/>
      <c r="BM89" s="172"/>
      <c r="BN89" s="172"/>
      <c r="BO89" s="172"/>
      <c r="BP89" s="172"/>
      <c r="BQ89" s="172"/>
      <c r="BR89" s="172"/>
      <c r="BS89" s="172"/>
      <c r="BT89" s="172"/>
      <c r="BU89" s="172"/>
      <c r="BV89" s="172"/>
      <c r="BW89" s="172"/>
      <c r="BX89" s="172"/>
      <c r="BY89" s="172"/>
    </row>
    <row r="90" spans="1:78" ht="6.75" customHeight="1">
      <c r="A90" s="22"/>
      <c r="B90" s="41"/>
      <c r="C90" s="41"/>
      <c r="D90" s="41"/>
      <c r="E90" s="41"/>
      <c r="F90" s="41"/>
      <c r="G90" s="41"/>
      <c r="H90" s="41"/>
      <c r="I90" s="41"/>
      <c r="J90" s="41"/>
      <c r="K90" s="41"/>
      <c r="L90" s="41"/>
      <c r="M90" s="41"/>
      <c r="N90" s="41"/>
      <c r="O90" s="41"/>
      <c r="P90" s="41"/>
      <c r="Q90" s="41"/>
      <c r="R90" s="41"/>
      <c r="S90" s="41"/>
      <c r="T90" s="41"/>
      <c r="U90" s="41"/>
      <c r="V90" s="41"/>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172"/>
      <c r="BC90" s="172"/>
      <c r="BD90" s="172"/>
      <c r="BE90" s="172"/>
      <c r="BF90" s="172"/>
      <c r="BG90" s="172"/>
      <c r="BH90" s="172"/>
      <c r="BI90" s="172"/>
      <c r="BJ90" s="172"/>
      <c r="BK90" s="172"/>
      <c r="BL90" s="172"/>
      <c r="BM90" s="172"/>
      <c r="BN90" s="172"/>
      <c r="BO90" s="172"/>
      <c r="BP90" s="172"/>
      <c r="BQ90" s="172"/>
      <c r="BR90" s="172"/>
      <c r="BS90" s="172"/>
      <c r="BT90" s="172"/>
      <c r="BU90" s="172"/>
      <c r="BV90" s="172"/>
      <c r="BW90" s="172"/>
      <c r="BX90" s="172"/>
      <c r="BY90" s="172"/>
    </row>
    <row r="91" spans="1:78" ht="6" customHeight="1">
      <c r="A91" s="22"/>
      <c r="B91" s="40"/>
      <c r="C91" s="40"/>
      <c r="D91" s="40"/>
      <c r="E91" s="40"/>
      <c r="F91" s="40"/>
      <c r="G91" s="40"/>
      <c r="H91" s="40"/>
      <c r="I91" s="40"/>
      <c r="J91" s="40"/>
      <c r="K91" s="40"/>
      <c r="L91" s="40"/>
      <c r="M91" s="40"/>
      <c r="N91" s="40"/>
      <c r="O91" s="40"/>
      <c r="P91" s="40"/>
      <c r="Q91" s="40"/>
      <c r="R91" s="40"/>
      <c r="S91" s="40"/>
      <c r="T91" s="40"/>
      <c r="U91" s="40"/>
      <c r="V91" s="40"/>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172"/>
      <c r="BC91" s="172"/>
      <c r="BD91" s="172"/>
      <c r="BE91" s="172"/>
      <c r="BF91" s="172"/>
      <c r="BG91" s="172"/>
      <c r="BH91" s="172"/>
      <c r="BI91" s="172"/>
      <c r="BJ91" s="172"/>
      <c r="BK91" s="172"/>
      <c r="BL91" s="172"/>
      <c r="BM91" s="172"/>
      <c r="BN91" s="172"/>
      <c r="BO91" s="172"/>
      <c r="BP91" s="172"/>
      <c r="BQ91" s="172"/>
      <c r="BR91" s="172"/>
      <c r="BS91" s="172"/>
      <c r="BT91" s="172"/>
      <c r="BU91" s="172"/>
      <c r="BV91" s="172"/>
      <c r="BW91" s="172"/>
      <c r="BX91" s="172"/>
      <c r="BY91" s="172"/>
    </row>
    <row r="92" spans="1:78" ht="6" customHeight="1">
      <c r="A92" s="22"/>
      <c r="B92" s="40"/>
      <c r="C92" s="40"/>
      <c r="D92" s="40"/>
      <c r="E92" s="40"/>
      <c r="F92" s="40"/>
      <c r="G92" s="40"/>
      <c r="H92" s="40"/>
      <c r="I92" s="40"/>
      <c r="J92" s="40"/>
      <c r="K92" s="40"/>
      <c r="L92" s="40"/>
      <c r="M92" s="40"/>
      <c r="N92" s="40"/>
      <c r="O92" s="40"/>
      <c r="P92" s="40"/>
      <c r="Q92" s="40"/>
      <c r="R92" s="40"/>
      <c r="S92" s="40"/>
      <c r="T92" s="40"/>
      <c r="U92" s="40"/>
      <c r="V92" s="40"/>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178"/>
      <c r="BF92" s="178"/>
      <c r="BG92" s="178"/>
      <c r="BH92" s="178"/>
      <c r="BI92" s="178"/>
      <c r="BJ92" s="178"/>
      <c r="BK92" s="178"/>
      <c r="BL92" s="178"/>
      <c r="BM92" s="178"/>
      <c r="BN92" s="178"/>
      <c r="BO92" s="178"/>
      <c r="BP92" s="178"/>
      <c r="BQ92" s="178"/>
      <c r="BR92" s="178"/>
      <c r="BS92" s="178"/>
      <c r="BT92" s="178"/>
      <c r="BU92" s="178"/>
      <c r="BV92" s="178"/>
      <c r="BW92" s="22"/>
      <c r="BX92" s="22"/>
      <c r="BY92" s="22"/>
    </row>
    <row r="93" spans="1:78" ht="6" customHeight="1">
      <c r="A93" s="22"/>
      <c r="B93" s="40"/>
      <c r="C93" s="40"/>
      <c r="D93" s="40"/>
      <c r="E93" s="40"/>
      <c r="F93" s="40"/>
      <c r="G93" s="40"/>
      <c r="H93" s="40"/>
      <c r="I93" s="40"/>
      <c r="J93" s="40"/>
      <c r="K93" s="40"/>
      <c r="L93" s="40"/>
      <c r="M93" s="40"/>
      <c r="N93" s="40"/>
      <c r="O93" s="40"/>
      <c r="P93" s="40"/>
      <c r="Q93" s="40"/>
      <c r="R93" s="40"/>
      <c r="S93" s="40"/>
      <c r="T93" s="40"/>
      <c r="U93" s="40"/>
      <c r="V93" s="40"/>
      <c r="W93" s="22"/>
      <c r="X93" s="22"/>
      <c r="Y93" s="22"/>
      <c r="Z93" s="22"/>
      <c r="AA93" s="22"/>
      <c r="AB93" s="22"/>
      <c r="AC93" s="22"/>
      <c r="AD93" s="22"/>
      <c r="AE93" s="105"/>
      <c r="AF93" s="105"/>
      <c r="AG93" s="105"/>
      <c r="AH93" s="105"/>
      <c r="AI93" s="105"/>
      <c r="AJ93" s="105"/>
      <c r="AK93" s="105"/>
      <c r="AL93" s="105"/>
      <c r="AM93" s="105"/>
      <c r="AN93" s="105"/>
      <c r="AO93" s="105"/>
      <c r="AP93" s="105"/>
      <c r="AQ93" s="105"/>
      <c r="AR93" s="105"/>
      <c r="AS93" s="105"/>
      <c r="AT93" s="105"/>
      <c r="AU93" s="105"/>
      <c r="AV93" s="22"/>
      <c r="AW93" s="22"/>
      <c r="AX93" s="22"/>
      <c r="AY93" s="22"/>
      <c r="AZ93" s="22"/>
      <c r="BA93" s="22"/>
      <c r="BB93" s="22"/>
      <c r="BC93" s="22"/>
      <c r="BD93" s="22"/>
      <c r="BE93" s="179"/>
      <c r="BF93" s="179"/>
      <c r="BG93" s="179"/>
      <c r="BH93" s="179"/>
      <c r="BI93" s="179"/>
      <c r="BJ93" s="179"/>
      <c r="BK93" s="179"/>
      <c r="BL93" s="179"/>
      <c r="BM93" s="179"/>
      <c r="BN93" s="179"/>
      <c r="BO93" s="179"/>
      <c r="BP93" s="179"/>
      <c r="BQ93" s="179"/>
      <c r="BR93" s="179"/>
      <c r="BS93" s="179"/>
      <c r="BT93" s="179"/>
      <c r="BU93" s="179"/>
      <c r="BV93" s="179"/>
      <c r="BW93" s="22"/>
      <c r="BX93" s="22"/>
      <c r="BY93" s="22"/>
    </row>
    <row r="94" spans="1:78" ht="9" customHeight="1">
      <c r="A94" s="22"/>
      <c r="B94" s="22"/>
      <c r="C94" s="22"/>
      <c r="D94" s="22"/>
      <c r="E94" s="22"/>
      <c r="F94" s="22"/>
      <c r="G94" s="22"/>
      <c r="H94" s="22"/>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22"/>
      <c r="BT94" s="22"/>
      <c r="BU94" s="22"/>
      <c r="BV94" s="22"/>
      <c r="BW94" s="22"/>
      <c r="BX94" s="22"/>
      <c r="BY94" s="22"/>
    </row>
    <row r="95" spans="1:78" ht="6" customHeight="1">
      <c r="A95" s="2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row>
    <row r="96" spans="1:78" ht="6" customHeight="1">
      <c r="A96" s="2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row>
    <row r="97" spans="1:77" ht="6" customHeight="1">
      <c r="A97" s="2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row>
    <row r="98" spans="1:77" ht="6.75" customHeight="1">
      <c r="A98" s="2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row>
    <row r="99" spans="1:77" ht="6.75" customHeight="1">
      <c r="A99" s="2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row>
    <row r="100" spans="1:77" ht="6.75" customHeight="1">
      <c r="A100" s="2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row>
    <row r="101" spans="1:77" ht="6.75" customHeight="1">
      <c r="A101" s="2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row>
    <row r="102" spans="1:77" ht="6.75" customHeight="1">
      <c r="A102" s="2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row>
    <row r="103" spans="1:77" ht="6.75" customHeight="1">
      <c r="A103" s="2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row>
    <row r="104" spans="1:77" ht="6.75" customHeight="1">
      <c r="A104" s="2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row>
    <row r="105" spans="1:77" ht="5.2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row>
    <row r="106" spans="1:77" ht="5.2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row>
  </sheetData>
  <mergeCells count="135">
    <mergeCell ref="A40:I40"/>
    <mergeCell ref="J40:M40"/>
    <mergeCell ref="N40:W40"/>
    <mergeCell ref="A41:I41"/>
    <mergeCell ref="J41:M41"/>
    <mergeCell ref="N41:W41"/>
    <mergeCell ref="A42:I42"/>
    <mergeCell ref="J42:M42"/>
    <mergeCell ref="N42:W42"/>
    <mergeCell ref="A43:I43"/>
    <mergeCell ref="J43:M43"/>
    <mergeCell ref="N43:W43"/>
    <mergeCell ref="A44:I44"/>
    <mergeCell ref="J44:M44"/>
    <mergeCell ref="N44:W44"/>
    <mergeCell ref="A45:I45"/>
    <mergeCell ref="J45:M45"/>
    <mergeCell ref="N45:W45"/>
    <mergeCell ref="A46:I46"/>
    <mergeCell ref="J46:M46"/>
    <mergeCell ref="N46:W46"/>
    <mergeCell ref="A47:I47"/>
    <mergeCell ref="J47:M47"/>
    <mergeCell ref="N47:W47"/>
    <mergeCell ref="A48:I48"/>
    <mergeCell ref="J48:M48"/>
    <mergeCell ref="N48:W48"/>
    <mergeCell ref="AQ56:BA56"/>
    <mergeCell ref="BB56:BY56"/>
    <mergeCell ref="A59:BY59"/>
    <mergeCell ref="AE93:AU93"/>
    <mergeCell ref="BE93:BV93"/>
    <mergeCell ref="I94:BR94"/>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50:AE52"/>
    <mergeCell ref="A53:M55"/>
    <mergeCell ref="N53:AA55"/>
    <mergeCell ref="AB53:AH55"/>
    <mergeCell ref="AI53:AJ55"/>
    <mergeCell ref="AK53:AL55"/>
    <mergeCell ref="AM53:AN55"/>
    <mergeCell ref="AO53:AP55"/>
    <mergeCell ref="AQ53:BA55"/>
    <mergeCell ref="BB53:BM55"/>
    <mergeCell ref="BN53:BS55"/>
    <mergeCell ref="BT53:BU55"/>
    <mergeCell ref="BV53:BW55"/>
    <mergeCell ref="BX53:BY55"/>
    <mergeCell ref="A56:M58"/>
    <mergeCell ref="N56:O58"/>
    <mergeCell ref="P56:Q58"/>
    <mergeCell ref="R56:S58"/>
    <mergeCell ref="T56:U58"/>
    <mergeCell ref="V56:W58"/>
    <mergeCell ref="X56:Y58"/>
    <mergeCell ref="Z56:AA58"/>
    <mergeCell ref="AB56:AH58"/>
    <mergeCell ref="AI56:AP58"/>
    <mergeCell ref="AQ57:BA58"/>
    <mergeCell ref="BB57:BY58"/>
    <mergeCell ref="A61:AE63"/>
    <mergeCell ref="B84:AK85"/>
    <mergeCell ref="B86:C88"/>
    <mergeCell ref="D86:E88"/>
    <mergeCell ref="F86:G88"/>
    <mergeCell ref="H86:I88"/>
    <mergeCell ref="J86:K88"/>
    <mergeCell ref="L86:M88"/>
    <mergeCell ref="N86:O88"/>
    <mergeCell ref="P86:R88"/>
    <mergeCell ref="S86:T88"/>
    <mergeCell ref="U86:V88"/>
    <mergeCell ref="W86:X88"/>
    <mergeCell ref="Y86:Z88"/>
    <mergeCell ref="AA86:AB88"/>
    <mergeCell ref="AC86:AD88"/>
    <mergeCell ref="AE86:AF88"/>
    <mergeCell ref="AG86:AH88"/>
    <mergeCell ref="AI86:AJ88"/>
    <mergeCell ref="AK86:AL88"/>
    <mergeCell ref="BB86:BM87"/>
    <mergeCell ref="BN86:BY87"/>
    <mergeCell ref="B89:V90"/>
    <mergeCell ref="B91:C93"/>
    <mergeCell ref="D91:E93"/>
    <mergeCell ref="F91:G93"/>
    <mergeCell ref="H91:I93"/>
    <mergeCell ref="J91:K93"/>
    <mergeCell ref="L91:M93"/>
    <mergeCell ref="N91:O93"/>
    <mergeCell ref="P91:R93"/>
    <mergeCell ref="S91:T93"/>
    <mergeCell ref="U91:V93"/>
    <mergeCell ref="AN19:AY26"/>
    <mergeCell ref="AN27:AY34"/>
    <mergeCell ref="A64:BY71"/>
    <mergeCell ref="B95:BY104"/>
  </mergeCells>
  <phoneticPr fontId="22"/>
  <dataValidations count="13">
    <dataValidation allowBlank="1" showDropDown="0" showInputMessage="1" showErrorMessage="1" promptTitle="開設者" prompt="氏名を記載してください" sqref="Z32:AM34"/>
    <dataValidation allowBlank="1" showDropDown="0" showInputMessage="1" showErrorMessage="1" promptTitle="開設者" prompt="代表者の職を記載してください（個人の場合は記載不要）" sqref="N32:Y34"/>
    <dataValidation allowBlank="1" showDropDown="0" showInputMessage="1" showErrorMessage="1" promptTitle="開設者" prompt="法人名を記載してください（個人の場合は記載不要）" sqref="N29:AM31"/>
    <dataValidation type="whole" imeMode="disabled" allowBlank="1" showDropDown="0" showInputMessage="1" showErrorMessage="1" sqref="AI53:AP55 N56:AA58 BT53:BY55">
      <formula1>0</formula1>
      <formula2>9</formula2>
    </dataValidation>
    <dataValidation type="whole" allowBlank="1" showDropDown="0"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DropDown="0"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DropDown="0"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DropDown="0"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DropDown="0"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DropDown="0"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DropDown="0" showInputMessage="1" showErrorMessage="1" sqref="BF29:BY34"/>
    <dataValidation imeMode="fullKatakana" allowBlank="1" showDropDown="0" showInputMessage="1" showErrorMessage="1" sqref="N19:AM20 N27:AM28 BB56:BY56"/>
    <dataValidation type="list" allowBlank="1" showDropDown="0"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fitToWidth="1" fitToHeight="1" orientation="portrait" usePrinterDefaults="1"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dimension ref="A1:B48"/>
  <sheetViews>
    <sheetView workbookViewId="0">
      <selection activeCell="P31" sqref="P31"/>
    </sheetView>
  </sheetViews>
  <sheetFormatPr defaultColWidth="9" defaultRowHeight="13.5"/>
  <cols>
    <col min="1" max="16384" width="9" style="208"/>
  </cols>
  <sheetData>
    <row r="1" spans="1:2">
      <c r="A1" s="208" t="s">
        <v>279</v>
      </c>
    </row>
    <row r="2" spans="1:2">
      <c r="A2" s="208" t="s">
        <v>280</v>
      </c>
      <c r="B2" s="208">
        <v>1</v>
      </c>
    </row>
    <row r="3" spans="1:2">
      <c r="A3" s="208" t="s">
        <v>159</v>
      </c>
      <c r="B3" s="208">
        <v>2</v>
      </c>
    </row>
    <row r="4" spans="1:2">
      <c r="A4" s="208" t="s">
        <v>281</v>
      </c>
      <c r="B4" s="208">
        <v>3</v>
      </c>
    </row>
    <row r="5" spans="1:2">
      <c r="A5" s="208" t="s">
        <v>276</v>
      </c>
      <c r="B5" s="208">
        <v>4</v>
      </c>
    </row>
    <row r="6" spans="1:2">
      <c r="A6" s="208" t="s">
        <v>283</v>
      </c>
      <c r="B6" s="208">
        <v>5</v>
      </c>
    </row>
    <row r="7" spans="1:2">
      <c r="A7" s="208" t="s">
        <v>285</v>
      </c>
      <c r="B7" s="208">
        <v>6</v>
      </c>
    </row>
    <row r="8" spans="1:2">
      <c r="A8" s="208" t="s">
        <v>286</v>
      </c>
      <c r="B8" s="208">
        <v>7</v>
      </c>
    </row>
    <row r="9" spans="1:2">
      <c r="A9" s="208" t="s">
        <v>288</v>
      </c>
      <c r="B9" s="208">
        <v>8</v>
      </c>
    </row>
    <row r="10" spans="1:2">
      <c r="A10" s="208" t="s">
        <v>289</v>
      </c>
      <c r="B10" s="208">
        <v>9</v>
      </c>
    </row>
    <row r="11" spans="1:2">
      <c r="A11" s="208" t="s">
        <v>291</v>
      </c>
      <c r="B11" s="208">
        <v>10</v>
      </c>
    </row>
    <row r="12" spans="1:2">
      <c r="A12" s="208" t="s">
        <v>204</v>
      </c>
      <c r="B12" s="208">
        <v>11</v>
      </c>
    </row>
    <row r="13" spans="1:2">
      <c r="A13" s="208" t="s">
        <v>95</v>
      </c>
      <c r="B13" s="208">
        <v>12</v>
      </c>
    </row>
    <row r="14" spans="1:2">
      <c r="A14" s="208" t="s">
        <v>81</v>
      </c>
      <c r="B14" s="208">
        <v>13</v>
      </c>
    </row>
    <row r="15" spans="1:2">
      <c r="A15" s="208" t="s">
        <v>295</v>
      </c>
      <c r="B15" s="208">
        <v>14</v>
      </c>
    </row>
    <row r="16" spans="1:2">
      <c r="A16" s="208" t="s">
        <v>296</v>
      </c>
      <c r="B16" s="208">
        <v>15</v>
      </c>
    </row>
    <row r="17" spans="1:2">
      <c r="A17" s="208" t="s">
        <v>299</v>
      </c>
      <c r="B17" s="208">
        <v>16</v>
      </c>
    </row>
    <row r="18" spans="1:2">
      <c r="A18" s="208" t="s">
        <v>301</v>
      </c>
      <c r="B18" s="208">
        <v>17</v>
      </c>
    </row>
    <row r="19" spans="1:2">
      <c r="A19" s="208" t="s">
        <v>304</v>
      </c>
      <c r="B19" s="208">
        <v>18</v>
      </c>
    </row>
    <row r="20" spans="1:2">
      <c r="A20" s="208" t="s">
        <v>307</v>
      </c>
      <c r="B20" s="208">
        <v>19</v>
      </c>
    </row>
    <row r="21" spans="1:2">
      <c r="A21" s="208" t="s">
        <v>308</v>
      </c>
      <c r="B21" s="208">
        <v>20</v>
      </c>
    </row>
    <row r="22" spans="1:2">
      <c r="A22" s="208" t="s">
        <v>70</v>
      </c>
      <c r="B22" s="208">
        <v>21</v>
      </c>
    </row>
    <row r="23" spans="1:2">
      <c r="A23" s="208" t="s">
        <v>309</v>
      </c>
      <c r="B23" s="208">
        <v>22</v>
      </c>
    </row>
    <row r="24" spans="1:2">
      <c r="A24" s="208" t="s">
        <v>33</v>
      </c>
      <c r="B24" s="208">
        <v>23</v>
      </c>
    </row>
    <row r="25" spans="1:2">
      <c r="A25" s="208" t="s">
        <v>310</v>
      </c>
      <c r="B25" s="208">
        <v>24</v>
      </c>
    </row>
    <row r="26" spans="1:2">
      <c r="A26" s="208" t="s">
        <v>216</v>
      </c>
      <c r="B26" s="208">
        <v>25</v>
      </c>
    </row>
    <row r="27" spans="1:2">
      <c r="A27" s="208" t="s">
        <v>168</v>
      </c>
      <c r="B27" s="208">
        <v>26</v>
      </c>
    </row>
    <row r="28" spans="1:2">
      <c r="A28" s="208" t="s">
        <v>180</v>
      </c>
      <c r="B28" s="208">
        <v>27</v>
      </c>
    </row>
    <row r="29" spans="1:2">
      <c r="A29" s="208" t="s">
        <v>312</v>
      </c>
      <c r="B29" s="208">
        <v>28</v>
      </c>
    </row>
    <row r="30" spans="1:2">
      <c r="A30" s="208" t="s">
        <v>313</v>
      </c>
      <c r="B30" s="208">
        <v>29</v>
      </c>
    </row>
    <row r="31" spans="1:2">
      <c r="A31" s="208" t="s">
        <v>316</v>
      </c>
      <c r="B31" s="208">
        <v>30</v>
      </c>
    </row>
    <row r="32" spans="1:2">
      <c r="A32" s="208" t="s">
        <v>318</v>
      </c>
      <c r="B32" s="208">
        <v>31</v>
      </c>
    </row>
    <row r="33" spans="1:2">
      <c r="A33" s="208" t="s">
        <v>322</v>
      </c>
      <c r="B33" s="208">
        <v>32</v>
      </c>
    </row>
    <row r="34" spans="1:2">
      <c r="A34" s="208" t="s">
        <v>324</v>
      </c>
      <c r="B34" s="208">
        <v>33</v>
      </c>
    </row>
    <row r="35" spans="1:2">
      <c r="A35" s="208" t="s">
        <v>126</v>
      </c>
      <c r="B35" s="208">
        <v>34</v>
      </c>
    </row>
    <row r="36" spans="1:2">
      <c r="A36" s="208" t="s">
        <v>327</v>
      </c>
      <c r="B36" s="208">
        <v>35</v>
      </c>
    </row>
    <row r="37" spans="1:2">
      <c r="A37" s="208" t="s">
        <v>328</v>
      </c>
      <c r="B37" s="208">
        <v>36</v>
      </c>
    </row>
    <row r="38" spans="1:2">
      <c r="A38" s="208" t="s">
        <v>178</v>
      </c>
      <c r="B38" s="208">
        <v>37</v>
      </c>
    </row>
    <row r="39" spans="1:2">
      <c r="A39" s="208" t="s">
        <v>165</v>
      </c>
      <c r="B39" s="208">
        <v>38</v>
      </c>
    </row>
    <row r="40" spans="1:2">
      <c r="A40" s="208" t="s">
        <v>330</v>
      </c>
      <c r="B40" s="208">
        <v>39</v>
      </c>
    </row>
    <row r="41" spans="1:2">
      <c r="A41" s="208" t="s">
        <v>332</v>
      </c>
      <c r="B41" s="208">
        <v>40</v>
      </c>
    </row>
    <row r="42" spans="1:2">
      <c r="A42" s="208" t="s">
        <v>239</v>
      </c>
      <c r="B42" s="208">
        <v>41</v>
      </c>
    </row>
    <row r="43" spans="1:2">
      <c r="A43" s="208" t="s">
        <v>333</v>
      </c>
      <c r="B43" s="208">
        <v>42</v>
      </c>
    </row>
    <row r="44" spans="1:2">
      <c r="A44" s="208" t="s">
        <v>337</v>
      </c>
      <c r="B44" s="208">
        <v>43</v>
      </c>
    </row>
    <row r="45" spans="1:2">
      <c r="A45" s="208" t="s">
        <v>338</v>
      </c>
      <c r="B45" s="208">
        <v>44</v>
      </c>
    </row>
    <row r="46" spans="1:2">
      <c r="A46" s="208" t="s">
        <v>75</v>
      </c>
      <c r="B46" s="208">
        <v>45</v>
      </c>
    </row>
    <row r="47" spans="1:2">
      <c r="A47" s="208" t="s">
        <v>105</v>
      </c>
      <c r="B47" s="208">
        <v>46</v>
      </c>
    </row>
    <row r="48" spans="1:2">
      <c r="A48" s="208" t="s">
        <v>269</v>
      </c>
      <c r="B48" s="208">
        <v>47</v>
      </c>
    </row>
  </sheetData>
  <phoneticPr fontId="22"/>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G40"/>
  <sheetViews>
    <sheetView showGridLines="0" topLeftCell="B1" zoomScale="70" zoomScaleNormal="70" workbookViewId="0">
      <pane xSplit="1" ySplit="12" topLeftCell="C13" activePane="bottomRight" state="frozen"/>
      <selection pane="topRight"/>
      <selection pane="bottomLeft"/>
      <selection pane="bottomRight" activeCell="BX3" sqref="BX3"/>
    </sheetView>
  </sheetViews>
  <sheetFormatPr defaultColWidth="9" defaultRowHeight="18.75" customHeight="1"/>
  <cols>
    <col min="1" max="1" width="12.375" style="329" hidden="1" customWidth="1"/>
    <col min="2" max="2" width="5.375" style="329" customWidth="1"/>
    <col min="3" max="3" width="25.375" style="329" customWidth="1"/>
    <col min="4" max="8" width="10.375" style="329" customWidth="1"/>
    <col min="9" max="9" width="15" style="329" customWidth="1"/>
    <col min="10" max="10" width="9" style="329"/>
    <col min="11" max="12" width="15.375" style="329" customWidth="1"/>
    <col min="13" max="28" width="8.375" style="329" customWidth="1"/>
    <col min="29" max="29" width="9" style="329"/>
    <col min="30" max="31" width="10.375" style="329" customWidth="1"/>
    <col min="32" max="32" width="10.875" style="329" bestFit="1" customWidth="1"/>
    <col min="33" max="33" width="10.375" style="329" customWidth="1"/>
    <col min="34" max="16384" width="9" style="329"/>
  </cols>
  <sheetData>
    <row r="1" spans="1:33" ht="41.25">
      <c r="B1" s="336" t="s">
        <v>385</v>
      </c>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row>
    <row r="2" spans="1:33" ht="41.25">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427"/>
    </row>
    <row r="3" spans="1:33" ht="41.25" customHeight="1">
      <c r="B3" s="337"/>
      <c r="Z3" s="399" t="s">
        <v>358</v>
      </c>
      <c r="AA3" s="401"/>
      <c r="AB3" s="402"/>
      <c r="AC3" s="404"/>
      <c r="AD3" s="404"/>
      <c r="AE3" s="404"/>
      <c r="AF3" s="404"/>
      <c r="AG3" s="404"/>
    </row>
    <row r="4" spans="1:33" ht="41.45" customHeight="1">
      <c r="B4" s="337"/>
      <c r="Z4" s="399" t="s">
        <v>386</v>
      </c>
      <c r="AA4" s="401"/>
      <c r="AB4" s="402"/>
      <c r="AC4" s="404"/>
      <c r="AD4" s="404"/>
      <c r="AE4" s="404"/>
      <c r="AF4" s="404"/>
      <c r="AG4" s="404"/>
    </row>
    <row r="5" spans="1:33" ht="41.45" customHeight="1">
      <c r="B5" s="337"/>
      <c r="Z5" s="399" t="s">
        <v>388</v>
      </c>
      <c r="AA5" s="401"/>
      <c r="AB5" s="402"/>
      <c r="AC5" s="404"/>
      <c r="AD5" s="404"/>
      <c r="AE5" s="404"/>
      <c r="AF5" s="404"/>
      <c r="AG5" s="404"/>
    </row>
    <row r="6" spans="1:33" ht="41.45" customHeight="1">
      <c r="B6" s="337"/>
      <c r="Y6" s="397" t="s">
        <v>389</v>
      </c>
      <c r="Z6" s="397"/>
      <c r="AA6" s="397"/>
      <c r="AB6" s="403"/>
      <c r="AC6" s="404"/>
      <c r="AD6" s="404"/>
      <c r="AE6" s="404"/>
      <c r="AF6" s="404"/>
      <c r="AG6" s="404"/>
    </row>
    <row r="7" spans="1:33" ht="25.5">
      <c r="B7" s="338"/>
      <c r="C7" s="338"/>
      <c r="D7" s="349"/>
      <c r="E7" s="349"/>
      <c r="F7" s="349"/>
      <c r="G7" s="349"/>
      <c r="H7" s="366"/>
      <c r="I7" s="368"/>
      <c r="J7" s="337"/>
      <c r="K7" s="337"/>
      <c r="AF7" s="421"/>
      <c r="AG7" s="421"/>
    </row>
    <row r="8" spans="1:33" ht="36.75" customHeight="1">
      <c r="A8" s="330" t="s">
        <v>201</v>
      </c>
      <c r="B8" s="339" t="s">
        <v>207</v>
      </c>
      <c r="C8" s="344" t="s">
        <v>210</v>
      </c>
      <c r="D8" s="350" t="s">
        <v>380</v>
      </c>
      <c r="E8" s="358" t="s">
        <v>154</v>
      </c>
      <c r="F8" s="363" t="s">
        <v>390</v>
      </c>
      <c r="G8" s="363" t="s">
        <v>394</v>
      </c>
      <c r="H8" s="358" t="s">
        <v>215</v>
      </c>
      <c r="I8" s="358" t="s">
        <v>3</v>
      </c>
      <c r="J8" s="358" t="s">
        <v>217</v>
      </c>
      <c r="K8" s="344" t="s">
        <v>219</v>
      </c>
      <c r="L8" s="358" t="s">
        <v>222</v>
      </c>
      <c r="M8" s="376" t="s">
        <v>223</v>
      </c>
      <c r="N8" s="382"/>
      <c r="O8" s="382"/>
      <c r="P8" s="382"/>
      <c r="Q8" s="390" t="s">
        <v>225</v>
      </c>
      <c r="R8" s="392"/>
      <c r="S8" s="392"/>
      <c r="T8" s="393"/>
      <c r="U8" s="376" t="s">
        <v>396</v>
      </c>
      <c r="V8" s="382"/>
      <c r="W8" s="382"/>
      <c r="X8" s="382"/>
      <c r="Y8" s="376" t="s">
        <v>399</v>
      </c>
      <c r="Z8" s="382"/>
      <c r="AA8" s="382"/>
      <c r="AB8" s="382"/>
      <c r="AC8" s="405" t="s">
        <v>230</v>
      </c>
      <c r="AD8" s="409" t="s">
        <v>233</v>
      </c>
      <c r="AE8" s="415" t="s">
        <v>237</v>
      </c>
      <c r="AF8" s="422" t="s">
        <v>254</v>
      </c>
      <c r="AG8" s="428" t="s">
        <v>238</v>
      </c>
    </row>
    <row r="9" spans="1:33" ht="9" customHeight="1">
      <c r="A9" s="331"/>
      <c r="B9" s="340"/>
      <c r="C9" s="345"/>
      <c r="D9" s="351"/>
      <c r="E9" s="359"/>
      <c r="F9" s="364"/>
      <c r="G9" s="364"/>
      <c r="H9" s="359"/>
      <c r="I9" s="359"/>
      <c r="J9" s="359"/>
      <c r="K9" s="345"/>
      <c r="L9" s="359"/>
      <c r="M9" s="377"/>
      <c r="Q9" s="391"/>
      <c r="U9" s="377"/>
      <c r="Y9" s="377"/>
      <c r="AC9" s="331"/>
      <c r="AD9" s="410"/>
      <c r="AE9" s="416"/>
      <c r="AF9" s="423"/>
      <c r="AG9" s="429"/>
    </row>
    <row r="10" spans="1:33" ht="58.5" customHeight="1">
      <c r="A10" s="331"/>
      <c r="B10" s="340"/>
      <c r="C10" s="345"/>
      <c r="D10" s="351"/>
      <c r="E10" s="359"/>
      <c r="F10" s="364"/>
      <c r="G10" s="364"/>
      <c r="H10" s="359"/>
      <c r="I10" s="359"/>
      <c r="J10" s="359"/>
      <c r="K10" s="345"/>
      <c r="L10" s="359"/>
      <c r="M10" s="378" t="s">
        <v>241</v>
      </c>
      <c r="N10" s="383" t="s">
        <v>220</v>
      </c>
      <c r="O10" s="383" t="s">
        <v>212</v>
      </c>
      <c r="P10" s="387" t="s">
        <v>55</v>
      </c>
      <c r="Q10" s="378" t="s">
        <v>117</v>
      </c>
      <c r="R10" s="383" t="s">
        <v>244</v>
      </c>
      <c r="S10" s="383" t="s">
        <v>53</v>
      </c>
      <c r="T10" s="387" t="s">
        <v>55</v>
      </c>
      <c r="U10" s="378" t="s">
        <v>117</v>
      </c>
      <c r="V10" s="383" t="s">
        <v>244</v>
      </c>
      <c r="W10" s="383" t="s">
        <v>53</v>
      </c>
      <c r="X10" s="387" t="s">
        <v>55</v>
      </c>
      <c r="Y10" s="378" t="s">
        <v>117</v>
      </c>
      <c r="Z10" s="383" t="s">
        <v>244</v>
      </c>
      <c r="AA10" s="383" t="s">
        <v>53</v>
      </c>
      <c r="AB10" s="387" t="s">
        <v>55</v>
      </c>
      <c r="AC10" s="331"/>
      <c r="AD10" s="410"/>
      <c r="AE10" s="416"/>
      <c r="AF10" s="423"/>
      <c r="AG10" s="429"/>
    </row>
    <row r="11" spans="1:33" ht="86.25" customHeight="1">
      <c r="A11" s="332"/>
      <c r="B11" s="340"/>
      <c r="C11" s="345"/>
      <c r="D11" s="352"/>
      <c r="E11" s="360"/>
      <c r="F11" s="365"/>
      <c r="G11" s="365"/>
      <c r="H11" s="360"/>
      <c r="I11" s="360"/>
      <c r="J11" s="359"/>
      <c r="K11" s="345"/>
      <c r="L11" s="359"/>
      <c r="M11" s="379"/>
      <c r="N11" s="345"/>
      <c r="O11" s="345"/>
      <c r="P11" s="387"/>
      <c r="Q11" s="379"/>
      <c r="R11" s="345"/>
      <c r="S11" s="345"/>
      <c r="T11" s="387"/>
      <c r="U11" s="379"/>
      <c r="V11" s="345"/>
      <c r="W11" s="345"/>
      <c r="X11" s="387"/>
      <c r="Y11" s="379"/>
      <c r="Z11" s="345"/>
      <c r="AA11" s="345"/>
      <c r="AB11" s="387"/>
      <c r="AC11" s="331"/>
      <c r="AD11" s="411"/>
      <c r="AE11" s="417"/>
      <c r="AF11" s="423"/>
      <c r="AG11" s="429"/>
    </row>
    <row r="12" spans="1:33" ht="21" customHeight="1">
      <c r="A12" s="333">
        <v>0</v>
      </c>
      <c r="B12" s="341">
        <v>1</v>
      </c>
      <c r="C12" s="346">
        <v>3</v>
      </c>
      <c r="D12" s="353">
        <v>4</v>
      </c>
      <c r="E12" s="361">
        <v>5</v>
      </c>
      <c r="F12" s="361"/>
      <c r="G12" s="361"/>
      <c r="H12" s="346"/>
      <c r="I12" s="346"/>
      <c r="J12" s="370"/>
      <c r="K12" s="346">
        <v>2</v>
      </c>
      <c r="L12" s="373"/>
      <c r="M12" s="341">
        <v>4</v>
      </c>
      <c r="N12" s="346">
        <v>5</v>
      </c>
      <c r="O12" s="346">
        <v>6</v>
      </c>
      <c r="P12" s="370">
        <v>9</v>
      </c>
      <c r="Q12" s="341">
        <v>11</v>
      </c>
      <c r="R12" s="346">
        <v>12</v>
      </c>
      <c r="S12" s="346">
        <v>13</v>
      </c>
      <c r="T12" s="370">
        <v>15</v>
      </c>
      <c r="U12" s="341">
        <v>17</v>
      </c>
      <c r="V12" s="346">
        <v>18</v>
      </c>
      <c r="W12" s="346">
        <v>19</v>
      </c>
      <c r="X12" s="370">
        <v>22</v>
      </c>
      <c r="Y12" s="341">
        <v>17</v>
      </c>
      <c r="Z12" s="346">
        <v>18</v>
      </c>
      <c r="AA12" s="346">
        <v>19</v>
      </c>
      <c r="AB12" s="370">
        <v>22</v>
      </c>
      <c r="AC12" s="406"/>
      <c r="AD12" s="412">
        <v>32</v>
      </c>
      <c r="AE12" s="418">
        <v>33</v>
      </c>
      <c r="AF12" s="424">
        <v>34</v>
      </c>
      <c r="AG12" s="406">
        <v>37</v>
      </c>
    </row>
    <row r="13" spans="1:33" ht="39.950000000000003" customHeight="1">
      <c r="A13" s="334"/>
      <c r="B13" s="342">
        <v>1</v>
      </c>
      <c r="C13" s="347"/>
      <c r="D13" s="354"/>
      <c r="E13" s="362"/>
      <c r="F13" s="362"/>
      <c r="G13" s="362"/>
      <c r="H13" s="367"/>
      <c r="I13" s="369"/>
      <c r="J13" s="61"/>
      <c r="K13" s="371"/>
      <c r="L13" s="374"/>
      <c r="M13" s="380"/>
      <c r="N13" s="384"/>
      <c r="O13" s="384"/>
      <c r="P13" s="388">
        <f>SUM(M13:O13)</f>
        <v>0</v>
      </c>
      <c r="Q13" s="380"/>
      <c r="R13" s="384"/>
      <c r="S13" s="384"/>
      <c r="T13" s="388">
        <f>SUM(Q13:S13)</f>
        <v>0</v>
      </c>
      <c r="U13" s="394">
        <f>M13-Q13</f>
        <v>0</v>
      </c>
      <c r="V13" s="395">
        <f>N13-R13</f>
        <v>0</v>
      </c>
      <c r="W13" s="395">
        <f>O13-S13</f>
        <v>0</v>
      </c>
      <c r="X13" s="388">
        <f>SUM(U13:W13)</f>
        <v>0</v>
      </c>
      <c r="Y13" s="398"/>
      <c r="Z13" s="400"/>
      <c r="AA13" s="400"/>
      <c r="AB13" s="388">
        <f>SUM(Y13:AA13)</f>
        <v>0</v>
      </c>
      <c r="AC13" s="407"/>
      <c r="AD13" s="413">
        <v>4104</v>
      </c>
      <c r="AE13" s="419">
        <f>X13*AD13</f>
        <v>0</v>
      </c>
      <c r="AF13" s="425"/>
      <c r="AG13" s="430">
        <f>AE13-AF13</f>
        <v>0</v>
      </c>
    </row>
    <row r="14" spans="1:33" ht="39.950000000000003" customHeight="1">
      <c r="A14" s="335"/>
      <c r="B14" s="343" t="s">
        <v>55</v>
      </c>
      <c r="C14" s="348"/>
      <c r="D14" s="355"/>
      <c r="E14" s="348"/>
      <c r="F14" s="348"/>
      <c r="G14" s="348"/>
      <c r="H14" s="348"/>
      <c r="I14" s="348"/>
      <c r="J14" s="348"/>
      <c r="K14" s="355"/>
      <c r="L14" s="375"/>
      <c r="M14" s="381">
        <f t="shared" ref="M14:AB14" si="0">SUBTOTAL(9,M13:M13)</f>
        <v>0</v>
      </c>
      <c r="N14" s="385">
        <f t="shared" si="0"/>
        <v>0</v>
      </c>
      <c r="O14" s="385">
        <f t="shared" si="0"/>
        <v>0</v>
      </c>
      <c r="P14" s="389">
        <f t="shared" si="0"/>
        <v>0</v>
      </c>
      <c r="Q14" s="381">
        <f t="shared" si="0"/>
        <v>0</v>
      </c>
      <c r="R14" s="385">
        <f t="shared" si="0"/>
        <v>0</v>
      </c>
      <c r="S14" s="385">
        <f t="shared" si="0"/>
        <v>0</v>
      </c>
      <c r="T14" s="389">
        <f t="shared" si="0"/>
        <v>0</v>
      </c>
      <c r="U14" s="381">
        <f t="shared" si="0"/>
        <v>0</v>
      </c>
      <c r="V14" s="385">
        <f t="shared" si="0"/>
        <v>0</v>
      </c>
      <c r="W14" s="385">
        <f t="shared" si="0"/>
        <v>0</v>
      </c>
      <c r="X14" s="396">
        <f t="shared" si="0"/>
        <v>0</v>
      </c>
      <c r="Y14" s="381">
        <f t="shared" si="0"/>
        <v>0</v>
      </c>
      <c r="Z14" s="385">
        <f t="shared" si="0"/>
        <v>0</v>
      </c>
      <c r="AA14" s="385">
        <f t="shared" si="0"/>
        <v>0</v>
      </c>
      <c r="AB14" s="396">
        <f t="shared" si="0"/>
        <v>0</v>
      </c>
      <c r="AC14" s="408"/>
      <c r="AD14" s="414"/>
      <c r="AE14" s="420">
        <f>SUBTOTAL(9,AE13:AE13)</f>
        <v>0</v>
      </c>
      <c r="AF14" s="426">
        <f>SUBTOTAL(9,AF13:AF13)</f>
        <v>0</v>
      </c>
      <c r="AG14" s="431">
        <f>SUBTOTAL(9,AG13:AG13)</f>
        <v>0</v>
      </c>
    </row>
    <row r="15" spans="1:33" ht="51.75" customHeight="1">
      <c r="D15" s="356" t="s">
        <v>246</v>
      </c>
      <c r="E15" s="356"/>
      <c r="F15" s="356"/>
      <c r="G15" s="356"/>
      <c r="H15" s="356"/>
      <c r="I15" s="356"/>
      <c r="J15" s="329">
        <v>1</v>
      </c>
      <c r="K15" s="372" t="s">
        <v>183</v>
      </c>
      <c r="N15" s="386"/>
      <c r="AC15" s="329" t="s">
        <v>247</v>
      </c>
    </row>
    <row r="16" spans="1:33" ht="32.25" customHeight="1">
      <c r="D16" s="357" t="s">
        <v>249</v>
      </c>
      <c r="E16" s="357"/>
      <c r="F16" s="357"/>
      <c r="G16" s="357"/>
      <c r="H16" s="357"/>
      <c r="I16" s="357"/>
      <c r="J16" s="329">
        <v>2</v>
      </c>
      <c r="K16" s="372" t="s">
        <v>242</v>
      </c>
    </row>
    <row r="17" spans="4:14" ht="30.75" customHeight="1">
      <c r="D17" s="329" t="s">
        <v>152</v>
      </c>
      <c r="J17" s="329">
        <v>3</v>
      </c>
      <c r="K17" s="372" t="s">
        <v>43</v>
      </c>
      <c r="N17" s="386"/>
    </row>
    <row r="18" spans="4:14" ht="13.5">
      <c r="D18" s="329" t="s">
        <v>251</v>
      </c>
      <c r="J18" s="329">
        <v>4</v>
      </c>
      <c r="K18" s="372" t="s">
        <v>69</v>
      </c>
      <c r="N18" s="386"/>
    </row>
    <row r="19" spans="4:14" ht="18.75" customHeight="1">
      <c r="J19" s="329">
        <v>5</v>
      </c>
      <c r="K19" s="372" t="s">
        <v>252</v>
      </c>
      <c r="N19" s="386"/>
    </row>
    <row r="20" spans="4:14" ht="18.75" customHeight="1">
      <c r="J20" s="329">
        <v>6</v>
      </c>
      <c r="K20" s="372" t="s">
        <v>199</v>
      </c>
      <c r="N20" s="386"/>
    </row>
    <row r="21" spans="4:14" ht="18.75" customHeight="1">
      <c r="J21" s="329">
        <v>7</v>
      </c>
      <c r="K21" s="372" t="s">
        <v>6</v>
      </c>
      <c r="N21" s="386"/>
    </row>
    <row r="22" spans="4:14" ht="18.75" customHeight="1">
      <c r="J22" s="329">
        <v>8</v>
      </c>
      <c r="K22" s="372" t="s">
        <v>201</v>
      </c>
      <c r="N22" s="386"/>
    </row>
    <row r="23" spans="4:14" ht="18.75" customHeight="1">
      <c r="J23" s="329">
        <v>9</v>
      </c>
      <c r="K23" s="372" t="s">
        <v>256</v>
      </c>
      <c r="N23" s="386"/>
    </row>
    <row r="24" spans="4:14" ht="18.75" customHeight="1">
      <c r="J24" s="329">
        <v>10</v>
      </c>
      <c r="K24" s="372" t="s">
        <v>257</v>
      </c>
      <c r="N24" s="386"/>
    </row>
    <row r="25" spans="4:14" ht="18.75" customHeight="1">
      <c r="J25" s="329">
        <v>11</v>
      </c>
      <c r="K25" s="372" t="s">
        <v>258</v>
      </c>
      <c r="N25" s="386"/>
    </row>
    <row r="26" spans="4:14" ht="18.75" customHeight="1">
      <c r="J26" s="329">
        <v>12</v>
      </c>
      <c r="K26" s="372" t="s">
        <v>260</v>
      </c>
      <c r="N26" s="386"/>
    </row>
    <row r="27" spans="4:14" ht="18.75" customHeight="1">
      <c r="J27" s="329">
        <v>13</v>
      </c>
      <c r="K27" s="372" t="s">
        <v>261</v>
      </c>
      <c r="N27" s="386"/>
    </row>
    <row r="28" spans="4:14" ht="18.75" customHeight="1">
      <c r="J28" s="329">
        <v>14</v>
      </c>
      <c r="K28" s="372" t="s">
        <v>136</v>
      </c>
      <c r="N28" s="386"/>
    </row>
    <row r="29" spans="4:14" ht="18.75" customHeight="1">
      <c r="J29" s="329">
        <v>15</v>
      </c>
      <c r="K29" s="372" t="s">
        <v>47</v>
      </c>
      <c r="N29" s="386"/>
    </row>
    <row r="30" spans="4:14" ht="18.75" customHeight="1">
      <c r="J30" s="329">
        <v>16</v>
      </c>
      <c r="K30" s="372" t="s">
        <v>262</v>
      </c>
      <c r="N30" s="386"/>
    </row>
    <row r="31" spans="4:14" ht="18.75" customHeight="1">
      <c r="J31" s="329">
        <v>17</v>
      </c>
      <c r="K31" s="372" t="s">
        <v>236</v>
      </c>
      <c r="N31" s="386"/>
    </row>
    <row r="32" spans="4:14" ht="18.75" customHeight="1">
      <c r="J32" s="329">
        <v>18</v>
      </c>
      <c r="K32" s="372" t="s">
        <v>264</v>
      </c>
      <c r="N32" s="386"/>
    </row>
    <row r="33" spans="10:14" ht="18.75" customHeight="1">
      <c r="J33" s="329">
        <v>19</v>
      </c>
      <c r="K33" s="372" t="s">
        <v>265</v>
      </c>
      <c r="N33" s="386"/>
    </row>
    <row r="34" spans="10:14" ht="18.75" customHeight="1">
      <c r="J34" s="329">
        <v>20</v>
      </c>
      <c r="K34" s="372" t="s">
        <v>270</v>
      </c>
      <c r="N34" s="386"/>
    </row>
    <row r="35" spans="10:14" ht="18.75" customHeight="1">
      <c r="J35" s="329">
        <v>21</v>
      </c>
      <c r="K35" s="372" t="s">
        <v>174</v>
      </c>
      <c r="N35" s="386"/>
    </row>
    <row r="36" spans="10:14" ht="18.75" customHeight="1">
      <c r="J36" s="329">
        <v>22</v>
      </c>
      <c r="K36" s="372" t="s">
        <v>122</v>
      </c>
      <c r="N36" s="386"/>
    </row>
    <row r="37" spans="10:14" ht="18.75" customHeight="1">
      <c r="J37" s="329">
        <v>23</v>
      </c>
      <c r="K37" s="372" t="s">
        <v>271</v>
      </c>
      <c r="N37" s="386"/>
    </row>
    <row r="38" spans="10:14" ht="18.75" customHeight="1">
      <c r="J38" s="329">
        <v>24</v>
      </c>
      <c r="K38" s="372" t="s">
        <v>272</v>
      </c>
      <c r="N38" s="386"/>
    </row>
    <row r="39" spans="10:14" ht="18.75" customHeight="1">
      <c r="J39" s="329">
        <v>25</v>
      </c>
      <c r="K39" s="372" t="s">
        <v>274</v>
      </c>
      <c r="N39" s="386"/>
    </row>
    <row r="40" spans="10:14" ht="18.75" customHeight="1">
      <c r="J40" s="329">
        <v>26</v>
      </c>
      <c r="K40" s="372" t="s">
        <v>275</v>
      </c>
      <c r="N40" s="386"/>
    </row>
  </sheetData>
  <autoFilter ref="A12:AG12"/>
  <mergeCells count="48">
    <mergeCell ref="B1:AG1"/>
    <mergeCell ref="Z3:AB3"/>
    <mergeCell ref="AC3:AG3"/>
    <mergeCell ref="Z4:AB4"/>
    <mergeCell ref="AC4:AG4"/>
    <mergeCell ref="Z5:AB5"/>
    <mergeCell ref="AC5:AG5"/>
    <mergeCell ref="Y6:AB6"/>
    <mergeCell ref="AC6:AG6"/>
    <mergeCell ref="B7:C7"/>
    <mergeCell ref="M8:P8"/>
    <mergeCell ref="Q8:T8"/>
    <mergeCell ref="U8:X8"/>
    <mergeCell ref="Y8:AB8"/>
    <mergeCell ref="D15:I15"/>
    <mergeCell ref="D16:I16"/>
    <mergeCell ref="A8:A11"/>
    <mergeCell ref="C8:C11"/>
    <mergeCell ref="D8:D11"/>
    <mergeCell ref="E8:E11"/>
    <mergeCell ref="F8:F11"/>
    <mergeCell ref="G8:G11"/>
    <mergeCell ref="H8:H11"/>
    <mergeCell ref="I8:I11"/>
    <mergeCell ref="J8:J11"/>
    <mergeCell ref="K8:K11"/>
    <mergeCell ref="L8:L11"/>
    <mergeCell ref="AC8:AC11"/>
    <mergeCell ref="AD8:AD11"/>
    <mergeCell ref="AE8:AE11"/>
    <mergeCell ref="AF8:AF11"/>
    <mergeCell ref="AG8:AG11"/>
    <mergeCell ref="M10:M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s>
  <phoneticPr fontId="22"/>
  <dataValidations count="4">
    <dataValidation type="list" imeMode="disabled" allowBlank="1" showDropDown="0" showInputMessage="1" showErrorMessage="1" sqref="H13">
      <formula1>"○,×"</formula1>
    </dataValidation>
    <dataValidation imeMode="disabled" allowBlank="1" showDropDown="0" showInputMessage="1" showErrorMessage="1" sqref="M13:AG13 D13:G13"/>
    <dataValidation type="list" allowBlank="1" showDropDown="0" showInputMessage="1" showErrorMessage="1" sqref="J13">
      <formula1>$J$15:$J$40</formula1>
    </dataValidation>
    <dataValidation type="date" imeMode="disabled" allowBlank="1" showDropDown="0"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Width="1" fitToHeight="2"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U33"/>
  <sheetViews>
    <sheetView showGridLines="0" view="pageBreakPreview" zoomScale="85" zoomScaleNormal="70" zoomScaleSheetLayoutView="85" workbookViewId="0">
      <selection activeCell="A2" sqref="A2"/>
    </sheetView>
  </sheetViews>
  <sheetFormatPr defaultColWidth="9" defaultRowHeight="12"/>
  <cols>
    <col min="1" max="1" width="22.375" style="432" customWidth="1"/>
    <col min="2" max="2" width="5.375" style="432" bestFit="1" customWidth="1"/>
    <col min="3" max="12" width="27.375" style="432" customWidth="1"/>
    <col min="13" max="13" width="13.75" style="432" customWidth="1"/>
    <col min="14" max="14" width="27.375" style="432" customWidth="1"/>
    <col min="15" max="16384" width="9" style="432"/>
  </cols>
  <sheetData>
    <row r="1" spans="1:21" ht="18.75">
      <c r="A1" s="240" t="s">
        <v>573</v>
      </c>
      <c r="C1" s="448"/>
      <c r="D1" s="448"/>
      <c r="E1" s="448"/>
      <c r="F1" s="448"/>
      <c r="G1" s="448"/>
      <c r="H1" s="448"/>
      <c r="I1" s="448"/>
      <c r="J1" s="448"/>
      <c r="K1" s="448"/>
      <c r="L1" s="448"/>
      <c r="M1" s="448"/>
      <c r="N1" s="448"/>
    </row>
    <row r="2" spans="1:21" ht="14.25">
      <c r="A2" s="433" t="str">
        <f>'管理用（このシートは削除しないでください）'!$E$5</f>
        <v>施設整備促進支援</v>
      </c>
      <c r="B2" s="444"/>
      <c r="N2" s="208"/>
      <c r="P2" s="501" t="str">
        <f>'第１号様式_交付申請書（事業者→県）'!I10</f>
        <v>申請者：○○　○○</v>
      </c>
    </row>
    <row r="3" spans="1:21" s="208" customFormat="1" ht="36.75" customHeight="1">
      <c r="A3" s="434" t="s">
        <v>358</v>
      </c>
      <c r="B3" s="438" t="s">
        <v>207</v>
      </c>
      <c r="C3" s="449" t="s">
        <v>329</v>
      </c>
      <c r="D3" s="449" t="s">
        <v>51</v>
      </c>
      <c r="E3" s="449" t="s">
        <v>319</v>
      </c>
      <c r="F3" s="449" t="s">
        <v>93</v>
      </c>
      <c r="G3" s="449" t="s">
        <v>305</v>
      </c>
      <c r="H3" s="449" t="s">
        <v>31</v>
      </c>
      <c r="I3" s="449" t="s">
        <v>367</v>
      </c>
      <c r="J3" s="449" t="s">
        <v>400</v>
      </c>
      <c r="K3" s="449" t="s">
        <v>432</v>
      </c>
      <c r="L3" s="449" t="s">
        <v>404</v>
      </c>
      <c r="M3" s="449" t="s">
        <v>292</v>
      </c>
      <c r="N3" s="487" t="s">
        <v>648</v>
      </c>
      <c r="O3" s="491" t="s">
        <v>405</v>
      </c>
      <c r="P3" s="502" t="s">
        <v>187</v>
      </c>
    </row>
    <row r="4" spans="1:21" s="208" customFormat="1" ht="18.75" customHeight="1">
      <c r="A4" s="435"/>
      <c r="B4" s="445"/>
      <c r="C4" s="450"/>
      <c r="D4" s="450"/>
      <c r="E4" s="450"/>
      <c r="F4" s="450"/>
      <c r="G4" s="450"/>
      <c r="H4" s="450"/>
      <c r="I4" s="450"/>
      <c r="J4" s="450"/>
      <c r="K4" s="450"/>
      <c r="L4" s="450"/>
      <c r="M4" s="450"/>
      <c r="N4" s="488"/>
      <c r="O4" s="492"/>
      <c r="P4" s="503"/>
    </row>
    <row r="5" spans="1:21" s="208" customFormat="1" ht="18.75" customHeight="1">
      <c r="A5" s="435"/>
      <c r="B5" s="445"/>
      <c r="C5" s="450"/>
      <c r="D5" s="450"/>
      <c r="E5" s="450"/>
      <c r="F5" s="450"/>
      <c r="G5" s="450"/>
      <c r="H5" s="450"/>
      <c r="I5" s="450"/>
      <c r="J5" s="450"/>
      <c r="K5" s="450"/>
      <c r="L5" s="450"/>
      <c r="M5" s="450"/>
      <c r="N5" s="488"/>
      <c r="O5" s="492"/>
      <c r="P5" s="503"/>
    </row>
    <row r="6" spans="1:21" s="208" customFormat="1" ht="155.25" customHeight="1">
      <c r="A6" s="436"/>
      <c r="B6" s="446"/>
      <c r="C6" s="451"/>
      <c r="D6" s="451"/>
      <c r="E6" s="451"/>
      <c r="F6" s="451"/>
      <c r="G6" s="451"/>
      <c r="H6" s="451"/>
      <c r="I6" s="451"/>
      <c r="J6" s="451"/>
      <c r="K6" s="451"/>
      <c r="L6" s="451"/>
      <c r="M6" s="451"/>
      <c r="N6" s="489"/>
      <c r="O6" s="493"/>
      <c r="P6" s="504"/>
    </row>
    <row r="7" spans="1:21" s="208" customFormat="1" ht="12.75" customHeight="1">
      <c r="A7" s="437">
        <v>0</v>
      </c>
      <c r="B7" s="437">
        <v>1</v>
      </c>
      <c r="C7" s="452">
        <v>2</v>
      </c>
      <c r="D7" s="452">
        <v>2</v>
      </c>
      <c r="E7" s="463"/>
      <c r="F7" s="463"/>
      <c r="G7" s="463"/>
      <c r="H7" s="463"/>
      <c r="I7" s="463"/>
      <c r="J7" s="463"/>
      <c r="K7" s="463"/>
      <c r="L7" s="463"/>
      <c r="M7" s="463"/>
      <c r="N7" s="463"/>
      <c r="O7" s="463"/>
      <c r="P7" s="463"/>
    </row>
    <row r="8" spans="1:21" s="208" customFormat="1" ht="39.950000000000003" customHeight="1">
      <c r="A8" s="438" t="s">
        <v>32</v>
      </c>
      <c r="B8" s="438" t="s">
        <v>407</v>
      </c>
      <c r="C8" s="453" t="s">
        <v>200</v>
      </c>
      <c r="D8" s="459" t="s">
        <v>64</v>
      </c>
      <c r="E8" s="464" t="s">
        <v>196</v>
      </c>
      <c r="F8" s="468">
        <v>484000</v>
      </c>
      <c r="G8" s="473">
        <v>500000</v>
      </c>
      <c r="H8" s="473">
        <f>MIN(F8:G8)</f>
        <v>484000</v>
      </c>
      <c r="I8" s="473">
        <v>295100</v>
      </c>
      <c r="J8" s="476">
        <v>2500</v>
      </c>
      <c r="K8" s="476">
        <v>2300</v>
      </c>
      <c r="L8" s="476">
        <f>MIN(J8:K8)</f>
        <v>2300</v>
      </c>
      <c r="M8" s="464">
        <v>0.33</v>
      </c>
      <c r="N8" s="473">
        <f>ROUNDDOWN(((H8-I8)*L8*M8)/1000,0)*1000</f>
        <v>143375000</v>
      </c>
      <c r="O8" s="494">
        <v>45748</v>
      </c>
      <c r="P8" s="505" t="s">
        <v>408</v>
      </c>
      <c r="U8" s="512"/>
    </row>
    <row r="9" spans="1:21" s="208" customFormat="1" ht="39.950000000000003" customHeight="1">
      <c r="A9" s="439" t="s">
        <v>214</v>
      </c>
      <c r="B9" s="439" t="s">
        <v>406</v>
      </c>
      <c r="C9" s="454" t="s">
        <v>409</v>
      </c>
      <c r="D9" s="460" t="s">
        <v>97</v>
      </c>
      <c r="E9" s="454" t="s">
        <v>412</v>
      </c>
      <c r="F9" s="469">
        <v>484000</v>
      </c>
      <c r="G9" s="474">
        <v>500000</v>
      </c>
      <c r="H9" s="474">
        <f>MIN(F9:G9)</f>
        <v>484000</v>
      </c>
      <c r="I9" s="474">
        <v>360000</v>
      </c>
      <c r="J9" s="477">
        <v>1000</v>
      </c>
      <c r="K9" s="477">
        <v>1250</v>
      </c>
      <c r="L9" s="477">
        <f>MIN(J9:K9)</f>
        <v>1000</v>
      </c>
      <c r="M9" s="482">
        <v>0.66666666666666663</v>
      </c>
      <c r="N9" s="469">
        <f>ROUNDDOWN(((H9-I9)*L9*M9)/1000,0)*1000</f>
        <v>82666000</v>
      </c>
      <c r="O9" s="495">
        <v>45748</v>
      </c>
      <c r="P9" s="506" t="s">
        <v>408</v>
      </c>
      <c r="U9" s="512"/>
    </row>
    <row r="10" spans="1:21" s="208" customFormat="1" ht="39.950000000000003" customHeight="1">
      <c r="A10" s="440"/>
      <c r="B10" s="440">
        <v>1</v>
      </c>
      <c r="C10" s="455"/>
      <c r="D10" s="461"/>
      <c r="E10" s="455"/>
      <c r="F10" s="470"/>
      <c r="G10" s="470"/>
      <c r="H10" s="475"/>
      <c r="I10" s="470"/>
      <c r="J10" s="478"/>
      <c r="K10" s="480"/>
      <c r="L10" s="480"/>
      <c r="M10" s="483"/>
      <c r="N10" s="470"/>
      <c r="O10" s="496"/>
      <c r="P10" s="507"/>
      <c r="U10" s="512"/>
    </row>
    <row r="11" spans="1:21" s="208" customFormat="1" ht="39.950000000000003" customHeight="1">
      <c r="A11" s="441"/>
      <c r="B11" s="441">
        <v>2</v>
      </c>
      <c r="C11" s="456"/>
      <c r="D11" s="462"/>
      <c r="E11" s="465"/>
      <c r="F11" s="471"/>
      <c r="G11" s="471"/>
      <c r="H11" s="471"/>
      <c r="I11" s="471"/>
      <c r="J11" s="479"/>
      <c r="K11" s="481"/>
      <c r="L11" s="481"/>
      <c r="M11" s="484"/>
      <c r="N11" s="471"/>
      <c r="O11" s="497"/>
      <c r="P11" s="508"/>
    </row>
    <row r="12" spans="1:21" s="208" customFormat="1" ht="39.950000000000003" customHeight="1">
      <c r="A12" s="441"/>
      <c r="B12" s="441">
        <v>3</v>
      </c>
      <c r="C12" s="456"/>
      <c r="D12" s="462"/>
      <c r="E12" s="465"/>
      <c r="F12" s="471"/>
      <c r="G12" s="471"/>
      <c r="H12" s="471"/>
      <c r="I12" s="471"/>
      <c r="J12" s="479"/>
      <c r="K12" s="481"/>
      <c r="L12" s="481"/>
      <c r="M12" s="484"/>
      <c r="N12" s="471"/>
      <c r="O12" s="497"/>
      <c r="P12" s="508"/>
    </row>
    <row r="13" spans="1:21" s="208" customFormat="1" ht="39.950000000000003" customHeight="1">
      <c r="A13" s="441"/>
      <c r="B13" s="441">
        <v>4</v>
      </c>
      <c r="C13" s="456"/>
      <c r="D13" s="462"/>
      <c r="E13" s="465"/>
      <c r="F13" s="471"/>
      <c r="G13" s="471"/>
      <c r="H13" s="471"/>
      <c r="I13" s="471"/>
      <c r="J13" s="479"/>
      <c r="K13" s="481"/>
      <c r="L13" s="481"/>
      <c r="M13" s="484"/>
      <c r="N13" s="471"/>
      <c r="O13" s="497"/>
      <c r="P13" s="508"/>
    </row>
    <row r="14" spans="1:21" s="208" customFormat="1" ht="39.950000000000003" customHeight="1">
      <c r="A14" s="441"/>
      <c r="B14" s="441">
        <v>5</v>
      </c>
      <c r="C14" s="456"/>
      <c r="D14" s="462"/>
      <c r="E14" s="465"/>
      <c r="F14" s="471"/>
      <c r="G14" s="471"/>
      <c r="H14" s="471"/>
      <c r="I14" s="471"/>
      <c r="J14" s="479"/>
      <c r="K14" s="481"/>
      <c r="L14" s="481"/>
      <c r="M14" s="484"/>
      <c r="N14" s="471"/>
      <c r="O14" s="497"/>
      <c r="P14" s="508"/>
    </row>
    <row r="15" spans="1:21" s="208" customFormat="1" ht="39.950000000000003" customHeight="1">
      <c r="A15" s="441"/>
      <c r="B15" s="441">
        <v>6</v>
      </c>
      <c r="C15" s="456"/>
      <c r="D15" s="456"/>
      <c r="E15" s="465"/>
      <c r="F15" s="471"/>
      <c r="G15" s="471"/>
      <c r="H15" s="471"/>
      <c r="I15" s="471"/>
      <c r="J15" s="471"/>
      <c r="K15" s="471"/>
      <c r="L15" s="471"/>
      <c r="M15" s="485"/>
      <c r="N15" s="471"/>
      <c r="O15" s="498"/>
      <c r="P15" s="509"/>
    </row>
    <row r="16" spans="1:21" s="208" customFormat="1" ht="39.950000000000003" customHeight="1">
      <c r="A16" s="441"/>
      <c r="B16" s="441">
        <v>7</v>
      </c>
      <c r="C16" s="456"/>
      <c r="D16" s="456"/>
      <c r="E16" s="465"/>
      <c r="F16" s="471"/>
      <c r="G16" s="471"/>
      <c r="H16" s="471"/>
      <c r="I16" s="471"/>
      <c r="J16" s="471"/>
      <c r="K16" s="471"/>
      <c r="L16" s="471"/>
      <c r="M16" s="485"/>
      <c r="N16" s="471"/>
      <c r="O16" s="498"/>
      <c r="P16" s="509"/>
    </row>
    <row r="17" spans="1:16" s="208" customFormat="1" ht="39.950000000000003" customHeight="1">
      <c r="A17" s="441"/>
      <c r="B17" s="441">
        <v>8</v>
      </c>
      <c r="C17" s="456"/>
      <c r="D17" s="456"/>
      <c r="E17" s="465"/>
      <c r="F17" s="471"/>
      <c r="G17" s="471"/>
      <c r="H17" s="471"/>
      <c r="I17" s="471"/>
      <c r="J17" s="471"/>
      <c r="K17" s="471"/>
      <c r="L17" s="471"/>
      <c r="M17" s="485"/>
      <c r="N17" s="471"/>
      <c r="O17" s="498"/>
      <c r="P17" s="509"/>
    </row>
    <row r="18" spans="1:16" s="208" customFormat="1" ht="39.950000000000003" customHeight="1">
      <c r="A18" s="441"/>
      <c r="B18" s="441">
        <v>9</v>
      </c>
      <c r="C18" s="456"/>
      <c r="D18" s="456"/>
      <c r="E18" s="465"/>
      <c r="F18" s="471"/>
      <c r="G18" s="471"/>
      <c r="H18" s="471"/>
      <c r="I18" s="471"/>
      <c r="J18" s="471"/>
      <c r="K18" s="471"/>
      <c r="L18" s="471"/>
      <c r="M18" s="485"/>
      <c r="N18" s="471"/>
      <c r="O18" s="498"/>
      <c r="P18" s="509"/>
    </row>
    <row r="19" spans="1:16" s="208" customFormat="1" ht="39.950000000000003" customHeight="1">
      <c r="A19" s="441"/>
      <c r="B19" s="441">
        <v>10</v>
      </c>
      <c r="C19" s="456"/>
      <c r="D19" s="456"/>
      <c r="E19" s="465"/>
      <c r="F19" s="471"/>
      <c r="G19" s="471"/>
      <c r="H19" s="471"/>
      <c r="I19" s="471"/>
      <c r="J19" s="471"/>
      <c r="K19" s="471"/>
      <c r="L19" s="471"/>
      <c r="M19" s="485"/>
      <c r="N19" s="471"/>
      <c r="O19" s="498"/>
      <c r="P19" s="509"/>
    </row>
    <row r="20" spans="1:16" s="208" customFormat="1" ht="39.950000000000003" customHeight="1">
      <c r="A20" s="441"/>
      <c r="B20" s="441">
        <v>11</v>
      </c>
      <c r="C20" s="456"/>
      <c r="D20" s="456"/>
      <c r="E20" s="465"/>
      <c r="F20" s="471"/>
      <c r="G20" s="471"/>
      <c r="H20" s="471"/>
      <c r="I20" s="471"/>
      <c r="J20" s="471"/>
      <c r="K20" s="471"/>
      <c r="L20" s="471"/>
      <c r="M20" s="485"/>
      <c r="N20" s="471"/>
      <c r="O20" s="498"/>
      <c r="P20" s="509"/>
    </row>
    <row r="21" spans="1:16" s="208" customFormat="1" ht="39.950000000000003" customHeight="1">
      <c r="A21" s="441"/>
      <c r="B21" s="441">
        <v>12</v>
      </c>
      <c r="C21" s="456"/>
      <c r="D21" s="456"/>
      <c r="E21" s="465"/>
      <c r="F21" s="471"/>
      <c r="G21" s="471"/>
      <c r="H21" s="471"/>
      <c r="I21" s="471"/>
      <c r="J21" s="471"/>
      <c r="K21" s="471"/>
      <c r="L21" s="471"/>
      <c r="M21" s="485"/>
      <c r="N21" s="471"/>
      <c r="O21" s="498"/>
      <c r="P21" s="509"/>
    </row>
    <row r="22" spans="1:16" s="208" customFormat="1" ht="39.950000000000003" customHeight="1">
      <c r="A22" s="441"/>
      <c r="B22" s="441">
        <v>13</v>
      </c>
      <c r="C22" s="456"/>
      <c r="D22" s="456"/>
      <c r="E22" s="465"/>
      <c r="F22" s="471"/>
      <c r="G22" s="471"/>
      <c r="H22" s="471"/>
      <c r="I22" s="471"/>
      <c r="J22" s="471"/>
      <c r="K22" s="471"/>
      <c r="L22" s="471"/>
      <c r="M22" s="485"/>
      <c r="N22" s="471"/>
      <c r="O22" s="498"/>
      <c r="P22" s="509"/>
    </row>
    <row r="23" spans="1:16" s="208" customFormat="1" ht="39.950000000000003" customHeight="1">
      <c r="A23" s="441"/>
      <c r="B23" s="441">
        <v>14</v>
      </c>
      <c r="C23" s="456"/>
      <c r="D23" s="456"/>
      <c r="E23" s="465"/>
      <c r="F23" s="471"/>
      <c r="G23" s="471"/>
      <c r="H23" s="471"/>
      <c r="I23" s="471"/>
      <c r="J23" s="471"/>
      <c r="K23" s="471"/>
      <c r="L23" s="471"/>
      <c r="M23" s="485"/>
      <c r="N23" s="471"/>
      <c r="O23" s="498"/>
      <c r="P23" s="509"/>
    </row>
    <row r="24" spans="1:16" s="208" customFormat="1" ht="39.950000000000003" customHeight="1">
      <c r="A24" s="441"/>
      <c r="B24" s="441">
        <v>15</v>
      </c>
      <c r="C24" s="456"/>
      <c r="D24" s="456"/>
      <c r="E24" s="465"/>
      <c r="F24" s="471"/>
      <c r="G24" s="471"/>
      <c r="H24" s="471"/>
      <c r="I24" s="471"/>
      <c r="J24" s="471"/>
      <c r="K24" s="471"/>
      <c r="L24" s="471"/>
      <c r="M24" s="485"/>
      <c r="N24" s="471"/>
      <c r="O24" s="498"/>
      <c r="P24" s="509"/>
    </row>
    <row r="25" spans="1:16" s="208" customFormat="1" ht="39.950000000000003" customHeight="1">
      <c r="A25" s="441"/>
      <c r="B25" s="441">
        <v>16</v>
      </c>
      <c r="C25" s="456"/>
      <c r="D25" s="456"/>
      <c r="E25" s="465"/>
      <c r="F25" s="471"/>
      <c r="G25" s="471"/>
      <c r="H25" s="471"/>
      <c r="I25" s="471"/>
      <c r="J25" s="471"/>
      <c r="K25" s="471"/>
      <c r="L25" s="471"/>
      <c r="M25" s="485"/>
      <c r="N25" s="471"/>
      <c r="O25" s="498"/>
      <c r="P25" s="509"/>
    </row>
    <row r="26" spans="1:16" s="208" customFormat="1" ht="39.950000000000003" customHeight="1">
      <c r="A26" s="441"/>
      <c r="B26" s="441">
        <v>17</v>
      </c>
      <c r="C26" s="456"/>
      <c r="D26" s="456"/>
      <c r="E26" s="465"/>
      <c r="F26" s="471"/>
      <c r="G26" s="471"/>
      <c r="H26" s="471"/>
      <c r="I26" s="471"/>
      <c r="J26" s="471"/>
      <c r="K26" s="471"/>
      <c r="L26" s="471"/>
      <c r="M26" s="485"/>
      <c r="N26" s="471"/>
      <c r="O26" s="498"/>
      <c r="P26" s="509"/>
    </row>
    <row r="27" spans="1:16" s="208" customFormat="1" ht="39.950000000000003" customHeight="1">
      <c r="A27" s="441"/>
      <c r="B27" s="441">
        <v>18</v>
      </c>
      <c r="C27" s="456"/>
      <c r="D27" s="456"/>
      <c r="E27" s="465"/>
      <c r="F27" s="471"/>
      <c r="G27" s="471"/>
      <c r="H27" s="471"/>
      <c r="I27" s="471"/>
      <c r="J27" s="471"/>
      <c r="K27" s="471"/>
      <c r="L27" s="471"/>
      <c r="M27" s="485"/>
      <c r="N27" s="471"/>
      <c r="O27" s="498"/>
      <c r="P27" s="509"/>
    </row>
    <row r="28" spans="1:16" s="208" customFormat="1" ht="39.950000000000003" customHeight="1">
      <c r="A28" s="441"/>
      <c r="B28" s="441">
        <v>19</v>
      </c>
      <c r="C28" s="456"/>
      <c r="D28" s="456"/>
      <c r="E28" s="465"/>
      <c r="F28" s="471"/>
      <c r="G28" s="471"/>
      <c r="H28" s="471"/>
      <c r="I28" s="471"/>
      <c r="J28" s="471"/>
      <c r="K28" s="471"/>
      <c r="L28" s="471"/>
      <c r="M28" s="485"/>
      <c r="N28" s="471"/>
      <c r="O28" s="498"/>
      <c r="P28" s="509"/>
    </row>
    <row r="29" spans="1:16" s="208" customFormat="1" ht="39.950000000000003" customHeight="1">
      <c r="A29" s="441"/>
      <c r="B29" s="441">
        <v>20</v>
      </c>
      <c r="C29" s="456"/>
      <c r="D29" s="456"/>
      <c r="E29" s="465"/>
      <c r="F29" s="471"/>
      <c r="G29" s="471"/>
      <c r="H29" s="471"/>
      <c r="I29" s="471"/>
      <c r="J29" s="471"/>
      <c r="K29" s="471"/>
      <c r="L29" s="471"/>
      <c r="M29" s="485"/>
      <c r="N29" s="471"/>
      <c r="O29" s="498"/>
      <c r="P29" s="509"/>
    </row>
    <row r="30" spans="1:16" s="208" customFormat="1" ht="39.950000000000003" customHeight="1">
      <c r="A30" s="441"/>
      <c r="B30" s="441">
        <v>21</v>
      </c>
      <c r="C30" s="456"/>
      <c r="D30" s="456"/>
      <c r="E30" s="465"/>
      <c r="F30" s="471"/>
      <c r="G30" s="471"/>
      <c r="H30" s="471"/>
      <c r="I30" s="471"/>
      <c r="J30" s="471"/>
      <c r="K30" s="471"/>
      <c r="L30" s="471"/>
      <c r="M30" s="485"/>
      <c r="N30" s="471"/>
      <c r="O30" s="498"/>
      <c r="P30" s="509"/>
    </row>
    <row r="31" spans="1:16" s="208" customFormat="1" ht="39.950000000000003" customHeight="1">
      <c r="A31" s="441"/>
      <c r="B31" s="441">
        <v>22</v>
      </c>
      <c r="C31" s="456"/>
      <c r="D31" s="456"/>
      <c r="E31" s="465"/>
      <c r="F31" s="471"/>
      <c r="G31" s="471"/>
      <c r="H31" s="471"/>
      <c r="I31" s="471"/>
      <c r="J31" s="471"/>
      <c r="K31" s="471"/>
      <c r="L31" s="471"/>
      <c r="M31" s="485"/>
      <c r="N31" s="471"/>
      <c r="O31" s="498"/>
      <c r="P31" s="509"/>
    </row>
    <row r="32" spans="1:16" s="208" customFormat="1" ht="39.950000000000003" customHeight="1">
      <c r="A32" s="442"/>
      <c r="B32" s="441">
        <v>23</v>
      </c>
      <c r="C32" s="457"/>
      <c r="D32" s="457"/>
      <c r="E32" s="466"/>
      <c r="F32" s="472"/>
      <c r="G32" s="472"/>
      <c r="H32" s="472"/>
      <c r="I32" s="472"/>
      <c r="J32" s="472"/>
      <c r="K32" s="472"/>
      <c r="L32" s="472"/>
      <c r="M32" s="486"/>
      <c r="N32" s="471"/>
      <c r="O32" s="499"/>
      <c r="P32" s="510"/>
    </row>
    <row r="33" spans="1:16" s="208" customFormat="1" ht="39.950000000000003" customHeight="1">
      <c r="A33" s="443"/>
      <c r="B33" s="447" t="s">
        <v>55</v>
      </c>
      <c r="C33" s="458"/>
      <c r="D33" s="458"/>
      <c r="E33" s="467"/>
      <c r="F33" s="467"/>
      <c r="G33" s="467"/>
      <c r="H33" s="467"/>
      <c r="I33" s="467"/>
      <c r="J33" s="467"/>
      <c r="K33" s="467"/>
      <c r="L33" s="467"/>
      <c r="M33" s="467"/>
      <c r="N33" s="490">
        <f t="array" ref="N33">SUM(IFERROR(N10:N32,0))</f>
        <v>0</v>
      </c>
      <c r="O33" s="500"/>
      <c r="P33" s="511"/>
    </row>
  </sheetData>
  <mergeCells count="16">
    <mergeCell ref="A3:A6"/>
    <mergeCell ref="B3:B6"/>
    <mergeCell ref="C3:C6"/>
    <mergeCell ref="D3:D6"/>
    <mergeCell ref="E3:E6"/>
    <mergeCell ref="F3:F6"/>
    <mergeCell ref="G3:G6"/>
    <mergeCell ref="H3:H6"/>
    <mergeCell ref="I3:I6"/>
    <mergeCell ref="J3:J6"/>
    <mergeCell ref="K3:K6"/>
    <mergeCell ref="L3:L6"/>
    <mergeCell ref="M3:M6"/>
    <mergeCell ref="N3:N6"/>
    <mergeCell ref="O3:O6"/>
    <mergeCell ref="P3:P6"/>
  </mergeCells>
  <phoneticPr fontId="22"/>
  <dataValidations count="4">
    <dataValidation type="list" allowBlank="1" showDropDown="0" showInputMessage="1" showErrorMessage="1" sqref="E10 D10:D32">
      <formula1>INDIRECT(C10)</formula1>
    </dataValidation>
    <dataValidation type="list" allowBlank="1" showDropDown="0" showInputMessage="1" showErrorMessage="1" sqref="F8:F9">
      <formula1>INDIRECT(E10)</formula1>
    </dataValidation>
    <dataValidation type="list" allowBlank="1" showDropDown="0" showInputMessage="1" showErrorMessage="1" sqref="F10:F32">
      <formula1>INDIRECT(E11)</formula1>
    </dataValidation>
    <dataValidation type="list" allowBlank="1" showDropDown="0" showInputMessage="1" showErrorMessage="1" sqref="E15:E32">
      <formula1>#REF!</formula1>
    </dataValidation>
  </dataValidations>
  <printOptions horizontalCentered="1"/>
  <pageMargins left="0.39370078740157483" right="0.39370078740157483" top="0.74803149606299213" bottom="0.74803149606299213" header="0.31496062992125984" footer="0.31496062992125984"/>
  <pageSetup paperSize="9" scale="39"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'管理用（このシートは削除しないでください）'!$G$2:$I$2</xm:f>
          </x14:formula1>
          <xm:sqref>C8:C9 C15:C32</xm:sqref>
        </x14:dataValidation>
        <x14:dataValidation type="list" allowBlank="1" showDropDown="0" showInputMessage="1" showErrorMessage="1">
          <x14:formula1>
            <xm:f>'管理用（このシートは削除しないでください）'!$G$3</xm:f>
          </x14:formula1>
          <xm:sqref>D9</xm:sqref>
        </x14:dataValidation>
        <x14:dataValidation type="list" allowBlank="1" showDropDown="0" showInputMessage="1" showErrorMessage="1">
          <x14:formula1>
            <xm:f>'管理用（このシートは削除しないでください）'!$O$3:$O$5</xm:f>
          </x14:formula1>
          <xm:sqref>M9</xm:sqref>
        </x14:dataValidation>
        <x14:dataValidation type="list" allowBlank="1" showDropDown="0" showInputMessage="1" showErrorMessage="1">
          <x14:formula1>
            <xm:f>'管理用（このシートは削除しないでください）'!$O$3:$O$7</xm:f>
          </x14:formula1>
          <xm:sqref>M8</xm:sqref>
        </x14:dataValidation>
        <x14:dataValidation type="list" allowBlank="1" showDropDown="0" showInputMessage="1" showErrorMessage="1">
          <x14:formula1>
            <xm:f>'管理用（このシートは削除しないでください）'!$H$3:$H$30</xm:f>
          </x14:formula1>
          <xm:sqref>D8</xm:sqref>
        </x14:dataValidation>
        <x14:dataValidation type="list" allowBlank="1" showDropDown="0" showInputMessage="1" showErrorMessage="1">
          <x14:formula1>
            <xm:f>'管理用（このシートは削除しないでください）'!$K$2:$K$5</xm:f>
          </x14:formula1>
          <xm:sqref>E8:E9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O51"/>
  <sheetViews>
    <sheetView showGridLines="0" view="pageBreakPreview" zoomScaleSheetLayoutView="100" workbookViewId="0">
      <selection activeCell="B5" sqref="B5:C5"/>
    </sheetView>
  </sheetViews>
  <sheetFormatPr defaultRowHeight="13.5"/>
  <cols>
    <col min="1" max="1" width="4.375" customWidth="1"/>
    <col min="2" max="2" width="9.375" bestFit="1" customWidth="1"/>
    <col min="3" max="3" width="21.625" bestFit="1" customWidth="1"/>
    <col min="4" max="4" width="13.25" bestFit="1" customWidth="1"/>
    <col min="5" max="6" width="7.25" bestFit="1" customWidth="1"/>
    <col min="7" max="7" width="6.75" bestFit="1" customWidth="1"/>
    <col min="8" max="8" width="9.625" bestFit="1" customWidth="1"/>
    <col min="9" max="9" width="6.75" bestFit="1" customWidth="1"/>
    <col min="10" max="10" width="18.375" bestFit="1" customWidth="1"/>
    <col min="11" max="11" width="19.625" customWidth="1"/>
    <col min="12" max="12" width="10.375" bestFit="1" customWidth="1"/>
    <col min="13" max="13" width="17.875" customWidth="1"/>
    <col min="14" max="14" width="14.375" customWidth="1"/>
  </cols>
  <sheetData>
    <row r="1" spans="1:15" ht="14.25">
      <c r="A1" s="240" t="s">
        <v>661</v>
      </c>
    </row>
    <row r="2" spans="1:15" ht="24.75" customHeight="1"/>
    <row r="3" spans="1:15" ht="47.25" customHeight="1">
      <c r="B3" s="513" t="s">
        <v>704</v>
      </c>
      <c r="C3" s="525"/>
      <c r="D3" s="525"/>
      <c r="E3" s="525"/>
      <c r="F3" s="525"/>
      <c r="G3" s="525"/>
      <c r="H3" s="525"/>
      <c r="I3" s="525"/>
      <c r="J3" s="525"/>
      <c r="K3" s="525"/>
      <c r="L3" s="525"/>
      <c r="M3" s="525"/>
      <c r="N3" s="525"/>
      <c r="O3" s="584"/>
    </row>
    <row r="4" spans="1:15" ht="30" customHeight="1">
      <c r="B4" s="514"/>
      <c r="C4" s="526"/>
      <c r="D4" s="526"/>
      <c r="E4" s="526"/>
      <c r="F4" s="526"/>
      <c r="G4" s="526"/>
      <c r="H4" s="526"/>
      <c r="I4" s="526"/>
      <c r="J4" s="526"/>
      <c r="K4" s="526"/>
      <c r="L4" s="526"/>
      <c r="M4" s="526"/>
      <c r="N4" s="526"/>
      <c r="O4" s="585"/>
    </row>
    <row r="5" spans="1:15" ht="30" customHeight="1">
      <c r="B5" s="515"/>
      <c r="C5" s="515"/>
      <c r="D5" s="536"/>
      <c r="E5" s="536"/>
      <c r="F5" s="536"/>
      <c r="G5" s="536"/>
      <c r="H5" s="536"/>
      <c r="I5" s="536"/>
      <c r="J5" s="536"/>
      <c r="K5" s="536"/>
      <c r="L5" s="536"/>
      <c r="M5" s="536"/>
      <c r="N5" s="536"/>
      <c r="O5" s="536"/>
    </row>
    <row r="6" spans="1:15" ht="30" customHeight="1">
      <c r="B6" s="515"/>
      <c r="C6" s="515"/>
      <c r="D6" s="536"/>
      <c r="E6" s="536"/>
      <c r="F6" s="536"/>
      <c r="G6" s="536"/>
      <c r="H6" s="536"/>
      <c r="I6" s="536"/>
      <c r="J6" s="536"/>
      <c r="K6" s="536"/>
      <c r="L6" s="536"/>
      <c r="M6" s="536"/>
      <c r="N6" s="536"/>
      <c r="O6" s="536"/>
    </row>
    <row r="7" spans="1:15" ht="30" customHeight="1">
      <c r="B7" s="515"/>
      <c r="C7" s="515"/>
      <c r="D7" s="536"/>
      <c r="E7" s="536"/>
      <c r="F7" s="536"/>
      <c r="G7" s="536"/>
      <c r="H7" s="536"/>
      <c r="I7" s="536"/>
      <c r="J7" s="536"/>
      <c r="K7" s="536"/>
      <c r="L7" s="536"/>
      <c r="M7" s="536"/>
      <c r="N7" s="536"/>
      <c r="O7" s="536"/>
    </row>
    <row r="8" spans="1:15" ht="30" customHeight="1">
      <c r="B8" s="329"/>
      <c r="C8" s="329"/>
      <c r="D8" s="329"/>
      <c r="E8" s="329"/>
      <c r="F8" s="329"/>
      <c r="G8" s="329"/>
      <c r="H8" s="329"/>
      <c r="I8" s="329"/>
    </row>
    <row r="9" spans="1:15" ht="30" customHeight="1">
      <c r="B9" s="516"/>
      <c r="C9" s="527"/>
      <c r="D9" s="329" t="s">
        <v>670</v>
      </c>
      <c r="E9" s="329"/>
      <c r="F9" s="329"/>
      <c r="G9" s="329"/>
      <c r="H9" s="554" t="s">
        <v>414</v>
      </c>
      <c r="I9" s="562"/>
      <c r="J9" s="329"/>
      <c r="K9" s="570" t="s">
        <v>221</v>
      </c>
      <c r="L9" s="574"/>
      <c r="M9" s="576"/>
      <c r="N9" s="329"/>
      <c r="O9" s="329"/>
    </row>
    <row r="10" spans="1:15" ht="15" customHeight="1">
      <c r="B10" s="517"/>
      <c r="C10" s="528"/>
      <c r="D10" s="537"/>
      <c r="E10" s="546" t="s">
        <v>415</v>
      </c>
      <c r="F10" s="553"/>
      <c r="G10" s="553"/>
      <c r="H10" s="555"/>
      <c r="I10" s="563"/>
      <c r="J10" s="565" t="s">
        <v>417</v>
      </c>
      <c r="K10" s="571"/>
      <c r="L10" s="571"/>
      <c r="M10" s="577"/>
      <c r="N10" s="578"/>
      <c r="O10" s="586"/>
    </row>
    <row r="11" spans="1:15" ht="37.5">
      <c r="B11" s="518" t="s">
        <v>207</v>
      </c>
      <c r="C11" s="529" t="s">
        <v>358</v>
      </c>
      <c r="D11" s="538" t="s">
        <v>294</v>
      </c>
      <c r="E11" s="547" t="s">
        <v>420</v>
      </c>
      <c r="F11" s="547" t="s">
        <v>410</v>
      </c>
      <c r="G11" s="547" t="s">
        <v>421</v>
      </c>
      <c r="H11" s="556" t="s">
        <v>426</v>
      </c>
      <c r="I11" s="564" t="s">
        <v>427</v>
      </c>
      <c r="J11" s="538" t="s">
        <v>85</v>
      </c>
      <c r="K11" s="538" t="s">
        <v>198</v>
      </c>
      <c r="L11" s="575" t="s">
        <v>325</v>
      </c>
      <c r="M11" s="575" t="s">
        <v>148</v>
      </c>
      <c r="N11" s="579" t="s">
        <v>429</v>
      </c>
      <c r="O11" s="518" t="s">
        <v>44</v>
      </c>
    </row>
    <row r="12" spans="1:15" ht="18.75">
      <c r="B12" s="519" t="s">
        <v>63</v>
      </c>
      <c r="C12" s="530" t="s">
        <v>430</v>
      </c>
      <c r="D12" s="539" t="s">
        <v>433</v>
      </c>
      <c r="E12" s="548">
        <v>250</v>
      </c>
      <c r="F12" s="548">
        <v>240</v>
      </c>
      <c r="G12" s="548">
        <v>237</v>
      </c>
      <c r="H12" s="557">
        <f t="shared" ref="H12:H33" si="0">AVERAGE(E12:G12)</f>
        <v>242.33333333333334</v>
      </c>
      <c r="I12" s="548">
        <v>210</v>
      </c>
      <c r="J12" s="548"/>
      <c r="K12" s="548"/>
      <c r="L12" s="548"/>
      <c r="M12" s="548"/>
      <c r="N12" s="580">
        <f t="shared" ref="N12:N33" si="1">IF(D12="助産所",1000000,IF(D12="病院",2500000,IF(D12="診療所",2500000,0)))</f>
        <v>2500000</v>
      </c>
      <c r="O12" s="519"/>
    </row>
    <row r="13" spans="1:15" ht="75.75">
      <c r="B13" s="520" t="s">
        <v>190</v>
      </c>
      <c r="C13" s="531" t="s">
        <v>435</v>
      </c>
      <c r="D13" s="540" t="s">
        <v>436</v>
      </c>
      <c r="E13" s="549"/>
      <c r="F13" s="549"/>
      <c r="G13" s="549"/>
      <c r="H13" s="558" t="e">
        <f t="shared" si="0"/>
        <v>#DIV/0!</v>
      </c>
      <c r="I13" s="549"/>
      <c r="J13" s="549" t="s">
        <v>437</v>
      </c>
      <c r="K13" s="549">
        <v>50</v>
      </c>
      <c r="L13" s="549" t="s">
        <v>331</v>
      </c>
      <c r="M13" s="549">
        <v>30</v>
      </c>
      <c r="N13" s="581">
        <f t="shared" si="1"/>
        <v>1000000</v>
      </c>
      <c r="O13" s="587"/>
    </row>
    <row r="14" spans="1:15" ht="18.75">
      <c r="B14" s="521">
        <v>1</v>
      </c>
      <c r="C14" s="532"/>
      <c r="D14" s="541"/>
      <c r="E14" s="550"/>
      <c r="F14" s="550"/>
      <c r="G14" s="550"/>
      <c r="H14" s="559" t="e">
        <f t="shared" si="0"/>
        <v>#DIV/0!</v>
      </c>
      <c r="I14" s="550"/>
      <c r="J14" s="550"/>
      <c r="K14" s="550"/>
      <c r="L14" s="550"/>
      <c r="M14" s="550"/>
      <c r="N14" s="582">
        <f t="shared" si="1"/>
        <v>0</v>
      </c>
      <c r="O14" s="588" t="s">
        <v>195</v>
      </c>
    </row>
    <row r="15" spans="1:15" ht="18.75">
      <c r="B15" s="522">
        <v>2</v>
      </c>
      <c r="C15" s="533"/>
      <c r="D15" s="541"/>
      <c r="E15" s="551"/>
      <c r="F15" s="551"/>
      <c r="G15" s="551"/>
      <c r="H15" s="560" t="e">
        <f t="shared" si="0"/>
        <v>#DIV/0!</v>
      </c>
      <c r="I15" s="551"/>
      <c r="J15" s="550"/>
      <c r="K15" s="550"/>
      <c r="L15" s="550"/>
      <c r="M15" s="550"/>
      <c r="N15" s="582">
        <f t="shared" si="1"/>
        <v>0</v>
      </c>
      <c r="O15" s="588" t="s">
        <v>195</v>
      </c>
    </row>
    <row r="16" spans="1:15" ht="18.75">
      <c r="B16" s="522">
        <v>3</v>
      </c>
      <c r="C16" s="533"/>
      <c r="D16" s="541"/>
      <c r="E16" s="551"/>
      <c r="F16" s="551"/>
      <c r="G16" s="551"/>
      <c r="H16" s="560" t="e">
        <f t="shared" si="0"/>
        <v>#DIV/0!</v>
      </c>
      <c r="I16" s="551"/>
      <c r="J16" s="550"/>
      <c r="K16" s="550"/>
      <c r="L16" s="550"/>
      <c r="M16" s="550"/>
      <c r="N16" s="582">
        <f t="shared" si="1"/>
        <v>0</v>
      </c>
      <c r="O16" s="588" t="s">
        <v>195</v>
      </c>
    </row>
    <row r="17" spans="2:15" ht="18.75">
      <c r="B17" s="522">
        <v>4</v>
      </c>
      <c r="C17" s="533"/>
      <c r="D17" s="541"/>
      <c r="E17" s="551"/>
      <c r="F17" s="551"/>
      <c r="G17" s="551"/>
      <c r="H17" s="560" t="e">
        <f t="shared" si="0"/>
        <v>#DIV/0!</v>
      </c>
      <c r="I17" s="551"/>
      <c r="J17" s="550"/>
      <c r="K17" s="550"/>
      <c r="L17" s="550"/>
      <c r="M17" s="550"/>
      <c r="N17" s="582">
        <f t="shared" si="1"/>
        <v>0</v>
      </c>
      <c r="O17" s="588" t="s">
        <v>195</v>
      </c>
    </row>
    <row r="18" spans="2:15" ht="18.75">
      <c r="B18" s="522">
        <v>5</v>
      </c>
      <c r="C18" s="533"/>
      <c r="D18" s="541"/>
      <c r="E18" s="551"/>
      <c r="F18" s="551"/>
      <c r="G18" s="551"/>
      <c r="H18" s="560" t="e">
        <f t="shared" si="0"/>
        <v>#DIV/0!</v>
      </c>
      <c r="I18" s="551"/>
      <c r="J18" s="550"/>
      <c r="K18" s="550"/>
      <c r="L18" s="550"/>
      <c r="M18" s="550"/>
      <c r="N18" s="582">
        <f t="shared" si="1"/>
        <v>0</v>
      </c>
      <c r="O18" s="588" t="s">
        <v>195</v>
      </c>
    </row>
    <row r="19" spans="2:15" ht="18.75">
      <c r="B19" s="522">
        <v>6</v>
      </c>
      <c r="C19" s="533"/>
      <c r="D19" s="541"/>
      <c r="E19" s="551"/>
      <c r="F19" s="551"/>
      <c r="G19" s="551"/>
      <c r="H19" s="560" t="e">
        <f t="shared" si="0"/>
        <v>#DIV/0!</v>
      </c>
      <c r="I19" s="551"/>
      <c r="J19" s="550"/>
      <c r="K19" s="550"/>
      <c r="L19" s="550"/>
      <c r="M19" s="550"/>
      <c r="N19" s="582">
        <f t="shared" si="1"/>
        <v>0</v>
      </c>
      <c r="O19" s="588" t="s">
        <v>195</v>
      </c>
    </row>
    <row r="20" spans="2:15" ht="18.75">
      <c r="B20" s="522">
        <v>7</v>
      </c>
      <c r="C20" s="533"/>
      <c r="D20" s="541"/>
      <c r="E20" s="551"/>
      <c r="F20" s="551"/>
      <c r="G20" s="551"/>
      <c r="H20" s="560" t="e">
        <f t="shared" si="0"/>
        <v>#DIV/0!</v>
      </c>
      <c r="I20" s="551"/>
      <c r="J20" s="550"/>
      <c r="K20" s="550"/>
      <c r="L20" s="550"/>
      <c r="M20" s="550"/>
      <c r="N20" s="582">
        <f t="shared" si="1"/>
        <v>0</v>
      </c>
      <c r="O20" s="588" t="s">
        <v>195</v>
      </c>
    </row>
    <row r="21" spans="2:15" ht="18.75">
      <c r="B21" s="522">
        <v>8</v>
      </c>
      <c r="C21" s="533"/>
      <c r="D21" s="541"/>
      <c r="E21" s="551"/>
      <c r="F21" s="551"/>
      <c r="G21" s="551"/>
      <c r="H21" s="560" t="e">
        <f t="shared" si="0"/>
        <v>#DIV/0!</v>
      </c>
      <c r="I21" s="551"/>
      <c r="J21" s="550"/>
      <c r="K21" s="550"/>
      <c r="L21" s="550"/>
      <c r="M21" s="550"/>
      <c r="N21" s="582">
        <f t="shared" si="1"/>
        <v>0</v>
      </c>
      <c r="O21" s="588" t="s">
        <v>195</v>
      </c>
    </row>
    <row r="22" spans="2:15" ht="18.75">
      <c r="B22" s="522">
        <v>9</v>
      </c>
      <c r="C22" s="533"/>
      <c r="D22" s="541"/>
      <c r="E22" s="551"/>
      <c r="F22" s="551"/>
      <c r="G22" s="551"/>
      <c r="H22" s="560" t="e">
        <f t="shared" si="0"/>
        <v>#DIV/0!</v>
      </c>
      <c r="I22" s="551"/>
      <c r="J22" s="550"/>
      <c r="K22" s="550"/>
      <c r="L22" s="550"/>
      <c r="M22" s="550"/>
      <c r="N22" s="582">
        <f t="shared" si="1"/>
        <v>0</v>
      </c>
      <c r="O22" s="588" t="s">
        <v>195</v>
      </c>
    </row>
    <row r="23" spans="2:15" ht="18.75">
      <c r="B23" s="522">
        <v>10</v>
      </c>
      <c r="C23" s="533"/>
      <c r="D23" s="541"/>
      <c r="E23" s="551"/>
      <c r="F23" s="551"/>
      <c r="G23" s="551"/>
      <c r="H23" s="560" t="e">
        <f t="shared" si="0"/>
        <v>#DIV/0!</v>
      </c>
      <c r="I23" s="551"/>
      <c r="J23" s="550"/>
      <c r="K23" s="550"/>
      <c r="L23" s="550"/>
      <c r="M23" s="550"/>
      <c r="N23" s="582">
        <f t="shared" si="1"/>
        <v>0</v>
      </c>
      <c r="O23" s="588" t="s">
        <v>195</v>
      </c>
    </row>
    <row r="24" spans="2:15" ht="18.75">
      <c r="B24" s="522">
        <v>11</v>
      </c>
      <c r="C24" s="533"/>
      <c r="D24" s="541"/>
      <c r="E24" s="551"/>
      <c r="F24" s="551"/>
      <c r="G24" s="551"/>
      <c r="H24" s="560" t="e">
        <f t="shared" si="0"/>
        <v>#DIV/0!</v>
      </c>
      <c r="I24" s="551"/>
      <c r="J24" s="550"/>
      <c r="K24" s="550"/>
      <c r="L24" s="550"/>
      <c r="M24" s="550"/>
      <c r="N24" s="582">
        <f t="shared" si="1"/>
        <v>0</v>
      </c>
      <c r="O24" s="588" t="s">
        <v>195</v>
      </c>
    </row>
    <row r="25" spans="2:15" ht="18.75">
      <c r="B25" s="522">
        <v>12</v>
      </c>
      <c r="C25" s="533"/>
      <c r="D25" s="541"/>
      <c r="E25" s="551"/>
      <c r="F25" s="551"/>
      <c r="G25" s="551"/>
      <c r="H25" s="560" t="e">
        <f t="shared" si="0"/>
        <v>#DIV/0!</v>
      </c>
      <c r="I25" s="551"/>
      <c r="J25" s="550"/>
      <c r="K25" s="550"/>
      <c r="L25" s="550"/>
      <c r="M25" s="550"/>
      <c r="N25" s="582">
        <f t="shared" si="1"/>
        <v>0</v>
      </c>
      <c r="O25" s="588" t="s">
        <v>195</v>
      </c>
    </row>
    <row r="26" spans="2:15" ht="18.75">
      <c r="B26" s="522">
        <v>13</v>
      </c>
      <c r="C26" s="533"/>
      <c r="D26" s="541"/>
      <c r="E26" s="551"/>
      <c r="F26" s="551"/>
      <c r="G26" s="551"/>
      <c r="H26" s="560" t="e">
        <f t="shared" si="0"/>
        <v>#DIV/0!</v>
      </c>
      <c r="I26" s="551"/>
      <c r="J26" s="550"/>
      <c r="K26" s="550"/>
      <c r="L26" s="550"/>
      <c r="M26" s="550"/>
      <c r="N26" s="582">
        <f t="shared" si="1"/>
        <v>0</v>
      </c>
      <c r="O26" s="588" t="s">
        <v>195</v>
      </c>
    </row>
    <row r="27" spans="2:15" ht="18.75">
      <c r="B27" s="522">
        <v>14</v>
      </c>
      <c r="C27" s="533"/>
      <c r="D27" s="541"/>
      <c r="E27" s="551"/>
      <c r="F27" s="551"/>
      <c r="G27" s="551"/>
      <c r="H27" s="560" t="e">
        <f t="shared" si="0"/>
        <v>#DIV/0!</v>
      </c>
      <c r="I27" s="551"/>
      <c r="J27" s="550"/>
      <c r="K27" s="550"/>
      <c r="L27" s="550"/>
      <c r="M27" s="550"/>
      <c r="N27" s="582">
        <f t="shared" si="1"/>
        <v>0</v>
      </c>
      <c r="O27" s="588" t="s">
        <v>195</v>
      </c>
    </row>
    <row r="28" spans="2:15" ht="18.75">
      <c r="B28" s="522">
        <v>15</v>
      </c>
      <c r="C28" s="533"/>
      <c r="D28" s="541"/>
      <c r="E28" s="551"/>
      <c r="F28" s="551"/>
      <c r="G28" s="551"/>
      <c r="H28" s="560" t="e">
        <f t="shared" si="0"/>
        <v>#DIV/0!</v>
      </c>
      <c r="I28" s="551"/>
      <c r="J28" s="550"/>
      <c r="K28" s="550"/>
      <c r="L28" s="550"/>
      <c r="M28" s="550"/>
      <c r="N28" s="582">
        <f t="shared" si="1"/>
        <v>0</v>
      </c>
      <c r="O28" s="588" t="s">
        <v>195</v>
      </c>
    </row>
    <row r="29" spans="2:15" ht="18.75">
      <c r="B29" s="522">
        <v>16</v>
      </c>
      <c r="C29" s="533"/>
      <c r="D29" s="541"/>
      <c r="E29" s="551"/>
      <c r="F29" s="551"/>
      <c r="G29" s="551"/>
      <c r="H29" s="560" t="e">
        <f t="shared" si="0"/>
        <v>#DIV/0!</v>
      </c>
      <c r="I29" s="551"/>
      <c r="J29" s="550"/>
      <c r="K29" s="550"/>
      <c r="L29" s="550"/>
      <c r="M29" s="550"/>
      <c r="N29" s="582">
        <f t="shared" si="1"/>
        <v>0</v>
      </c>
      <c r="O29" s="588" t="s">
        <v>195</v>
      </c>
    </row>
    <row r="30" spans="2:15" ht="18.75">
      <c r="B30" s="522">
        <v>17</v>
      </c>
      <c r="C30" s="533"/>
      <c r="D30" s="541"/>
      <c r="E30" s="551"/>
      <c r="F30" s="551"/>
      <c r="G30" s="551"/>
      <c r="H30" s="560" t="e">
        <f t="shared" si="0"/>
        <v>#DIV/0!</v>
      </c>
      <c r="I30" s="551"/>
      <c r="J30" s="550"/>
      <c r="K30" s="550"/>
      <c r="L30" s="550"/>
      <c r="M30" s="550"/>
      <c r="N30" s="582">
        <f t="shared" si="1"/>
        <v>0</v>
      </c>
      <c r="O30" s="588" t="s">
        <v>195</v>
      </c>
    </row>
    <row r="31" spans="2:15" ht="18.75">
      <c r="B31" s="522">
        <v>18</v>
      </c>
      <c r="C31" s="533"/>
      <c r="D31" s="541"/>
      <c r="E31" s="551"/>
      <c r="F31" s="551"/>
      <c r="G31" s="551"/>
      <c r="H31" s="560" t="e">
        <f t="shared" si="0"/>
        <v>#DIV/0!</v>
      </c>
      <c r="I31" s="551"/>
      <c r="J31" s="550"/>
      <c r="K31" s="550"/>
      <c r="L31" s="550"/>
      <c r="M31" s="550"/>
      <c r="N31" s="582">
        <f t="shared" si="1"/>
        <v>0</v>
      </c>
      <c r="O31" s="588" t="s">
        <v>195</v>
      </c>
    </row>
    <row r="32" spans="2:15" ht="18.75">
      <c r="B32" s="522">
        <v>19</v>
      </c>
      <c r="C32" s="533"/>
      <c r="D32" s="541"/>
      <c r="E32" s="551"/>
      <c r="F32" s="551"/>
      <c r="G32" s="551"/>
      <c r="H32" s="560" t="e">
        <f t="shared" si="0"/>
        <v>#DIV/0!</v>
      </c>
      <c r="I32" s="551"/>
      <c r="J32" s="550"/>
      <c r="K32" s="550"/>
      <c r="L32" s="550"/>
      <c r="M32" s="550"/>
      <c r="N32" s="582">
        <f t="shared" si="1"/>
        <v>0</v>
      </c>
      <c r="O32" s="588" t="s">
        <v>195</v>
      </c>
    </row>
    <row r="33" spans="2:15" ht="19.5">
      <c r="B33" s="523">
        <v>20</v>
      </c>
      <c r="C33" s="534"/>
      <c r="D33" s="542"/>
      <c r="E33" s="552"/>
      <c r="F33" s="552"/>
      <c r="G33" s="552"/>
      <c r="H33" s="561" t="e">
        <f t="shared" si="0"/>
        <v>#DIV/0!</v>
      </c>
      <c r="I33" s="552"/>
      <c r="J33" s="566"/>
      <c r="K33" s="566"/>
      <c r="L33" s="566"/>
      <c r="M33" s="566"/>
      <c r="N33" s="582">
        <f t="shared" si="1"/>
        <v>0</v>
      </c>
      <c r="O33" s="589" t="s">
        <v>195</v>
      </c>
    </row>
    <row r="34" spans="2:15" ht="19.5">
      <c r="B34" s="524" t="s">
        <v>109</v>
      </c>
      <c r="C34" s="535"/>
      <c r="D34" s="535"/>
      <c r="E34" s="535"/>
      <c r="F34" s="535"/>
      <c r="G34" s="535"/>
      <c r="H34" s="535"/>
      <c r="I34" s="535"/>
      <c r="J34" s="535"/>
      <c r="K34" s="535"/>
      <c r="L34" s="535"/>
      <c r="M34" s="535"/>
      <c r="N34" s="583">
        <f>SUM(N14:N33)</f>
        <v>0</v>
      </c>
      <c r="O34" s="590"/>
    </row>
    <row r="35" spans="2:15" ht="14.25"/>
    <row r="36" spans="2:15" ht="19.5">
      <c r="D36" s="543" t="s">
        <v>13</v>
      </c>
    </row>
    <row r="37" spans="2:15" ht="18.75" customHeight="1">
      <c r="D37" s="544" t="s">
        <v>433</v>
      </c>
      <c r="J37" s="567" t="s">
        <v>317</v>
      </c>
      <c r="K37" s="572"/>
      <c r="L37" s="572"/>
      <c r="M37" s="572"/>
      <c r="N37" s="572"/>
      <c r="O37" s="591"/>
    </row>
    <row r="38" spans="2:15" ht="18.75" customHeight="1">
      <c r="D38" s="544" t="s">
        <v>438</v>
      </c>
      <c r="J38" s="568"/>
      <c r="K38" s="357"/>
      <c r="L38" s="357"/>
      <c r="M38" s="357"/>
      <c r="N38" s="357"/>
      <c r="O38" s="592"/>
    </row>
    <row r="39" spans="2:15" ht="18.75" customHeight="1">
      <c r="D39" s="545" t="s">
        <v>436</v>
      </c>
      <c r="J39" s="568"/>
      <c r="K39" s="357"/>
      <c r="L39" s="357"/>
      <c r="M39" s="357"/>
      <c r="N39" s="357"/>
      <c r="O39" s="592"/>
    </row>
    <row r="40" spans="2:15" ht="18.75" customHeight="1">
      <c r="J40" s="568"/>
      <c r="K40" s="357"/>
      <c r="L40" s="357"/>
      <c r="M40" s="357"/>
      <c r="N40" s="357"/>
      <c r="O40" s="592"/>
    </row>
    <row r="41" spans="2:15" ht="18.75" customHeight="1">
      <c r="J41" s="568"/>
      <c r="K41" s="357"/>
      <c r="L41" s="357"/>
      <c r="M41" s="357"/>
      <c r="N41" s="357"/>
      <c r="O41" s="592"/>
    </row>
    <row r="42" spans="2:15" ht="18.75" customHeight="1">
      <c r="J42" s="568"/>
      <c r="K42" s="357"/>
      <c r="L42" s="357"/>
      <c r="M42" s="357"/>
      <c r="N42" s="357"/>
      <c r="O42" s="592"/>
    </row>
    <row r="43" spans="2:15" ht="18.75" customHeight="1">
      <c r="J43" s="568"/>
      <c r="K43" s="357"/>
      <c r="L43" s="357"/>
      <c r="M43" s="357"/>
      <c r="N43" s="357"/>
      <c r="O43" s="592"/>
    </row>
    <row r="44" spans="2:15" ht="18.75" customHeight="1">
      <c r="J44" s="568"/>
      <c r="K44" s="357"/>
      <c r="L44" s="357"/>
      <c r="M44" s="357"/>
      <c r="N44" s="357"/>
      <c r="O44" s="592"/>
    </row>
    <row r="45" spans="2:15" ht="18.75" customHeight="1">
      <c r="J45" s="568"/>
      <c r="K45" s="357"/>
      <c r="L45" s="357"/>
      <c r="M45" s="357"/>
      <c r="N45" s="357"/>
      <c r="O45" s="592"/>
    </row>
    <row r="46" spans="2:15" ht="18.75" customHeight="1">
      <c r="J46" s="568"/>
      <c r="K46" s="357"/>
      <c r="L46" s="357"/>
      <c r="M46" s="357"/>
      <c r="N46" s="357"/>
      <c r="O46" s="592"/>
    </row>
    <row r="47" spans="2:15" ht="18.75" customHeight="1">
      <c r="J47" s="568"/>
      <c r="K47" s="357"/>
      <c r="L47" s="357"/>
      <c r="M47" s="357"/>
      <c r="N47" s="357"/>
      <c r="O47" s="592"/>
    </row>
    <row r="48" spans="2:15" ht="18.75" customHeight="1">
      <c r="J48" s="568"/>
      <c r="K48" s="357"/>
      <c r="L48" s="357"/>
      <c r="M48" s="357"/>
      <c r="N48" s="357"/>
      <c r="O48" s="592"/>
    </row>
    <row r="49" spans="10:15" ht="18.75" customHeight="1">
      <c r="J49" s="568"/>
      <c r="K49" s="357"/>
      <c r="L49" s="357"/>
      <c r="M49" s="357"/>
      <c r="N49" s="357"/>
      <c r="O49" s="592"/>
    </row>
    <row r="50" spans="10:15" ht="18.75" customHeight="1">
      <c r="J50" s="568"/>
      <c r="K50" s="357"/>
      <c r="L50" s="357"/>
      <c r="M50" s="357"/>
      <c r="N50" s="357"/>
      <c r="O50" s="592"/>
    </row>
    <row r="51" spans="10:15" ht="18.75" customHeight="1">
      <c r="J51" s="569"/>
      <c r="K51" s="573"/>
      <c r="L51" s="573"/>
      <c r="M51" s="573"/>
      <c r="N51" s="573"/>
      <c r="O51" s="593"/>
    </row>
  </sheetData>
  <mergeCells count="10">
    <mergeCell ref="B5:C5"/>
    <mergeCell ref="B6:C6"/>
    <mergeCell ref="B7:C7"/>
    <mergeCell ref="B9:C9"/>
    <mergeCell ref="H9:I9"/>
    <mergeCell ref="K9:M9"/>
    <mergeCell ref="E10:I10"/>
    <mergeCell ref="J10:M10"/>
    <mergeCell ref="B3:O4"/>
    <mergeCell ref="J37:O51"/>
  </mergeCells>
  <phoneticPr fontId="22"/>
  <dataValidations count="2">
    <dataValidation type="list" allowBlank="1" showDropDown="0" showInputMessage="1" showErrorMessage="1" sqref="D12:D33">
      <formula1>"病院,診療所,助産所"</formula1>
    </dataValidation>
    <dataValidation imeMode="off" allowBlank="1" showDropDown="0" showInputMessage="1" showErrorMessage="1" sqref="D9"/>
  </dataValidations>
  <printOptions horizontalCentered="1"/>
  <pageMargins left="0.39370078740157483" right="0.39370078740157483" top="0.74803149606299213" bottom="0.74803149606299213" header="0.31496062992125984" footer="0.31496062992125984"/>
  <pageSetup paperSize="9" scale="55" fitToWidth="1" fitToHeight="0" orientation="portrait" usePrinterDefaults="1" r:id="rId1"/>
  <headerFooter>
    <oddFooter>&amp;C&amp;P／&amp;N</oddFooter>
  </headerFooter>
  <rowBreaks count="1" manualBreakCount="1">
    <brk id="51" min="1" max="1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T36"/>
  <sheetViews>
    <sheetView showGridLines="0" view="pageBreakPreview" zoomScale="55" zoomScaleNormal="75" zoomScaleSheetLayoutView="55" workbookViewId="0">
      <selection activeCell="B4" sqref="B4:C4"/>
    </sheetView>
  </sheetViews>
  <sheetFormatPr defaultRowHeight="13.5"/>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s>
  <sheetData>
    <row r="1" spans="1:20" ht="45" customHeight="1">
      <c r="A1" s="594" t="s">
        <v>189</v>
      </c>
      <c r="F1" s="240"/>
    </row>
    <row r="2" spans="1:20" ht="21.75" customHeight="1">
      <c r="B2" s="513" t="s">
        <v>416</v>
      </c>
      <c r="C2" s="525"/>
      <c r="D2" s="525"/>
      <c r="E2" s="525"/>
      <c r="F2" s="525"/>
      <c r="G2" s="525"/>
      <c r="H2" s="525"/>
      <c r="I2" s="525"/>
      <c r="J2" s="525"/>
      <c r="K2" s="525"/>
      <c r="L2" s="525"/>
      <c r="M2" s="525"/>
      <c r="N2" s="525"/>
      <c r="O2" s="525"/>
      <c r="P2" s="525"/>
      <c r="Q2" s="525"/>
      <c r="R2" s="525"/>
      <c r="S2" s="525"/>
      <c r="T2" s="584"/>
    </row>
    <row r="3" spans="1:20" ht="47.25" customHeight="1">
      <c r="B3" s="514"/>
      <c r="C3" s="526"/>
      <c r="D3" s="526"/>
      <c r="E3" s="526"/>
      <c r="F3" s="526"/>
      <c r="G3" s="526"/>
      <c r="H3" s="526"/>
      <c r="I3" s="526"/>
      <c r="J3" s="526"/>
      <c r="K3" s="526"/>
      <c r="L3" s="526"/>
      <c r="M3" s="526"/>
      <c r="N3" s="526"/>
      <c r="O3" s="526"/>
      <c r="P3" s="526"/>
      <c r="Q3" s="526"/>
      <c r="R3" s="526"/>
      <c r="S3" s="526"/>
      <c r="T3" s="585"/>
    </row>
    <row r="4" spans="1:20" ht="30" customHeight="1">
      <c r="B4" s="515"/>
      <c r="C4" s="515"/>
      <c r="D4" s="536"/>
      <c r="E4" s="536"/>
      <c r="F4" s="536"/>
      <c r="G4" s="536"/>
      <c r="H4" s="536"/>
      <c r="I4" s="536"/>
      <c r="J4" s="536"/>
      <c r="K4" s="536"/>
      <c r="L4" s="536"/>
      <c r="M4" s="536"/>
      <c r="N4" s="536"/>
      <c r="O4" s="536"/>
      <c r="P4" s="536"/>
      <c r="Q4" s="536"/>
      <c r="R4" s="536"/>
      <c r="S4" s="536"/>
      <c r="T4" s="536"/>
    </row>
    <row r="5" spans="1:20" ht="30" customHeight="1">
      <c r="B5" s="515"/>
      <c r="C5" s="515"/>
      <c r="D5" s="536"/>
      <c r="E5" s="536"/>
      <c r="F5" s="536"/>
      <c r="G5" s="536"/>
      <c r="H5" s="536"/>
      <c r="I5" s="536"/>
      <c r="J5" s="536"/>
      <c r="K5" s="536"/>
      <c r="L5" s="536"/>
      <c r="M5" s="536"/>
      <c r="N5" s="536"/>
      <c r="O5" s="536"/>
      <c r="P5" s="536"/>
      <c r="Q5" s="536"/>
      <c r="R5" s="536"/>
      <c r="S5" s="536"/>
      <c r="T5" s="536"/>
    </row>
    <row r="6" spans="1:20" ht="30" customHeight="1">
      <c r="B6" s="515"/>
      <c r="C6" s="515"/>
      <c r="D6" s="536"/>
      <c r="E6" s="536"/>
      <c r="F6" s="536"/>
      <c r="G6" s="536"/>
      <c r="H6" s="536"/>
      <c r="I6" s="536"/>
      <c r="J6" s="536"/>
      <c r="K6" s="536"/>
      <c r="L6" s="536"/>
      <c r="M6" s="536"/>
      <c r="N6" s="536"/>
      <c r="O6" s="536"/>
      <c r="P6" s="536"/>
      <c r="Q6" s="536"/>
      <c r="R6" s="536"/>
      <c r="S6" s="536"/>
      <c r="T6" s="536"/>
    </row>
    <row r="7" spans="1:20" ht="30" customHeight="1">
      <c r="B7" s="536"/>
      <c r="C7" s="536"/>
      <c r="D7" s="536"/>
      <c r="E7" s="536"/>
      <c r="F7" s="536"/>
      <c r="G7" s="536"/>
      <c r="H7" s="536"/>
      <c r="I7" s="536"/>
      <c r="J7" s="536"/>
      <c r="K7" s="536"/>
      <c r="L7" s="536"/>
      <c r="M7" s="536"/>
      <c r="N7" s="536"/>
      <c r="O7" s="536"/>
      <c r="P7" s="536"/>
      <c r="Q7" s="536"/>
      <c r="R7" s="536"/>
      <c r="S7" s="536"/>
      <c r="T7" s="536"/>
    </row>
    <row r="8" spans="1:20" ht="24" customHeight="1">
      <c r="B8" s="516"/>
      <c r="C8" s="527"/>
      <c r="D8" s="329" t="s">
        <v>670</v>
      </c>
      <c r="E8" s="604"/>
      <c r="F8" s="329"/>
      <c r="G8" s="329"/>
      <c r="H8" s="609" t="s">
        <v>169</v>
      </c>
      <c r="I8" s="611"/>
      <c r="J8" s="329"/>
      <c r="K8" s="609" t="s">
        <v>221</v>
      </c>
      <c r="L8" s="614"/>
      <c r="M8" s="611"/>
      <c r="N8" s="329"/>
      <c r="O8" s="329"/>
      <c r="P8" s="329"/>
      <c r="Q8" s="329"/>
      <c r="R8" s="329"/>
      <c r="S8" s="329"/>
      <c r="T8" s="329"/>
    </row>
    <row r="9" spans="1:20" ht="37.5">
      <c r="B9" s="517"/>
      <c r="C9" s="595"/>
      <c r="D9" s="599"/>
      <c r="E9" s="605" t="s">
        <v>67</v>
      </c>
      <c r="F9" s="608"/>
      <c r="G9" s="608"/>
      <c r="H9" s="608"/>
      <c r="I9" s="410"/>
      <c r="J9" s="612" t="s">
        <v>277</v>
      </c>
      <c r="K9" s="613"/>
      <c r="L9" s="613"/>
      <c r="M9" s="615"/>
      <c r="N9" s="616"/>
      <c r="O9" s="618"/>
      <c r="P9" s="626" t="s">
        <v>440</v>
      </c>
      <c r="Q9" s="632"/>
      <c r="R9" s="636" t="s">
        <v>442</v>
      </c>
      <c r="S9" s="647" t="s">
        <v>298</v>
      </c>
      <c r="T9" s="586"/>
    </row>
    <row r="10" spans="1:20" ht="37.5">
      <c r="B10" s="518" t="s">
        <v>207</v>
      </c>
      <c r="C10" s="529" t="s">
        <v>358</v>
      </c>
      <c r="D10" s="600" t="s">
        <v>294</v>
      </c>
      <c r="E10" s="547" t="s">
        <v>420</v>
      </c>
      <c r="F10" s="547" t="s">
        <v>410</v>
      </c>
      <c r="G10" s="547" t="s">
        <v>421</v>
      </c>
      <c r="H10" s="556" t="s">
        <v>336</v>
      </c>
      <c r="I10" s="564" t="s">
        <v>427</v>
      </c>
      <c r="J10" s="538" t="s">
        <v>85</v>
      </c>
      <c r="K10" s="538" t="s">
        <v>282</v>
      </c>
      <c r="L10" s="575" t="s">
        <v>325</v>
      </c>
      <c r="M10" s="575" t="s">
        <v>443</v>
      </c>
      <c r="N10" s="617" t="s">
        <v>446</v>
      </c>
      <c r="O10" s="619" t="s">
        <v>444</v>
      </c>
      <c r="P10" s="556" t="s">
        <v>19</v>
      </c>
      <c r="Q10" s="556" t="s">
        <v>447</v>
      </c>
      <c r="R10" s="637" t="s">
        <v>447</v>
      </c>
      <c r="S10" s="648" t="s">
        <v>447</v>
      </c>
      <c r="T10" s="518" t="s">
        <v>44</v>
      </c>
    </row>
    <row r="11" spans="1:20" ht="37.5">
      <c r="B11" s="519" t="s">
        <v>118</v>
      </c>
      <c r="C11" s="596" t="s">
        <v>430</v>
      </c>
      <c r="D11" s="601" t="s">
        <v>449</v>
      </c>
      <c r="E11" s="606">
        <v>1218</v>
      </c>
      <c r="F11" s="606">
        <v>1146</v>
      </c>
      <c r="G11" s="606">
        <v>1389</v>
      </c>
      <c r="H11" s="557">
        <f t="shared" ref="H11:H22" si="0">AVERAGE(E11:G11)</f>
        <v>1251</v>
      </c>
      <c r="I11" s="606">
        <v>1247</v>
      </c>
      <c r="J11" s="606"/>
      <c r="K11" s="606"/>
      <c r="L11" s="606"/>
      <c r="M11" s="606"/>
      <c r="N11" s="606">
        <v>35</v>
      </c>
      <c r="O11" s="620" t="s">
        <v>451</v>
      </c>
      <c r="P11" s="627">
        <v>250000</v>
      </c>
      <c r="Q11" s="627">
        <f t="shared" ref="Q11:Q22" si="1">N11*P11</f>
        <v>8750000</v>
      </c>
      <c r="R11" s="638">
        <v>12340000</v>
      </c>
      <c r="S11" s="627">
        <f t="shared" ref="S11:S22" si="2">MIN(Q11:R11)</f>
        <v>8750000</v>
      </c>
      <c r="T11" s="649"/>
    </row>
    <row r="12" spans="1:20" ht="57">
      <c r="B12" s="520" t="s">
        <v>118</v>
      </c>
      <c r="C12" s="597" t="s">
        <v>149</v>
      </c>
      <c r="D12" s="602" t="s">
        <v>453</v>
      </c>
      <c r="E12" s="607"/>
      <c r="F12" s="607"/>
      <c r="G12" s="607"/>
      <c r="H12" s="610" t="e">
        <f t="shared" si="0"/>
        <v>#DIV/0!</v>
      </c>
      <c r="I12" s="607"/>
      <c r="J12" s="607" t="s">
        <v>197</v>
      </c>
      <c r="K12" s="607">
        <v>533</v>
      </c>
      <c r="L12" s="607" t="s">
        <v>331</v>
      </c>
      <c r="M12" s="607">
        <v>481</v>
      </c>
      <c r="N12" s="607">
        <v>21</v>
      </c>
      <c r="O12" s="621" t="s">
        <v>454</v>
      </c>
      <c r="P12" s="628">
        <v>250000</v>
      </c>
      <c r="Q12" s="628">
        <f t="shared" si="1"/>
        <v>5250000</v>
      </c>
      <c r="R12" s="639">
        <v>3200000</v>
      </c>
      <c r="S12" s="628">
        <f t="shared" si="2"/>
        <v>3200000</v>
      </c>
      <c r="T12" s="650"/>
    </row>
    <row r="13" spans="1:20" ht="18.75">
      <c r="B13" s="521">
        <v>1</v>
      </c>
      <c r="C13" s="532"/>
      <c r="D13" s="603"/>
      <c r="E13" s="550"/>
      <c r="F13" s="550"/>
      <c r="G13" s="550"/>
      <c r="H13" s="559" t="e">
        <f t="shared" si="0"/>
        <v>#DIV/0!</v>
      </c>
      <c r="I13" s="550"/>
      <c r="J13" s="550"/>
      <c r="K13" s="550"/>
      <c r="L13" s="550"/>
      <c r="M13" s="550"/>
      <c r="N13" s="550"/>
      <c r="O13" s="622" t="s">
        <v>195</v>
      </c>
      <c r="P13" s="629">
        <v>250000</v>
      </c>
      <c r="Q13" s="633">
        <f t="shared" si="1"/>
        <v>0</v>
      </c>
      <c r="R13" s="640"/>
      <c r="S13" s="633">
        <f t="shared" si="2"/>
        <v>0</v>
      </c>
      <c r="T13" s="651"/>
    </row>
    <row r="14" spans="1:20" ht="18.75">
      <c r="B14" s="522">
        <v>2</v>
      </c>
      <c r="C14" s="533"/>
      <c r="D14" s="603"/>
      <c r="E14" s="551"/>
      <c r="F14" s="551"/>
      <c r="G14" s="551"/>
      <c r="H14" s="560" t="e">
        <f t="shared" si="0"/>
        <v>#DIV/0!</v>
      </c>
      <c r="I14" s="551"/>
      <c r="J14" s="550"/>
      <c r="K14" s="550"/>
      <c r="L14" s="550"/>
      <c r="M14" s="550"/>
      <c r="N14" s="550"/>
      <c r="O14" s="622" t="s">
        <v>195</v>
      </c>
      <c r="P14" s="630">
        <v>250000</v>
      </c>
      <c r="Q14" s="634">
        <f t="shared" si="1"/>
        <v>0</v>
      </c>
      <c r="R14" s="641"/>
      <c r="S14" s="634">
        <f t="shared" si="2"/>
        <v>0</v>
      </c>
      <c r="T14" s="652"/>
    </row>
    <row r="15" spans="1:20" ht="18.75">
      <c r="B15" s="522">
        <v>3</v>
      </c>
      <c r="C15" s="533"/>
      <c r="D15" s="603"/>
      <c r="E15" s="551"/>
      <c r="F15" s="551"/>
      <c r="G15" s="551"/>
      <c r="H15" s="560" t="e">
        <f t="shared" si="0"/>
        <v>#DIV/0!</v>
      </c>
      <c r="I15" s="551"/>
      <c r="J15" s="550"/>
      <c r="K15" s="550"/>
      <c r="L15" s="550"/>
      <c r="M15" s="550"/>
      <c r="N15" s="550"/>
      <c r="O15" s="622" t="s">
        <v>195</v>
      </c>
      <c r="P15" s="630">
        <v>250000</v>
      </c>
      <c r="Q15" s="634">
        <f t="shared" si="1"/>
        <v>0</v>
      </c>
      <c r="R15" s="641"/>
      <c r="S15" s="634">
        <f t="shared" si="2"/>
        <v>0</v>
      </c>
      <c r="T15" s="652"/>
    </row>
    <row r="16" spans="1:20" ht="18.75">
      <c r="B16" s="522">
        <v>4</v>
      </c>
      <c r="C16" s="533"/>
      <c r="D16" s="603"/>
      <c r="E16" s="551"/>
      <c r="F16" s="551"/>
      <c r="G16" s="551"/>
      <c r="H16" s="560" t="e">
        <f t="shared" si="0"/>
        <v>#DIV/0!</v>
      </c>
      <c r="I16" s="551"/>
      <c r="J16" s="550"/>
      <c r="K16" s="550"/>
      <c r="L16" s="550"/>
      <c r="M16" s="550"/>
      <c r="N16" s="550"/>
      <c r="O16" s="622" t="s">
        <v>195</v>
      </c>
      <c r="P16" s="630">
        <v>250000</v>
      </c>
      <c r="Q16" s="634">
        <f t="shared" si="1"/>
        <v>0</v>
      </c>
      <c r="R16" s="641"/>
      <c r="S16" s="634">
        <f t="shared" si="2"/>
        <v>0</v>
      </c>
      <c r="T16" s="652"/>
    </row>
    <row r="17" spans="2:20" ht="18.75">
      <c r="B17" s="522">
        <v>5</v>
      </c>
      <c r="C17" s="533"/>
      <c r="D17" s="603"/>
      <c r="E17" s="551"/>
      <c r="F17" s="551"/>
      <c r="G17" s="551"/>
      <c r="H17" s="560" t="e">
        <f t="shared" si="0"/>
        <v>#DIV/0!</v>
      </c>
      <c r="I17" s="551"/>
      <c r="J17" s="550"/>
      <c r="K17" s="550"/>
      <c r="L17" s="550"/>
      <c r="M17" s="550"/>
      <c r="N17" s="550"/>
      <c r="O17" s="622" t="s">
        <v>195</v>
      </c>
      <c r="P17" s="630">
        <v>250000</v>
      </c>
      <c r="Q17" s="634">
        <f t="shared" si="1"/>
        <v>0</v>
      </c>
      <c r="R17" s="641"/>
      <c r="S17" s="634">
        <f t="shared" si="2"/>
        <v>0</v>
      </c>
      <c r="T17" s="652"/>
    </row>
    <row r="18" spans="2:20" ht="18.75">
      <c r="B18" s="522">
        <v>6</v>
      </c>
      <c r="C18" s="533"/>
      <c r="D18" s="603"/>
      <c r="E18" s="551"/>
      <c r="F18" s="551"/>
      <c r="G18" s="551"/>
      <c r="H18" s="560" t="e">
        <f t="shared" si="0"/>
        <v>#DIV/0!</v>
      </c>
      <c r="I18" s="551"/>
      <c r="J18" s="550"/>
      <c r="K18" s="550"/>
      <c r="L18" s="550"/>
      <c r="M18" s="550"/>
      <c r="N18" s="550"/>
      <c r="O18" s="622" t="s">
        <v>195</v>
      </c>
      <c r="P18" s="630">
        <v>250000</v>
      </c>
      <c r="Q18" s="634">
        <f t="shared" si="1"/>
        <v>0</v>
      </c>
      <c r="R18" s="641"/>
      <c r="S18" s="634">
        <f t="shared" si="2"/>
        <v>0</v>
      </c>
      <c r="T18" s="652"/>
    </row>
    <row r="19" spans="2:20" ht="18.75">
      <c r="B19" s="522">
        <v>7</v>
      </c>
      <c r="C19" s="533"/>
      <c r="D19" s="603"/>
      <c r="E19" s="551"/>
      <c r="F19" s="551"/>
      <c r="G19" s="551"/>
      <c r="H19" s="560" t="e">
        <f t="shared" si="0"/>
        <v>#DIV/0!</v>
      </c>
      <c r="I19" s="551"/>
      <c r="J19" s="550"/>
      <c r="K19" s="550"/>
      <c r="L19" s="550"/>
      <c r="M19" s="550"/>
      <c r="N19" s="550"/>
      <c r="O19" s="622" t="s">
        <v>195</v>
      </c>
      <c r="P19" s="630">
        <v>250000</v>
      </c>
      <c r="Q19" s="634">
        <f t="shared" si="1"/>
        <v>0</v>
      </c>
      <c r="R19" s="641"/>
      <c r="S19" s="634">
        <f t="shared" si="2"/>
        <v>0</v>
      </c>
      <c r="T19" s="652"/>
    </row>
    <row r="20" spans="2:20" ht="18.75">
      <c r="B20" s="522">
        <v>8</v>
      </c>
      <c r="C20" s="533"/>
      <c r="D20" s="603"/>
      <c r="E20" s="551"/>
      <c r="F20" s="551"/>
      <c r="G20" s="551"/>
      <c r="H20" s="560" t="e">
        <f t="shared" si="0"/>
        <v>#DIV/0!</v>
      </c>
      <c r="I20" s="551"/>
      <c r="J20" s="550"/>
      <c r="K20" s="550"/>
      <c r="L20" s="550"/>
      <c r="M20" s="550"/>
      <c r="N20" s="550"/>
      <c r="O20" s="622" t="s">
        <v>195</v>
      </c>
      <c r="P20" s="630">
        <v>250000</v>
      </c>
      <c r="Q20" s="634">
        <f t="shared" si="1"/>
        <v>0</v>
      </c>
      <c r="R20" s="641"/>
      <c r="S20" s="634">
        <f t="shared" si="2"/>
        <v>0</v>
      </c>
      <c r="T20" s="652"/>
    </row>
    <row r="21" spans="2:20" ht="18.75">
      <c r="B21" s="522">
        <v>9</v>
      </c>
      <c r="C21" s="533"/>
      <c r="D21" s="603"/>
      <c r="E21" s="551"/>
      <c r="F21" s="551"/>
      <c r="G21" s="551"/>
      <c r="H21" s="560" t="e">
        <f t="shared" si="0"/>
        <v>#DIV/0!</v>
      </c>
      <c r="I21" s="551"/>
      <c r="J21" s="550"/>
      <c r="K21" s="550"/>
      <c r="L21" s="550"/>
      <c r="M21" s="550"/>
      <c r="N21" s="550"/>
      <c r="O21" s="622" t="s">
        <v>195</v>
      </c>
      <c r="P21" s="630">
        <v>250000</v>
      </c>
      <c r="Q21" s="634">
        <f t="shared" si="1"/>
        <v>0</v>
      </c>
      <c r="R21" s="641"/>
      <c r="S21" s="634">
        <f t="shared" si="2"/>
        <v>0</v>
      </c>
      <c r="T21" s="652"/>
    </row>
    <row r="22" spans="2:20" ht="19.5">
      <c r="B22" s="523">
        <v>10</v>
      </c>
      <c r="C22" s="534"/>
      <c r="D22" s="603"/>
      <c r="E22" s="552"/>
      <c r="F22" s="552"/>
      <c r="G22" s="552"/>
      <c r="H22" s="561" t="e">
        <f t="shared" si="0"/>
        <v>#DIV/0!</v>
      </c>
      <c r="I22" s="552"/>
      <c r="J22" s="566"/>
      <c r="K22" s="566"/>
      <c r="L22" s="566"/>
      <c r="M22" s="566"/>
      <c r="N22" s="566"/>
      <c r="O22" s="623" t="s">
        <v>195</v>
      </c>
      <c r="P22" s="631">
        <v>250000</v>
      </c>
      <c r="Q22" s="635">
        <f t="shared" si="1"/>
        <v>0</v>
      </c>
      <c r="R22" s="642"/>
      <c r="S22" s="635">
        <f t="shared" si="2"/>
        <v>0</v>
      </c>
      <c r="T22" s="586"/>
    </row>
    <row r="23" spans="2:20" ht="19.5">
      <c r="B23" s="524" t="s">
        <v>109</v>
      </c>
      <c r="C23" s="598"/>
      <c r="D23" s="598"/>
      <c r="E23" s="598"/>
      <c r="F23" s="598"/>
      <c r="G23" s="598"/>
      <c r="H23" s="598"/>
      <c r="I23" s="598"/>
      <c r="J23" s="598"/>
      <c r="K23" s="598"/>
      <c r="L23" s="598"/>
      <c r="M23" s="598"/>
      <c r="N23" s="598"/>
      <c r="O23" s="598"/>
      <c r="P23" s="598"/>
      <c r="Q23" s="598"/>
      <c r="R23" s="598"/>
      <c r="S23" s="583">
        <f>SUM(S13:S22)</f>
        <v>0</v>
      </c>
      <c r="T23" s="653"/>
    </row>
    <row r="24" spans="2:20" ht="14.25"/>
    <row r="25" spans="2:20" ht="57.75">
      <c r="D25" s="543" t="s">
        <v>13</v>
      </c>
      <c r="J25" s="567" t="s">
        <v>455</v>
      </c>
      <c r="K25" s="572"/>
      <c r="L25" s="572"/>
      <c r="M25" s="572"/>
      <c r="N25" s="591"/>
      <c r="O25" s="624" t="s">
        <v>192</v>
      </c>
      <c r="R25" s="643" t="s">
        <v>457</v>
      </c>
    </row>
    <row r="26" spans="2:20" ht="18.75">
      <c r="D26" s="544" t="s">
        <v>449</v>
      </c>
      <c r="J26" s="568"/>
      <c r="K26" s="357"/>
      <c r="L26" s="357"/>
      <c r="M26" s="357"/>
      <c r="N26" s="592"/>
      <c r="O26" s="625"/>
    </row>
    <row r="27" spans="2:20" ht="18.75">
      <c r="D27" s="544" t="s">
        <v>458</v>
      </c>
      <c r="J27" s="568"/>
      <c r="K27" s="357"/>
      <c r="L27" s="357"/>
      <c r="M27" s="357"/>
      <c r="N27" s="592"/>
      <c r="R27" s="644" t="s">
        <v>460</v>
      </c>
    </row>
    <row r="28" spans="2:20" ht="18.75">
      <c r="D28" s="544" t="s">
        <v>453</v>
      </c>
      <c r="J28" s="568"/>
      <c r="K28" s="357"/>
      <c r="L28" s="357"/>
      <c r="M28" s="357"/>
      <c r="N28" s="592"/>
      <c r="R28" s="645"/>
    </row>
    <row r="29" spans="2:20" ht="19.5">
      <c r="D29" s="545" t="s">
        <v>160</v>
      </c>
      <c r="J29" s="568"/>
      <c r="K29" s="357"/>
      <c r="L29" s="357"/>
      <c r="M29" s="357"/>
      <c r="N29" s="592"/>
      <c r="R29" s="645"/>
    </row>
    <row r="30" spans="2:20" ht="14.25">
      <c r="J30" s="568"/>
      <c r="K30" s="357"/>
      <c r="L30" s="357"/>
      <c r="M30" s="357"/>
      <c r="N30" s="592"/>
      <c r="R30" s="645"/>
    </row>
    <row r="31" spans="2:20">
      <c r="J31" s="568"/>
      <c r="K31" s="357"/>
      <c r="L31" s="357"/>
      <c r="M31" s="357"/>
      <c r="N31" s="592"/>
      <c r="R31" s="645"/>
    </row>
    <row r="32" spans="2:20">
      <c r="J32" s="568"/>
      <c r="K32" s="357"/>
      <c r="L32" s="357"/>
      <c r="M32" s="357"/>
      <c r="N32" s="592"/>
      <c r="R32" s="646"/>
    </row>
    <row r="33" spans="10:14">
      <c r="J33" s="568"/>
      <c r="K33" s="357"/>
      <c r="L33" s="357"/>
      <c r="M33" s="357"/>
      <c r="N33" s="592"/>
    </row>
    <row r="34" spans="10:14">
      <c r="J34" s="568"/>
      <c r="K34" s="357"/>
      <c r="L34" s="357"/>
      <c r="M34" s="357"/>
      <c r="N34" s="592"/>
    </row>
    <row r="35" spans="10:14">
      <c r="J35" s="568"/>
      <c r="K35" s="357"/>
      <c r="L35" s="357"/>
      <c r="M35" s="357"/>
      <c r="N35" s="592"/>
    </row>
    <row r="36" spans="10:14">
      <c r="J36" s="569"/>
      <c r="K36" s="573"/>
      <c r="L36" s="573"/>
      <c r="M36" s="573"/>
      <c r="N36" s="593"/>
    </row>
  </sheetData>
  <mergeCells count="12">
    <mergeCell ref="B4:C4"/>
    <mergeCell ref="B5:C5"/>
    <mergeCell ref="B6:C6"/>
    <mergeCell ref="B8:C8"/>
    <mergeCell ref="H8:I8"/>
    <mergeCell ref="K8:M8"/>
    <mergeCell ref="E9:I9"/>
    <mergeCell ref="J9:M9"/>
    <mergeCell ref="P9:Q9"/>
    <mergeCell ref="B2:T3"/>
    <mergeCell ref="R27:R32"/>
    <mergeCell ref="J25:N36"/>
  </mergeCells>
  <phoneticPr fontId="22"/>
  <dataValidations count="2">
    <dataValidation type="list" allowBlank="1" showDropDown="0" showInputMessage="1" showErrorMessage="1" sqref="D11:D22">
      <formula1>$D$26:$D$29</formula1>
    </dataValidation>
    <dataValidation imeMode="off" allowBlank="1" showDropDown="0" showInputMessage="1" showErrorMessage="1" sqref="D8"/>
  </dataValidations>
  <printOptions horizontalCentered="1"/>
  <pageMargins left="0.39370078740157483" right="0.39370078740157483" top="0.74803149606299213" bottom="0.74803149606299213" header="0.31496062992125984" footer="0.31496062992125984"/>
  <pageSetup paperSize="9" scale="37" fitToWidth="1" fitToHeight="0" orientation="landscape" usePrinterDefaults="1"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cols>
    <col min="1" max="1" width="7.375" style="654" bestFit="1" customWidth="1"/>
    <col min="2" max="2" width="29" style="655"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2.125" style="25" customWidth="1"/>
    <col min="12" max="12" width="18.375" style="25" bestFit="1" customWidth="1"/>
    <col min="13" max="13" width="14.625" style="25" customWidth="1"/>
    <col min="14" max="14" width="12.625" style="25" customWidth="1"/>
    <col min="15" max="16384" width="9" style="25"/>
  </cols>
  <sheetData>
    <row r="1" spans="1:15" ht="29.25" customHeight="1">
      <c r="A1" s="594" t="s">
        <v>114</v>
      </c>
      <c r="C1" s="240"/>
    </row>
    <row r="2" spans="1:15" ht="24" customHeight="1">
      <c r="A2" s="656"/>
      <c r="B2" s="661"/>
      <c r="C2" s="661"/>
      <c r="D2" s="661"/>
      <c r="E2" s="661"/>
      <c r="F2" s="661"/>
      <c r="G2" s="661"/>
      <c r="H2" s="661"/>
      <c r="I2" s="661"/>
      <c r="J2" s="661"/>
      <c r="K2" s="661"/>
      <c r="L2" s="661"/>
      <c r="M2" s="661"/>
    </row>
    <row r="3" spans="1:15" ht="18.75" customHeight="1">
      <c r="A3" s="656"/>
      <c r="B3" s="662"/>
      <c r="C3" s="672"/>
    </row>
    <row r="4" spans="1:15" ht="18.75" customHeight="1">
      <c r="A4" s="656" t="s">
        <v>481</v>
      </c>
      <c r="B4" s="662"/>
      <c r="C4" s="672"/>
    </row>
    <row r="5" spans="1:15" ht="18.75" customHeight="1">
      <c r="A5" s="656"/>
      <c r="B5" s="662"/>
      <c r="C5" s="672"/>
    </row>
    <row r="6" spans="1:15" ht="18.75" customHeight="1">
      <c r="A6" s="656"/>
      <c r="B6" s="662"/>
      <c r="C6" s="672"/>
    </row>
    <row r="7" spans="1:15" ht="18.75" customHeight="1">
      <c r="A7" s="657" t="s">
        <v>482</v>
      </c>
      <c r="B7" s="329"/>
      <c r="C7" s="329"/>
      <c r="D7" s="676"/>
    </row>
    <row r="8" spans="1:15" ht="15.75" customHeight="1">
      <c r="A8" s="656"/>
      <c r="B8" s="663"/>
      <c r="C8" s="671"/>
      <c r="D8" s="671"/>
      <c r="E8" s="671"/>
      <c r="F8" s="671"/>
      <c r="G8" s="671"/>
      <c r="H8" s="671"/>
      <c r="I8" s="671"/>
      <c r="J8" s="671"/>
      <c r="K8" s="687"/>
      <c r="L8" s="671"/>
      <c r="M8" s="690"/>
    </row>
    <row r="9" spans="1:15" ht="15.75" customHeight="1">
      <c r="A9" s="656"/>
      <c r="B9" s="663"/>
      <c r="C9" s="671"/>
      <c r="D9" s="671"/>
      <c r="E9" s="671"/>
      <c r="F9" s="671"/>
      <c r="G9" s="671"/>
      <c r="H9" s="671"/>
      <c r="I9" s="671"/>
      <c r="J9" s="671"/>
      <c r="K9" s="671"/>
      <c r="L9" s="2"/>
      <c r="M9" s="691"/>
    </row>
    <row r="10" spans="1:15" ht="15.75" customHeight="1">
      <c r="A10" s="656"/>
      <c r="B10" s="663"/>
      <c r="C10" s="671"/>
      <c r="D10" s="671"/>
      <c r="E10" s="671"/>
      <c r="F10" s="671"/>
      <c r="G10" s="671"/>
      <c r="H10" s="671"/>
      <c r="I10" s="671"/>
      <c r="J10" s="671"/>
      <c r="K10" s="671"/>
      <c r="L10" s="2"/>
      <c r="M10" s="691"/>
      <c r="N10" s="669"/>
      <c r="O10" s="669"/>
    </row>
    <row r="11" spans="1:15" ht="15.75" customHeight="1">
      <c r="A11" s="656" t="s">
        <v>306</v>
      </c>
      <c r="B11" s="663"/>
      <c r="C11" s="671"/>
      <c r="D11" s="671"/>
      <c r="E11" s="671"/>
      <c r="F11" s="671"/>
      <c r="G11" s="671"/>
      <c r="H11" s="671"/>
      <c r="I11" s="671"/>
      <c r="J11" s="671"/>
      <c r="K11" s="671"/>
      <c r="L11" s="2"/>
      <c r="M11" s="691"/>
      <c r="N11" s="669"/>
      <c r="O11" s="669"/>
    </row>
    <row r="12" spans="1:15" ht="18.75">
      <c r="A12" s="656" t="s">
        <v>483</v>
      </c>
      <c r="B12" s="664"/>
      <c r="C12" s="664"/>
      <c r="D12" s="2"/>
      <c r="E12" s="2"/>
      <c r="F12" s="664"/>
      <c r="G12" s="2"/>
      <c r="H12" s="2"/>
      <c r="I12" s="2"/>
      <c r="J12" s="2"/>
      <c r="K12" s="2"/>
      <c r="L12" s="689"/>
      <c r="M12" s="2"/>
    </row>
    <row r="13" spans="1:15" ht="18.75">
      <c r="A13" s="656"/>
      <c r="B13" s="665"/>
      <c r="C13" s="673"/>
      <c r="D13" s="673"/>
      <c r="E13" s="673"/>
      <c r="F13" s="673"/>
      <c r="G13" s="673"/>
      <c r="H13" s="673"/>
      <c r="I13" s="673"/>
      <c r="J13" s="673"/>
      <c r="K13" s="673"/>
      <c r="L13" s="673"/>
      <c r="M13" s="673"/>
      <c r="N13" s="694"/>
      <c r="O13" s="697"/>
    </row>
    <row r="14" spans="1:15" ht="18.75">
      <c r="A14" s="656"/>
      <c r="B14" s="666"/>
      <c r="C14" s="674"/>
      <c r="D14" s="677"/>
      <c r="E14" s="677"/>
      <c r="F14" s="682"/>
      <c r="G14" s="677"/>
      <c r="H14" s="683"/>
      <c r="I14" s="685"/>
      <c r="J14" s="685"/>
      <c r="K14" s="688"/>
      <c r="L14" s="686"/>
      <c r="M14" s="692"/>
      <c r="N14" s="695"/>
      <c r="O14" s="696"/>
    </row>
    <row r="15" spans="1:15" ht="18.75">
      <c r="A15" s="656"/>
      <c r="B15" s="666"/>
      <c r="C15" s="674"/>
      <c r="D15" s="677"/>
      <c r="E15" s="677"/>
      <c r="F15" s="682"/>
      <c r="G15" s="677"/>
      <c r="H15" s="683"/>
      <c r="I15" s="685"/>
      <c r="J15" s="685"/>
      <c r="K15" s="688"/>
      <c r="L15" s="686"/>
      <c r="M15" s="692"/>
      <c r="N15" s="695"/>
      <c r="O15" s="696"/>
    </row>
    <row r="16" spans="1:15" ht="18.75">
      <c r="A16" s="656"/>
      <c r="B16" s="666"/>
      <c r="C16" s="674"/>
      <c r="D16" s="677"/>
      <c r="E16" s="677"/>
      <c r="F16" s="682"/>
      <c r="G16" s="677"/>
      <c r="H16" s="683"/>
      <c r="I16" s="685"/>
      <c r="J16" s="685"/>
      <c r="K16" s="688"/>
      <c r="L16" s="686"/>
      <c r="M16" s="692"/>
      <c r="N16" s="695"/>
      <c r="O16" s="696"/>
    </row>
    <row r="17" spans="1:15" ht="18.75">
      <c r="A17" s="656"/>
      <c r="B17" s="666"/>
      <c r="C17" s="674"/>
      <c r="D17" s="677"/>
      <c r="E17" s="677"/>
      <c r="F17" s="682"/>
      <c r="G17" s="677"/>
      <c r="H17" s="683"/>
      <c r="I17" s="685"/>
      <c r="J17" s="685"/>
      <c r="K17" s="688"/>
      <c r="L17" s="686"/>
      <c r="M17" s="692"/>
      <c r="N17" s="696"/>
      <c r="O17" s="696"/>
    </row>
    <row r="18" spans="1:15" ht="18.75">
      <c r="A18" s="656" t="s">
        <v>231</v>
      </c>
      <c r="B18" s="666"/>
      <c r="C18" s="674"/>
      <c r="D18" s="677"/>
      <c r="E18" s="677"/>
      <c r="F18" s="682"/>
      <c r="G18" s="677"/>
      <c r="H18" s="683"/>
      <c r="I18" s="685"/>
      <c r="J18" s="685"/>
      <c r="K18" s="688"/>
      <c r="L18" s="686"/>
      <c r="M18" s="692"/>
      <c r="N18" s="696"/>
      <c r="O18" s="696"/>
    </row>
    <row r="19" spans="1:15" ht="18.75">
      <c r="A19" s="656" t="s">
        <v>245</v>
      </c>
      <c r="B19" s="666"/>
      <c r="C19" s="674"/>
      <c r="D19" s="677"/>
      <c r="E19" s="677"/>
      <c r="F19" s="682"/>
      <c r="G19" s="677"/>
      <c r="H19" s="683"/>
      <c r="I19" s="685"/>
      <c r="J19" s="685"/>
      <c r="K19" s="688"/>
      <c r="L19" s="686"/>
      <c r="M19" s="692"/>
      <c r="N19" s="696"/>
      <c r="O19" s="696"/>
    </row>
    <row r="20" spans="1:15" ht="18.75">
      <c r="A20" s="656" t="s">
        <v>359</v>
      </c>
      <c r="B20" s="666"/>
      <c r="C20" s="674"/>
      <c r="D20" s="677"/>
      <c r="E20" s="677"/>
      <c r="F20" s="682"/>
      <c r="G20" s="677"/>
      <c r="H20" s="683"/>
      <c r="I20" s="685"/>
      <c r="J20" s="685"/>
      <c r="K20" s="688"/>
      <c r="L20" s="686"/>
      <c r="M20" s="692"/>
      <c r="N20" s="696"/>
      <c r="O20" s="696"/>
    </row>
    <row r="21" spans="1:15" ht="18.75">
      <c r="A21" s="656" t="s">
        <v>359</v>
      </c>
      <c r="B21" s="666"/>
      <c r="C21" s="674"/>
      <c r="D21" s="677"/>
      <c r="E21" s="677"/>
      <c r="F21" s="682"/>
      <c r="G21" s="677"/>
      <c r="H21" s="683"/>
      <c r="I21" s="685"/>
      <c r="J21" s="685"/>
      <c r="K21" s="688"/>
      <c r="L21" s="686"/>
      <c r="M21" s="692"/>
    </row>
    <row r="22" spans="1:15" ht="18.75">
      <c r="A22" s="656"/>
      <c r="B22" s="666"/>
      <c r="C22" s="674"/>
      <c r="D22" s="677"/>
      <c r="E22" s="677"/>
      <c r="F22" s="682"/>
      <c r="G22" s="677"/>
      <c r="H22" s="683"/>
      <c r="I22" s="685"/>
      <c r="J22" s="685"/>
      <c r="K22" s="688"/>
      <c r="L22" s="686"/>
      <c r="M22" s="692"/>
    </row>
    <row r="23" spans="1:15" ht="18.75">
      <c r="A23" s="656" t="s">
        <v>205</v>
      </c>
      <c r="B23" s="666"/>
      <c r="C23" s="674"/>
      <c r="D23" s="677"/>
      <c r="E23" s="677"/>
      <c r="F23" s="682"/>
      <c r="G23" s="677"/>
      <c r="H23" s="683"/>
      <c r="I23" s="685"/>
      <c r="J23" s="685"/>
      <c r="K23" s="688"/>
      <c r="L23" s="686"/>
      <c r="M23" s="692"/>
    </row>
    <row r="24" spans="1:15" ht="18.75">
      <c r="A24" s="656"/>
      <c r="B24" s="666"/>
      <c r="C24" s="674"/>
      <c r="D24" s="677"/>
      <c r="E24" s="677"/>
      <c r="F24" s="682"/>
      <c r="G24" s="677"/>
      <c r="H24" s="683"/>
      <c r="I24" s="685"/>
      <c r="J24" s="685"/>
      <c r="K24" s="688"/>
      <c r="L24" s="686"/>
      <c r="M24" s="692"/>
    </row>
    <row r="25" spans="1:15" ht="18.75">
      <c r="A25" s="656"/>
      <c r="B25" s="666"/>
      <c r="C25" s="674"/>
      <c r="D25" s="677"/>
      <c r="E25" s="677"/>
      <c r="F25" s="682"/>
      <c r="G25" s="677"/>
      <c r="H25" s="683"/>
      <c r="I25" s="685"/>
      <c r="J25" s="685"/>
      <c r="K25" s="688"/>
      <c r="L25" s="686"/>
      <c r="M25" s="692"/>
    </row>
    <row r="26" spans="1:15" ht="18.75">
      <c r="A26" s="656"/>
      <c r="B26" s="666"/>
      <c r="C26" s="674"/>
      <c r="D26" s="677"/>
      <c r="E26" s="677"/>
      <c r="F26" s="682"/>
      <c r="G26" s="677"/>
      <c r="H26" s="683"/>
      <c r="I26" s="685"/>
      <c r="J26" s="685"/>
      <c r="K26" s="688"/>
      <c r="L26" s="686"/>
      <c r="M26" s="692"/>
    </row>
    <row r="27" spans="1:15" ht="18.75">
      <c r="A27" s="658" t="s">
        <v>485</v>
      </c>
      <c r="B27" s="658"/>
      <c r="C27" s="658"/>
      <c r="D27" s="677"/>
      <c r="E27" s="677"/>
      <c r="F27" s="682"/>
      <c r="G27" s="677"/>
      <c r="H27" s="683"/>
      <c r="I27" s="685"/>
      <c r="J27" s="685"/>
      <c r="K27" s="688"/>
      <c r="L27" s="686"/>
      <c r="M27" s="692"/>
    </row>
    <row r="28" spans="1:15" ht="18.75">
      <c r="A28" s="656"/>
      <c r="B28" s="666"/>
      <c r="C28" s="674"/>
      <c r="D28" s="677"/>
      <c r="E28" s="677"/>
      <c r="F28" s="682"/>
      <c r="G28" s="677"/>
      <c r="H28" s="683"/>
      <c r="I28" s="685"/>
      <c r="J28" s="685"/>
      <c r="K28" s="688"/>
      <c r="L28" s="686"/>
      <c r="M28" s="692"/>
    </row>
    <row r="29" spans="1:15" ht="18.75">
      <c r="A29" s="656"/>
      <c r="B29" s="666"/>
      <c r="C29" s="674"/>
      <c r="D29" s="677"/>
      <c r="E29" s="677"/>
      <c r="F29" s="682"/>
      <c r="G29" s="677"/>
      <c r="H29" s="683"/>
      <c r="I29" s="685"/>
      <c r="J29" s="685"/>
      <c r="K29" s="688"/>
      <c r="L29" s="686"/>
      <c r="M29" s="692"/>
    </row>
    <row r="30" spans="1:15" ht="18.75">
      <c r="A30" s="656"/>
      <c r="B30" s="666"/>
      <c r="C30" s="674"/>
      <c r="D30" s="677"/>
      <c r="E30" s="677"/>
      <c r="F30" s="682"/>
      <c r="G30" s="677"/>
      <c r="H30" s="683"/>
      <c r="I30" s="685"/>
      <c r="J30" s="685"/>
      <c r="K30" s="688"/>
      <c r="L30" s="686"/>
      <c r="M30" s="692"/>
    </row>
    <row r="31" spans="1:15" ht="18.75">
      <c r="A31" s="656" t="s">
        <v>364</v>
      </c>
      <c r="B31" s="666"/>
      <c r="C31" s="674"/>
      <c r="D31" s="677"/>
      <c r="E31" s="677"/>
      <c r="F31" s="682"/>
      <c r="G31" s="677"/>
      <c r="H31" s="683"/>
      <c r="I31" s="685"/>
      <c r="J31" s="685"/>
      <c r="K31" s="688"/>
      <c r="L31" s="686"/>
      <c r="M31" s="692"/>
    </row>
    <row r="32" spans="1:15" ht="18.75">
      <c r="A32" s="656" t="s">
        <v>107</v>
      </c>
      <c r="B32" s="666"/>
      <c r="C32" s="674"/>
      <c r="D32" s="677"/>
      <c r="E32" s="677"/>
      <c r="F32" s="682"/>
      <c r="G32" s="677"/>
      <c r="H32" s="683"/>
      <c r="I32" s="685"/>
      <c r="J32" s="685"/>
      <c r="K32" s="688"/>
      <c r="L32" s="686"/>
      <c r="M32" s="692"/>
    </row>
    <row r="33" spans="1:13" ht="18.75">
      <c r="A33" s="656"/>
      <c r="B33" s="666"/>
      <c r="C33" s="674"/>
      <c r="D33" s="677"/>
      <c r="E33" s="677"/>
      <c r="F33" s="682"/>
      <c r="G33" s="677"/>
      <c r="H33" s="683"/>
      <c r="I33" s="685"/>
      <c r="J33" s="685"/>
      <c r="K33" s="688"/>
      <c r="L33" s="686"/>
      <c r="M33" s="686"/>
    </row>
    <row r="34" spans="1:13" ht="18.75">
      <c r="A34" s="656" t="s">
        <v>365</v>
      </c>
      <c r="B34" s="667"/>
      <c r="C34" s="206"/>
      <c r="D34" s="678"/>
      <c r="E34" s="678"/>
      <c r="F34" s="678"/>
      <c r="G34" s="678"/>
      <c r="H34" s="678"/>
      <c r="I34" s="686"/>
      <c r="J34" s="686"/>
      <c r="K34" s="686"/>
      <c r="L34" s="686"/>
      <c r="M34" s="693"/>
    </row>
    <row r="35" spans="1:13" ht="18.75">
      <c r="A35" s="656" t="s">
        <v>195</v>
      </c>
    </row>
    <row r="36" spans="1:13" ht="18.75">
      <c r="A36" s="656"/>
      <c r="D36" s="679"/>
      <c r="E36" s="679"/>
      <c r="F36" s="679"/>
      <c r="G36" s="679"/>
      <c r="H36" s="684"/>
    </row>
    <row r="37" spans="1:13" ht="18.75">
      <c r="A37" s="656"/>
      <c r="B37" s="668"/>
      <c r="D37" s="679"/>
      <c r="E37" s="679"/>
      <c r="F37" s="679"/>
      <c r="G37" s="679"/>
    </row>
    <row r="38" spans="1:13" ht="15.75" customHeight="1">
      <c r="A38" s="656"/>
      <c r="B38" s="206"/>
      <c r="D38" s="679"/>
      <c r="E38" s="679"/>
      <c r="F38" s="679"/>
      <c r="G38" s="679"/>
    </row>
    <row r="39" spans="1:13" ht="15.75" customHeight="1">
      <c r="A39" s="656"/>
      <c r="B39" s="206"/>
      <c r="D39" s="679"/>
      <c r="E39" s="679"/>
      <c r="F39" s="679"/>
      <c r="G39" s="679"/>
    </row>
    <row r="40" spans="1:13" ht="15.75" customHeight="1">
      <c r="A40" s="656"/>
      <c r="B40" s="669"/>
      <c r="C40" s="675"/>
      <c r="D40" s="675"/>
      <c r="E40" s="675"/>
      <c r="F40" s="675"/>
      <c r="G40" s="675"/>
      <c r="H40" s="675"/>
      <c r="I40" s="675"/>
      <c r="J40" s="675"/>
      <c r="K40" s="675"/>
      <c r="L40" s="675"/>
      <c r="M40" s="675"/>
    </row>
    <row r="41" spans="1:13" ht="15.75" customHeight="1">
      <c r="A41" s="656"/>
      <c r="B41" s="669"/>
      <c r="C41" s="675"/>
      <c r="D41" s="675"/>
      <c r="E41" s="675"/>
      <c r="F41" s="675"/>
      <c r="G41" s="675"/>
      <c r="H41" s="675"/>
      <c r="I41" s="675"/>
      <c r="J41" s="675"/>
      <c r="K41" s="675"/>
      <c r="L41" s="675"/>
      <c r="M41" s="675"/>
    </row>
    <row r="42" spans="1:13" ht="15.75" customHeight="1">
      <c r="A42" s="656"/>
      <c r="B42" s="669"/>
      <c r="C42" s="675"/>
      <c r="D42" s="675"/>
      <c r="E42" s="675"/>
      <c r="F42" s="675"/>
      <c r="G42" s="675"/>
      <c r="H42" s="675"/>
      <c r="I42" s="675"/>
      <c r="J42" s="675"/>
      <c r="K42" s="675"/>
      <c r="L42" s="675"/>
      <c r="M42" s="675"/>
    </row>
    <row r="43" spans="1:13" ht="15.75" customHeight="1">
      <c r="A43" s="656"/>
      <c r="B43" s="670"/>
      <c r="C43" s="675"/>
      <c r="D43" s="675"/>
      <c r="E43" s="675"/>
      <c r="F43" s="675"/>
      <c r="G43" s="675"/>
      <c r="H43" s="675"/>
      <c r="I43" s="675"/>
      <c r="J43" s="675"/>
      <c r="K43" s="675"/>
      <c r="L43" s="675"/>
      <c r="M43" s="675"/>
    </row>
    <row r="44" spans="1:13" ht="15.75" customHeight="1">
      <c r="A44" s="656" t="s">
        <v>486</v>
      </c>
      <c r="B44" s="670"/>
      <c r="C44" s="675"/>
      <c r="D44" s="675"/>
      <c r="E44" s="675"/>
      <c r="F44" s="675"/>
      <c r="G44" s="675"/>
      <c r="H44" s="675"/>
      <c r="I44" s="675"/>
      <c r="J44" s="675"/>
      <c r="K44" s="675"/>
      <c r="L44" s="675"/>
      <c r="M44" s="675"/>
    </row>
    <row r="45" spans="1:13" ht="15.75" customHeight="1">
      <c r="A45" s="659"/>
      <c r="B45" s="2"/>
      <c r="D45" s="680"/>
    </row>
    <row r="46" spans="1:13" ht="15.75" customHeight="1">
      <c r="A46" s="659"/>
      <c r="B46" s="206"/>
      <c r="D46" s="680"/>
    </row>
    <row r="47" spans="1:13" ht="15.75" customHeight="1">
      <c r="A47" s="659"/>
      <c r="B47" s="670"/>
      <c r="D47" s="680"/>
    </row>
    <row r="48" spans="1:13" ht="15.75" customHeight="1">
      <c r="A48" s="659"/>
      <c r="B48" s="2"/>
      <c r="D48" s="680"/>
    </row>
    <row r="49" spans="1:4" ht="15.75" customHeight="1">
      <c r="A49" s="659"/>
      <c r="B49" s="206"/>
      <c r="D49" s="680"/>
    </row>
    <row r="50" spans="1:4" ht="15.75" customHeight="1">
      <c r="A50" s="659"/>
      <c r="B50" s="206"/>
      <c r="D50" s="680"/>
    </row>
    <row r="51" spans="1:4" ht="15.75" customHeight="1">
      <c r="A51" s="659"/>
      <c r="B51" s="669"/>
      <c r="D51" s="680"/>
    </row>
    <row r="52" spans="1:4" ht="15.75" customHeight="1">
      <c r="A52" s="659"/>
      <c r="B52" s="669"/>
      <c r="D52" s="680"/>
    </row>
    <row r="53" spans="1:4" ht="15.75" customHeight="1">
      <c r="A53" s="659"/>
      <c r="B53" s="669"/>
      <c r="D53" s="680"/>
    </row>
    <row r="54" spans="1:4" ht="15.75" customHeight="1">
      <c r="A54" s="659"/>
      <c r="B54" s="2"/>
      <c r="D54" s="680"/>
    </row>
    <row r="55" spans="1:4" ht="15.75" customHeight="1">
      <c r="A55" s="659"/>
      <c r="B55" s="206"/>
      <c r="D55" s="680"/>
    </row>
    <row r="56" spans="1:4" ht="15.75" customHeight="1">
      <c r="A56" s="659"/>
      <c r="B56" s="669"/>
      <c r="D56" s="680"/>
    </row>
    <row r="57" spans="1:4" ht="15.75" customHeight="1">
      <c r="A57" s="659"/>
      <c r="B57" s="669"/>
      <c r="D57" s="680"/>
    </row>
    <row r="58" spans="1:4" ht="15.75" customHeight="1">
      <c r="A58" s="659"/>
      <c r="B58" s="671"/>
      <c r="D58" s="680"/>
    </row>
    <row r="59" spans="1:4" ht="15.75" customHeight="1">
      <c r="A59" s="659"/>
      <c r="B59" s="669"/>
      <c r="D59" s="680"/>
    </row>
    <row r="60" spans="1:4" ht="15.75" customHeight="1">
      <c r="A60" s="659"/>
      <c r="B60" s="660"/>
      <c r="D60" s="681"/>
    </row>
    <row r="61" spans="1:4">
      <c r="A61" s="660"/>
      <c r="B61" s="660"/>
      <c r="D61" s="681"/>
    </row>
  </sheetData>
  <mergeCells count="16">
    <mergeCell ref="B2:M2"/>
    <mergeCell ref="A27:C27"/>
    <mergeCell ref="B8:B11"/>
    <mergeCell ref="C8:C11"/>
    <mergeCell ref="D8:D11"/>
    <mergeCell ref="E8:E11"/>
    <mergeCell ref="F8:F11"/>
    <mergeCell ref="G8:G11"/>
    <mergeCell ref="H8:H11"/>
    <mergeCell ref="I8:I11"/>
    <mergeCell ref="J8:J11"/>
    <mergeCell ref="K8:K11"/>
    <mergeCell ref="L8:L11"/>
    <mergeCell ref="M8:M11"/>
    <mergeCell ref="N10:O11"/>
    <mergeCell ref="D36:G38"/>
  </mergeCells>
  <phoneticPr fontId="22"/>
  <conditionalFormatting sqref="K14:K33">
    <cfRule type="expression" dxfId="5" priority="1">
      <formula>IF(C14="都道府県が行う事業（直接補助）",TRUE,FALSE)</formula>
    </cfRule>
  </conditionalFormatting>
  <dataValidations count="3">
    <dataValidation type="list" imeMode="off" allowBlank="1" showDropDown="0" showInputMessage="1" showErrorMessage="1" sqref="H14:H33">
      <formula1>$H$36:$H$38</formula1>
    </dataValidation>
    <dataValidation type="list" allowBlank="1" showDropDown="0" showInputMessage="1" showErrorMessage="1" sqref="C14:C26 C28:C33">
      <formula1>$C$36:$C$37</formula1>
    </dataValidation>
    <dataValidation imeMode="off" allowBlank="1" showDropDown="0"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cols>
    <col min="1" max="1" width="7.375" style="654" bestFit="1" customWidth="1"/>
    <col min="2" max="2" width="29" style="655"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2.125" style="25" customWidth="1"/>
    <col min="12" max="12" width="18.375" style="25" bestFit="1" customWidth="1"/>
    <col min="13" max="13" width="14.625" style="25" customWidth="1"/>
    <col min="14" max="14" width="12.625" style="25" customWidth="1"/>
    <col min="15" max="16384" width="9" style="25"/>
  </cols>
  <sheetData>
    <row r="1" spans="1:13" ht="15.75" customHeight="1">
      <c r="A1" s="594" t="s">
        <v>630</v>
      </c>
      <c r="B1" s="669"/>
      <c r="C1" s="675"/>
      <c r="D1" s="675"/>
      <c r="E1" s="675"/>
      <c r="F1" s="675"/>
      <c r="G1" s="675"/>
      <c r="H1" s="675"/>
      <c r="I1" s="675"/>
      <c r="J1" s="675"/>
      <c r="K1" s="675"/>
      <c r="L1" s="675"/>
      <c r="M1" s="675"/>
    </row>
    <row r="2" spans="1:13" ht="15.75" customHeight="1">
      <c r="A2" s="659"/>
      <c r="B2" s="669"/>
      <c r="C2" s="675"/>
      <c r="D2" s="675"/>
      <c r="E2" s="675"/>
      <c r="F2" s="675"/>
      <c r="G2" s="675"/>
      <c r="H2" s="675"/>
      <c r="I2" s="675"/>
      <c r="J2" s="675"/>
      <c r="K2" s="675"/>
      <c r="L2" s="675"/>
      <c r="M2" s="675"/>
    </row>
    <row r="3" spans="1:13" ht="15.75" customHeight="1">
      <c r="A3" s="208" t="s">
        <v>10</v>
      </c>
      <c r="C3" s="675"/>
      <c r="D3" s="675"/>
      <c r="E3" s="675"/>
      <c r="F3" s="675"/>
      <c r="G3" s="675"/>
      <c r="H3" s="675"/>
      <c r="I3" s="675"/>
      <c r="J3" s="675"/>
      <c r="K3" s="675"/>
      <c r="L3" s="675"/>
      <c r="M3" s="675"/>
    </row>
    <row r="4" spans="1:13" ht="15.75" customHeight="1">
      <c r="A4" s="208" t="s">
        <v>54</v>
      </c>
      <c r="C4" s="675"/>
      <c r="D4" s="675"/>
      <c r="E4" s="675"/>
      <c r="F4" s="675"/>
      <c r="G4" s="675"/>
      <c r="H4" s="675"/>
      <c r="I4" s="675"/>
      <c r="J4" s="675"/>
      <c r="K4" s="675"/>
      <c r="L4" s="675"/>
      <c r="M4" s="675"/>
    </row>
    <row r="5" spans="1:13" ht="15.75" customHeight="1">
      <c r="A5" s="208" t="s">
        <v>351</v>
      </c>
      <c r="C5" s="675"/>
      <c r="D5" s="675"/>
      <c r="E5" s="675"/>
      <c r="F5" s="675"/>
      <c r="G5" s="675"/>
      <c r="H5" s="675"/>
      <c r="I5" s="675"/>
      <c r="J5" s="675"/>
      <c r="K5" s="675"/>
      <c r="L5" s="675"/>
      <c r="M5" s="675"/>
    </row>
    <row r="6" spans="1:13" ht="15.75" customHeight="1">
      <c r="A6" s="208" t="s">
        <v>54</v>
      </c>
      <c r="C6" s="675"/>
      <c r="D6" s="675"/>
      <c r="E6" s="675"/>
      <c r="F6" s="675"/>
      <c r="G6" s="675"/>
      <c r="H6" s="675"/>
      <c r="I6" s="675"/>
      <c r="J6" s="675"/>
      <c r="K6" s="675"/>
      <c r="L6" s="675"/>
      <c r="M6" s="675"/>
    </row>
    <row r="7" spans="1:13" ht="15.75" customHeight="1">
      <c r="A7" s="208" t="s">
        <v>54</v>
      </c>
      <c r="C7" s="675"/>
      <c r="D7" s="675"/>
      <c r="E7" s="675"/>
      <c r="F7" s="675"/>
      <c r="G7" s="675"/>
      <c r="H7" s="675"/>
      <c r="I7" s="675"/>
      <c r="J7" s="675"/>
      <c r="K7" s="675"/>
      <c r="L7" s="675"/>
      <c r="M7" s="675"/>
    </row>
    <row r="8" spans="1:13" ht="15.75" customHeight="1">
      <c r="A8" s="208" t="s">
        <v>54</v>
      </c>
      <c r="D8" s="680"/>
    </row>
    <row r="9" spans="1:13" ht="15.75" customHeight="1">
      <c r="A9" s="208" t="s">
        <v>54</v>
      </c>
      <c r="D9" s="680"/>
    </row>
    <row r="10" spans="1:13" ht="15.75" customHeight="1">
      <c r="A10" s="208" t="s">
        <v>38</v>
      </c>
      <c r="D10" s="680"/>
    </row>
    <row r="11" spans="1:13" ht="15.75" customHeight="1">
      <c r="A11" s="208" t="s">
        <v>54</v>
      </c>
      <c r="D11" s="680"/>
    </row>
    <row r="12" spans="1:13" ht="15.75" customHeight="1">
      <c r="A12" s="208" t="s">
        <v>428</v>
      </c>
      <c r="D12" s="680"/>
    </row>
    <row r="13" spans="1:13" ht="15.75" customHeight="1">
      <c r="A13" s="208" t="s">
        <v>54</v>
      </c>
      <c r="D13" s="680"/>
    </row>
    <row r="14" spans="1:13" ht="15.75" customHeight="1">
      <c r="A14" s="208" t="s">
        <v>54</v>
      </c>
      <c r="D14" s="680"/>
    </row>
    <row r="15" spans="1:13" ht="15.75" customHeight="1">
      <c r="A15" s="208" t="s">
        <v>419</v>
      </c>
      <c r="D15" s="680"/>
    </row>
    <row r="16" spans="1:13" ht="15.75" customHeight="1">
      <c r="A16" s="208" t="s">
        <v>54</v>
      </c>
      <c r="D16" s="680"/>
    </row>
    <row r="17" spans="1:4" ht="15.75" customHeight="1">
      <c r="A17" s="208" t="s">
        <v>54</v>
      </c>
      <c r="D17" s="680"/>
    </row>
    <row r="18" spans="1:4" ht="15.75" customHeight="1">
      <c r="A18" s="208" t="s">
        <v>54</v>
      </c>
      <c r="D18" s="680"/>
    </row>
    <row r="19" spans="1:4" ht="15.75" customHeight="1">
      <c r="A19" s="698" t="s">
        <v>185</v>
      </c>
      <c r="B19" s="698"/>
      <c r="C19" s="698"/>
      <c r="D19" s="698"/>
    </row>
    <row r="20" spans="1:4" ht="15.75" customHeight="1">
      <c r="A20" s="698"/>
      <c r="B20" s="698"/>
      <c r="C20" s="698"/>
      <c r="D20" s="698"/>
    </row>
    <row r="21" spans="1:4" ht="15.75" customHeight="1">
      <c r="A21" s="208" t="s">
        <v>54</v>
      </c>
      <c r="D21" s="680"/>
    </row>
    <row r="22" spans="1:4" ht="15.75" customHeight="1">
      <c r="A22" s="208" t="s">
        <v>82</v>
      </c>
      <c r="D22" s="680"/>
    </row>
    <row r="23" spans="1:4" ht="15.75" customHeight="1">
      <c r="A23" s="208" t="s">
        <v>202</v>
      </c>
      <c r="D23" s="680"/>
    </row>
    <row r="24" spans="1:4" ht="15.75" customHeight="1">
      <c r="A24" s="208" t="s">
        <v>489</v>
      </c>
      <c r="D24" s="680"/>
    </row>
    <row r="25" spans="1:4" ht="15.75" customHeight="1">
      <c r="A25" s="208" t="s">
        <v>490</v>
      </c>
      <c r="D25" s="680"/>
    </row>
    <row r="26" spans="1:4" ht="15.75" customHeight="1">
      <c r="A26" s="208" t="s">
        <v>372</v>
      </c>
      <c r="D26" s="680"/>
    </row>
    <row r="27" spans="1:4" ht="15.75" customHeight="1">
      <c r="A27" s="208" t="s">
        <v>492</v>
      </c>
      <c r="D27" s="680"/>
    </row>
    <row r="28" spans="1:4" ht="15.75" customHeight="1">
      <c r="A28" s="208" t="s">
        <v>54</v>
      </c>
      <c r="D28" s="680"/>
    </row>
    <row r="29" spans="1:4" ht="15.75" customHeight="1">
      <c r="A29" s="208" t="s">
        <v>424</v>
      </c>
      <c r="D29" s="680"/>
    </row>
    <row r="30" spans="1:4" ht="15.75" customHeight="1">
      <c r="A30" s="208" t="s">
        <v>202</v>
      </c>
      <c r="D30" s="680"/>
    </row>
    <row r="31" spans="1:4" ht="15.75" customHeight="1">
      <c r="A31" s="208" t="s">
        <v>493</v>
      </c>
      <c r="D31" s="680"/>
    </row>
    <row r="32" spans="1:4" ht="15.75" customHeight="1">
      <c r="A32" s="208" t="s">
        <v>490</v>
      </c>
      <c r="D32" s="680"/>
    </row>
    <row r="33" spans="1:4" ht="15.75" customHeight="1">
      <c r="A33" s="208" t="s">
        <v>494</v>
      </c>
      <c r="D33" s="680"/>
    </row>
    <row r="34" spans="1:4" ht="15.75" customHeight="1">
      <c r="A34" s="208" t="s">
        <v>411</v>
      </c>
      <c r="D34" s="680"/>
    </row>
    <row r="35" spans="1:4" ht="15.75" customHeight="1">
      <c r="A35" s="208" t="s">
        <v>54</v>
      </c>
      <c r="D35" s="680"/>
    </row>
    <row r="36" spans="1:4" ht="15.75" customHeight="1">
      <c r="A36" s="208" t="s">
        <v>492</v>
      </c>
      <c r="D36" s="681"/>
    </row>
    <row r="37" spans="1:4" ht="15.75" customHeight="1">
      <c r="A37" s="208" t="s">
        <v>54</v>
      </c>
      <c r="D37" s="680"/>
    </row>
    <row r="38" spans="1:4" ht="15.75" customHeight="1">
      <c r="A38" s="208" t="s">
        <v>496</v>
      </c>
      <c r="D38" s="680"/>
    </row>
    <row r="39" spans="1:4" ht="15.75" customHeight="1">
      <c r="A39" s="208" t="s">
        <v>495</v>
      </c>
      <c r="D39" s="680"/>
    </row>
    <row r="40" spans="1:4" ht="15.75" customHeight="1">
      <c r="A40" s="659"/>
      <c r="B40" s="670"/>
      <c r="D40" s="680"/>
    </row>
    <row r="41" spans="1:4" ht="15.75" customHeight="1">
      <c r="A41" s="659"/>
      <c r="B41" s="670"/>
      <c r="D41" s="680"/>
    </row>
    <row r="42" spans="1:4" ht="15.75" customHeight="1">
      <c r="A42" s="659"/>
      <c r="B42" s="669"/>
      <c r="D42" s="681"/>
    </row>
    <row r="43" spans="1:4" ht="15.75" customHeight="1">
      <c r="A43" s="659"/>
      <c r="B43" s="699"/>
      <c r="D43" s="681"/>
    </row>
    <row r="44" spans="1:4" ht="15.75" customHeight="1">
      <c r="A44" s="659"/>
      <c r="B44" s="2"/>
      <c r="D44" s="680"/>
    </row>
    <row r="45" spans="1:4" ht="15.75" customHeight="1">
      <c r="A45" s="659"/>
      <c r="B45" s="206"/>
      <c r="D45" s="680"/>
    </row>
    <row r="46" spans="1:4" ht="15.75" customHeight="1">
      <c r="A46" s="659"/>
      <c r="B46" s="670"/>
      <c r="D46" s="680"/>
    </row>
    <row r="47" spans="1:4" ht="15.75" customHeight="1">
      <c r="A47" s="659"/>
      <c r="B47" s="2"/>
      <c r="D47" s="680"/>
    </row>
    <row r="48" spans="1:4" ht="15.75" customHeight="1">
      <c r="A48" s="659"/>
      <c r="B48" s="206"/>
      <c r="D48" s="680"/>
    </row>
    <row r="49" spans="1:4" ht="15.75" customHeight="1">
      <c r="A49" s="659"/>
      <c r="B49" s="206"/>
      <c r="D49" s="680"/>
    </row>
    <row r="50" spans="1:4" ht="15.75" customHeight="1">
      <c r="A50" s="659"/>
      <c r="B50" s="669"/>
      <c r="D50" s="680"/>
    </row>
    <row r="51" spans="1:4" ht="15.75" customHeight="1">
      <c r="A51" s="659"/>
      <c r="B51" s="669"/>
      <c r="D51" s="680"/>
    </row>
    <row r="52" spans="1:4" ht="15.75" customHeight="1">
      <c r="A52" s="659"/>
      <c r="B52" s="669"/>
      <c r="D52" s="680"/>
    </row>
    <row r="53" spans="1:4" ht="15.75" customHeight="1">
      <c r="A53" s="659"/>
      <c r="B53" s="2"/>
      <c r="D53" s="680"/>
    </row>
    <row r="54" spans="1:4" ht="15.75" customHeight="1">
      <c r="A54" s="659"/>
      <c r="B54" s="206"/>
      <c r="D54" s="680"/>
    </row>
    <row r="55" spans="1:4" ht="15.75" customHeight="1">
      <c r="A55" s="659"/>
      <c r="B55" s="669"/>
      <c r="D55" s="680"/>
    </row>
    <row r="56" spans="1:4" ht="15.75" customHeight="1">
      <c r="A56" s="659"/>
      <c r="B56" s="669"/>
      <c r="D56" s="680"/>
    </row>
    <row r="57" spans="1:4" ht="15.75" customHeight="1">
      <c r="A57" s="659"/>
      <c r="B57" s="671"/>
      <c r="D57" s="680"/>
    </row>
    <row r="58" spans="1:4" ht="15.75" customHeight="1">
      <c r="A58" s="659"/>
      <c r="B58" s="669"/>
      <c r="D58" s="680"/>
    </row>
    <row r="59" spans="1:4" ht="15.75" customHeight="1">
      <c r="A59" s="659"/>
      <c r="B59" s="660"/>
      <c r="D59" s="681"/>
    </row>
    <row r="60" spans="1:4">
      <c r="A60" s="660"/>
      <c r="B60" s="660"/>
      <c r="D60" s="681"/>
    </row>
  </sheetData>
  <mergeCells count="1">
    <mergeCell ref="A19:D20"/>
  </mergeCells>
  <phoneticPr fontId="22"/>
  <dataValidations count="1">
    <dataValidation imeMode="off" allowBlank="1" showDropDown="0"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V25"/>
  <sheetViews>
    <sheetView showGridLines="0" view="pageBreakPreview" zoomScale="115" zoomScaleNormal="115" zoomScaleSheetLayoutView="115" workbookViewId="0">
      <selection activeCell="B3" sqref="B3"/>
    </sheetView>
  </sheetViews>
  <sheetFormatPr defaultColWidth="9" defaultRowHeight="13.5"/>
  <cols>
    <col min="1" max="1" width="7.125" style="208" bestFit="1" customWidth="1"/>
    <col min="2" max="2" width="24.75" style="208" customWidth="1"/>
    <col min="3" max="14" width="11.25" style="208" customWidth="1"/>
    <col min="15" max="17" width="5.75" style="208" customWidth="1"/>
    <col min="18" max="19" width="5.625" style="208" customWidth="1"/>
    <col min="20" max="16384" width="9" style="208"/>
  </cols>
  <sheetData>
    <row r="1" spans="1:22" ht="21" customHeight="1">
      <c r="A1" s="594" t="s">
        <v>323</v>
      </c>
    </row>
    <row r="2" spans="1:22" ht="24" customHeight="1">
      <c r="B2" s="700" t="s">
        <v>391</v>
      </c>
      <c r="C2" s="714"/>
      <c r="D2" s="714"/>
      <c r="E2" s="714"/>
      <c r="F2" s="714"/>
      <c r="G2" s="714"/>
      <c r="H2" s="714"/>
      <c r="I2" s="714"/>
      <c r="J2" s="714"/>
      <c r="K2" s="714"/>
      <c r="L2" s="751"/>
      <c r="M2" s="756"/>
      <c r="N2" s="756"/>
    </row>
    <row r="4" spans="1:22" ht="19.5" customHeight="1">
      <c r="B4" s="701"/>
    </row>
    <row r="5" spans="1:22" ht="19.5" customHeight="1">
      <c r="B5" s="702"/>
    </row>
    <row r="6" spans="1:22" ht="19.5" customHeight="1">
      <c r="B6" s="702"/>
    </row>
    <row r="7" spans="1:22" ht="7.5" customHeight="1">
      <c r="B7" s="260"/>
      <c r="C7" s="260"/>
      <c r="D7" s="260"/>
      <c r="E7" s="260"/>
      <c r="F7" s="260"/>
      <c r="G7" s="260"/>
      <c r="H7" s="260"/>
      <c r="I7" s="260"/>
      <c r="J7" s="260"/>
      <c r="K7" s="260"/>
      <c r="L7" s="260"/>
      <c r="M7" s="260"/>
      <c r="N7" s="260"/>
    </row>
    <row r="8" spans="1:22" ht="19.5">
      <c r="B8" s="516"/>
      <c r="C8" s="527"/>
      <c r="D8" s="208" t="s">
        <v>670</v>
      </c>
      <c r="I8" s="734"/>
      <c r="J8" s="734"/>
    </row>
    <row r="9" spans="1:22" ht="45" customHeight="1">
      <c r="B9" s="703" t="s">
        <v>498</v>
      </c>
      <c r="C9" s="715" t="s">
        <v>14</v>
      </c>
      <c r="D9" s="715" t="s">
        <v>650</v>
      </c>
      <c r="E9" s="724" t="s">
        <v>499</v>
      </c>
      <c r="F9" s="715" t="s">
        <v>401</v>
      </c>
      <c r="G9" s="724" t="s">
        <v>462</v>
      </c>
      <c r="H9" s="724" t="s">
        <v>502</v>
      </c>
      <c r="I9" s="735" t="s">
        <v>646</v>
      </c>
      <c r="J9" s="742" t="s">
        <v>651</v>
      </c>
      <c r="K9" s="746" t="s">
        <v>395</v>
      </c>
      <c r="L9" s="752" t="s">
        <v>232</v>
      </c>
      <c r="M9" s="757" t="s">
        <v>656</v>
      </c>
      <c r="N9" s="764" t="s">
        <v>655</v>
      </c>
    </row>
    <row r="10" spans="1:22" ht="13.5" customHeight="1">
      <c r="B10" s="704"/>
      <c r="C10" s="716" t="s">
        <v>361</v>
      </c>
      <c r="D10" s="722" t="s">
        <v>248</v>
      </c>
      <c r="E10" s="716" t="s">
        <v>468</v>
      </c>
      <c r="F10" s="722" t="s">
        <v>505</v>
      </c>
      <c r="G10" s="716" t="s">
        <v>158</v>
      </c>
      <c r="H10" s="731" t="s">
        <v>506</v>
      </c>
      <c r="I10" s="736"/>
      <c r="J10" s="743" t="s">
        <v>652</v>
      </c>
      <c r="K10" s="736" t="s">
        <v>278</v>
      </c>
      <c r="L10" s="736" t="s">
        <v>635</v>
      </c>
      <c r="M10" s="758" t="s">
        <v>209</v>
      </c>
      <c r="N10" s="765" t="s">
        <v>538</v>
      </c>
    </row>
    <row r="11" spans="1:22" ht="18.75" customHeight="1">
      <c r="B11" s="705"/>
      <c r="C11" s="717" t="s">
        <v>508</v>
      </c>
      <c r="D11" s="717" t="s">
        <v>355</v>
      </c>
      <c r="E11" s="717" t="s">
        <v>508</v>
      </c>
      <c r="F11" s="717" t="s">
        <v>508</v>
      </c>
      <c r="G11" s="717" t="s">
        <v>188</v>
      </c>
      <c r="H11" s="717" t="s">
        <v>188</v>
      </c>
      <c r="I11" s="737"/>
      <c r="J11" s="737" t="s">
        <v>163</v>
      </c>
      <c r="K11" s="737" t="s">
        <v>163</v>
      </c>
      <c r="L11" s="753" t="s">
        <v>163</v>
      </c>
      <c r="M11" s="753" t="s">
        <v>633</v>
      </c>
      <c r="N11" s="766" t="s">
        <v>633</v>
      </c>
    </row>
    <row r="12" spans="1:22" ht="22.5" customHeight="1">
      <c r="A12" s="208" t="s">
        <v>118</v>
      </c>
      <c r="B12" s="706" t="s">
        <v>72</v>
      </c>
      <c r="C12" s="718">
        <v>50000000</v>
      </c>
      <c r="D12" s="718">
        <v>8500000</v>
      </c>
      <c r="E12" s="725">
        <f t="shared" ref="E12:E17" si="0">C12-D12</f>
        <v>41500000</v>
      </c>
      <c r="F12" s="718">
        <v>40000000</v>
      </c>
      <c r="G12" s="728">
        <v>16800000</v>
      </c>
      <c r="H12" s="725">
        <f t="shared" ref="H12:H17" si="1">MIN(E12,F12,G12)</f>
        <v>16800000</v>
      </c>
      <c r="I12" s="738">
        <v>0.5</v>
      </c>
      <c r="J12" s="744">
        <f t="shared" ref="J12:J17" si="2">H12*2/1</f>
        <v>33600000</v>
      </c>
      <c r="K12" s="747">
        <v>16800000</v>
      </c>
      <c r="L12" s="754">
        <f t="shared" ref="L12:L17" si="3">ROUNDDOWN(MIN(J12,K12),-3)</f>
        <v>16800000</v>
      </c>
      <c r="M12" s="759"/>
      <c r="N12" s="759"/>
      <c r="O12" s="278"/>
      <c r="P12" s="770"/>
      <c r="Q12" s="770"/>
      <c r="R12" s="770"/>
      <c r="S12" s="770"/>
    </row>
    <row r="13" spans="1:22" ht="22.5" customHeight="1">
      <c r="A13" s="208" t="s">
        <v>118</v>
      </c>
      <c r="B13" s="706" t="s">
        <v>634</v>
      </c>
      <c r="C13" s="718">
        <v>50000000</v>
      </c>
      <c r="D13" s="718">
        <v>8500000</v>
      </c>
      <c r="E13" s="725">
        <f t="shared" si="0"/>
        <v>41500000</v>
      </c>
      <c r="F13" s="718">
        <v>15800353</v>
      </c>
      <c r="G13" s="728">
        <v>16800000</v>
      </c>
      <c r="H13" s="725">
        <f t="shared" si="1"/>
        <v>15800353</v>
      </c>
      <c r="I13" s="738">
        <v>0.5</v>
      </c>
      <c r="J13" s="744">
        <f t="shared" si="2"/>
        <v>31600706</v>
      </c>
      <c r="K13" s="748"/>
      <c r="L13" s="754">
        <f t="shared" si="3"/>
        <v>31600000</v>
      </c>
      <c r="M13" s="759"/>
      <c r="N13" s="759"/>
      <c r="O13" s="278"/>
      <c r="P13" s="770"/>
      <c r="Q13" s="770"/>
      <c r="R13" s="770"/>
      <c r="S13" s="770"/>
    </row>
    <row r="14" spans="1:22" ht="22.5" customHeight="1">
      <c r="B14" s="707"/>
      <c r="C14" s="719"/>
      <c r="D14" s="719"/>
      <c r="E14" s="726">
        <f t="shared" si="0"/>
        <v>0</v>
      </c>
      <c r="F14" s="719"/>
      <c r="G14" s="729">
        <v>16800000</v>
      </c>
      <c r="H14" s="726">
        <f t="shared" si="1"/>
        <v>0</v>
      </c>
      <c r="I14" s="739">
        <v>0.5</v>
      </c>
      <c r="J14" s="745">
        <f t="shared" si="2"/>
        <v>0</v>
      </c>
      <c r="K14" s="749">
        <v>0</v>
      </c>
      <c r="L14" s="726">
        <f t="shared" si="3"/>
        <v>0</v>
      </c>
      <c r="M14" s="760"/>
      <c r="N14" s="760"/>
      <c r="O14" s="278"/>
      <c r="P14" s="770"/>
      <c r="Q14" s="770"/>
      <c r="R14" s="770"/>
      <c r="S14" s="770"/>
    </row>
    <row r="15" spans="1:22" ht="22.5" customHeight="1">
      <c r="B15" s="707"/>
      <c r="C15" s="719"/>
      <c r="D15" s="719"/>
      <c r="E15" s="726">
        <f t="shared" si="0"/>
        <v>0</v>
      </c>
      <c r="F15" s="719"/>
      <c r="G15" s="729">
        <v>16800000</v>
      </c>
      <c r="H15" s="726">
        <f t="shared" si="1"/>
        <v>0</v>
      </c>
      <c r="I15" s="739">
        <v>0.5</v>
      </c>
      <c r="J15" s="745">
        <f t="shared" si="2"/>
        <v>0</v>
      </c>
      <c r="K15" s="749">
        <v>0</v>
      </c>
      <c r="L15" s="726">
        <f t="shared" si="3"/>
        <v>0</v>
      </c>
      <c r="M15" s="761"/>
      <c r="N15" s="767"/>
      <c r="O15" s="278"/>
      <c r="P15" s="770"/>
      <c r="Q15" s="770"/>
      <c r="R15" s="770"/>
      <c r="S15" s="770"/>
    </row>
    <row r="16" spans="1:22" ht="22.5" customHeight="1">
      <c r="B16" s="707"/>
      <c r="C16" s="719"/>
      <c r="D16" s="719"/>
      <c r="E16" s="726">
        <f t="shared" si="0"/>
        <v>0</v>
      </c>
      <c r="F16" s="719"/>
      <c r="G16" s="729">
        <v>16800000</v>
      </c>
      <c r="H16" s="726">
        <f t="shared" si="1"/>
        <v>0</v>
      </c>
      <c r="I16" s="739">
        <v>0.5</v>
      </c>
      <c r="J16" s="745">
        <f t="shared" si="2"/>
        <v>0</v>
      </c>
      <c r="K16" s="749">
        <v>0</v>
      </c>
      <c r="L16" s="726">
        <f t="shared" si="3"/>
        <v>0</v>
      </c>
      <c r="M16" s="761"/>
      <c r="N16" s="767"/>
      <c r="O16" s="278"/>
      <c r="P16" s="770"/>
      <c r="Q16" s="770"/>
      <c r="R16" s="770"/>
      <c r="S16" s="770"/>
      <c r="V16" s="733"/>
    </row>
    <row r="17" spans="2:19" ht="22.5" customHeight="1">
      <c r="B17" s="708"/>
      <c r="C17" s="720"/>
      <c r="D17" s="720"/>
      <c r="E17" s="726">
        <f t="shared" si="0"/>
        <v>0</v>
      </c>
      <c r="F17" s="720"/>
      <c r="G17" s="730">
        <v>16800000</v>
      </c>
      <c r="H17" s="732">
        <f t="shared" si="1"/>
        <v>0</v>
      </c>
      <c r="I17" s="740">
        <v>0.5</v>
      </c>
      <c r="J17" s="745">
        <f t="shared" si="2"/>
        <v>0</v>
      </c>
      <c r="K17" s="750">
        <v>0</v>
      </c>
      <c r="L17" s="726">
        <f t="shared" si="3"/>
        <v>0</v>
      </c>
      <c r="M17" s="762"/>
      <c r="N17" s="768"/>
      <c r="O17" s="278"/>
      <c r="P17" s="770"/>
      <c r="Q17" s="770"/>
      <c r="R17" s="770"/>
      <c r="S17" s="770"/>
    </row>
    <row r="18" spans="2:19" ht="22.5" customHeight="1">
      <c r="B18" s="709" t="s">
        <v>55</v>
      </c>
      <c r="C18" s="721"/>
      <c r="D18" s="723"/>
      <c r="E18" s="727"/>
      <c r="F18" s="721"/>
      <c r="G18" s="723"/>
      <c r="H18" s="727"/>
      <c r="I18" s="741"/>
      <c r="J18" s="741"/>
      <c r="K18" s="723"/>
      <c r="L18" s="755">
        <f>SUM(L14:L17)</f>
        <v>0</v>
      </c>
      <c r="M18" s="763"/>
      <c r="N18" s="769"/>
    </row>
    <row r="19" spans="2:19" ht="14.25">
      <c r="B19" s="267"/>
    </row>
    <row r="20" spans="2:19">
      <c r="B20" s="710" t="s">
        <v>475</v>
      </c>
      <c r="H20" s="733"/>
      <c r="I20" s="733"/>
      <c r="J20" s="733"/>
      <c r="K20" s="733"/>
    </row>
    <row r="21" spans="2:19">
      <c r="B21" s="711" t="s">
        <v>509</v>
      </c>
    </row>
    <row r="22" spans="2:19">
      <c r="B22" s="711" t="s">
        <v>193</v>
      </c>
    </row>
    <row r="23" spans="2:19">
      <c r="B23" s="712" t="s">
        <v>510</v>
      </c>
      <c r="C23" s="712"/>
      <c r="D23" s="712"/>
      <c r="E23" s="712"/>
      <c r="F23" s="712"/>
      <c r="G23" s="712"/>
      <c r="H23" s="432"/>
      <c r="I23" s="432"/>
      <c r="J23" s="432"/>
      <c r="K23" s="432"/>
    </row>
    <row r="24" spans="2:19" ht="84" customHeight="1">
      <c r="B24" s="713" t="s">
        <v>398</v>
      </c>
      <c r="C24" s="713"/>
      <c r="D24" s="713"/>
      <c r="E24" s="713"/>
      <c r="F24" s="713"/>
      <c r="G24" s="713"/>
      <c r="H24" s="713"/>
      <c r="I24" s="713"/>
      <c r="J24" s="713"/>
      <c r="K24" s="713"/>
      <c r="L24" s="713"/>
      <c r="M24" s="713"/>
      <c r="N24" s="713"/>
      <c r="O24" s="713"/>
      <c r="P24" s="713"/>
    </row>
    <row r="25" spans="2:19">
      <c r="B25" s="712" t="s">
        <v>297</v>
      </c>
      <c r="C25" s="712"/>
      <c r="D25" s="712"/>
      <c r="E25" s="712"/>
      <c r="F25" s="712"/>
      <c r="G25" s="712"/>
      <c r="H25" s="432"/>
      <c r="I25" s="432"/>
      <c r="J25" s="432"/>
      <c r="K25" s="432"/>
    </row>
  </sheetData>
  <mergeCells count="4">
    <mergeCell ref="B2:L2"/>
    <mergeCell ref="B8:C8"/>
    <mergeCell ref="B24:P24"/>
    <mergeCell ref="B9:B10"/>
  </mergeCells>
  <phoneticPr fontId="22"/>
  <conditionalFormatting sqref="O14:O34">
    <cfRule type="expression" dxfId="4" priority="1">
      <formula>IF(C14="都道府県が行う事業（直接補助）",TRUE,FALSE)</formula>
    </cfRule>
  </conditionalFormatting>
  <dataValidations count="3">
    <dataValidation type="list" imeMode="off" allowBlank="1" showDropDown="0" showInputMessage="1" showErrorMessage="1" sqref="H18:K34">
      <formula1>$H$37:$H$39</formula1>
    </dataValidation>
    <dataValidation type="list" allowBlank="1" showDropDown="0" showInputMessage="1" showErrorMessage="1" sqref="C14:C34">
      <formula1>$C$37:$C$38</formula1>
    </dataValidation>
    <dataValidation imeMode="off" allowBlank="1" showDropDown="0" showInputMessage="1" showErrorMessage="1" sqref="B38:B104 C8:C13 P35:Q35 H8:K8 E35:K36 C35:D37 D8:G34 O8:O34 H12:K13 G53:O104 L8:N10 C105:O1048576 L35:O40 L12:N34"/>
  </dataValidations>
  <printOptions horizontalCentered="1"/>
  <pageMargins left="0.39370078740157483" right="0.39370078740157483" top="0.74803149606299213" bottom="0.74803149606299213" header="0.31496062992125984" footer="0.31496062992125984"/>
  <pageSetup paperSize="9" scale="79" fitToWidth="1" fitToHeight="0" orientation="landscape" usePrinterDefaults="1"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V25"/>
  <sheetViews>
    <sheetView showGridLines="0" view="pageBreakPreview" zoomScaleNormal="115" zoomScaleSheetLayoutView="100" workbookViewId="0">
      <selection activeCell="B3" sqref="B3"/>
    </sheetView>
  </sheetViews>
  <sheetFormatPr defaultColWidth="9" defaultRowHeight="13.5"/>
  <cols>
    <col min="1" max="1" width="7.125" style="208" bestFit="1" customWidth="1"/>
    <col min="2" max="2" width="24.75" style="208" customWidth="1"/>
    <col min="3" max="14" width="11.25" style="208" customWidth="1"/>
    <col min="15" max="17" width="5.75" style="208" customWidth="1"/>
    <col min="18" max="19" width="5.625" style="208" customWidth="1"/>
    <col min="20" max="16384" width="9" style="208"/>
  </cols>
  <sheetData>
    <row r="1" spans="1:22" ht="21" customHeight="1">
      <c r="A1" s="594" t="s">
        <v>52</v>
      </c>
    </row>
    <row r="2" spans="1:22" ht="24" customHeight="1">
      <c r="B2" s="700" t="s">
        <v>478</v>
      </c>
      <c r="C2" s="714"/>
      <c r="D2" s="714"/>
      <c r="E2" s="714"/>
      <c r="F2" s="714"/>
      <c r="G2" s="714"/>
      <c r="H2" s="714"/>
      <c r="I2" s="714"/>
      <c r="J2" s="714"/>
      <c r="K2" s="714"/>
      <c r="L2" s="714"/>
      <c r="M2" s="714"/>
      <c r="N2" s="751"/>
    </row>
    <row r="4" spans="1:22" ht="19.5" customHeight="1">
      <c r="B4" s="701"/>
    </row>
    <row r="5" spans="1:22" ht="19.5" customHeight="1">
      <c r="B5" s="702"/>
    </row>
    <row r="6" spans="1:22" ht="19.5" customHeight="1">
      <c r="B6" s="702"/>
    </row>
    <row r="7" spans="1:22" ht="7.5" customHeight="1">
      <c r="B7" s="260"/>
      <c r="C7" s="260"/>
      <c r="D7" s="260"/>
      <c r="E7" s="260"/>
      <c r="F7" s="260"/>
      <c r="G7" s="260"/>
      <c r="H7" s="260"/>
      <c r="I7" s="260"/>
      <c r="J7" s="260"/>
      <c r="K7" s="260"/>
      <c r="L7" s="260"/>
      <c r="M7" s="260"/>
      <c r="N7" s="260"/>
    </row>
    <row r="8" spans="1:22" ht="19.5">
      <c r="B8" s="516"/>
      <c r="C8" s="527"/>
      <c r="D8" s="208" t="s">
        <v>670</v>
      </c>
    </row>
    <row r="9" spans="1:22" ht="45" customHeight="1">
      <c r="B9" s="703" t="s">
        <v>498</v>
      </c>
      <c r="C9" s="715" t="s">
        <v>14</v>
      </c>
      <c r="D9" s="715" t="s">
        <v>659</v>
      </c>
      <c r="E9" s="724" t="s">
        <v>499</v>
      </c>
      <c r="F9" s="715" t="s">
        <v>401</v>
      </c>
      <c r="G9" s="724" t="s">
        <v>462</v>
      </c>
      <c r="H9" s="724" t="s">
        <v>502</v>
      </c>
      <c r="I9" s="773" t="s">
        <v>646</v>
      </c>
      <c r="J9" s="773" t="s">
        <v>335</v>
      </c>
      <c r="K9" s="746" t="s">
        <v>395</v>
      </c>
      <c r="L9" s="779" t="s">
        <v>232</v>
      </c>
      <c r="M9" s="757" t="s">
        <v>656</v>
      </c>
      <c r="N9" s="764" t="s">
        <v>655</v>
      </c>
    </row>
    <row r="10" spans="1:22" ht="13.5" customHeight="1">
      <c r="B10" s="704"/>
      <c r="C10" s="716" t="s">
        <v>361</v>
      </c>
      <c r="D10" s="722" t="s">
        <v>248</v>
      </c>
      <c r="E10" s="716" t="s">
        <v>468</v>
      </c>
      <c r="F10" s="722" t="s">
        <v>505</v>
      </c>
      <c r="G10" s="716" t="s">
        <v>158</v>
      </c>
      <c r="H10" s="771" t="s">
        <v>506</v>
      </c>
      <c r="I10" s="736"/>
      <c r="J10" s="774" t="s">
        <v>654</v>
      </c>
      <c r="K10" s="736" t="s">
        <v>278</v>
      </c>
      <c r="L10" s="780" t="s">
        <v>635</v>
      </c>
      <c r="M10" s="758" t="s">
        <v>635</v>
      </c>
      <c r="N10" s="765" t="s">
        <v>209</v>
      </c>
    </row>
    <row r="11" spans="1:22" ht="18.75" customHeight="1">
      <c r="B11" s="705"/>
      <c r="C11" s="717" t="s">
        <v>508</v>
      </c>
      <c r="D11" s="717" t="s">
        <v>355</v>
      </c>
      <c r="E11" s="717" t="s">
        <v>508</v>
      </c>
      <c r="F11" s="717" t="s">
        <v>508</v>
      </c>
      <c r="G11" s="717" t="s">
        <v>188</v>
      </c>
      <c r="H11" s="772" t="s">
        <v>188</v>
      </c>
      <c r="I11" s="737"/>
      <c r="J11" s="775" t="s">
        <v>259</v>
      </c>
      <c r="K11" s="737" t="s">
        <v>163</v>
      </c>
      <c r="L11" s="781" t="s">
        <v>163</v>
      </c>
      <c r="M11" s="753" t="s">
        <v>633</v>
      </c>
      <c r="N11" s="766" t="s">
        <v>633</v>
      </c>
    </row>
    <row r="12" spans="1:22" ht="22.5" customHeight="1">
      <c r="A12" s="208" t="s">
        <v>118</v>
      </c>
      <c r="B12" s="706" t="s">
        <v>72</v>
      </c>
      <c r="C12" s="718">
        <v>50000000</v>
      </c>
      <c r="D12" s="718">
        <v>8500000</v>
      </c>
      <c r="E12" s="725">
        <f t="shared" ref="E12:E17" si="0">C12-D12</f>
        <v>41500000</v>
      </c>
      <c r="F12" s="718">
        <v>40000000</v>
      </c>
      <c r="G12" s="728">
        <v>16800000</v>
      </c>
      <c r="H12" s="725">
        <f t="shared" ref="H12:H17" si="1">MIN(E12,F12,G12)</f>
        <v>16800000</v>
      </c>
      <c r="I12" s="738">
        <v>0.5</v>
      </c>
      <c r="J12" s="776">
        <f t="shared" ref="J12:J17" si="2">H12*2/1</f>
        <v>33600000</v>
      </c>
      <c r="K12" s="747">
        <v>16800000</v>
      </c>
      <c r="L12" s="776">
        <f t="shared" ref="L12:L17" si="3">ROUNDDOWN(MIN(J12,K12),-3)</f>
        <v>16800000</v>
      </c>
      <c r="M12" s="759"/>
      <c r="N12" s="759"/>
      <c r="O12" s="278"/>
      <c r="P12" s="770"/>
      <c r="Q12" s="770"/>
      <c r="R12" s="770"/>
      <c r="S12" s="770"/>
    </row>
    <row r="13" spans="1:22" ht="22.5" customHeight="1">
      <c r="A13" s="208" t="s">
        <v>118</v>
      </c>
      <c r="B13" s="706" t="s">
        <v>634</v>
      </c>
      <c r="C13" s="718">
        <v>50000000</v>
      </c>
      <c r="D13" s="718">
        <v>8500000</v>
      </c>
      <c r="E13" s="725">
        <f t="shared" si="0"/>
        <v>41500000</v>
      </c>
      <c r="F13" s="718">
        <v>15800353</v>
      </c>
      <c r="G13" s="728">
        <v>16800000</v>
      </c>
      <c r="H13" s="725">
        <f t="shared" si="1"/>
        <v>15800353</v>
      </c>
      <c r="I13" s="738">
        <v>0.5</v>
      </c>
      <c r="J13" s="776">
        <f t="shared" si="2"/>
        <v>31600706</v>
      </c>
      <c r="K13" s="748"/>
      <c r="L13" s="776">
        <f t="shared" si="3"/>
        <v>31600000</v>
      </c>
      <c r="M13" s="759"/>
      <c r="N13" s="759"/>
      <c r="O13" s="278"/>
      <c r="P13" s="770"/>
      <c r="Q13" s="770"/>
      <c r="R13" s="770"/>
      <c r="S13" s="770"/>
    </row>
    <row r="14" spans="1:22" ht="22.5" customHeight="1">
      <c r="B14" s="707"/>
      <c r="C14" s="719"/>
      <c r="D14" s="719"/>
      <c r="E14" s="726">
        <f t="shared" si="0"/>
        <v>0</v>
      </c>
      <c r="F14" s="719"/>
      <c r="G14" s="729">
        <v>16800000</v>
      </c>
      <c r="H14" s="726">
        <f t="shared" si="1"/>
        <v>0</v>
      </c>
      <c r="I14" s="739">
        <v>0.5</v>
      </c>
      <c r="J14" s="777">
        <f t="shared" si="2"/>
        <v>0</v>
      </c>
      <c r="K14" s="749">
        <v>0</v>
      </c>
      <c r="L14" s="782">
        <f t="shared" si="3"/>
        <v>0</v>
      </c>
      <c r="M14" s="760"/>
      <c r="N14" s="760"/>
      <c r="O14" s="278"/>
      <c r="P14" s="770"/>
      <c r="Q14" s="770"/>
      <c r="R14" s="770"/>
      <c r="S14" s="770"/>
    </row>
    <row r="15" spans="1:22" ht="22.5" customHeight="1">
      <c r="B15" s="707"/>
      <c r="C15" s="719"/>
      <c r="D15" s="719"/>
      <c r="E15" s="726">
        <f t="shared" si="0"/>
        <v>0</v>
      </c>
      <c r="F15" s="719"/>
      <c r="G15" s="729">
        <v>16800000</v>
      </c>
      <c r="H15" s="726">
        <f t="shared" si="1"/>
        <v>0</v>
      </c>
      <c r="I15" s="739">
        <v>0.5</v>
      </c>
      <c r="J15" s="777">
        <f t="shared" si="2"/>
        <v>0</v>
      </c>
      <c r="K15" s="749">
        <v>0</v>
      </c>
      <c r="L15" s="783">
        <f t="shared" si="3"/>
        <v>0</v>
      </c>
      <c r="M15" s="761"/>
      <c r="N15" s="767"/>
      <c r="O15" s="278"/>
      <c r="P15" s="770"/>
      <c r="Q15" s="770"/>
      <c r="R15" s="770"/>
      <c r="S15" s="770"/>
    </row>
    <row r="16" spans="1:22" ht="22.5" customHeight="1">
      <c r="B16" s="707"/>
      <c r="C16" s="719"/>
      <c r="D16" s="719"/>
      <c r="E16" s="726">
        <f t="shared" si="0"/>
        <v>0</v>
      </c>
      <c r="F16" s="719"/>
      <c r="G16" s="729">
        <v>16800000</v>
      </c>
      <c r="H16" s="726">
        <f t="shared" si="1"/>
        <v>0</v>
      </c>
      <c r="I16" s="739">
        <v>0.5</v>
      </c>
      <c r="J16" s="777">
        <f t="shared" si="2"/>
        <v>0</v>
      </c>
      <c r="K16" s="749">
        <v>0</v>
      </c>
      <c r="L16" s="783">
        <f t="shared" si="3"/>
        <v>0</v>
      </c>
      <c r="M16" s="761"/>
      <c r="N16" s="767"/>
      <c r="O16" s="278"/>
      <c r="P16" s="770"/>
      <c r="Q16" s="770"/>
      <c r="R16" s="770"/>
      <c r="S16" s="770"/>
      <c r="V16" s="733"/>
    </row>
    <row r="17" spans="2:19" ht="22.5" customHeight="1">
      <c r="B17" s="708"/>
      <c r="C17" s="720"/>
      <c r="D17" s="720"/>
      <c r="E17" s="726">
        <f t="shared" si="0"/>
        <v>0</v>
      </c>
      <c r="F17" s="720"/>
      <c r="G17" s="730">
        <v>16800000</v>
      </c>
      <c r="H17" s="732">
        <f t="shared" si="1"/>
        <v>0</v>
      </c>
      <c r="I17" s="740">
        <v>0.5</v>
      </c>
      <c r="J17" s="778">
        <f t="shared" si="2"/>
        <v>0</v>
      </c>
      <c r="K17" s="750">
        <v>0</v>
      </c>
      <c r="L17" s="784">
        <f t="shared" si="3"/>
        <v>0</v>
      </c>
      <c r="M17" s="762"/>
      <c r="N17" s="768"/>
      <c r="O17" s="278"/>
      <c r="P17" s="770"/>
      <c r="Q17" s="770"/>
      <c r="R17" s="770"/>
      <c r="S17" s="770"/>
    </row>
    <row r="18" spans="2:19" ht="22.5" customHeight="1">
      <c r="B18" s="709" t="s">
        <v>55</v>
      </c>
      <c r="C18" s="721"/>
      <c r="D18" s="723"/>
      <c r="E18" s="727"/>
      <c r="F18" s="721"/>
      <c r="G18" s="723"/>
      <c r="H18" s="727"/>
      <c r="I18" s="741"/>
      <c r="J18" s="741"/>
      <c r="K18" s="723"/>
      <c r="L18" s="785">
        <f>SUM(L14:L17)</f>
        <v>0</v>
      </c>
      <c r="M18" s="763"/>
      <c r="N18" s="769"/>
    </row>
    <row r="19" spans="2:19" ht="14.25">
      <c r="B19" s="267"/>
      <c r="M19" s="786"/>
    </row>
    <row r="20" spans="2:19">
      <c r="B20" s="710" t="s">
        <v>475</v>
      </c>
      <c r="H20" s="733"/>
      <c r="I20" s="733"/>
      <c r="J20" s="733"/>
      <c r="K20" s="733"/>
    </row>
    <row r="21" spans="2:19">
      <c r="B21" s="711" t="s">
        <v>509</v>
      </c>
    </row>
    <row r="22" spans="2:19">
      <c r="B22" s="711" t="s">
        <v>193</v>
      </c>
    </row>
    <row r="23" spans="2:19">
      <c r="B23" s="712" t="s">
        <v>645</v>
      </c>
      <c r="C23" s="712"/>
      <c r="D23" s="712"/>
      <c r="E23" s="712"/>
      <c r="F23" s="712"/>
      <c r="G23" s="712"/>
      <c r="H23" s="432"/>
      <c r="I23" s="432"/>
      <c r="J23" s="432"/>
      <c r="K23" s="432"/>
    </row>
    <row r="24" spans="2:19" ht="84" customHeight="1">
      <c r="B24" s="713" t="s">
        <v>398</v>
      </c>
      <c r="C24" s="713"/>
      <c r="D24" s="713"/>
      <c r="E24" s="713"/>
      <c r="F24" s="713"/>
      <c r="G24" s="713"/>
      <c r="H24" s="713"/>
      <c r="I24" s="713"/>
      <c r="J24" s="713"/>
      <c r="K24" s="713"/>
      <c r="L24" s="713"/>
      <c r="M24" s="713"/>
      <c r="N24" s="713"/>
      <c r="O24" s="713"/>
      <c r="P24" s="713"/>
    </row>
    <row r="25" spans="2:19">
      <c r="B25" s="712" t="s">
        <v>267</v>
      </c>
      <c r="C25" s="712"/>
      <c r="D25" s="712"/>
      <c r="E25" s="712"/>
      <c r="F25" s="712"/>
      <c r="G25" s="712"/>
      <c r="H25" s="432"/>
      <c r="I25" s="432"/>
      <c r="J25" s="432"/>
      <c r="K25" s="432"/>
    </row>
  </sheetData>
  <mergeCells count="4">
    <mergeCell ref="B2:N2"/>
    <mergeCell ref="B8:C8"/>
    <mergeCell ref="B24:P24"/>
    <mergeCell ref="B9:B10"/>
  </mergeCells>
  <phoneticPr fontId="22"/>
  <conditionalFormatting sqref="O14:O34">
    <cfRule type="expression" dxfId="3" priority="1">
      <formula>IF(C14="都道府県が行う事業（直接補助）",TRUE,FALSE)</formula>
    </cfRule>
  </conditionalFormatting>
  <dataValidations count="3">
    <dataValidation imeMode="off" allowBlank="1" showDropDown="0" showInputMessage="1" showErrorMessage="1" sqref="B38:B104 C8:C13 P35:Q35 H8:K8 E35:K36 C35:D37 D8:G34 O8:O34 K12 H12:J13 G53:O104 L8:N10 C105:O1048576 L35:O40 L12:N34"/>
    <dataValidation type="list" allowBlank="1" showDropDown="0" showInputMessage="1" showErrorMessage="1" sqref="C14:C34">
      <formula1>$C$37:$C$38</formula1>
    </dataValidation>
    <dataValidation type="list" imeMode="off" allowBlank="1" showDropDown="0" showInputMessage="1" showErrorMessage="1" sqref="H18:K34">
      <formula1>$H$37:$H$39</formula1>
    </dataValidation>
  </dataValidations>
  <printOptions horizontalCentered="1"/>
  <pageMargins left="0.39370078740157483" right="0.39370078740157483" top="0.74803149606299213" bottom="0.74803149606299213" header="0.31496062992125984" footer="0.31496062992125984"/>
  <pageSetup paperSize="9" scale="82" fitToWidth="1" fitToHeight="0" orientation="landscape" usePrinterDefaults="1" r:id="rId1"/>
  <headerFoot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cols>
    <col min="1" max="1" width="7.375" style="654" bestFit="1" customWidth="1"/>
    <col min="2" max="2" width="29" style="655"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12.125" style="25" customWidth="1"/>
    <col min="9" max="9" width="17.375" style="25" bestFit="1" customWidth="1"/>
    <col min="10" max="10" width="12.125" style="25" customWidth="1"/>
    <col min="11" max="11" width="18.375" style="25" bestFit="1" customWidth="1"/>
    <col min="12" max="12" width="14.625" style="25" customWidth="1"/>
    <col min="13" max="13" width="12.625" style="25" customWidth="1"/>
    <col min="14" max="16384" width="9" style="25"/>
  </cols>
  <sheetData>
    <row r="1" spans="1:14" ht="29.25" customHeight="1">
      <c r="A1" s="594" t="s">
        <v>311</v>
      </c>
      <c r="C1" s="240" t="s">
        <v>640</v>
      </c>
    </row>
    <row r="2" spans="1:14" ht="24" customHeight="1">
      <c r="B2" s="787" t="s">
        <v>176</v>
      </c>
      <c r="C2" s="798"/>
      <c r="D2" s="798"/>
      <c r="E2" s="798"/>
      <c r="F2" s="798"/>
      <c r="G2" s="798"/>
      <c r="H2" s="798"/>
      <c r="I2" s="798"/>
      <c r="J2" s="798"/>
      <c r="K2" s="798"/>
      <c r="L2" s="844"/>
    </row>
    <row r="3" spans="1:14" ht="18.75" customHeight="1">
      <c r="B3" s="662"/>
      <c r="C3" s="672"/>
    </row>
    <row r="4" spans="1:14" ht="18.75" customHeight="1">
      <c r="B4" s="662"/>
      <c r="C4" s="672"/>
    </row>
    <row r="5" spans="1:14" ht="18.75" customHeight="1">
      <c r="B5" s="662"/>
      <c r="C5" s="672"/>
    </row>
    <row r="6" spans="1:14" ht="18.75" customHeight="1">
      <c r="B6" s="662"/>
      <c r="C6" s="672"/>
    </row>
    <row r="7" spans="1:14" ht="18.75" customHeight="1">
      <c r="B7" s="788"/>
      <c r="C7" s="799"/>
      <c r="D7" s="676" t="s">
        <v>413</v>
      </c>
    </row>
    <row r="8" spans="1:14" ht="15.75" customHeight="1">
      <c r="B8" s="789" t="s">
        <v>463</v>
      </c>
      <c r="C8" s="800" t="s">
        <v>379</v>
      </c>
      <c r="D8" s="813" t="s">
        <v>464</v>
      </c>
      <c r="E8" s="813" t="s">
        <v>639</v>
      </c>
      <c r="F8" s="824" t="s">
        <v>466</v>
      </c>
      <c r="G8" s="813" t="s">
        <v>467</v>
      </c>
      <c r="H8" s="824" t="s">
        <v>470</v>
      </c>
      <c r="I8" s="824" t="s">
        <v>471</v>
      </c>
      <c r="J8" s="834" t="s">
        <v>631</v>
      </c>
      <c r="K8" s="837" t="s">
        <v>228</v>
      </c>
      <c r="L8" s="845" t="s">
        <v>632</v>
      </c>
    </row>
    <row r="9" spans="1:14" ht="15.75" customHeight="1">
      <c r="B9" s="790"/>
      <c r="C9" s="801"/>
      <c r="D9" s="814"/>
      <c r="E9" s="814"/>
      <c r="F9" s="825"/>
      <c r="G9" s="814"/>
      <c r="H9" s="825"/>
      <c r="I9" s="825"/>
      <c r="J9" s="801"/>
      <c r="K9" s="838"/>
      <c r="L9" s="846"/>
    </row>
    <row r="10" spans="1:14" ht="15.75" customHeight="1">
      <c r="B10" s="790"/>
      <c r="C10" s="801"/>
      <c r="D10" s="814"/>
      <c r="E10" s="814"/>
      <c r="F10" s="825"/>
      <c r="G10" s="814"/>
      <c r="H10" s="825"/>
      <c r="I10" s="825"/>
      <c r="J10" s="801"/>
      <c r="K10" s="838"/>
      <c r="L10" s="846"/>
      <c r="M10" s="669"/>
      <c r="N10" s="669"/>
    </row>
    <row r="11" spans="1:14" ht="15.75" customHeight="1">
      <c r="B11" s="790"/>
      <c r="C11" s="801"/>
      <c r="D11" s="814"/>
      <c r="E11" s="814"/>
      <c r="F11" s="825"/>
      <c r="G11" s="814"/>
      <c r="H11" s="825"/>
      <c r="I11" s="825"/>
      <c r="J11" s="801"/>
      <c r="K11" s="839"/>
      <c r="L11" s="847"/>
      <c r="M11" s="669"/>
      <c r="N11" s="669"/>
    </row>
    <row r="12" spans="1:14">
      <c r="B12" s="791"/>
      <c r="C12" s="802"/>
      <c r="D12" s="815" t="s">
        <v>422</v>
      </c>
      <c r="E12" s="815" t="s">
        <v>175</v>
      </c>
      <c r="F12" s="826" t="s">
        <v>473</v>
      </c>
      <c r="G12" s="815" t="s">
        <v>434</v>
      </c>
      <c r="H12" s="815" t="s">
        <v>474</v>
      </c>
      <c r="I12" s="815" t="s">
        <v>636</v>
      </c>
      <c r="J12" s="815" t="s">
        <v>39</v>
      </c>
      <c r="K12" s="840" t="s">
        <v>637</v>
      </c>
      <c r="L12" s="848" t="s">
        <v>638</v>
      </c>
    </row>
    <row r="13" spans="1:14">
      <c r="A13" s="673"/>
      <c r="B13" s="792"/>
      <c r="C13" s="803" t="s">
        <v>477</v>
      </c>
      <c r="D13" s="803" t="s">
        <v>163</v>
      </c>
      <c r="E13" s="803" t="s">
        <v>163</v>
      </c>
      <c r="F13" s="803" t="s">
        <v>163</v>
      </c>
      <c r="G13" s="803" t="s">
        <v>163</v>
      </c>
      <c r="H13" s="803" t="s">
        <v>163</v>
      </c>
      <c r="I13" s="803" t="s">
        <v>163</v>
      </c>
      <c r="J13" s="803" t="s">
        <v>163</v>
      </c>
      <c r="K13" s="841" t="s">
        <v>163</v>
      </c>
      <c r="L13" s="849" t="s">
        <v>163</v>
      </c>
      <c r="M13" s="694"/>
      <c r="N13" s="697"/>
    </row>
    <row r="14" spans="1:14">
      <c r="A14" s="2" t="s">
        <v>118</v>
      </c>
      <c r="B14" s="793" t="s">
        <v>430</v>
      </c>
      <c r="C14" s="804" t="s">
        <v>397</v>
      </c>
      <c r="D14" s="816">
        <v>100000000</v>
      </c>
      <c r="E14" s="816">
        <v>75000000</v>
      </c>
      <c r="F14" s="827">
        <f t="shared" ref="F14:F33" si="0">D14-E14</f>
        <v>25000000</v>
      </c>
      <c r="G14" s="816">
        <v>32000000</v>
      </c>
      <c r="H14" s="831">
        <v>25000000</v>
      </c>
      <c r="I14" s="831">
        <f>MIN(F14,G14,H14)</f>
        <v>25000000</v>
      </c>
      <c r="J14" s="835">
        <v>8000000</v>
      </c>
      <c r="K14" s="842">
        <f>MIN(F14,J14)</f>
        <v>8000000</v>
      </c>
      <c r="L14" s="850">
        <f>ROUNDDOWN(K14,-3)</f>
        <v>8000000</v>
      </c>
      <c r="M14" s="695"/>
      <c r="N14" s="696"/>
    </row>
    <row r="15" spans="1:14">
      <c r="A15" s="2" t="s">
        <v>118</v>
      </c>
      <c r="B15" s="793" t="s">
        <v>479</v>
      </c>
      <c r="C15" s="804" t="s">
        <v>303</v>
      </c>
      <c r="D15" s="816">
        <v>95000000</v>
      </c>
      <c r="E15" s="816">
        <v>60000000</v>
      </c>
      <c r="F15" s="827">
        <f t="shared" si="0"/>
        <v>35000000</v>
      </c>
      <c r="G15" s="816">
        <v>20000000</v>
      </c>
      <c r="H15" s="831">
        <v>35000000</v>
      </c>
      <c r="I15" s="831">
        <f>MIN(F15,G15,H15)</f>
        <v>20000000</v>
      </c>
      <c r="J15" s="835"/>
      <c r="K15" s="842">
        <f>MIN(I15,J15)</f>
        <v>20000000</v>
      </c>
      <c r="L15" s="850">
        <f>ROUNDDOWN(K15,-3)</f>
        <v>20000000</v>
      </c>
      <c r="M15" s="695"/>
      <c r="N15" s="696"/>
    </row>
    <row r="16" spans="1:14">
      <c r="B16" s="794"/>
      <c r="C16" s="805"/>
      <c r="D16" s="817"/>
      <c r="E16" s="817"/>
      <c r="F16" s="828">
        <f t="shared" si="0"/>
        <v>0</v>
      </c>
      <c r="G16" s="817"/>
      <c r="H16" s="832">
        <v>0</v>
      </c>
      <c r="I16" s="832">
        <v>0</v>
      </c>
      <c r="J16" s="836"/>
      <c r="K16" s="843">
        <v>0</v>
      </c>
      <c r="L16" s="851">
        <v>0</v>
      </c>
      <c r="M16" s="695"/>
      <c r="N16" s="696"/>
    </row>
    <row r="17" spans="2:14">
      <c r="B17" s="795"/>
      <c r="C17" s="805"/>
      <c r="D17" s="818"/>
      <c r="E17" s="818"/>
      <c r="F17" s="829">
        <f t="shared" si="0"/>
        <v>0</v>
      </c>
      <c r="G17" s="818"/>
      <c r="H17" s="832">
        <v>0</v>
      </c>
      <c r="I17" s="832">
        <v>0</v>
      </c>
      <c r="J17" s="836"/>
      <c r="K17" s="843">
        <v>0</v>
      </c>
      <c r="L17" s="851">
        <v>0</v>
      </c>
      <c r="M17" s="696"/>
      <c r="N17" s="696"/>
    </row>
    <row r="18" spans="2:14">
      <c r="B18" s="795"/>
      <c r="C18" s="805"/>
      <c r="D18" s="818"/>
      <c r="E18" s="818"/>
      <c r="F18" s="829">
        <f t="shared" si="0"/>
        <v>0</v>
      </c>
      <c r="G18" s="818"/>
      <c r="H18" s="832">
        <v>0</v>
      </c>
      <c r="I18" s="832">
        <v>0</v>
      </c>
      <c r="J18" s="836"/>
      <c r="K18" s="843">
        <v>0</v>
      </c>
      <c r="L18" s="851">
        <v>0</v>
      </c>
      <c r="M18" s="696"/>
      <c r="N18" s="696"/>
    </row>
    <row r="19" spans="2:14">
      <c r="B19" s="795"/>
      <c r="C19" s="805"/>
      <c r="D19" s="818"/>
      <c r="E19" s="818"/>
      <c r="F19" s="829">
        <f t="shared" si="0"/>
        <v>0</v>
      </c>
      <c r="G19" s="818"/>
      <c r="H19" s="832">
        <v>0</v>
      </c>
      <c r="I19" s="832">
        <v>0</v>
      </c>
      <c r="J19" s="836"/>
      <c r="K19" s="843">
        <v>0</v>
      </c>
      <c r="L19" s="851">
        <v>0</v>
      </c>
      <c r="M19" s="696"/>
      <c r="N19" s="696"/>
    </row>
    <row r="20" spans="2:14">
      <c r="B20" s="795"/>
      <c r="C20" s="805"/>
      <c r="D20" s="818"/>
      <c r="E20" s="818"/>
      <c r="F20" s="829">
        <f t="shared" si="0"/>
        <v>0</v>
      </c>
      <c r="G20" s="818"/>
      <c r="H20" s="832">
        <v>0</v>
      </c>
      <c r="I20" s="832">
        <v>0</v>
      </c>
      <c r="J20" s="836"/>
      <c r="K20" s="843">
        <v>0</v>
      </c>
      <c r="L20" s="851">
        <v>0</v>
      </c>
      <c r="M20" s="696"/>
      <c r="N20" s="696"/>
    </row>
    <row r="21" spans="2:14">
      <c r="B21" s="795"/>
      <c r="C21" s="805"/>
      <c r="D21" s="818"/>
      <c r="E21" s="818"/>
      <c r="F21" s="829">
        <f t="shared" si="0"/>
        <v>0</v>
      </c>
      <c r="G21" s="818"/>
      <c r="H21" s="832">
        <v>0</v>
      </c>
      <c r="I21" s="832">
        <v>0</v>
      </c>
      <c r="J21" s="836"/>
      <c r="K21" s="843">
        <v>0</v>
      </c>
      <c r="L21" s="851">
        <v>0</v>
      </c>
    </row>
    <row r="22" spans="2:14">
      <c r="B22" s="795"/>
      <c r="C22" s="805"/>
      <c r="D22" s="818"/>
      <c r="E22" s="818"/>
      <c r="F22" s="829">
        <f t="shared" si="0"/>
        <v>0</v>
      </c>
      <c r="G22" s="818"/>
      <c r="H22" s="832">
        <v>0</v>
      </c>
      <c r="I22" s="832">
        <v>0</v>
      </c>
      <c r="J22" s="836"/>
      <c r="K22" s="843">
        <v>0</v>
      </c>
      <c r="L22" s="851">
        <v>0</v>
      </c>
    </row>
    <row r="23" spans="2:14">
      <c r="B23" s="795"/>
      <c r="C23" s="805"/>
      <c r="D23" s="818"/>
      <c r="E23" s="818"/>
      <c r="F23" s="829">
        <f t="shared" si="0"/>
        <v>0</v>
      </c>
      <c r="G23" s="818"/>
      <c r="H23" s="832">
        <v>0</v>
      </c>
      <c r="I23" s="832">
        <v>0</v>
      </c>
      <c r="J23" s="836"/>
      <c r="K23" s="843">
        <v>0</v>
      </c>
      <c r="L23" s="851">
        <v>0</v>
      </c>
    </row>
    <row r="24" spans="2:14">
      <c r="B24" s="795"/>
      <c r="C24" s="805"/>
      <c r="D24" s="818"/>
      <c r="E24" s="818"/>
      <c r="F24" s="829">
        <f t="shared" si="0"/>
        <v>0</v>
      </c>
      <c r="G24" s="818"/>
      <c r="H24" s="832">
        <v>0</v>
      </c>
      <c r="I24" s="832">
        <v>0</v>
      </c>
      <c r="J24" s="836"/>
      <c r="K24" s="843">
        <v>0</v>
      </c>
      <c r="L24" s="851">
        <v>0</v>
      </c>
    </row>
    <row r="25" spans="2:14">
      <c r="B25" s="795"/>
      <c r="C25" s="805"/>
      <c r="D25" s="818"/>
      <c r="E25" s="818"/>
      <c r="F25" s="829">
        <f t="shared" si="0"/>
        <v>0</v>
      </c>
      <c r="G25" s="818"/>
      <c r="H25" s="832">
        <v>0</v>
      </c>
      <c r="I25" s="832">
        <v>0</v>
      </c>
      <c r="J25" s="836"/>
      <c r="K25" s="843">
        <v>0</v>
      </c>
      <c r="L25" s="851">
        <v>0</v>
      </c>
    </row>
    <row r="26" spans="2:14">
      <c r="B26" s="795"/>
      <c r="C26" s="805"/>
      <c r="D26" s="818"/>
      <c r="E26" s="818"/>
      <c r="F26" s="829">
        <f t="shared" si="0"/>
        <v>0</v>
      </c>
      <c r="G26" s="818"/>
      <c r="H26" s="832">
        <v>0</v>
      </c>
      <c r="I26" s="832">
        <v>0</v>
      </c>
      <c r="J26" s="836"/>
      <c r="K26" s="843">
        <v>0</v>
      </c>
      <c r="L26" s="851">
        <v>0</v>
      </c>
    </row>
    <row r="27" spans="2:14">
      <c r="B27" s="795"/>
      <c r="C27" s="805"/>
      <c r="D27" s="818"/>
      <c r="E27" s="818"/>
      <c r="F27" s="829">
        <f t="shared" si="0"/>
        <v>0</v>
      </c>
      <c r="G27" s="818"/>
      <c r="H27" s="832">
        <v>0</v>
      </c>
      <c r="I27" s="832">
        <v>0</v>
      </c>
      <c r="J27" s="836"/>
      <c r="K27" s="843">
        <v>0</v>
      </c>
      <c r="L27" s="851">
        <v>0</v>
      </c>
    </row>
    <row r="28" spans="2:14">
      <c r="B28" s="795"/>
      <c r="C28" s="805"/>
      <c r="D28" s="818"/>
      <c r="E28" s="818"/>
      <c r="F28" s="829">
        <f t="shared" si="0"/>
        <v>0</v>
      </c>
      <c r="G28" s="818"/>
      <c r="H28" s="832">
        <v>0</v>
      </c>
      <c r="I28" s="832">
        <v>0</v>
      </c>
      <c r="J28" s="836"/>
      <c r="K28" s="843">
        <v>0</v>
      </c>
      <c r="L28" s="851">
        <v>0</v>
      </c>
    </row>
    <row r="29" spans="2:14">
      <c r="B29" s="795"/>
      <c r="C29" s="805"/>
      <c r="D29" s="818"/>
      <c r="E29" s="818"/>
      <c r="F29" s="829">
        <f t="shared" si="0"/>
        <v>0</v>
      </c>
      <c r="G29" s="818"/>
      <c r="H29" s="832">
        <v>0</v>
      </c>
      <c r="I29" s="832">
        <v>0</v>
      </c>
      <c r="J29" s="836"/>
      <c r="K29" s="843">
        <v>0</v>
      </c>
      <c r="L29" s="851">
        <v>0</v>
      </c>
    </row>
    <row r="30" spans="2:14">
      <c r="B30" s="795"/>
      <c r="C30" s="805"/>
      <c r="D30" s="818"/>
      <c r="E30" s="818"/>
      <c r="F30" s="829">
        <f t="shared" si="0"/>
        <v>0</v>
      </c>
      <c r="G30" s="818"/>
      <c r="H30" s="832">
        <v>0</v>
      </c>
      <c r="I30" s="832">
        <v>0</v>
      </c>
      <c r="J30" s="836"/>
      <c r="K30" s="843">
        <v>0</v>
      </c>
      <c r="L30" s="851">
        <v>0</v>
      </c>
    </row>
    <row r="31" spans="2:14">
      <c r="B31" s="795"/>
      <c r="C31" s="805"/>
      <c r="D31" s="818"/>
      <c r="E31" s="818"/>
      <c r="F31" s="829">
        <f t="shared" si="0"/>
        <v>0</v>
      </c>
      <c r="G31" s="818"/>
      <c r="H31" s="832">
        <v>0</v>
      </c>
      <c r="I31" s="832">
        <v>0</v>
      </c>
      <c r="J31" s="836"/>
      <c r="K31" s="843">
        <v>0</v>
      </c>
      <c r="L31" s="851">
        <v>0</v>
      </c>
    </row>
    <row r="32" spans="2:14">
      <c r="B32" s="795"/>
      <c r="C32" s="805"/>
      <c r="D32" s="818"/>
      <c r="E32" s="818"/>
      <c r="F32" s="829">
        <f t="shared" si="0"/>
        <v>0</v>
      </c>
      <c r="G32" s="818"/>
      <c r="H32" s="832">
        <v>0</v>
      </c>
      <c r="I32" s="832">
        <v>0</v>
      </c>
      <c r="J32" s="836"/>
      <c r="K32" s="843">
        <v>0</v>
      </c>
      <c r="L32" s="851">
        <v>0</v>
      </c>
    </row>
    <row r="33" spans="1:12" ht="14.25">
      <c r="B33" s="796"/>
      <c r="C33" s="806"/>
      <c r="D33" s="819"/>
      <c r="E33" s="819"/>
      <c r="F33" s="830">
        <f t="shared" si="0"/>
        <v>0</v>
      </c>
      <c r="G33" s="819"/>
      <c r="H33" s="832">
        <v>0</v>
      </c>
      <c r="I33" s="832">
        <v>0</v>
      </c>
      <c r="J33" s="836"/>
      <c r="K33" s="843">
        <v>0</v>
      </c>
      <c r="L33" s="852">
        <v>0</v>
      </c>
    </row>
    <row r="34" spans="1:12" ht="15">
      <c r="B34" s="797" t="s">
        <v>55</v>
      </c>
      <c r="C34" s="807"/>
      <c r="D34" s="820"/>
      <c r="E34" s="820"/>
      <c r="F34" s="820"/>
      <c r="G34" s="820"/>
      <c r="H34" s="833"/>
      <c r="I34" s="833"/>
      <c r="J34" s="833"/>
      <c r="K34" s="833"/>
      <c r="L34" s="853">
        <f>SUM(L16:L33)</f>
        <v>0</v>
      </c>
    </row>
    <row r="36" spans="1:12">
      <c r="C36" s="808" t="s">
        <v>397</v>
      </c>
      <c r="D36" s="679"/>
      <c r="E36" s="679"/>
      <c r="F36" s="679"/>
      <c r="G36" s="679"/>
    </row>
    <row r="37" spans="1:12">
      <c r="A37" s="668"/>
      <c r="B37" s="668"/>
      <c r="C37" s="809" t="s">
        <v>303</v>
      </c>
      <c r="D37" s="679"/>
      <c r="E37" s="679"/>
      <c r="F37" s="679"/>
      <c r="G37" s="679"/>
    </row>
    <row r="38" spans="1:12" ht="15.75" customHeight="1">
      <c r="A38" s="659"/>
      <c r="B38" s="206"/>
      <c r="D38" s="679"/>
      <c r="E38" s="679"/>
      <c r="F38" s="679"/>
      <c r="G38" s="679"/>
    </row>
    <row r="39" spans="1:12" ht="15.75" customHeight="1">
      <c r="A39" s="659"/>
      <c r="B39" s="206"/>
      <c r="D39" s="679"/>
      <c r="E39" s="679"/>
      <c r="F39" s="679"/>
      <c r="G39" s="679"/>
    </row>
    <row r="40" spans="1:12" ht="15.75" customHeight="1">
      <c r="A40" s="659"/>
      <c r="B40" s="669"/>
      <c r="C40" s="810" t="s">
        <v>480</v>
      </c>
      <c r="D40" s="821"/>
      <c r="E40" s="821"/>
      <c r="F40" s="821"/>
      <c r="G40" s="821"/>
      <c r="H40" s="821"/>
      <c r="I40" s="821"/>
      <c r="J40" s="821"/>
      <c r="K40" s="821"/>
      <c r="L40" s="854"/>
    </row>
    <row r="41" spans="1:12" ht="15.75" customHeight="1">
      <c r="A41" s="659"/>
      <c r="B41" s="669"/>
      <c r="C41" s="811"/>
      <c r="D41" s="822"/>
      <c r="E41" s="822"/>
      <c r="F41" s="822"/>
      <c r="G41" s="822"/>
      <c r="H41" s="822"/>
      <c r="I41" s="822"/>
      <c r="J41" s="822"/>
      <c r="K41" s="822"/>
      <c r="L41" s="855"/>
    </row>
    <row r="42" spans="1:12" ht="15.75" customHeight="1">
      <c r="A42" s="659"/>
      <c r="B42" s="669"/>
      <c r="C42" s="811"/>
      <c r="D42" s="822"/>
      <c r="E42" s="822"/>
      <c r="F42" s="822"/>
      <c r="G42" s="822"/>
      <c r="H42" s="822"/>
      <c r="I42" s="822"/>
      <c r="J42" s="822"/>
      <c r="K42" s="822"/>
      <c r="L42" s="855"/>
    </row>
    <row r="43" spans="1:12" ht="15.75" customHeight="1">
      <c r="A43" s="659"/>
      <c r="B43" s="670"/>
      <c r="C43" s="811"/>
      <c r="D43" s="822"/>
      <c r="E43" s="822"/>
      <c r="F43" s="822"/>
      <c r="G43" s="822"/>
      <c r="H43" s="822"/>
      <c r="I43" s="822"/>
      <c r="J43" s="822"/>
      <c r="K43" s="822"/>
      <c r="L43" s="855"/>
    </row>
    <row r="44" spans="1:12" ht="15.75" customHeight="1">
      <c r="A44" s="659"/>
      <c r="B44" s="670"/>
      <c r="C44" s="811"/>
      <c r="D44" s="822"/>
      <c r="E44" s="822"/>
      <c r="F44" s="822"/>
      <c r="G44" s="822"/>
      <c r="H44" s="822"/>
      <c r="I44" s="822"/>
      <c r="J44" s="822"/>
      <c r="K44" s="822"/>
      <c r="L44" s="855"/>
    </row>
    <row r="45" spans="1:12" ht="15.75" customHeight="1">
      <c r="A45" s="659"/>
      <c r="B45" s="669"/>
      <c r="C45" s="811"/>
      <c r="D45" s="822"/>
      <c r="E45" s="822"/>
      <c r="F45" s="822"/>
      <c r="G45" s="822"/>
      <c r="H45" s="822"/>
      <c r="I45" s="822"/>
      <c r="J45" s="822"/>
      <c r="K45" s="822"/>
      <c r="L45" s="855"/>
    </row>
    <row r="46" spans="1:12" ht="15.75" customHeight="1">
      <c r="A46" s="659"/>
      <c r="B46" s="669"/>
      <c r="C46" s="811"/>
      <c r="D46" s="822"/>
      <c r="E46" s="822"/>
      <c r="F46" s="822"/>
      <c r="G46" s="822"/>
      <c r="H46" s="822"/>
      <c r="I46" s="822"/>
      <c r="J46" s="822"/>
      <c r="K46" s="822"/>
      <c r="L46" s="855"/>
    </row>
    <row r="47" spans="1:12" ht="15.75" customHeight="1">
      <c r="A47" s="659"/>
      <c r="B47" s="699"/>
      <c r="C47" s="811"/>
      <c r="D47" s="822"/>
      <c r="E47" s="822"/>
      <c r="F47" s="822"/>
      <c r="G47" s="822"/>
      <c r="H47" s="822"/>
      <c r="I47" s="822"/>
      <c r="J47" s="822"/>
      <c r="K47" s="822"/>
      <c r="L47" s="855"/>
    </row>
    <row r="48" spans="1:12" ht="15.75" customHeight="1">
      <c r="A48" s="659"/>
      <c r="B48" s="699"/>
      <c r="C48" s="811"/>
      <c r="D48" s="822"/>
      <c r="E48" s="822"/>
      <c r="F48" s="822"/>
      <c r="G48" s="822"/>
      <c r="H48" s="822"/>
      <c r="I48" s="822"/>
      <c r="J48" s="822"/>
      <c r="K48" s="822"/>
      <c r="L48" s="855"/>
    </row>
    <row r="49" spans="1:12" ht="15.75" customHeight="1">
      <c r="A49" s="659"/>
      <c r="B49" s="2"/>
      <c r="C49" s="811"/>
      <c r="D49" s="822"/>
      <c r="E49" s="822"/>
      <c r="F49" s="822"/>
      <c r="G49" s="822"/>
      <c r="H49" s="822"/>
      <c r="I49" s="822"/>
      <c r="J49" s="822"/>
      <c r="K49" s="822"/>
      <c r="L49" s="855"/>
    </row>
    <row r="50" spans="1:12" ht="15.75" customHeight="1">
      <c r="A50" s="659"/>
      <c r="B50" s="206"/>
      <c r="C50" s="811"/>
      <c r="D50" s="822"/>
      <c r="E50" s="822"/>
      <c r="F50" s="822"/>
      <c r="G50" s="822"/>
      <c r="H50" s="822"/>
      <c r="I50" s="822"/>
      <c r="J50" s="822"/>
      <c r="K50" s="822"/>
      <c r="L50" s="855"/>
    </row>
    <row r="51" spans="1:12" ht="15.75" customHeight="1">
      <c r="A51" s="659"/>
      <c r="B51" s="670"/>
      <c r="C51" s="812"/>
      <c r="D51" s="823"/>
      <c r="E51" s="823"/>
      <c r="F51" s="823"/>
      <c r="G51" s="823"/>
      <c r="H51" s="823"/>
      <c r="I51" s="823"/>
      <c r="J51" s="823"/>
      <c r="K51" s="823"/>
      <c r="L51" s="856"/>
    </row>
    <row r="52" spans="1:12" ht="15.75" customHeight="1">
      <c r="A52" s="659"/>
      <c r="B52" s="670"/>
      <c r="D52" s="680"/>
    </row>
    <row r="53" spans="1:12" ht="15.75" customHeight="1">
      <c r="A53" s="659"/>
      <c r="B53" s="2"/>
      <c r="D53" s="680"/>
    </row>
    <row r="54" spans="1:12" ht="15.75" customHeight="1">
      <c r="A54" s="659"/>
      <c r="B54" s="206"/>
      <c r="D54" s="680"/>
    </row>
    <row r="55" spans="1:12" ht="15.75" customHeight="1">
      <c r="A55" s="659"/>
      <c r="B55" s="669"/>
      <c r="D55" s="680"/>
    </row>
    <row r="56" spans="1:12" ht="15.75" customHeight="1">
      <c r="A56" s="659"/>
      <c r="B56" s="669"/>
      <c r="D56" s="680"/>
    </row>
    <row r="57" spans="1:12" ht="15.75" customHeight="1">
      <c r="A57" s="659"/>
      <c r="B57" s="669"/>
      <c r="D57" s="680"/>
    </row>
    <row r="58" spans="1:12" ht="15.75" customHeight="1">
      <c r="A58" s="659"/>
      <c r="B58" s="669"/>
      <c r="D58" s="680"/>
    </row>
    <row r="59" spans="1:12" ht="15.75" customHeight="1">
      <c r="A59" s="659"/>
      <c r="B59" s="669"/>
      <c r="D59" s="680"/>
    </row>
    <row r="60" spans="1:12" ht="15.75" customHeight="1">
      <c r="A60" s="659"/>
      <c r="B60" s="2"/>
      <c r="D60" s="680"/>
    </row>
    <row r="61" spans="1:12" ht="15.75" customHeight="1">
      <c r="A61" s="659"/>
      <c r="B61" s="206"/>
      <c r="D61" s="680"/>
    </row>
    <row r="62" spans="1:12" ht="15.75" customHeight="1">
      <c r="A62" s="659"/>
      <c r="B62" s="669"/>
      <c r="D62" s="680"/>
    </row>
    <row r="63" spans="1:12" ht="15.75" customHeight="1">
      <c r="A63" s="659"/>
      <c r="B63" s="669"/>
      <c r="D63" s="680"/>
    </row>
    <row r="64" spans="1:12" ht="15.75" customHeight="1">
      <c r="A64" s="659"/>
      <c r="B64" s="2"/>
      <c r="D64" s="680"/>
    </row>
    <row r="65" spans="1:4" ht="15.75" customHeight="1">
      <c r="A65" s="659"/>
      <c r="B65" s="206"/>
      <c r="D65" s="680"/>
    </row>
    <row r="66" spans="1:4" ht="15.75" customHeight="1">
      <c r="A66" s="659"/>
      <c r="B66" s="206"/>
      <c r="D66" s="680"/>
    </row>
    <row r="67" spans="1:4" ht="15.75" customHeight="1">
      <c r="A67" s="659"/>
      <c r="B67" s="669"/>
      <c r="D67" s="680"/>
    </row>
    <row r="68" spans="1:4" ht="15.75" customHeight="1">
      <c r="A68" s="659"/>
      <c r="B68" s="669"/>
      <c r="D68" s="680"/>
    </row>
    <row r="69" spans="1:4" ht="15.75" customHeight="1">
      <c r="A69" s="659"/>
      <c r="B69" s="670"/>
      <c r="D69" s="680"/>
    </row>
    <row r="70" spans="1:4" ht="15.75" customHeight="1">
      <c r="A70" s="659"/>
      <c r="B70" s="670"/>
      <c r="D70" s="680"/>
    </row>
    <row r="71" spans="1:4" ht="15.75" customHeight="1">
      <c r="A71" s="659"/>
      <c r="B71" s="670"/>
      <c r="D71" s="680"/>
    </row>
    <row r="72" spans="1:4" ht="15.75" customHeight="1">
      <c r="A72" s="659"/>
      <c r="B72" s="669"/>
      <c r="D72" s="680"/>
    </row>
    <row r="73" spans="1:4" ht="15.75" customHeight="1">
      <c r="A73" s="659"/>
      <c r="B73" s="4"/>
      <c r="D73" s="680"/>
    </row>
    <row r="74" spans="1:4" ht="15.75" customHeight="1">
      <c r="A74" s="659"/>
      <c r="B74" s="2"/>
      <c r="D74" s="680"/>
    </row>
    <row r="75" spans="1:4" ht="15.75" customHeight="1">
      <c r="A75" s="659"/>
      <c r="B75" s="669"/>
      <c r="D75" s="680"/>
    </row>
    <row r="76" spans="1:4" ht="15.75" customHeight="1">
      <c r="A76" s="659"/>
      <c r="B76" s="669"/>
      <c r="D76" s="680"/>
    </row>
    <row r="77" spans="1:4" ht="15.75" customHeight="1">
      <c r="A77" s="659"/>
      <c r="B77" s="669"/>
      <c r="D77" s="680"/>
    </row>
    <row r="78" spans="1:4" ht="15.75" customHeight="1">
      <c r="A78" s="659"/>
      <c r="B78" s="671"/>
      <c r="D78" s="680"/>
    </row>
    <row r="79" spans="1:4" ht="15.75" customHeight="1">
      <c r="A79" s="659"/>
      <c r="B79" s="660"/>
      <c r="D79" s="681"/>
    </row>
    <row r="80" spans="1:4" ht="15.75" customHeight="1">
      <c r="A80" s="659"/>
      <c r="B80" s="206"/>
      <c r="D80" s="680"/>
    </row>
    <row r="81" spans="1:4" ht="15.75" customHeight="1">
      <c r="A81" s="659"/>
      <c r="B81" s="669"/>
      <c r="D81" s="680"/>
    </row>
    <row r="82" spans="1:4" ht="15.75" customHeight="1">
      <c r="A82" s="659"/>
      <c r="B82" s="669"/>
      <c r="D82" s="680"/>
    </row>
    <row r="83" spans="1:4" ht="15.75" customHeight="1">
      <c r="A83" s="659"/>
      <c r="B83" s="670"/>
      <c r="D83" s="680"/>
    </row>
    <row r="84" spans="1:4" ht="15.75" customHeight="1">
      <c r="A84" s="659"/>
      <c r="B84" s="670"/>
      <c r="D84" s="680"/>
    </row>
    <row r="85" spans="1:4" ht="15.75" customHeight="1">
      <c r="A85" s="659"/>
      <c r="B85" s="669"/>
      <c r="D85" s="681"/>
    </row>
    <row r="86" spans="1:4" ht="15.75" customHeight="1">
      <c r="A86" s="659"/>
      <c r="B86" s="699"/>
      <c r="D86" s="681"/>
    </row>
    <row r="87" spans="1:4" ht="15.75" customHeight="1">
      <c r="A87" s="659"/>
      <c r="B87" s="2"/>
      <c r="D87" s="680"/>
    </row>
    <row r="88" spans="1:4" ht="15.75" customHeight="1">
      <c r="A88" s="659"/>
      <c r="B88" s="206"/>
      <c r="D88" s="680"/>
    </row>
    <row r="89" spans="1:4" ht="15.75" customHeight="1">
      <c r="A89" s="659"/>
      <c r="B89" s="670"/>
      <c r="D89" s="680"/>
    </row>
    <row r="90" spans="1:4" ht="15.75" customHeight="1">
      <c r="A90" s="659"/>
      <c r="B90" s="2"/>
      <c r="D90" s="680"/>
    </row>
    <row r="91" spans="1:4" ht="15.75" customHeight="1">
      <c r="A91" s="659"/>
      <c r="B91" s="206"/>
      <c r="D91" s="680"/>
    </row>
    <row r="92" spans="1:4" ht="15.75" customHeight="1">
      <c r="A92" s="659"/>
      <c r="B92" s="206"/>
      <c r="D92" s="680"/>
    </row>
    <row r="93" spans="1:4" ht="15.75" customHeight="1">
      <c r="A93" s="659"/>
      <c r="B93" s="669"/>
      <c r="D93" s="680"/>
    </row>
    <row r="94" spans="1:4" ht="15.75" customHeight="1">
      <c r="A94" s="659"/>
      <c r="B94" s="669"/>
      <c r="D94" s="680"/>
    </row>
    <row r="95" spans="1:4" ht="15.75" customHeight="1">
      <c r="A95" s="659"/>
      <c r="B95" s="669"/>
      <c r="D95" s="680"/>
    </row>
    <row r="96" spans="1:4" ht="15.75" customHeight="1">
      <c r="A96" s="659"/>
      <c r="B96" s="2"/>
      <c r="D96" s="680"/>
    </row>
    <row r="97" spans="1:4" ht="15.75" customHeight="1">
      <c r="A97" s="659"/>
      <c r="B97" s="206"/>
      <c r="D97" s="680"/>
    </row>
    <row r="98" spans="1:4" ht="15.75" customHeight="1">
      <c r="A98" s="659"/>
      <c r="B98" s="669"/>
      <c r="D98" s="680"/>
    </row>
    <row r="99" spans="1:4" ht="15.75" customHeight="1">
      <c r="A99" s="659"/>
      <c r="B99" s="669"/>
      <c r="D99" s="680"/>
    </row>
    <row r="100" spans="1:4" ht="15.75" customHeight="1">
      <c r="A100" s="659"/>
      <c r="B100" s="671"/>
      <c r="D100" s="680"/>
    </row>
    <row r="101" spans="1:4" ht="15.75" customHeight="1">
      <c r="A101" s="659"/>
      <c r="B101" s="669"/>
      <c r="D101" s="680"/>
    </row>
    <row r="102" spans="1:4" ht="15.75" customHeight="1">
      <c r="A102" s="659"/>
      <c r="B102" s="660"/>
      <c r="D102" s="681"/>
    </row>
    <row r="103" spans="1:4">
      <c r="A103" s="660"/>
      <c r="B103" s="660"/>
      <c r="D103" s="681"/>
    </row>
  </sheetData>
  <mergeCells count="18">
    <mergeCell ref="B2:L2"/>
    <mergeCell ref="B7:C7"/>
    <mergeCell ref="B8:B11"/>
    <mergeCell ref="C8:C11"/>
    <mergeCell ref="D8:D11"/>
    <mergeCell ref="E8:E11"/>
    <mergeCell ref="F8:F11"/>
    <mergeCell ref="G8:G11"/>
    <mergeCell ref="H8:H11"/>
    <mergeCell ref="I8:I11"/>
    <mergeCell ref="J8:J11"/>
    <mergeCell ref="K8:K11"/>
    <mergeCell ref="L8:L11"/>
    <mergeCell ref="M10:N11"/>
    <mergeCell ref="D36:G38"/>
    <mergeCell ref="A38:A79"/>
    <mergeCell ref="C40:L51"/>
    <mergeCell ref="A80:A102"/>
  </mergeCells>
  <phoneticPr fontId="22"/>
  <conditionalFormatting sqref="J14:J33">
    <cfRule type="expression" dxfId="2" priority="1">
      <formula>IF(C14="都道府県が行う事業（直接補助）",TRUE,FALSE)</formula>
    </cfRule>
  </conditionalFormatting>
  <dataValidations count="2">
    <dataValidation imeMode="off" allowBlank="1" showDropDown="0" showInputMessage="1" showErrorMessage="1" sqref="B37:B103 H8:H13 C8:C13 D8:G33 K34:L34 E34:G35 G52:J103 C34:D36 H34:J39 C104:J1048576 I8:J33"/>
    <dataValidation type="list" allowBlank="1" showDropDown="0" showInputMessage="1" showErrorMessage="1" sqref="C14:C33">
      <formula1>$C$36:$C$37</formula1>
    </dataValidation>
  </dataValidations>
  <printOptions horizontalCentered="1"/>
  <pageMargins left="0.39370078740157483" right="0.39370078740157483" top="0.74803149606299213" bottom="0.74803149606299213" header="0.31496062992125984" footer="0.31496062992125984"/>
  <pageSetup paperSize="9" scale="68" fitToWidth="1" fitToHeight="0" orientation="landscape" usePrinterDefaults="1"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1:AG5"/>
  <sheetViews>
    <sheetView workbookViewId="0">
      <pane xSplit="3" ySplit="2" topLeftCell="D3" activePane="bottomRight" state="frozen"/>
      <selection pane="topRight"/>
      <selection pane="bottomLeft"/>
      <selection pane="bottomRight" activeCell="N19" sqref="N19:AM20"/>
    </sheetView>
  </sheetViews>
  <sheetFormatPr defaultColWidth="9" defaultRowHeight="13.5"/>
  <cols>
    <col min="1" max="1" width="14.375" style="208" bestFit="1" customWidth="1"/>
    <col min="2" max="6" width="14.375" style="208" customWidth="1"/>
    <col min="7" max="7" width="16.375" style="208" bestFit="1" customWidth="1"/>
    <col min="8" max="8" width="9.375" style="208" bestFit="1" customWidth="1"/>
    <col min="9" max="9" width="8.375" style="208" bestFit="1" customWidth="1"/>
    <col min="10" max="10" width="8.375" style="208" customWidth="1"/>
    <col min="11" max="14" width="12.375" style="208" customWidth="1"/>
    <col min="15" max="15" width="11.375" style="208" bestFit="1" customWidth="1"/>
    <col min="16" max="16" width="15.375" style="208" bestFit="1" customWidth="1"/>
    <col min="17" max="17" width="15.875" style="208" bestFit="1" customWidth="1"/>
    <col min="18" max="16384" width="9" style="208"/>
  </cols>
  <sheetData>
    <row r="1" spans="1:33">
      <c r="A1" s="209" t="s">
        <v>127</v>
      </c>
      <c r="B1" s="212" t="s">
        <v>129</v>
      </c>
      <c r="C1" s="215"/>
      <c r="D1" s="218" t="s">
        <v>21</v>
      </c>
      <c r="E1" s="221"/>
      <c r="F1" s="221"/>
      <c r="G1" s="221"/>
      <c r="H1" s="221" t="s">
        <v>130</v>
      </c>
      <c r="I1" s="221"/>
      <c r="J1" s="221"/>
      <c r="K1" s="221" t="s">
        <v>45</v>
      </c>
      <c r="L1" s="221"/>
      <c r="M1" s="221"/>
      <c r="N1" s="221"/>
      <c r="O1" s="221" t="s">
        <v>36</v>
      </c>
      <c r="P1" s="221"/>
      <c r="Q1" s="221"/>
      <c r="R1" s="227" t="s">
        <v>131</v>
      </c>
      <c r="S1" s="227"/>
      <c r="T1" s="227"/>
      <c r="U1" s="227"/>
      <c r="V1" s="227"/>
      <c r="W1" s="227"/>
      <c r="X1" s="227"/>
      <c r="Y1" s="230" t="s">
        <v>60</v>
      </c>
      <c r="Z1" s="230"/>
      <c r="AA1" s="230"/>
      <c r="AB1" s="230"/>
      <c r="AC1" s="230"/>
      <c r="AD1" s="230"/>
      <c r="AE1" s="230"/>
      <c r="AF1" s="230"/>
      <c r="AG1" s="232"/>
    </row>
    <row r="2" spans="1:33">
      <c r="A2" s="210"/>
      <c r="B2" s="213"/>
      <c r="C2" s="216" t="s">
        <v>49</v>
      </c>
      <c r="D2" s="219"/>
      <c r="E2" s="222" t="s">
        <v>71</v>
      </c>
      <c r="F2" s="222" t="s">
        <v>87</v>
      </c>
      <c r="G2" s="222" t="s">
        <v>49</v>
      </c>
      <c r="H2" s="222" t="s">
        <v>125</v>
      </c>
      <c r="I2" s="222" t="s">
        <v>65</v>
      </c>
      <c r="J2" s="222" t="s">
        <v>121</v>
      </c>
      <c r="K2" s="222" t="s">
        <v>50</v>
      </c>
      <c r="L2" s="222" t="s">
        <v>58</v>
      </c>
      <c r="M2" s="222" t="s">
        <v>66</v>
      </c>
      <c r="N2" s="222" t="s">
        <v>29</v>
      </c>
      <c r="O2" s="222" t="s">
        <v>125</v>
      </c>
      <c r="P2" s="222" t="s">
        <v>132</v>
      </c>
      <c r="Q2" s="222" t="s">
        <v>135</v>
      </c>
      <c r="R2" s="228" t="s">
        <v>78</v>
      </c>
      <c r="S2" s="228" t="s">
        <v>80</v>
      </c>
      <c r="T2" s="228" t="s">
        <v>92</v>
      </c>
      <c r="U2" s="228" t="s">
        <v>94</v>
      </c>
      <c r="V2" s="228" t="s">
        <v>96</v>
      </c>
      <c r="W2" s="228" t="s">
        <v>99</v>
      </c>
      <c r="X2" s="228" t="s">
        <v>55</v>
      </c>
      <c r="Y2" s="231" t="s">
        <v>137</v>
      </c>
      <c r="Z2" s="231" t="s">
        <v>113</v>
      </c>
      <c r="AA2" s="231" t="s">
        <v>119</v>
      </c>
      <c r="AB2" s="231" t="s">
        <v>138</v>
      </c>
      <c r="AC2" s="231" t="s">
        <v>140</v>
      </c>
      <c r="AD2" s="231" t="s">
        <v>119</v>
      </c>
      <c r="AE2" s="231" t="s">
        <v>142</v>
      </c>
      <c r="AF2" s="231" t="s">
        <v>143</v>
      </c>
      <c r="AG2" s="233"/>
    </row>
    <row r="3" spans="1:33">
      <c r="A3" s="211">
        <f>'【参考】申請書（医療機関等→都道府県）'!Z25</f>
        <v>1234567890</v>
      </c>
      <c r="B3" s="214" t="str">
        <f>'【参考】申請書（医療機関等→都道府県）'!N21</f>
        <v>●●病院</v>
      </c>
      <c r="C3" s="217" t="str">
        <f>'【参考】申請書（医療機関等→都道府県）'!N19</f>
        <v>ビョウイン</v>
      </c>
      <c r="D3" s="220" t="str">
        <f>'【参考】申請書（医療機関等→都道府県）'!N29</f>
        <v>法人名（個人の場合は記載不要）</v>
      </c>
      <c r="E3" s="214" t="str">
        <f>'【参考】申請書（医療機関等→都道府県）'!N32</f>
        <v>代表者職</v>
      </c>
      <c r="F3" s="214" t="str">
        <f>'【参考】申請書（医療機関等→都道府県）'!Z32</f>
        <v>氏名</v>
      </c>
      <c r="G3" s="214" t="str">
        <f>'【参考】申請書（医療機関等→都道府県）'!N27</f>
        <v>マルマルホウジン</v>
      </c>
      <c r="H3" s="214" t="str">
        <f>'【参考】申請書（医療機関等→都道府県）'!BB19&amp;"-"&amp;'【参考】申請書（医療機関等→都道府県）'!BI19</f>
        <v>123-4567</v>
      </c>
      <c r="I3" s="214">
        <f>VALUE('【参考】申請書（医療機関等→都道府県）'!BB19&amp;'【参考】申請書（医療機関等→都道府県）'!BI19)</f>
        <v>1234567</v>
      </c>
      <c r="J3" s="214" t="str">
        <f>'【参考】申請書（医療機関等→都道府県）'!AZ21</f>
        <v>a</v>
      </c>
      <c r="K3" s="214" t="str">
        <f>'【参考】申請書（医療機関等→都道府県）'!BF27</f>
        <v>i</v>
      </c>
      <c r="L3" s="214" t="str">
        <f>'【参考】申請書（医療機関等→都道府県）'!BF29</f>
        <v>u</v>
      </c>
      <c r="M3" s="214" t="str">
        <f>'【参考】申請書（医療機関等→都道府県）'!BF31</f>
        <v>e</v>
      </c>
      <c r="N3" s="214" t="str">
        <f>'【参考】申請書（医療機関等→都道府県）'!BF33</f>
        <v>o</v>
      </c>
      <c r="O3" s="223" t="str">
        <f>'【参考】申請書（医療機関等→都道府県）'!AZ16&amp;"/"&amp;'【参考】申請書（医療機関等→都道府県）'!BJ16&amp;"/"&amp;'【参考】申請書（医療機関等→都道府県）'!BR16</f>
        <v>2026/12/31</v>
      </c>
      <c r="P3" s="225">
        <f>VALUE(O3)</f>
        <v>46387</v>
      </c>
      <c r="Q3" s="226">
        <f>VALUE(O3)</f>
        <v>46387</v>
      </c>
      <c r="R3" s="229" t="e">
        <f>'【参考】申請書（医療機関等→都道府県）'!N40</f>
        <v>#N/A</v>
      </c>
      <c r="S3" s="229" t="e">
        <f>'【参考】申請書（医療機関等→都道府県）'!N41</f>
        <v>#N/A</v>
      </c>
      <c r="T3" s="229" t="e">
        <f>'【参考】申請書（医療機関等→都道府県）'!N42</f>
        <v>#N/A</v>
      </c>
      <c r="U3" s="229" t="e">
        <f>'【参考】申請書（医療機関等→都道府県）'!N43</f>
        <v>#N/A</v>
      </c>
      <c r="V3" s="229" t="e">
        <f>'【参考】申請書（医療機関等→都道府県）'!N44</f>
        <v>#N/A</v>
      </c>
      <c r="W3" s="229" t="e">
        <f>'【参考】申請書（医療機関等→都道府県）'!N45</f>
        <v>#N/A</v>
      </c>
      <c r="X3" s="229">
        <f>'【参考】申請書（医療機関等→都道府県）'!N48</f>
        <v>0</v>
      </c>
      <c r="Y3" s="214">
        <f>'【参考】申請書（医療機関等→都道府県）'!N53</f>
        <v>0</v>
      </c>
      <c r="Z3" s="214">
        <f>'【参考】申請書（医療機関等→都道府県）'!BB53</f>
        <v>0</v>
      </c>
      <c r="AA3" s="214">
        <f>'【参考】申請書（医療機関等→都道府県）'!AI56</f>
        <v>0</v>
      </c>
      <c r="AB3" s="214" t="str">
        <f>'【参考】申請書（医療機関等→都道府県）'!AI53&amp;'【参考】申請書（医療機関等→都道府県）'!AK53&amp;'【参考】申請書（医療機関等→都道府県）'!AM53&amp;'【参考】申請書（医療機関等→都道府県）'!AO53</f>
        <v/>
      </c>
      <c r="AC3" s="214" t="str">
        <f>'【参考】申請書（医療機関等→都道府県）'!BT53&amp;'【参考】申請書（医療機関等→都道府県）'!BV53&amp;'【参考】申請書（医療機関等→都道府県）'!BX53</f>
        <v/>
      </c>
      <c r="AD3" s="214" t="str">
        <f>IF(AA3="普通",1,IF(AA3="当座",2,"未入力"))</f>
        <v>未入力</v>
      </c>
      <c r="AE3" s="21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214">
        <f>'【参考】申請書（医療機関等→都道府県）'!BB56</f>
        <v>0</v>
      </c>
      <c r="AG3" s="217">
        <f>'【参考】申請書（医療機関等→都道府県）'!BB57</f>
        <v>0</v>
      </c>
    </row>
    <row r="4" spans="1:33">
      <c r="O4" s="224"/>
    </row>
    <row r="5" spans="1:33">
      <c r="O5" s="224"/>
    </row>
  </sheetData>
  <phoneticPr fontId="22"/>
  <pageMargins left="0.7" right="0.7" top="0.75" bottom="0.75" header="0.3" footer="0.3"/>
  <pageSetup paperSize="9" fitToWidth="1" fitToHeight="1" orientation="landscape"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6" tint="0.4"/>
  </sheetPr>
  <dimension ref="A1:K23"/>
  <sheetViews>
    <sheetView view="pageBreakPreview" zoomScale="115" zoomScaleSheetLayoutView="115" workbookViewId="0">
      <selection activeCell="A16" sqref="A16"/>
    </sheetView>
  </sheetViews>
  <sheetFormatPr defaultColWidth="9" defaultRowHeight="13.5"/>
  <cols>
    <col min="1" max="1" width="5" style="208" customWidth="1"/>
    <col min="2" max="2" width="3.375" style="208" customWidth="1"/>
    <col min="3" max="7" width="9" style="208"/>
    <col min="8" max="8" width="10" style="208" customWidth="1"/>
    <col min="9" max="9" width="9" style="208"/>
    <col min="10" max="10" width="5" style="208" customWidth="1"/>
    <col min="11" max="16384" width="9" style="208"/>
  </cols>
  <sheetData>
    <row r="1" spans="1:11">
      <c r="A1" s="259" t="s">
        <v>456</v>
      </c>
    </row>
    <row r="2" spans="1:11">
      <c r="A2" s="259"/>
    </row>
    <row r="3" spans="1:11" s="240" customFormat="1" ht="14.25">
      <c r="A3" s="241"/>
      <c r="H3" s="255" t="s">
        <v>46</v>
      </c>
      <c r="I3" s="255"/>
      <c r="J3" s="255"/>
    </row>
    <row r="4" spans="1:11" s="240" customFormat="1" ht="14.25">
      <c r="A4" s="241"/>
      <c r="H4" s="256" t="s">
        <v>9</v>
      </c>
      <c r="I4" s="256"/>
      <c r="J4" s="256"/>
    </row>
    <row r="5" spans="1:11" s="240" customFormat="1" ht="14.25">
      <c r="A5" s="241"/>
      <c r="G5" s="254"/>
      <c r="H5" s="257"/>
      <c r="I5" s="257"/>
    </row>
    <row r="6" spans="1:11" s="240" customFormat="1" ht="14.25">
      <c r="A6" s="241" t="s">
        <v>662</v>
      </c>
    </row>
    <row r="7" spans="1:11" s="240" customFormat="1" ht="14.25">
      <c r="A7" s="241"/>
    </row>
    <row r="8" spans="1:11" s="240" customFormat="1" ht="14.25">
      <c r="A8" s="241"/>
    </row>
    <row r="9" spans="1:11" s="240" customFormat="1" ht="14.25">
      <c r="A9" s="241"/>
    </row>
    <row r="10" spans="1:11" s="240" customFormat="1" ht="14.25">
      <c r="A10" s="241"/>
      <c r="E10" s="247" t="str">
        <f>'第１号様式_交付申請書（事業者→県）'!I10</f>
        <v>申請者：○○　○○</v>
      </c>
      <c r="F10" s="247"/>
      <c r="G10" s="247"/>
      <c r="H10" s="247"/>
      <c r="I10" s="240" t="s">
        <v>340</v>
      </c>
      <c r="K10" s="208" t="s">
        <v>133</v>
      </c>
    </row>
    <row r="11" spans="1:11">
      <c r="A11" s="259"/>
    </row>
    <row r="12" spans="1:11">
      <c r="A12" s="259"/>
    </row>
    <row r="13" spans="1:11">
      <c r="A13" s="259"/>
    </row>
    <row r="14" spans="1:11">
      <c r="A14" s="259"/>
    </row>
    <row r="15" spans="1:11" ht="14.25">
      <c r="A15" s="857" t="s">
        <v>705</v>
      </c>
      <c r="B15" s="858"/>
      <c r="C15" s="858"/>
      <c r="D15" s="858"/>
      <c r="E15" s="858"/>
      <c r="F15" s="858"/>
      <c r="G15" s="858"/>
      <c r="H15" s="858"/>
      <c r="I15" s="858"/>
      <c r="J15" s="858"/>
    </row>
    <row r="16" spans="1:11" ht="14.25">
      <c r="B16" s="241" t="s">
        <v>341</v>
      </c>
      <c r="C16" s="240"/>
      <c r="D16" s="240"/>
      <c r="E16" s="240"/>
      <c r="F16" s="240"/>
      <c r="G16" s="240"/>
      <c r="H16" s="240"/>
      <c r="I16" s="240"/>
    </row>
    <row r="17" spans="1:9" ht="14.25">
      <c r="A17" s="241"/>
      <c r="B17" s="240"/>
      <c r="C17" s="240"/>
      <c r="D17" s="240"/>
      <c r="E17" s="240"/>
      <c r="F17" s="240"/>
      <c r="G17" s="240"/>
      <c r="H17" s="240"/>
      <c r="I17" s="240"/>
    </row>
    <row r="18" spans="1:9" ht="14.25">
      <c r="A18" s="241"/>
      <c r="B18" s="240"/>
      <c r="C18" s="240"/>
      <c r="D18" s="240"/>
      <c r="E18" s="240"/>
      <c r="F18" s="240"/>
      <c r="G18" s="240"/>
      <c r="H18" s="240"/>
      <c r="I18" s="240"/>
    </row>
    <row r="19" spans="1:9" ht="14.25">
      <c r="A19" s="241"/>
      <c r="B19" s="240"/>
      <c r="C19" s="240"/>
      <c r="D19" s="240"/>
      <c r="E19" s="240"/>
      <c r="F19" s="240"/>
      <c r="G19" s="240"/>
      <c r="H19" s="240"/>
      <c r="I19" s="240"/>
    </row>
    <row r="20" spans="1:9">
      <c r="A20" s="259"/>
    </row>
    <row r="21" spans="1:9">
      <c r="A21" s="259"/>
    </row>
    <row r="22" spans="1:9" ht="30" customHeight="1">
      <c r="A22" s="259"/>
      <c r="B22" s="859" t="s">
        <v>342</v>
      </c>
      <c r="C22" s="859"/>
      <c r="D22" s="859"/>
      <c r="E22" s="859"/>
      <c r="F22" s="859"/>
      <c r="G22" s="859"/>
      <c r="H22" s="859"/>
      <c r="I22" s="859"/>
    </row>
    <row r="23" spans="1:9">
      <c r="A23" s="259"/>
    </row>
  </sheetData>
  <mergeCells count="6">
    <mergeCell ref="H3:J3"/>
    <mergeCell ref="H4:J4"/>
    <mergeCell ref="G5:I5"/>
    <mergeCell ref="E10:H10"/>
    <mergeCell ref="A15:J15"/>
    <mergeCell ref="B22:I22"/>
  </mergeCells>
  <phoneticPr fontId="22"/>
  <printOptions horizontalCentered="1"/>
  <pageMargins left="0.70866141732283472" right="0.70866141732283472" top="0.94488188976377963" bottom="0.9448818897637796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theme="6" tint="0.4"/>
  </sheetPr>
  <dimension ref="A1:Q55"/>
  <sheetViews>
    <sheetView view="pageBreakPreview" zoomScale="145" zoomScaleSheetLayoutView="145" workbookViewId="0">
      <selection activeCell="E8" sqref="E8"/>
    </sheetView>
  </sheetViews>
  <sheetFormatPr defaultColWidth="9" defaultRowHeight="13.5"/>
  <cols>
    <col min="1" max="1" width="18" style="208" bestFit="1" customWidth="1"/>
    <col min="2" max="15" width="5.375" style="208" customWidth="1"/>
    <col min="16" max="16384" width="9" style="208"/>
  </cols>
  <sheetData>
    <row r="1" spans="1:15">
      <c r="A1" s="860" t="s">
        <v>343</v>
      </c>
    </row>
    <row r="2" spans="1:15">
      <c r="A2" s="860"/>
    </row>
    <row r="3" spans="1:15" ht="14.25">
      <c r="A3" s="860"/>
    </row>
    <row r="4" spans="1:15" ht="14.25">
      <c r="A4" s="861" t="s">
        <v>344</v>
      </c>
      <c r="B4" s="861"/>
      <c r="C4" s="861"/>
      <c r="D4" s="861"/>
      <c r="E4" s="861"/>
      <c r="F4" s="861"/>
      <c r="G4" s="861"/>
      <c r="H4" s="938"/>
      <c r="I4" s="945" t="s">
        <v>345</v>
      </c>
      <c r="J4" s="955"/>
      <c r="K4" s="955"/>
      <c r="L4" s="955"/>
      <c r="M4" s="955"/>
      <c r="N4" s="955"/>
      <c r="O4" s="971"/>
    </row>
    <row r="5" spans="1:15" ht="27" customHeight="1">
      <c r="A5" s="862"/>
      <c r="B5" s="879"/>
      <c r="C5" s="879"/>
      <c r="D5" s="879"/>
      <c r="E5" s="879"/>
      <c r="F5" s="879"/>
      <c r="G5" s="879"/>
      <c r="H5" s="939"/>
      <c r="I5" s="946"/>
      <c r="J5" s="956"/>
      <c r="K5" s="956"/>
      <c r="L5" s="956"/>
      <c r="M5" s="956"/>
      <c r="N5" s="956"/>
      <c r="O5" s="972"/>
    </row>
    <row r="6" spans="1:15">
      <c r="A6" s="860"/>
    </row>
    <row r="7" spans="1:15">
      <c r="A7" s="860"/>
    </row>
    <row r="8" spans="1:15" ht="14.25">
      <c r="A8" s="860" t="s">
        <v>153</v>
      </c>
      <c r="L8" s="965" t="s">
        <v>194</v>
      </c>
      <c r="M8" s="965"/>
      <c r="N8" s="965"/>
      <c r="O8" s="965"/>
    </row>
    <row r="9" spans="1:15" ht="14.25">
      <c r="A9" s="863" t="s">
        <v>170</v>
      </c>
      <c r="B9" s="880"/>
      <c r="C9" s="863" t="s">
        <v>48</v>
      </c>
      <c r="D9" s="907"/>
      <c r="E9" s="880"/>
      <c r="F9" s="924" t="s">
        <v>124</v>
      </c>
      <c r="G9" s="861"/>
      <c r="H9" s="938"/>
      <c r="I9" s="924" t="s">
        <v>79</v>
      </c>
      <c r="J9" s="861"/>
      <c r="K9" s="938"/>
      <c r="L9" s="924" t="s">
        <v>145</v>
      </c>
      <c r="M9" s="861"/>
      <c r="N9" s="861"/>
      <c r="O9" s="938"/>
    </row>
    <row r="10" spans="1:15" ht="13.5" customHeight="1">
      <c r="A10" s="864"/>
      <c r="B10" s="881"/>
      <c r="C10" s="864"/>
      <c r="D10" s="886"/>
      <c r="E10" s="914" t="s">
        <v>348</v>
      </c>
      <c r="F10" s="894"/>
      <c r="G10" s="878"/>
      <c r="H10" s="940" t="s">
        <v>349</v>
      </c>
      <c r="I10" s="894"/>
      <c r="J10" s="878"/>
      <c r="K10" s="940" t="s">
        <v>163</v>
      </c>
      <c r="L10" s="894"/>
      <c r="M10" s="878"/>
      <c r="N10" s="878"/>
      <c r="O10" s="973"/>
    </row>
    <row r="11" spans="1:15">
      <c r="A11" s="865" t="s">
        <v>116</v>
      </c>
      <c r="B11" s="882"/>
      <c r="C11" s="897"/>
      <c r="D11" s="908"/>
      <c r="E11" s="915"/>
      <c r="F11" s="925"/>
      <c r="G11" s="934"/>
      <c r="H11" s="941"/>
      <c r="I11" s="925"/>
      <c r="J11" s="934"/>
      <c r="K11" s="941"/>
      <c r="L11" s="894"/>
      <c r="M11" s="878"/>
      <c r="N11" s="878"/>
      <c r="O11" s="973"/>
    </row>
    <row r="12" spans="1:15">
      <c r="A12" s="865" t="s">
        <v>350</v>
      </c>
      <c r="B12" s="882"/>
      <c r="C12" s="898"/>
      <c r="D12" s="909"/>
      <c r="E12" s="916"/>
      <c r="F12" s="926"/>
      <c r="G12" s="935"/>
      <c r="H12" s="942"/>
      <c r="I12" s="947"/>
      <c r="J12" s="957"/>
      <c r="K12" s="961"/>
      <c r="L12" s="894"/>
      <c r="M12" s="878"/>
      <c r="N12" s="878"/>
      <c r="O12" s="973"/>
    </row>
    <row r="13" spans="1:15">
      <c r="A13" s="866" t="s">
        <v>352</v>
      </c>
      <c r="B13" s="883"/>
      <c r="C13" s="898"/>
      <c r="D13" s="909"/>
      <c r="E13" s="916"/>
      <c r="F13" s="926"/>
      <c r="G13" s="935"/>
      <c r="H13" s="942"/>
      <c r="I13" s="947"/>
      <c r="J13" s="957"/>
      <c r="K13" s="961"/>
      <c r="L13" s="894"/>
      <c r="M13" s="878"/>
      <c r="N13" s="878"/>
      <c r="O13" s="973"/>
    </row>
    <row r="14" spans="1:15">
      <c r="A14" s="864"/>
      <c r="B14" s="881"/>
      <c r="C14" s="897"/>
      <c r="D14" s="908"/>
      <c r="E14" s="915"/>
      <c r="F14" s="925"/>
      <c r="G14" s="934"/>
      <c r="H14" s="941"/>
      <c r="I14" s="925"/>
      <c r="J14" s="934"/>
      <c r="K14" s="941"/>
      <c r="L14" s="894"/>
      <c r="M14" s="878"/>
      <c r="N14" s="878"/>
      <c r="O14" s="973"/>
    </row>
    <row r="15" spans="1:15">
      <c r="A15" s="865" t="s">
        <v>116</v>
      </c>
      <c r="B15" s="882"/>
      <c r="C15" s="897"/>
      <c r="D15" s="908"/>
      <c r="E15" s="915"/>
      <c r="F15" s="925"/>
      <c r="G15" s="934"/>
      <c r="H15" s="941"/>
      <c r="I15" s="925"/>
      <c r="J15" s="934"/>
      <c r="K15" s="941"/>
      <c r="L15" s="894"/>
      <c r="M15" s="878"/>
      <c r="N15" s="878"/>
      <c r="O15" s="973"/>
    </row>
    <row r="16" spans="1:15">
      <c r="A16" s="865" t="s">
        <v>350</v>
      </c>
      <c r="B16" s="882"/>
      <c r="C16" s="898"/>
      <c r="D16" s="909"/>
      <c r="E16" s="916"/>
      <c r="F16" s="926"/>
      <c r="G16" s="935"/>
      <c r="H16" s="942"/>
      <c r="I16" s="947"/>
      <c r="J16" s="957"/>
      <c r="K16" s="961"/>
      <c r="L16" s="894"/>
      <c r="M16" s="878"/>
      <c r="N16" s="878"/>
      <c r="O16" s="973"/>
    </row>
    <row r="17" spans="1:17">
      <c r="A17" s="866" t="s">
        <v>139</v>
      </c>
      <c r="B17" s="883"/>
      <c r="C17" s="898"/>
      <c r="D17" s="909"/>
      <c r="E17" s="916"/>
      <c r="F17" s="926"/>
      <c r="G17" s="935"/>
      <c r="H17" s="942"/>
      <c r="I17" s="947"/>
      <c r="J17" s="957"/>
      <c r="K17" s="961"/>
      <c r="L17" s="894"/>
      <c r="M17" s="878"/>
      <c r="N17" s="878"/>
      <c r="O17" s="973"/>
    </row>
    <row r="18" spans="1:17" ht="7.5" customHeight="1">
      <c r="A18" s="867"/>
      <c r="B18" s="884"/>
      <c r="C18" s="899"/>
      <c r="D18" s="910"/>
      <c r="E18" s="917"/>
      <c r="F18" s="927"/>
      <c r="G18" s="936"/>
      <c r="H18" s="943"/>
      <c r="I18" s="927"/>
      <c r="J18" s="936"/>
      <c r="K18" s="943"/>
      <c r="L18" s="896"/>
      <c r="M18" s="906"/>
      <c r="N18" s="906"/>
      <c r="O18" s="974"/>
    </row>
    <row r="19" spans="1:17" ht="14.25">
      <c r="A19" s="868" t="s">
        <v>266</v>
      </c>
      <c r="B19" s="885"/>
      <c r="C19" s="900" t="str">
        <f>IF((C12+C16)=0,"",(C12+C16))</f>
        <v/>
      </c>
      <c r="D19" s="911"/>
      <c r="E19" s="918"/>
      <c r="F19" s="928" t="str">
        <f>IF((F12+F16)=0,"",(F12+F16))</f>
        <v/>
      </c>
      <c r="G19" s="937"/>
      <c r="H19" s="944"/>
      <c r="I19" s="948" t="str">
        <f>IF((I12+I16)=0,"",(I12+I16))</f>
        <v/>
      </c>
      <c r="J19" s="958"/>
      <c r="K19" s="962"/>
      <c r="L19" s="896"/>
      <c r="M19" s="906"/>
      <c r="N19" s="906"/>
      <c r="O19" s="974"/>
      <c r="P19" s="208" t="s">
        <v>354</v>
      </c>
    </row>
    <row r="20" spans="1:17">
      <c r="A20" s="860"/>
    </row>
    <row r="21" spans="1:17">
      <c r="A21" s="860"/>
    </row>
    <row r="22" spans="1:17">
      <c r="A22" s="860"/>
      <c r="B22" s="886"/>
      <c r="C22" s="886"/>
      <c r="D22" s="886"/>
      <c r="E22" s="886"/>
      <c r="F22" s="886"/>
      <c r="G22" s="886"/>
      <c r="H22" s="886"/>
      <c r="I22" s="886"/>
      <c r="J22" s="886"/>
      <c r="K22" s="886"/>
      <c r="L22" s="886"/>
      <c r="M22" s="886"/>
      <c r="N22" s="886"/>
      <c r="O22" s="886"/>
    </row>
    <row r="23" spans="1:17" ht="14.25">
      <c r="A23" s="860" t="s">
        <v>161</v>
      </c>
      <c r="L23" s="965" t="str">
        <f>L8</f>
        <v>　○年　　月　　日現在</v>
      </c>
      <c r="M23" s="965"/>
      <c r="N23" s="965"/>
      <c r="O23" s="965"/>
      <c r="P23" s="208" t="s">
        <v>59</v>
      </c>
    </row>
    <row r="24" spans="1:17" ht="13.5" customHeight="1">
      <c r="A24" s="869" t="s">
        <v>359</v>
      </c>
      <c r="B24" s="887" t="s">
        <v>362</v>
      </c>
      <c r="C24" s="887"/>
      <c r="D24" s="887"/>
      <c r="E24" s="887"/>
      <c r="F24" s="887"/>
      <c r="G24" s="887"/>
      <c r="H24" s="887"/>
      <c r="I24" s="887"/>
      <c r="J24" s="887"/>
      <c r="K24" s="887"/>
      <c r="L24" s="887" t="s">
        <v>362</v>
      </c>
      <c r="M24" s="887"/>
      <c r="N24" s="887"/>
      <c r="O24" s="975"/>
    </row>
    <row r="25" spans="1:17" ht="13.5" customHeight="1">
      <c r="A25" s="870" t="s">
        <v>363</v>
      </c>
      <c r="B25" s="886"/>
      <c r="C25" s="886"/>
      <c r="D25" s="886"/>
      <c r="E25" s="886"/>
      <c r="F25" s="886"/>
      <c r="G25" s="886"/>
      <c r="H25" s="886"/>
      <c r="I25" s="886"/>
      <c r="J25" s="886"/>
      <c r="K25" s="886"/>
      <c r="L25" s="886"/>
      <c r="M25" s="886"/>
      <c r="N25" s="886"/>
      <c r="O25" s="881"/>
    </row>
    <row r="26" spans="1:17" ht="14.25">
      <c r="A26" s="871" t="s">
        <v>359</v>
      </c>
      <c r="B26" s="888" t="s">
        <v>364</v>
      </c>
      <c r="C26" s="901" t="s">
        <v>365</v>
      </c>
      <c r="D26" s="901" t="s">
        <v>364</v>
      </c>
      <c r="E26" s="901" t="s">
        <v>365</v>
      </c>
      <c r="F26" s="901" t="s">
        <v>364</v>
      </c>
      <c r="G26" s="901" t="s">
        <v>365</v>
      </c>
      <c r="H26" s="901" t="s">
        <v>365</v>
      </c>
      <c r="I26" s="901" t="s">
        <v>365</v>
      </c>
      <c r="J26" s="901" t="s">
        <v>365</v>
      </c>
      <c r="K26" s="901" t="s">
        <v>364</v>
      </c>
      <c r="L26" s="901" t="s">
        <v>365</v>
      </c>
      <c r="M26" s="901" t="s">
        <v>364</v>
      </c>
      <c r="N26" s="901" t="s">
        <v>365</v>
      </c>
      <c r="O26" s="976"/>
    </row>
    <row r="27" spans="1:17" ht="7.5" customHeight="1">
      <c r="A27" s="870" t="s">
        <v>359</v>
      </c>
      <c r="B27" s="889" t="s">
        <v>366</v>
      </c>
      <c r="C27" s="889"/>
      <c r="D27" s="889"/>
      <c r="E27" s="889"/>
      <c r="F27" s="889"/>
      <c r="G27" s="889"/>
      <c r="H27" s="889"/>
      <c r="I27" s="889"/>
      <c r="J27" s="889"/>
      <c r="K27" s="889"/>
      <c r="L27" s="889"/>
      <c r="M27" s="889"/>
      <c r="N27" s="889"/>
      <c r="O27" s="977"/>
    </row>
    <row r="28" spans="1:17" ht="18" customHeight="1">
      <c r="A28" s="870" t="s">
        <v>98</v>
      </c>
      <c r="B28" s="889"/>
      <c r="C28" s="889"/>
      <c r="D28" s="889"/>
      <c r="E28" s="889"/>
      <c r="F28" s="889"/>
      <c r="G28" s="889"/>
      <c r="H28" s="889"/>
      <c r="I28" s="889"/>
      <c r="J28" s="889"/>
      <c r="K28" s="889"/>
      <c r="L28" s="889"/>
      <c r="M28" s="889"/>
      <c r="N28" s="889"/>
      <c r="O28" s="977"/>
    </row>
    <row r="29" spans="1:17">
      <c r="A29" s="870" t="s">
        <v>359</v>
      </c>
      <c r="B29" s="889" t="s">
        <v>366</v>
      </c>
      <c r="C29" s="889"/>
      <c r="D29" s="889"/>
      <c r="E29" s="889"/>
      <c r="F29" s="889"/>
      <c r="G29" s="889"/>
      <c r="H29" s="889"/>
      <c r="I29" s="889"/>
      <c r="J29" s="889"/>
      <c r="K29" s="889"/>
      <c r="L29" s="889"/>
      <c r="M29" s="889"/>
      <c r="N29" s="889"/>
      <c r="O29" s="977"/>
    </row>
    <row r="30" spans="1:17" ht="18.75" customHeight="1">
      <c r="A30" s="870" t="s">
        <v>162</v>
      </c>
      <c r="B30" s="889"/>
      <c r="C30" s="889"/>
      <c r="D30" s="889"/>
      <c r="E30" s="889"/>
      <c r="F30" s="889"/>
      <c r="G30" s="889"/>
      <c r="H30" s="889"/>
      <c r="I30" s="889"/>
      <c r="J30" s="889"/>
      <c r="K30" s="889"/>
      <c r="L30" s="889"/>
      <c r="M30" s="889"/>
      <c r="N30" s="889"/>
      <c r="O30" s="977"/>
      <c r="Q30" s="981"/>
    </row>
    <row r="31" spans="1:17">
      <c r="A31" s="870" t="s">
        <v>359</v>
      </c>
      <c r="B31" s="889" t="s">
        <v>366</v>
      </c>
      <c r="C31" s="889"/>
      <c r="D31" s="889"/>
      <c r="E31" s="889"/>
      <c r="F31" s="889"/>
      <c r="G31" s="889"/>
      <c r="H31" s="889"/>
      <c r="I31" s="889"/>
      <c r="J31" s="889"/>
      <c r="K31" s="889"/>
      <c r="L31" s="889"/>
      <c r="M31" s="889"/>
      <c r="N31" s="889"/>
      <c r="O31" s="977"/>
    </row>
    <row r="32" spans="1:17" ht="18" customHeight="1">
      <c r="A32" s="870" t="s">
        <v>368</v>
      </c>
      <c r="B32" s="889"/>
      <c r="C32" s="889"/>
      <c r="D32" s="889"/>
      <c r="E32" s="889"/>
      <c r="F32" s="889"/>
      <c r="G32" s="889"/>
      <c r="H32" s="889"/>
      <c r="I32" s="889"/>
      <c r="J32" s="889"/>
      <c r="K32" s="889"/>
      <c r="L32" s="889"/>
      <c r="M32" s="889"/>
      <c r="N32" s="889"/>
      <c r="O32" s="977"/>
    </row>
    <row r="33" spans="1:15">
      <c r="A33" s="870" t="s">
        <v>359</v>
      </c>
      <c r="B33" s="889" t="s">
        <v>366</v>
      </c>
      <c r="C33" s="889"/>
      <c r="D33" s="889"/>
      <c r="E33" s="889"/>
      <c r="F33" s="889"/>
      <c r="G33" s="889"/>
      <c r="H33" s="889"/>
      <c r="I33" s="889"/>
      <c r="J33" s="889"/>
      <c r="K33" s="889"/>
      <c r="L33" s="889"/>
      <c r="M33" s="889"/>
      <c r="N33" s="889"/>
      <c r="O33" s="977"/>
    </row>
    <row r="34" spans="1:15" ht="18.75" customHeight="1">
      <c r="A34" s="870" t="s">
        <v>369</v>
      </c>
      <c r="B34" s="889"/>
      <c r="C34" s="889"/>
      <c r="D34" s="889"/>
      <c r="E34" s="889"/>
      <c r="F34" s="889"/>
      <c r="G34" s="889"/>
      <c r="H34" s="889"/>
      <c r="I34" s="889"/>
      <c r="J34" s="889"/>
      <c r="K34" s="889"/>
      <c r="L34" s="889"/>
      <c r="M34" s="889"/>
      <c r="N34" s="889"/>
      <c r="O34" s="977"/>
    </row>
    <row r="35" spans="1:15">
      <c r="A35" s="870" t="s">
        <v>359</v>
      </c>
      <c r="B35" s="889" t="s">
        <v>366</v>
      </c>
      <c r="C35" s="889"/>
      <c r="D35" s="889"/>
      <c r="E35" s="889"/>
      <c r="F35" s="889"/>
      <c r="G35" s="889"/>
      <c r="H35" s="889"/>
      <c r="I35" s="889"/>
      <c r="J35" s="889"/>
      <c r="K35" s="889"/>
      <c r="L35" s="889"/>
      <c r="M35" s="889"/>
      <c r="N35" s="889"/>
      <c r="O35" s="977"/>
    </row>
    <row r="36" spans="1:15" ht="18" customHeight="1">
      <c r="A36" s="870" t="s">
        <v>371</v>
      </c>
      <c r="B36" s="889"/>
      <c r="C36" s="889"/>
      <c r="D36" s="889"/>
      <c r="E36" s="889"/>
      <c r="F36" s="889"/>
      <c r="G36" s="889"/>
      <c r="H36" s="889"/>
      <c r="I36" s="889"/>
      <c r="J36" s="889"/>
      <c r="K36" s="889"/>
      <c r="L36" s="889"/>
      <c r="M36" s="889"/>
      <c r="N36" s="889"/>
      <c r="O36" s="977"/>
    </row>
    <row r="37" spans="1:15" ht="7.5" customHeight="1">
      <c r="A37" s="871" t="s">
        <v>359</v>
      </c>
      <c r="B37" s="890"/>
      <c r="C37" s="890"/>
      <c r="D37" s="890"/>
      <c r="E37" s="890"/>
      <c r="F37" s="890"/>
      <c r="G37" s="890"/>
      <c r="H37" s="890"/>
      <c r="I37" s="890"/>
      <c r="J37" s="890"/>
      <c r="K37" s="890"/>
      <c r="L37" s="890"/>
      <c r="M37" s="890"/>
      <c r="N37" s="890"/>
      <c r="O37" s="978"/>
    </row>
    <row r="38" spans="1:15">
      <c r="A38" s="860" t="s">
        <v>226</v>
      </c>
    </row>
    <row r="39" spans="1:15">
      <c r="A39" s="860" t="s">
        <v>302</v>
      </c>
    </row>
    <row r="40" spans="1:15">
      <c r="A40" s="860"/>
    </row>
    <row r="41" spans="1:15">
      <c r="A41" s="860"/>
    </row>
    <row r="42" spans="1:15" ht="14.25">
      <c r="A42" s="860" t="s">
        <v>375</v>
      </c>
    </row>
    <row r="43" spans="1:15">
      <c r="A43" s="872" t="s">
        <v>208</v>
      </c>
      <c r="B43" s="891" t="s">
        <v>103</v>
      </c>
      <c r="C43" s="902"/>
      <c r="D43" s="902"/>
      <c r="E43" s="902"/>
      <c r="F43" s="902"/>
      <c r="G43" s="902"/>
      <c r="H43" s="902"/>
      <c r="I43" s="949"/>
      <c r="J43" s="959" t="s">
        <v>374</v>
      </c>
      <c r="K43" s="963"/>
      <c r="L43" s="966"/>
      <c r="M43" s="959" t="s">
        <v>376</v>
      </c>
      <c r="N43" s="963"/>
      <c r="O43" s="966"/>
    </row>
    <row r="44" spans="1:15" ht="14.25">
      <c r="A44" s="873"/>
      <c r="B44" s="892" t="str">
        <f>L8</f>
        <v>　○年　　月　　日現在</v>
      </c>
      <c r="C44" s="903"/>
      <c r="D44" s="903"/>
      <c r="E44" s="919"/>
      <c r="F44" s="929" t="s">
        <v>378</v>
      </c>
      <c r="G44" s="903"/>
      <c r="H44" s="903"/>
      <c r="I44" s="950"/>
      <c r="J44" s="960"/>
      <c r="K44" s="964"/>
      <c r="L44" s="967"/>
      <c r="M44" s="960"/>
      <c r="N44" s="964"/>
      <c r="O44" s="967"/>
    </row>
    <row r="45" spans="1:15">
      <c r="A45" s="874"/>
      <c r="B45" s="893"/>
      <c r="C45" s="904"/>
      <c r="D45" s="904" t="s">
        <v>163</v>
      </c>
      <c r="E45" s="920" t="s">
        <v>349</v>
      </c>
      <c r="F45" s="930"/>
      <c r="G45" s="904"/>
      <c r="H45" s="904" t="s">
        <v>163</v>
      </c>
      <c r="I45" s="951" t="s">
        <v>349</v>
      </c>
      <c r="J45" s="893"/>
      <c r="K45" s="904" t="s">
        <v>163</v>
      </c>
      <c r="L45" s="951" t="s">
        <v>349</v>
      </c>
      <c r="M45" s="968"/>
      <c r="O45" s="979"/>
    </row>
    <row r="46" spans="1:15">
      <c r="A46" s="874" t="s">
        <v>381</v>
      </c>
      <c r="B46" s="894"/>
      <c r="C46" s="878"/>
      <c r="D46" s="878"/>
      <c r="E46" s="921"/>
      <c r="F46" s="931"/>
      <c r="G46" s="878"/>
      <c r="H46" s="878"/>
      <c r="I46" s="952"/>
      <c r="J46" s="894"/>
      <c r="K46" s="878"/>
      <c r="L46" s="952"/>
      <c r="M46" s="894"/>
      <c r="N46" s="878"/>
      <c r="O46" s="973"/>
    </row>
    <row r="47" spans="1:15" ht="27" customHeight="1">
      <c r="A47" s="875"/>
      <c r="B47" s="895"/>
      <c r="C47" s="905"/>
      <c r="D47" s="912"/>
      <c r="E47" s="922" t="str">
        <f>IF(A47="","",(B47/A47)*100)</f>
        <v/>
      </c>
      <c r="F47" s="932"/>
      <c r="G47" s="905"/>
      <c r="H47" s="912"/>
      <c r="I47" s="953" t="str">
        <f>IF(A47="","",(F47/A47)*100)</f>
        <v/>
      </c>
      <c r="J47" s="895"/>
      <c r="K47" s="912"/>
      <c r="L47" s="953"/>
      <c r="M47" s="969"/>
      <c r="N47" s="970"/>
      <c r="O47" s="980"/>
    </row>
    <row r="48" spans="1:15">
      <c r="A48" s="876" t="s">
        <v>163</v>
      </c>
      <c r="B48" s="894"/>
      <c r="C48" s="878"/>
      <c r="D48" s="878"/>
      <c r="E48" s="921"/>
      <c r="F48" s="931"/>
      <c r="G48" s="878"/>
      <c r="H48" s="878"/>
      <c r="I48" s="952"/>
      <c r="J48" s="894"/>
      <c r="K48" s="878"/>
      <c r="L48" s="952"/>
      <c r="M48" s="894"/>
      <c r="N48" s="878"/>
      <c r="O48" s="973"/>
    </row>
    <row r="49" spans="1:15" ht="7.5" customHeight="1">
      <c r="A49" s="874"/>
      <c r="B49" s="894"/>
      <c r="C49" s="878"/>
      <c r="D49" s="878"/>
      <c r="E49" s="921"/>
      <c r="F49" s="931"/>
      <c r="G49" s="878"/>
      <c r="H49" s="878"/>
      <c r="I49" s="952"/>
      <c r="J49" s="894"/>
      <c r="K49" s="878"/>
      <c r="L49" s="952"/>
      <c r="M49" s="894"/>
      <c r="N49" s="878"/>
      <c r="O49" s="973"/>
    </row>
    <row r="50" spans="1:15">
      <c r="A50" s="874" t="s">
        <v>382</v>
      </c>
      <c r="B50" s="894"/>
      <c r="C50" s="878"/>
      <c r="D50" s="878"/>
      <c r="E50" s="921"/>
      <c r="F50" s="931"/>
      <c r="G50" s="878"/>
      <c r="H50" s="878"/>
      <c r="I50" s="952"/>
      <c r="J50" s="894"/>
      <c r="K50" s="878"/>
      <c r="L50" s="952"/>
      <c r="M50" s="894"/>
      <c r="N50" s="878"/>
      <c r="O50" s="973"/>
    </row>
    <row r="51" spans="1:15" ht="27" customHeight="1">
      <c r="A51" s="875"/>
      <c r="B51" s="895"/>
      <c r="C51" s="905"/>
      <c r="D51" s="912"/>
      <c r="E51" s="922" t="str">
        <f>IF(A47="","",(B51/A51)*100)</f>
        <v/>
      </c>
      <c r="F51" s="932"/>
      <c r="G51" s="905"/>
      <c r="H51" s="912"/>
      <c r="I51" s="953" t="str">
        <f>IF(A47="","",(F51/A51)*100)</f>
        <v/>
      </c>
      <c r="J51" s="895"/>
      <c r="K51" s="912"/>
      <c r="L51" s="953"/>
      <c r="M51" s="969"/>
      <c r="N51" s="970"/>
      <c r="O51" s="980"/>
    </row>
    <row r="52" spans="1:15">
      <c r="A52" s="876" t="s">
        <v>163</v>
      </c>
      <c r="B52" s="894"/>
      <c r="C52" s="878"/>
      <c r="D52" s="913"/>
      <c r="E52" s="921"/>
      <c r="F52" s="931"/>
      <c r="G52" s="878"/>
      <c r="H52" s="878"/>
      <c r="I52" s="952"/>
      <c r="J52" s="894"/>
      <c r="K52" s="878"/>
      <c r="L52" s="952"/>
      <c r="M52" s="894"/>
      <c r="N52" s="878"/>
      <c r="O52" s="973"/>
    </row>
    <row r="53" spans="1:15" ht="7.5" customHeight="1">
      <c r="A53" s="877"/>
      <c r="B53" s="896"/>
      <c r="C53" s="906"/>
      <c r="D53" s="906"/>
      <c r="E53" s="923"/>
      <c r="F53" s="933"/>
      <c r="G53" s="906"/>
      <c r="H53" s="906"/>
      <c r="I53" s="954"/>
      <c r="J53" s="896"/>
      <c r="K53" s="906"/>
      <c r="L53" s="954"/>
      <c r="M53" s="896"/>
      <c r="N53" s="906"/>
      <c r="O53" s="974"/>
    </row>
    <row r="54" spans="1:15" hidden="1">
      <c r="A54" s="28"/>
      <c r="B54" s="28"/>
      <c r="C54" s="28"/>
      <c r="D54" s="28"/>
      <c r="E54" s="28"/>
      <c r="F54" s="28"/>
      <c r="G54" s="28"/>
      <c r="H54" s="28"/>
    </row>
    <row r="55" spans="1:15">
      <c r="A55" s="878" t="s">
        <v>384</v>
      </c>
    </row>
  </sheetData>
  <mergeCells count="44">
    <mergeCell ref="A4:H4"/>
    <mergeCell ref="I4:O4"/>
    <mergeCell ref="A5:H5"/>
    <mergeCell ref="I5:O5"/>
    <mergeCell ref="L8:O8"/>
    <mergeCell ref="A9:B9"/>
    <mergeCell ref="C9:E9"/>
    <mergeCell ref="F9:H9"/>
    <mergeCell ref="I9:K9"/>
    <mergeCell ref="L9:O9"/>
    <mergeCell ref="A11:B11"/>
    <mergeCell ref="A12:B12"/>
    <mergeCell ref="A13:B13"/>
    <mergeCell ref="A15:B15"/>
    <mergeCell ref="A16:B16"/>
    <mergeCell ref="A17:B17"/>
    <mergeCell ref="A19:B19"/>
    <mergeCell ref="C19:E19"/>
    <mergeCell ref="F19:H19"/>
    <mergeCell ref="I19:K19"/>
    <mergeCell ref="B22:O22"/>
    <mergeCell ref="L23:O23"/>
    <mergeCell ref="B24:K24"/>
    <mergeCell ref="L24:O24"/>
    <mergeCell ref="B43:I43"/>
    <mergeCell ref="B44:E44"/>
    <mergeCell ref="F44:I44"/>
    <mergeCell ref="B47:D47"/>
    <mergeCell ref="F47:H47"/>
    <mergeCell ref="J47:K47"/>
    <mergeCell ref="M47:O47"/>
    <mergeCell ref="B51:D51"/>
    <mergeCell ref="F51:H51"/>
    <mergeCell ref="J51:K51"/>
    <mergeCell ref="M51:O51"/>
    <mergeCell ref="C12:E13"/>
    <mergeCell ref="F12:H13"/>
    <mergeCell ref="I12:K13"/>
    <mergeCell ref="C16:E17"/>
    <mergeCell ref="F16:H17"/>
    <mergeCell ref="I16:K17"/>
    <mergeCell ref="A43:A44"/>
    <mergeCell ref="J43:L44"/>
    <mergeCell ref="M43:O44"/>
  </mergeCells>
  <phoneticPr fontId="22"/>
  <pageMargins left="0.51181102362204722" right="0.51181102362204722" top="0.74803149606299213" bottom="0.74803149606299213" header="0.31496062992125984" footer="0.31496062992125984"/>
  <pageSetup paperSize="9"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theme="5" tint="0.4"/>
  </sheetPr>
  <dimension ref="A1:K43"/>
  <sheetViews>
    <sheetView view="pageBreakPreview" zoomScale="115" zoomScaleSheetLayoutView="115" workbookViewId="0">
      <selection activeCell="A15" sqref="A15"/>
    </sheetView>
  </sheetViews>
  <sheetFormatPr defaultColWidth="9" defaultRowHeight="13.5"/>
  <cols>
    <col min="1" max="1" width="5" customWidth="1"/>
    <col min="2" max="2" width="3.375" customWidth="1"/>
    <col min="8" max="8" width="10" customWidth="1"/>
    <col min="10" max="10" width="10.375" customWidth="1"/>
  </cols>
  <sheetData>
    <row r="1" spans="1:11">
      <c r="A1" s="259" t="s">
        <v>164</v>
      </c>
    </row>
    <row r="2" spans="1:11">
      <c r="A2" s="259"/>
    </row>
    <row r="3" spans="1:11" s="240" customFormat="1" ht="14.25">
      <c r="A3" s="241"/>
      <c r="H3" s="255" t="s">
        <v>46</v>
      </c>
      <c r="I3" s="255"/>
      <c r="J3" s="255"/>
    </row>
    <row r="4" spans="1:11" s="240" customFormat="1" ht="14.25">
      <c r="A4" s="241"/>
      <c r="H4" s="256" t="s">
        <v>512</v>
      </c>
      <c r="I4" s="256"/>
      <c r="J4" s="256"/>
    </row>
    <row r="5" spans="1:11" s="240" customFormat="1" ht="14.25">
      <c r="A5" s="241"/>
      <c r="G5" s="254"/>
      <c r="H5" s="257"/>
      <c r="I5" s="257"/>
    </row>
    <row r="6" spans="1:11" s="240" customFormat="1" ht="14.25">
      <c r="A6" s="241" t="s">
        <v>662</v>
      </c>
    </row>
    <row r="7" spans="1:11" s="240" customFormat="1" ht="14.25">
      <c r="A7" s="241"/>
    </row>
    <row r="8" spans="1:11" s="240" customFormat="1" ht="14.25">
      <c r="A8" s="241"/>
    </row>
    <row r="9" spans="1:11" s="240" customFormat="1" ht="14.25">
      <c r="A9" s="241"/>
    </row>
    <row r="10" spans="1:11" s="240" customFormat="1" ht="14.25">
      <c r="A10" s="241"/>
      <c r="E10" s="247" t="str">
        <f>'第１号様式_交付申請書（事業者→県）'!I10</f>
        <v>申請者：○○　○○</v>
      </c>
      <c r="F10" s="247"/>
      <c r="G10" s="247"/>
      <c r="H10" s="247"/>
      <c r="K10" s="208" t="s">
        <v>133</v>
      </c>
    </row>
    <row r="11" spans="1:11" s="208" customFormat="1">
      <c r="A11" s="259"/>
    </row>
    <row r="12" spans="1:11" s="208" customFormat="1">
      <c r="A12" s="259"/>
    </row>
    <row r="13" spans="1:11" s="208" customFormat="1">
      <c r="A13" s="259"/>
    </row>
    <row r="14" spans="1:11" s="208" customFormat="1" ht="36.75" customHeight="1">
      <c r="A14" s="982" t="str">
        <f>"令和　　年度医療施設等経営強化緊急支援事業費補助金等の事業実績報告書"</f>
        <v>令和　　年度医療施設等経営強化緊急支援事業費補助金等の事業実績報告書</v>
      </c>
      <c r="B14" s="983"/>
      <c r="C14" s="983"/>
      <c r="D14" s="983"/>
      <c r="E14" s="983"/>
      <c r="F14" s="983"/>
      <c r="G14" s="983"/>
      <c r="H14" s="983"/>
      <c r="I14" s="983"/>
      <c r="J14" s="983"/>
    </row>
    <row r="15" spans="1:11" s="208" customFormat="1" ht="14.25">
      <c r="A15" s="241"/>
      <c r="B15" s="240"/>
      <c r="C15" s="240"/>
      <c r="D15" s="240"/>
      <c r="E15" s="240"/>
      <c r="F15" s="240"/>
      <c r="G15" s="240"/>
      <c r="H15" s="240"/>
      <c r="I15" s="240"/>
    </row>
    <row r="16" spans="1:11">
      <c r="A16" s="259"/>
    </row>
    <row r="17" spans="1:10">
      <c r="A17" s="259"/>
    </row>
    <row r="18" spans="1:10">
      <c r="A18" s="259"/>
    </row>
    <row r="19" spans="1:10" ht="30" customHeight="1">
      <c r="A19" s="259"/>
      <c r="B19" s="984" t="s">
        <v>668</v>
      </c>
      <c r="C19" s="984"/>
      <c r="D19" s="984"/>
      <c r="E19" s="984"/>
      <c r="F19" s="984"/>
      <c r="G19" s="984"/>
      <c r="H19" s="984"/>
      <c r="I19" s="984"/>
      <c r="J19" s="984"/>
    </row>
    <row r="20" spans="1:10">
      <c r="A20" s="259"/>
    </row>
    <row r="21" spans="1:10">
      <c r="A21" s="259"/>
    </row>
    <row r="22" spans="1:10" ht="14.25">
      <c r="A22" s="259"/>
      <c r="B22">
        <v>1</v>
      </c>
      <c r="C22" t="s">
        <v>425</v>
      </c>
      <c r="E22" s="247"/>
      <c r="F22" s="251">
        <f>'第３号様式_別紙1 経費所要額精算書'!$D$13</f>
        <v>0</v>
      </c>
      <c r="G22" s="251"/>
      <c r="H22" s="240" t="s">
        <v>163</v>
      </c>
    </row>
    <row r="23" spans="1:10">
      <c r="A23" s="259"/>
    </row>
    <row r="24" spans="1:10" s="240" customFormat="1" ht="39.950000000000003" customHeight="1">
      <c r="A24" s="241"/>
      <c r="B24" s="240">
        <v>2</v>
      </c>
      <c r="C24" s="240" t="s">
        <v>28</v>
      </c>
      <c r="E24" s="248"/>
      <c r="F24" s="252"/>
      <c r="G24" s="252"/>
      <c r="H24" s="252"/>
      <c r="I24" s="252"/>
    </row>
    <row r="25" spans="1:10" s="240" customFormat="1" ht="39.950000000000003" customHeight="1">
      <c r="A25" s="241"/>
      <c r="D25" s="245"/>
      <c r="E25" s="248" t="str">
        <f>IF('第３号様式_別紙1 経費所要額精算書'!$A$8="","",'第３号様式_別紙1 経費所要額精算書'!$A$8)</f>
        <v>施設整備促進支援</v>
      </c>
      <c r="F25" s="252"/>
      <c r="G25" s="252"/>
      <c r="H25" s="252"/>
      <c r="I25" s="252"/>
    </row>
    <row r="26" spans="1:10" s="240" customFormat="1" ht="39.950000000000003" customHeight="1">
      <c r="A26" s="241"/>
      <c r="D26" s="245"/>
      <c r="E26" s="248" t="str">
        <f>IF('第３号様式_別紙1 経費所要額精算書'!$A$9="","",'第３号様式_別紙1 経費所要額精算書'!$A$9)</f>
        <v>分娩取扱施設支援</v>
      </c>
      <c r="F26" s="252"/>
      <c r="G26" s="252"/>
      <c r="H26" s="252"/>
      <c r="I26" s="252"/>
    </row>
    <row r="27" spans="1:10" s="240" customFormat="1" ht="39.950000000000003" customHeight="1">
      <c r="A27" s="241"/>
      <c r="D27" s="245"/>
      <c r="E27" s="248" t="str">
        <f>IF('第３号様式_別紙1 経費所要額精算書'!$A$10="","",'第３号様式_別紙1 経費所要額精算書'!$A$10)</f>
        <v>小児医療施設支援</v>
      </c>
      <c r="F27" s="252"/>
      <c r="G27" s="252"/>
      <c r="H27" s="252"/>
      <c r="I27" s="252"/>
    </row>
    <row r="28" spans="1:10" s="240" customFormat="1" ht="39.950000000000003" customHeight="1">
      <c r="A28" s="241"/>
      <c r="D28" s="245"/>
      <c r="E28" s="248" t="str">
        <f>IF('第３号様式_別紙1 経費所要額精算書'!$A$11="","",'第３号様式_別紙1 経費所要額精算書'!$A$11)</f>
        <v>地域連携周産期支援（産科施設）（施設）</v>
      </c>
      <c r="F28" s="252"/>
      <c r="G28" s="252"/>
      <c r="H28" s="252"/>
      <c r="I28" s="252"/>
    </row>
    <row r="29" spans="1:10" s="240" customFormat="1" ht="39.950000000000003" customHeight="1">
      <c r="A29" s="241"/>
      <c r="D29" s="245"/>
      <c r="E29" s="248" t="str">
        <f>IF('第３号様式_別紙1 経費所要額精算書'!$A$12="","",'第３号様式_別紙1 経費所要額精算書'!$A$12)</f>
        <v>地域連携周産期支援（産科施設）（設備）</v>
      </c>
      <c r="F29" s="252"/>
      <c r="G29" s="252"/>
      <c r="H29" s="252"/>
      <c r="I29" s="252"/>
    </row>
    <row r="30" spans="1:10">
      <c r="A30" s="259"/>
      <c r="B30">
        <v>3</v>
      </c>
      <c r="C30" t="s">
        <v>147</v>
      </c>
    </row>
    <row r="31" spans="1:10">
      <c r="A31" s="259"/>
    </row>
    <row r="32" spans="1:10" ht="14.25">
      <c r="A32" s="259"/>
      <c r="B32">
        <v>4</v>
      </c>
      <c r="C32" s="240" t="s">
        <v>665</v>
      </c>
      <c r="E32" t="s">
        <v>507</v>
      </c>
    </row>
    <row r="33" spans="1:11">
      <c r="A33" s="259"/>
    </row>
    <row r="34" spans="1:11">
      <c r="A34" s="259"/>
      <c r="B34">
        <v>5</v>
      </c>
      <c r="C34" t="s">
        <v>182</v>
      </c>
    </row>
    <row r="35" spans="1:11">
      <c r="A35" s="259"/>
      <c r="C35" t="s">
        <v>669</v>
      </c>
    </row>
    <row r="36" spans="1:11">
      <c r="A36" s="259"/>
      <c r="D36" s="985"/>
      <c r="E36" s="985"/>
      <c r="K36" s="986"/>
    </row>
    <row r="37" spans="1:11">
      <c r="A37" s="259"/>
    </row>
    <row r="38" spans="1:11">
      <c r="A38" s="259"/>
    </row>
    <row r="39" spans="1:11">
      <c r="A39" s="259"/>
    </row>
    <row r="40" spans="1:11">
      <c r="A40" s="259"/>
      <c r="C40" s="285"/>
    </row>
    <row r="41" spans="1:11">
      <c r="A41" s="259"/>
    </row>
    <row r="42" spans="1:11">
      <c r="A42" s="259"/>
    </row>
    <row r="43" spans="1:11">
      <c r="A43" s="259"/>
    </row>
  </sheetData>
  <mergeCells count="13">
    <mergeCell ref="H3:J3"/>
    <mergeCell ref="H4:J4"/>
    <mergeCell ref="G5:I5"/>
    <mergeCell ref="E10:H10"/>
    <mergeCell ref="A14:J14"/>
    <mergeCell ref="B19:J19"/>
    <mergeCell ref="F22:G22"/>
    <mergeCell ref="E24:I24"/>
    <mergeCell ref="E25:I25"/>
    <mergeCell ref="E26:I26"/>
    <mergeCell ref="E27:I27"/>
    <mergeCell ref="E28:I28"/>
    <mergeCell ref="E29:I29"/>
  </mergeCells>
  <phoneticPr fontId="22"/>
  <printOptions horizontalCentered="1"/>
  <pageMargins left="0.70866141732283472" right="0.70866141732283472" top="0.94488188976377963" bottom="0.94488188976377963" header="0.31496062992125984" footer="0.31496062992125984"/>
  <pageSetup paperSize="9" scale="91" fitToWidth="1" fitToHeight="1" orientation="portrait" usePrinterDefaults="1" r:id="rId1"/>
  <colBreaks count="1" manualBreakCount="1">
    <brk id="10" max="57" man="1"/>
  </colBreaks>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19"/>
  <sheetViews>
    <sheetView view="pageBreakPreview" zoomScale="85" zoomScaleSheetLayoutView="85" workbookViewId="0">
      <selection activeCell="D8" sqref="D8"/>
    </sheetView>
  </sheetViews>
  <sheetFormatPr defaultColWidth="9" defaultRowHeight="13.5"/>
  <cols>
    <col min="1" max="3" width="44.375" style="208" customWidth="1"/>
    <col min="4" max="6" width="40.375" style="208" customWidth="1"/>
    <col min="7" max="11" width="11.375" style="208" customWidth="1"/>
    <col min="12" max="12" width="9" style="208"/>
    <col min="13" max="15" width="5.625" style="208" customWidth="1"/>
    <col min="16" max="17" width="5.375" style="208" customWidth="1"/>
    <col min="18" max="16384" width="9" style="208"/>
  </cols>
  <sheetData>
    <row r="1" spans="1:11">
      <c r="A1" s="259" t="s">
        <v>514</v>
      </c>
      <c r="B1" s="259"/>
      <c r="C1" s="259"/>
    </row>
    <row r="2" spans="1:11" ht="19.5" customHeight="1">
      <c r="A2" s="260" t="s">
        <v>314</v>
      </c>
      <c r="B2" s="260"/>
      <c r="C2" s="260"/>
      <c r="D2" s="278"/>
      <c r="E2" s="278"/>
      <c r="F2" s="278"/>
      <c r="G2" s="260"/>
      <c r="H2" s="260"/>
      <c r="I2" s="260"/>
      <c r="J2" s="260"/>
      <c r="K2" s="260"/>
    </row>
    <row r="3" spans="1:11" ht="7.5" customHeight="1">
      <c r="A3" s="260"/>
      <c r="B3" s="260"/>
      <c r="C3" s="260"/>
      <c r="D3" s="260"/>
      <c r="E3" s="260"/>
      <c r="F3" s="260"/>
      <c r="G3" s="260"/>
      <c r="H3" s="260"/>
      <c r="I3" s="260"/>
      <c r="J3" s="260"/>
      <c r="K3" s="260"/>
    </row>
    <row r="4" spans="1:11" ht="14.25">
      <c r="A4" s="259"/>
      <c r="B4" s="259"/>
      <c r="C4" s="259"/>
      <c r="D4" s="279"/>
      <c r="E4" s="279"/>
      <c r="F4" s="279" t="str">
        <f>第３号様式_事業実績報告書!E10</f>
        <v>申請者：○○　○○</v>
      </c>
      <c r="G4" s="299"/>
      <c r="H4" s="299"/>
    </row>
    <row r="5" spans="1:11" ht="45" customHeight="1">
      <c r="A5" s="261" t="s">
        <v>173</v>
      </c>
      <c r="B5" s="988" t="s">
        <v>595</v>
      </c>
      <c r="C5" s="988" t="s">
        <v>647</v>
      </c>
      <c r="D5" s="995" t="s">
        <v>692</v>
      </c>
      <c r="E5" s="1000" t="s">
        <v>649</v>
      </c>
      <c r="F5" s="292" t="s">
        <v>186</v>
      </c>
    </row>
    <row r="6" spans="1:11" ht="13.5" customHeight="1">
      <c r="A6" s="262"/>
      <c r="B6" s="271"/>
      <c r="C6" s="271"/>
      <c r="D6" s="271"/>
      <c r="E6" s="287"/>
      <c r="F6" s="293"/>
    </row>
    <row r="7" spans="1:11" ht="16.5" customHeight="1">
      <c r="A7" s="263"/>
      <c r="B7" s="272"/>
      <c r="C7" s="272"/>
      <c r="D7" s="281" t="s">
        <v>188</v>
      </c>
      <c r="E7" s="281" t="s">
        <v>188</v>
      </c>
      <c r="F7" s="281" t="s">
        <v>188</v>
      </c>
    </row>
    <row r="8" spans="1:11" ht="46.5" customHeight="1">
      <c r="A8" s="987" t="str">
        <f>'管理用（このシートは削除しないでください）'!E5</f>
        <v>施設整備促進支援</v>
      </c>
      <c r="B8" s="989"/>
      <c r="C8" s="993"/>
      <c r="D8" s="996">
        <f>'第３号様式_別表１　実績報告書（施設整備促進事業）'!R40</f>
        <v>0</v>
      </c>
      <c r="E8" s="996"/>
      <c r="F8" s="1002"/>
    </row>
    <row r="9" spans="1:11" ht="46.5" customHeight="1">
      <c r="A9" s="987" t="str">
        <f>'管理用（このシートは削除しないでください）'!E6</f>
        <v>分娩取扱施設支援</v>
      </c>
      <c r="B9" s="990"/>
      <c r="C9" s="994"/>
      <c r="D9" s="997">
        <f>'第３号様式_別表２　実績報告書（産科）'!P34</f>
        <v>0</v>
      </c>
      <c r="E9" s="999"/>
      <c r="F9" s="1003"/>
    </row>
    <row r="10" spans="1:11" ht="46.5" customHeight="1">
      <c r="A10" s="987" t="str">
        <f>'管理用（このシートは削除しないでください）'!E7</f>
        <v>小児医療施設支援</v>
      </c>
      <c r="B10" s="990"/>
      <c r="C10" s="991"/>
      <c r="D10" s="998">
        <f>'第３号様式_別表３　実績報告書（小児科）'!U23</f>
        <v>0</v>
      </c>
      <c r="E10" s="999"/>
      <c r="F10" s="1002"/>
    </row>
    <row r="11" spans="1:11" ht="46.5" customHeight="1">
      <c r="A11" s="987" t="str">
        <f>'管理用（このシートは削除しないでください）'!E10</f>
        <v>地域連携周産期支援（産科施設）（施設）</v>
      </c>
      <c r="B11" s="991"/>
      <c r="C11" s="991"/>
      <c r="D11" s="999">
        <f>'第３号様式_別表４　実績報告（地域連携周産期）施設'!O18</f>
        <v>0</v>
      </c>
      <c r="E11" s="1001"/>
      <c r="F11" s="1004"/>
    </row>
    <row r="12" spans="1:11" ht="46.5" customHeight="1">
      <c r="A12" s="987" t="str">
        <f>'管理用（このシートは削除しないでください）'!E11</f>
        <v>地域連携周産期支援（産科施設）（設備）</v>
      </c>
      <c r="B12" s="991"/>
      <c r="C12" s="991"/>
      <c r="D12" s="999">
        <f>'第３号様式_別表５　実績報告（地域連携周産期）設備'!O18</f>
        <v>0</v>
      </c>
      <c r="E12" s="998"/>
      <c r="F12" s="1004"/>
    </row>
    <row r="13" spans="1:11" ht="22.5" customHeight="1">
      <c r="A13" s="265" t="s">
        <v>55</v>
      </c>
      <c r="B13" s="992">
        <f>SUM(B8:B12)</f>
        <v>0</v>
      </c>
      <c r="C13" s="992">
        <f>SUM(C8:C12)</f>
        <v>0</v>
      </c>
      <c r="D13" s="992">
        <f>SUM(D8:D12)</f>
        <v>0</v>
      </c>
      <c r="E13" s="992">
        <f>SUM(E8:E12)</f>
        <v>0</v>
      </c>
      <c r="F13" s="297"/>
    </row>
    <row r="14" spans="1:11" ht="14.25">
      <c r="A14" s="267"/>
      <c r="B14" s="267"/>
      <c r="C14" s="267"/>
    </row>
    <row r="15" spans="1:11">
      <c r="A15" s="268"/>
      <c r="B15" s="268"/>
      <c r="C15" s="268"/>
      <c r="D15" s="285"/>
      <c r="E15" s="285"/>
      <c r="F15" s="285"/>
      <c r="G15" s="285"/>
      <c r="H15" s="285"/>
      <c r="I15" s="285"/>
      <c r="J15" s="285"/>
    </row>
    <row r="16" spans="1:11">
      <c r="A16" s="269"/>
      <c r="B16" s="269"/>
      <c r="C16" s="269"/>
      <c r="D16" s="285"/>
      <c r="E16" s="285"/>
      <c r="F16" s="285"/>
      <c r="G16" s="285"/>
      <c r="H16" s="285"/>
      <c r="I16" s="285"/>
      <c r="J16" s="285"/>
    </row>
    <row r="17" spans="1:11">
      <c r="A17" s="269"/>
      <c r="B17" s="269"/>
      <c r="C17" s="269"/>
      <c r="D17" s="285"/>
      <c r="E17" s="285"/>
      <c r="F17" s="285"/>
      <c r="G17" s="285"/>
      <c r="H17" s="285"/>
      <c r="I17" s="285"/>
      <c r="J17" s="285"/>
      <c r="K17" s="285"/>
    </row>
    <row r="18" spans="1:11">
      <c r="A18" s="269"/>
      <c r="B18" s="269"/>
      <c r="C18" s="269"/>
      <c r="D18" s="285"/>
      <c r="E18" s="285"/>
      <c r="F18" s="285"/>
      <c r="G18" s="285"/>
      <c r="H18" s="285"/>
      <c r="I18" s="285"/>
      <c r="J18" s="285"/>
      <c r="K18" s="285"/>
    </row>
    <row r="19" spans="1:11">
      <c r="A19" s="269"/>
      <c r="B19" s="269"/>
      <c r="C19" s="269"/>
      <c r="D19" s="285"/>
      <c r="E19" s="285"/>
      <c r="F19" s="285"/>
      <c r="G19" s="285"/>
      <c r="H19" s="285"/>
      <c r="I19" s="285"/>
      <c r="J19" s="285"/>
      <c r="K19" s="285"/>
    </row>
  </sheetData>
  <mergeCells count="3">
    <mergeCell ref="A2:F2"/>
    <mergeCell ref="A5:A6"/>
    <mergeCell ref="F5:F6"/>
  </mergeCells>
  <phoneticPr fontId="22"/>
  <printOptions horizontalCentered="1"/>
  <pageMargins left="0.39370078740157483" right="0.39370078740157483" top="0.74803149606299213" bottom="0.74803149606299213" header="0.31496062992125984" footer="0.31496062992125984"/>
  <pageSetup paperSize="9" scale="55" fitToWidth="1" fitToHeight="0" orientation="landscape" usePrinterDefaults="1" r:id="rId1"/>
  <headerFooter>
    <oddFooter>&amp;C&amp;P／&amp;N</oddFooter>
  </headerFooter>
  <colBreaks count="1" manualBreakCount="1">
    <brk id="7" max="16" man="1"/>
  </colBreaks>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9" zoomScaleSheetLayoutView="100" workbookViewId="0">
      <selection activeCell="E13" sqref="E13"/>
    </sheetView>
  </sheetViews>
  <sheetFormatPr defaultRowHeight="14.25"/>
  <cols>
    <col min="1" max="1" width="2.75" style="1005" customWidth="1"/>
    <col min="2" max="2" width="9.75" style="1005" customWidth="1"/>
    <col min="3" max="4" width="9" style="1005" customWidth="1"/>
    <col min="5" max="5" width="9.5" style="1005" bestFit="1" customWidth="1"/>
    <col min="6" max="6" width="9" style="1005" customWidth="1"/>
    <col min="7" max="7" width="22.375" style="1005" customWidth="1"/>
    <col min="8" max="8" width="26.75" style="1005" customWidth="1"/>
    <col min="9" max="16384" width="9" style="1005" customWidth="1"/>
  </cols>
  <sheetData>
    <row r="1" spans="2:8" ht="24.75" customHeight="1">
      <c r="B1" s="1006" t="s">
        <v>34</v>
      </c>
      <c r="C1" s="1006"/>
      <c r="D1" s="1006"/>
      <c r="E1" s="1006"/>
      <c r="H1" s="1011"/>
    </row>
    <row r="2" spans="2:8" ht="23.25" customHeight="1">
      <c r="B2" s="1005" t="s">
        <v>592</v>
      </c>
    </row>
    <row r="3" spans="2:8" ht="26.25" customHeight="1">
      <c r="G3" s="1017" t="s">
        <v>593</v>
      </c>
      <c r="H3" s="1021"/>
    </row>
    <row r="4" spans="2:8" ht="26.25" customHeight="1"/>
    <row r="5" spans="2:8" ht="24.75" customHeight="1">
      <c r="B5" s="1007" t="s">
        <v>73</v>
      </c>
      <c r="C5" s="1007"/>
      <c r="D5" s="1007"/>
      <c r="E5" s="1007"/>
      <c r="F5" s="1007"/>
      <c r="G5" s="1007"/>
      <c r="H5" s="1007"/>
    </row>
    <row r="7" spans="2:8" ht="39.75" customHeight="1">
      <c r="B7" s="1008" t="s">
        <v>383</v>
      </c>
      <c r="C7" s="1008"/>
      <c r="D7" s="1008"/>
      <c r="E7" s="1008"/>
      <c r="F7" s="1008"/>
      <c r="G7" s="1008"/>
      <c r="H7" s="1008"/>
    </row>
    <row r="9" spans="2:8">
      <c r="B9" s="1009" t="s">
        <v>622</v>
      </c>
    </row>
    <row r="10" spans="2:8">
      <c r="C10" s="1011"/>
      <c r="D10" s="1011"/>
      <c r="E10" s="1011"/>
      <c r="F10" s="1011"/>
      <c r="G10" s="1010" t="s">
        <v>452</v>
      </c>
    </row>
    <row r="11" spans="2:8">
      <c r="C11" s="1012"/>
      <c r="D11" s="1011"/>
      <c r="E11" s="1016"/>
      <c r="F11" s="1011"/>
      <c r="G11" s="311"/>
    </row>
    <row r="13" spans="2:8">
      <c r="B13" s="1009" t="s">
        <v>600</v>
      </c>
    </row>
    <row r="15" spans="2:8">
      <c r="C15" s="1005" t="s">
        <v>601</v>
      </c>
    </row>
    <row r="18" spans="2:8">
      <c r="B18" s="1009" t="s">
        <v>623</v>
      </c>
    </row>
    <row r="20" spans="2:8">
      <c r="C20" s="1008" t="s">
        <v>356</v>
      </c>
      <c r="D20" s="1008"/>
      <c r="E20" s="1008"/>
      <c r="F20" s="1008"/>
      <c r="G20" s="1008"/>
      <c r="H20" s="1008"/>
    </row>
    <row r="21" spans="2:8">
      <c r="C21" s="1008"/>
      <c r="D21" s="1008"/>
      <c r="E21" s="1008"/>
      <c r="F21" s="1008"/>
      <c r="G21" s="1008"/>
      <c r="H21" s="1008"/>
    </row>
    <row r="22" spans="2:8">
      <c r="C22" s="1008"/>
      <c r="D22" s="1008"/>
      <c r="E22" s="1008"/>
      <c r="F22" s="1008"/>
      <c r="G22" s="1008"/>
      <c r="H22" s="1008"/>
    </row>
    <row r="23" spans="2:8">
      <c r="D23" s="1010" t="s">
        <v>605</v>
      </c>
      <c r="E23" s="1010"/>
      <c r="F23" s="1010"/>
      <c r="G23" s="1010"/>
      <c r="H23" s="1010" t="s">
        <v>624</v>
      </c>
    </row>
    <row r="24" spans="2:8">
      <c r="B24" s="1010" t="s">
        <v>315</v>
      </c>
      <c r="C24" s="1013"/>
      <c r="D24" s="1015"/>
      <c r="E24" s="1015"/>
      <c r="F24" s="1015"/>
      <c r="G24" s="1015"/>
      <c r="H24" s="1022"/>
    </row>
    <row r="25" spans="2:8">
      <c r="B25" s="1010"/>
      <c r="C25" s="1013"/>
      <c r="D25" s="1015"/>
      <c r="E25" s="1015"/>
      <c r="F25" s="1015"/>
      <c r="G25" s="1015"/>
      <c r="H25" s="1022"/>
    </row>
    <row r="26" spans="2:8">
      <c r="B26" s="1010"/>
      <c r="C26" s="1010"/>
      <c r="D26" s="1015"/>
      <c r="E26" s="1015"/>
      <c r="F26" s="1015"/>
      <c r="G26" s="1015"/>
      <c r="H26" s="1022"/>
    </row>
    <row r="27" spans="2:8">
      <c r="B27" s="1010"/>
      <c r="C27" s="1010"/>
      <c r="D27" s="1015"/>
      <c r="E27" s="1015"/>
      <c r="F27" s="1015"/>
      <c r="G27" s="1015"/>
      <c r="H27" s="1022"/>
    </row>
    <row r="28" spans="2:8">
      <c r="B28" s="1010"/>
      <c r="C28" s="1010"/>
      <c r="D28" s="1015"/>
      <c r="E28" s="1015"/>
      <c r="F28" s="1015"/>
      <c r="G28" s="1015"/>
      <c r="H28" s="1022"/>
    </row>
    <row r="29" spans="2:8">
      <c r="B29" s="1010"/>
      <c r="C29" s="1010"/>
      <c r="D29" s="1015"/>
      <c r="E29" s="1015"/>
      <c r="F29" s="1015"/>
      <c r="G29" s="1015"/>
      <c r="H29" s="1022"/>
    </row>
    <row r="30" spans="2:8">
      <c r="B30" s="1010" t="s">
        <v>55</v>
      </c>
      <c r="C30" s="1010"/>
      <c r="D30" s="1010"/>
      <c r="E30" s="1010"/>
      <c r="F30" s="1010"/>
      <c r="G30" s="1010"/>
      <c r="H30" s="311">
        <f>SUM(H24:H29)</f>
        <v>0</v>
      </c>
    </row>
    <row r="32" spans="2:8">
      <c r="C32" s="1005" t="s">
        <v>607</v>
      </c>
    </row>
    <row r="34" spans="3:8" ht="19.5" customHeight="1">
      <c r="C34" s="1014"/>
      <c r="D34" s="1014"/>
      <c r="E34" s="1014"/>
      <c r="F34" s="1014"/>
      <c r="G34" s="1018" t="s">
        <v>625</v>
      </c>
      <c r="H34" s="1022"/>
    </row>
    <row r="35" spans="3:8" ht="19.5" customHeight="1">
      <c r="C35" s="1014"/>
      <c r="D35" s="1014"/>
      <c r="E35" s="1014"/>
      <c r="F35" s="1014"/>
      <c r="G35" s="1014"/>
    </row>
    <row r="36" spans="3:8">
      <c r="C36" s="1005" t="s">
        <v>609</v>
      </c>
    </row>
    <row r="38" spans="3:8" ht="24" customHeight="1">
      <c r="G38" s="1018" t="s">
        <v>326</v>
      </c>
      <c r="H38" s="1022"/>
    </row>
    <row r="39" spans="3:8" ht="15.75" customHeight="1">
      <c r="G39" s="1014"/>
      <c r="H39" s="1016"/>
    </row>
    <row r="40" spans="3:8" ht="20.25" customHeight="1">
      <c r="G40" s="1019" t="s">
        <v>611</v>
      </c>
      <c r="H40" s="311">
        <f>H30+H34+H38</f>
        <v>0</v>
      </c>
    </row>
    <row r="41" spans="3:8" ht="20.25" customHeight="1">
      <c r="G41" s="1020" t="s">
        <v>612</v>
      </c>
      <c r="H41" s="1023" t="str">
        <f>IF(G11=H40,"○","×")</f>
        <v>○</v>
      </c>
    </row>
    <row r="42" spans="3:8" ht="20.25" customHeight="1">
      <c r="E42" s="312" t="s">
        <v>626</v>
      </c>
      <c r="F42" s="312"/>
      <c r="G42" s="317"/>
      <c r="H42" s="314">
        <f>IF(G11&lt;=H40,G11,H40)</f>
        <v>0</v>
      </c>
    </row>
    <row r="43" spans="3:8" ht="31.5" customHeight="1">
      <c r="G43" s="1017" t="s">
        <v>253</v>
      </c>
      <c r="H43" s="1017"/>
    </row>
    <row r="44" spans="3:8" ht="31.5" customHeight="1">
      <c r="G44" s="1017" t="s">
        <v>141</v>
      </c>
      <c r="H44" s="1017"/>
    </row>
    <row r="45" spans="3:8" ht="30.75" customHeight="1">
      <c r="G45" s="1017" t="s">
        <v>389</v>
      </c>
      <c r="H45" s="1017"/>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608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46082" r:id="rId5" name="チェック 2">
              <controlPr defaultSize="0" autoFill="0" autoLine="0" autoPict="0">
                <anchor moveWithCells="1">
                  <from xmlns:xdr="http://schemas.openxmlformats.org/drawingml/2006/spreadsheetDrawing">
                    <xdr:col>1</xdr:col>
                    <xdr:colOff>276225</xdr:colOff>
                    <xdr:row>18</xdr:row>
                    <xdr:rowOff>85725</xdr:rowOff>
                  </from>
                  <to xmlns:xdr="http://schemas.openxmlformats.org/drawingml/2006/spreadsheetDrawing">
                    <xdr:col>1</xdr:col>
                    <xdr:colOff>504825</xdr:colOff>
                    <xdr:row>20</xdr:row>
                    <xdr:rowOff>38100</xdr:rowOff>
                  </to>
                </anchor>
              </controlPr>
            </control>
          </mc:Choice>
        </mc:AlternateContent>
        <mc:AlternateContent>
          <mc:Choice Requires="x14">
            <control shapeId="46083" r:id="rId6" name="チェック 3">
              <controlPr defaultSize="0" autoFill="0" autoLine="0" autoPict="0">
                <anchor moveWithCells="1">
                  <from xmlns:xdr="http://schemas.openxmlformats.org/drawingml/2006/spreadsheetDrawing">
                    <xdr:col>1</xdr:col>
                    <xdr:colOff>276225</xdr:colOff>
                    <xdr:row>30</xdr:row>
                    <xdr:rowOff>95250</xdr:rowOff>
                  </from>
                  <to xmlns:xdr="http://schemas.openxmlformats.org/drawingml/2006/spreadsheetDrawing">
                    <xdr:col>1</xdr:col>
                    <xdr:colOff>504825</xdr:colOff>
                    <xdr:row>32</xdr:row>
                    <xdr:rowOff>47625</xdr:rowOff>
                  </to>
                </anchor>
              </controlPr>
            </control>
          </mc:Choice>
        </mc:AlternateContent>
        <mc:AlternateContent>
          <mc:Choice Requires="x14">
            <control shapeId="46084" r:id="rId7" name="チェック 4">
              <controlPr defaultSize="0" autoFill="0" autoLine="0" autoPict="0">
                <anchor moveWithCells="1">
                  <from xmlns:xdr="http://schemas.openxmlformats.org/drawingml/2006/spreadsheetDrawing">
                    <xdr:col>1</xdr:col>
                    <xdr:colOff>285115</xdr:colOff>
                    <xdr:row>34</xdr:row>
                    <xdr:rowOff>161925</xdr:rowOff>
                  </from>
                  <to xmlns:xdr="http://schemas.openxmlformats.org/drawingml/2006/spreadsheetDrawing">
                    <xdr:col>1</xdr:col>
                    <xdr:colOff>514350</xdr:colOff>
                    <xdr:row>36</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13" sqref="E13"/>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346</v>
      </c>
    </row>
    <row r="2" spans="2:3">
      <c r="B2" s="323" t="s">
        <v>615</v>
      </c>
      <c r="C2" s="323">
        <f>'【参考】病院・有床診→都道府県の実績報告書'!H3</f>
        <v>0</v>
      </c>
    </row>
    <row r="4" spans="2:3" ht="18" customHeight="1">
      <c r="B4" s="324" t="s">
        <v>616</v>
      </c>
    </row>
    <row r="5" spans="2:3" ht="33" customHeight="1">
      <c r="B5" s="325" t="s">
        <v>617</v>
      </c>
      <c r="C5" s="325" t="s">
        <v>618</v>
      </c>
    </row>
    <row r="6" spans="2:3" ht="24" customHeight="1">
      <c r="B6" s="326" t="s">
        <v>206</v>
      </c>
      <c r="C6" s="326"/>
    </row>
    <row r="7" spans="2:3" ht="24" customHeight="1">
      <c r="B7" s="326" t="s">
        <v>614</v>
      </c>
      <c r="C7" s="326"/>
    </row>
    <row r="8" spans="2:3" ht="24" customHeight="1">
      <c r="B8" s="326" t="s">
        <v>144</v>
      </c>
      <c r="C8" s="326"/>
    </row>
    <row r="9" spans="2:3" ht="24" customHeight="1">
      <c r="B9" s="326" t="s">
        <v>619</v>
      </c>
      <c r="C9" s="326"/>
    </row>
    <row r="10" spans="2:3" ht="27.75" customHeight="1">
      <c r="B10" s="326" t="s">
        <v>620</v>
      </c>
      <c r="C10" s="32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7105" r:id="rId4" name="チェック 1">
              <controlPr defaultSize="0" autoFill="0" autoLine="0" autoPict="0">
                <anchor moveWithCells="1">
                  <from xmlns:xdr="http://schemas.openxmlformats.org/drawingml/2006/spreadsheetDrawing">
                    <xdr:col>2</xdr:col>
                    <xdr:colOff>618490</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47106" r:id="rId5" name="チェック 2">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8</xdr:row>
                    <xdr:rowOff>9525</xdr:rowOff>
                  </to>
                </anchor>
              </controlPr>
            </control>
          </mc:Choice>
        </mc:AlternateContent>
        <mc:AlternateContent>
          <mc:Choice Requires="x14">
            <control shapeId="47107" r:id="rId6" name="チェック 3">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08" r:id="rId7" name="チェック 4">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09" r:id="rId8" name="チェック 5">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10" r:id="rId9" name="チェック 6">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11" r:id="rId10" name="チェック 7">
              <controlPr defaultSize="0" autoFill="0" autoLine="0" autoPict="0">
                <anchor moveWithCells="1">
                  <from xmlns:xdr="http://schemas.openxmlformats.org/drawingml/2006/spreadsheetDrawing">
                    <xdr:col>2</xdr:col>
                    <xdr:colOff>618490</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47112" r:id="rId11" name="チェック 8">
              <controlPr defaultSize="0" autoFill="0" autoLine="0" autoPict="0">
                <anchor moveWithCells="1">
                  <from xmlns:xdr="http://schemas.openxmlformats.org/drawingml/2006/spreadsheetDrawing">
                    <xdr:col>2</xdr:col>
                    <xdr:colOff>618490</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47113" r:id="rId12" name="チェック 9">
              <controlPr defaultSize="0" autoFill="0" autoLine="0" autoPict="0">
                <anchor moveWithCells="1">
                  <from xmlns:xdr="http://schemas.openxmlformats.org/drawingml/2006/spreadsheetDrawing">
                    <xdr:col>2</xdr:col>
                    <xdr:colOff>618490</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47114" r:id="rId13" name="チェック 10">
              <controlPr defaultSize="0" autoFill="0" autoLine="0" autoPict="0">
                <anchor moveWithCells="1">
                  <from xmlns:xdr="http://schemas.openxmlformats.org/drawingml/2006/spreadsheetDrawing">
                    <xdr:col>2</xdr:col>
                    <xdr:colOff>618490</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6" zoomScaleSheetLayoutView="100" workbookViewId="0">
      <selection activeCell="E13" sqref="E13"/>
    </sheetView>
  </sheetViews>
  <sheetFormatPr defaultRowHeight="14.25"/>
  <cols>
    <col min="1" max="1" width="2.75" style="1005" customWidth="1"/>
    <col min="2" max="2" width="9.75" style="1005" customWidth="1"/>
    <col min="3" max="4" width="9" style="1005" customWidth="1"/>
    <col min="5" max="5" width="9.5" style="1005" bestFit="1" customWidth="1"/>
    <col min="6" max="6" width="9" style="1005" customWidth="1"/>
    <col min="7" max="7" width="22.375" style="1005" customWidth="1"/>
    <col min="8" max="8" width="26.75" style="1005" customWidth="1"/>
    <col min="9" max="16384" width="9" style="1005" customWidth="1"/>
  </cols>
  <sheetData>
    <row r="1" spans="2:8" ht="24.75" customHeight="1">
      <c r="B1" s="1024" t="s">
        <v>627</v>
      </c>
      <c r="C1" s="1024"/>
      <c r="D1" s="1024"/>
      <c r="E1" s="1024"/>
      <c r="H1" s="1011"/>
    </row>
    <row r="2" spans="2:8" ht="23.25" customHeight="1">
      <c r="B2" s="1005" t="s">
        <v>592</v>
      </c>
    </row>
    <row r="3" spans="2:8" ht="26.25" customHeight="1">
      <c r="G3" s="1017" t="s">
        <v>593</v>
      </c>
      <c r="H3" s="1021"/>
    </row>
    <row r="4" spans="2:8" ht="26.25" customHeight="1"/>
    <row r="5" spans="2:8" ht="24.75" customHeight="1">
      <c r="B5" s="1007" t="s">
        <v>73</v>
      </c>
      <c r="C5" s="1007"/>
      <c r="D5" s="1007"/>
      <c r="E5" s="1007"/>
      <c r="F5" s="1007"/>
      <c r="G5" s="1007"/>
      <c r="H5" s="1007"/>
    </row>
    <row r="7" spans="2:8" ht="39.75" customHeight="1">
      <c r="B7" s="1008" t="s">
        <v>383</v>
      </c>
      <c r="C7" s="1008"/>
      <c r="D7" s="1008"/>
      <c r="E7" s="1008"/>
      <c r="F7" s="1008"/>
      <c r="G7" s="1008"/>
      <c r="H7" s="1008"/>
    </row>
    <row r="9" spans="2:8">
      <c r="B9" s="1009" t="s">
        <v>622</v>
      </c>
    </row>
    <row r="10" spans="2:8">
      <c r="C10" s="1011"/>
      <c r="D10" s="1011"/>
      <c r="E10" s="1011"/>
      <c r="F10" s="1011"/>
      <c r="G10" s="1010" t="s">
        <v>452</v>
      </c>
    </row>
    <row r="11" spans="2:8">
      <c r="C11" s="1012"/>
      <c r="D11" s="1011"/>
      <c r="E11" s="1016"/>
      <c r="F11" s="1011"/>
      <c r="G11" s="311"/>
    </row>
    <row r="13" spans="2:8">
      <c r="B13" s="1009" t="s">
        <v>600</v>
      </c>
    </row>
    <row r="15" spans="2:8">
      <c r="C15" s="1005" t="s">
        <v>601</v>
      </c>
    </row>
    <row r="18" spans="2:8">
      <c r="B18" s="1009" t="s">
        <v>623</v>
      </c>
    </row>
    <row r="20" spans="2:8">
      <c r="C20" s="1008" t="s">
        <v>356</v>
      </c>
      <c r="D20" s="1008"/>
      <c r="E20" s="1008"/>
      <c r="F20" s="1008"/>
      <c r="G20" s="1008"/>
      <c r="H20" s="1008"/>
    </row>
    <row r="21" spans="2:8">
      <c r="C21" s="1008"/>
      <c r="D21" s="1008"/>
      <c r="E21" s="1008"/>
      <c r="F21" s="1008"/>
      <c r="G21" s="1008"/>
      <c r="H21" s="1008"/>
    </row>
    <row r="22" spans="2:8">
      <c r="C22" s="1008"/>
      <c r="D22" s="1008"/>
      <c r="E22" s="1008"/>
      <c r="F22" s="1008"/>
      <c r="G22" s="1008"/>
      <c r="H22" s="1008"/>
    </row>
    <row r="23" spans="2:8">
      <c r="D23" s="1010" t="s">
        <v>605</v>
      </c>
      <c r="E23" s="1010"/>
      <c r="F23" s="1010"/>
      <c r="G23" s="1010"/>
      <c r="H23" s="1010" t="s">
        <v>624</v>
      </c>
    </row>
    <row r="24" spans="2:8">
      <c r="B24" s="1010" t="s">
        <v>315</v>
      </c>
      <c r="C24" s="1013"/>
      <c r="D24" s="1015"/>
      <c r="E24" s="1015"/>
      <c r="F24" s="1015"/>
      <c r="G24" s="1015"/>
      <c r="H24" s="1022"/>
    </row>
    <row r="25" spans="2:8">
      <c r="B25" s="1010"/>
      <c r="C25" s="1013"/>
      <c r="D25" s="1015"/>
      <c r="E25" s="1015"/>
      <c r="F25" s="1015"/>
      <c r="G25" s="1015"/>
      <c r="H25" s="1022"/>
    </row>
    <row r="26" spans="2:8">
      <c r="B26" s="1010"/>
      <c r="C26" s="1010"/>
      <c r="D26" s="1015"/>
      <c r="E26" s="1015"/>
      <c r="F26" s="1015"/>
      <c r="G26" s="1015"/>
      <c r="H26" s="1022"/>
    </row>
    <row r="27" spans="2:8">
      <c r="B27" s="1010"/>
      <c r="C27" s="1010"/>
      <c r="D27" s="1015"/>
      <c r="E27" s="1015"/>
      <c r="F27" s="1015"/>
      <c r="G27" s="1015"/>
      <c r="H27" s="1022"/>
    </row>
    <row r="28" spans="2:8">
      <c r="B28" s="1010"/>
      <c r="C28" s="1010"/>
      <c r="D28" s="1015"/>
      <c r="E28" s="1015"/>
      <c r="F28" s="1015"/>
      <c r="G28" s="1015"/>
      <c r="H28" s="1022"/>
    </row>
    <row r="29" spans="2:8">
      <c r="B29" s="1010"/>
      <c r="C29" s="1010"/>
      <c r="D29" s="1015"/>
      <c r="E29" s="1015"/>
      <c r="F29" s="1015"/>
      <c r="G29" s="1015"/>
      <c r="H29" s="1022"/>
    </row>
    <row r="30" spans="2:8">
      <c r="B30" s="1010" t="s">
        <v>55</v>
      </c>
      <c r="C30" s="1010"/>
      <c r="D30" s="1010"/>
      <c r="E30" s="1010"/>
      <c r="F30" s="1010"/>
      <c r="G30" s="1010"/>
      <c r="H30" s="311">
        <f>SUM(H24:H29)</f>
        <v>0</v>
      </c>
    </row>
    <row r="32" spans="2:8">
      <c r="C32" s="1005" t="s">
        <v>607</v>
      </c>
    </row>
    <row r="34" spans="3:8" ht="19.5" customHeight="1">
      <c r="C34" s="1014"/>
      <c r="D34" s="1014"/>
      <c r="E34" s="1014"/>
      <c r="F34" s="1014"/>
      <c r="G34" s="1018" t="s">
        <v>625</v>
      </c>
      <c r="H34" s="1022">
        <v>0</v>
      </c>
    </row>
    <row r="35" spans="3:8" ht="19.5" customHeight="1">
      <c r="C35" s="1014"/>
      <c r="D35" s="1014"/>
      <c r="E35" s="1014"/>
      <c r="F35" s="1014"/>
      <c r="G35" s="1014"/>
    </row>
    <row r="36" spans="3:8">
      <c r="C36" s="1005" t="s">
        <v>609</v>
      </c>
    </row>
    <row r="38" spans="3:8" ht="24" customHeight="1">
      <c r="G38" s="1018" t="s">
        <v>326</v>
      </c>
      <c r="H38" s="1022"/>
    </row>
    <row r="39" spans="3:8" ht="15.75" customHeight="1">
      <c r="G39" s="1014"/>
      <c r="H39" s="1016"/>
    </row>
    <row r="40" spans="3:8" ht="20.25" customHeight="1">
      <c r="G40" s="1019" t="s">
        <v>611</v>
      </c>
      <c r="H40" s="311">
        <f>H30+H34+H38</f>
        <v>0</v>
      </c>
    </row>
    <row r="41" spans="3:8" ht="20.25" customHeight="1">
      <c r="G41" s="1020" t="s">
        <v>612</v>
      </c>
      <c r="H41" s="1023" t="str">
        <f>IF(G11=H40,"○","×")</f>
        <v>○</v>
      </c>
    </row>
    <row r="42" spans="3:8" ht="20.25" customHeight="1">
      <c r="E42" s="312" t="s">
        <v>626</v>
      </c>
      <c r="F42" s="312"/>
      <c r="G42" s="317"/>
      <c r="H42" s="314">
        <f>IF(G11&lt;=H40,G11,H40)</f>
        <v>0</v>
      </c>
    </row>
    <row r="43" spans="3:8" ht="31.5" customHeight="1">
      <c r="G43" s="1017" t="s">
        <v>253</v>
      </c>
      <c r="H43" s="1017"/>
    </row>
    <row r="44" spans="3:8" ht="31.5" customHeight="1">
      <c r="G44" s="1017" t="s">
        <v>141</v>
      </c>
      <c r="H44" s="1017"/>
    </row>
    <row r="45" spans="3:8" ht="30.75" customHeight="1">
      <c r="G45" s="1017" t="s">
        <v>389</v>
      </c>
      <c r="H45" s="1017"/>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5" right="0.25" top="0.75" bottom="0.75" header="0.3" footer="0.3"/>
  <pageSetup paperSize="9" scale="99" fitToWidth="1" fitToHeight="1" orientation="portrait" usePrinterDefaults="1" r:id="rId1"/>
  <drawing r:id="rId2"/>
  <legacyDrawing r:id="rId3"/>
  <mc:AlternateContent>
    <mc:Choice xmlns:x14="http://schemas.microsoft.com/office/spreadsheetml/2009/9/main" Requires="x14">
      <controls>
        <mc:AlternateContent>
          <mc:Choice Requires="x14">
            <control shapeId="48129"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48130" r:id="rId5" name="チェック 2">
              <controlPr defaultSize="0" autoFill="0" autoLine="0" autoPict="0">
                <anchor moveWithCells="1">
                  <from xmlns:xdr="http://schemas.openxmlformats.org/drawingml/2006/spreadsheetDrawing">
                    <xdr:col>1</xdr:col>
                    <xdr:colOff>276225</xdr:colOff>
                    <xdr:row>18</xdr:row>
                    <xdr:rowOff>85725</xdr:rowOff>
                  </from>
                  <to xmlns:xdr="http://schemas.openxmlformats.org/drawingml/2006/spreadsheetDrawing">
                    <xdr:col>1</xdr:col>
                    <xdr:colOff>504825</xdr:colOff>
                    <xdr:row>20</xdr:row>
                    <xdr:rowOff>38100</xdr:rowOff>
                  </to>
                </anchor>
              </controlPr>
            </control>
          </mc:Choice>
        </mc:AlternateContent>
        <mc:AlternateContent>
          <mc:Choice Requires="x14">
            <control shapeId="48131" r:id="rId6" name="チェック 3">
              <controlPr defaultSize="0" autoFill="0" autoLine="0" autoPict="0">
                <anchor moveWithCells="1">
                  <from xmlns:xdr="http://schemas.openxmlformats.org/drawingml/2006/spreadsheetDrawing">
                    <xdr:col>1</xdr:col>
                    <xdr:colOff>276225</xdr:colOff>
                    <xdr:row>30</xdr:row>
                    <xdr:rowOff>95250</xdr:rowOff>
                  </from>
                  <to xmlns:xdr="http://schemas.openxmlformats.org/drawingml/2006/spreadsheetDrawing">
                    <xdr:col>1</xdr:col>
                    <xdr:colOff>504825</xdr:colOff>
                    <xdr:row>32</xdr:row>
                    <xdr:rowOff>47625</xdr:rowOff>
                  </to>
                </anchor>
              </controlPr>
            </control>
          </mc:Choice>
        </mc:AlternateContent>
        <mc:AlternateContent>
          <mc:Choice Requires="x14">
            <control shapeId="48132" r:id="rId7" name="チェック 4">
              <controlPr defaultSize="0" autoFill="0" autoLine="0" autoPict="0">
                <anchor moveWithCells="1">
                  <from xmlns:xdr="http://schemas.openxmlformats.org/drawingml/2006/spreadsheetDrawing">
                    <xdr:col>1</xdr:col>
                    <xdr:colOff>285115</xdr:colOff>
                    <xdr:row>34</xdr:row>
                    <xdr:rowOff>161925</xdr:rowOff>
                  </from>
                  <to xmlns:xdr="http://schemas.openxmlformats.org/drawingml/2006/spreadsheetDrawing">
                    <xdr:col>1</xdr:col>
                    <xdr:colOff>514350</xdr:colOff>
                    <xdr:row>36</xdr:row>
                    <xdr:rowOff>47625</xdr:rowOff>
                  </to>
                </anchor>
              </controlPr>
            </control>
          </mc:Choice>
        </mc:AlternateContent>
        <mc:AlternateContent>
          <mc:Choice Requires="x14">
            <control shapeId="48133" r:id="rId8" name="チェック 5">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13" sqref="E13"/>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621</v>
      </c>
    </row>
    <row r="2" spans="2:3">
      <c r="B2" s="323" t="s">
        <v>615</v>
      </c>
      <c r="C2" s="323">
        <f>'【参考】診療所・訪看ＳＴ→都道府県の実績報告書'!H3</f>
        <v>0</v>
      </c>
    </row>
    <row r="4" spans="2:3" ht="18" customHeight="1">
      <c r="B4" s="324" t="s">
        <v>616</v>
      </c>
    </row>
    <row r="5" spans="2:3" ht="33" customHeight="1">
      <c r="B5" s="325" t="s">
        <v>617</v>
      </c>
      <c r="C5" s="325" t="s">
        <v>618</v>
      </c>
    </row>
    <row r="6" spans="2:3" ht="24" customHeight="1">
      <c r="B6" s="326" t="s">
        <v>206</v>
      </c>
      <c r="C6" s="326"/>
    </row>
    <row r="7" spans="2:3" ht="24" customHeight="1">
      <c r="B7" s="326" t="s">
        <v>614</v>
      </c>
      <c r="C7" s="326"/>
    </row>
    <row r="8" spans="2:3" ht="27.75" customHeight="1">
      <c r="B8" s="326" t="s">
        <v>620</v>
      </c>
      <c r="C8" s="32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9153" r:id="rId4" name="チェック 1">
              <controlPr defaultSize="0" autoFill="0" autoLine="0" autoPict="0">
                <anchor moveWithCells="1">
                  <from xmlns:xdr="http://schemas.openxmlformats.org/drawingml/2006/spreadsheetDrawing">
                    <xdr:col>2</xdr:col>
                    <xdr:colOff>618490</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49154" r:id="rId5" name="チェック 2">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5" r:id="rId6" name="チェック 3">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6" r:id="rId7" name="チェック 4">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7" r:id="rId8" name="チェック 5">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8" r:id="rId9" name="チェック 6">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9" r:id="rId10" name="チェック 7">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60" r:id="rId11" name="チェック 8">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61" r:id="rId12" name="チェック 9">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62" r:id="rId13" name="チェック 10">
              <controlPr defaultSize="0" autoFill="0" autoLine="0" autoPict="0">
                <anchor moveWithCells="1">
                  <from xmlns:xdr="http://schemas.openxmlformats.org/drawingml/2006/spreadsheetDrawing">
                    <xdr:col>2</xdr:col>
                    <xdr:colOff>618490</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X41"/>
  <sheetViews>
    <sheetView showGridLines="0" view="pageBreakPreview" zoomScale="55" zoomScaleNormal="70" zoomScaleSheetLayoutView="55" workbookViewId="0">
      <selection activeCell="M7" sqref="M7"/>
    </sheetView>
  </sheetViews>
  <sheetFormatPr defaultColWidth="9" defaultRowHeight="12"/>
  <cols>
    <col min="1" max="1" width="17.375" style="432" customWidth="1"/>
    <col min="2" max="2" width="5.125" style="432" bestFit="1" customWidth="1"/>
    <col min="3" max="12" width="27.375" style="432" customWidth="1"/>
    <col min="13" max="13" width="12.625" style="432" bestFit="1" customWidth="1"/>
    <col min="14" max="14" width="27.375" style="432" customWidth="1"/>
    <col min="15" max="16" width="9" style="432"/>
    <col min="17" max="17" width="17.625" style="432" customWidth="1"/>
    <col min="18" max="18" width="15.25" style="432" customWidth="1"/>
    <col min="19" max="19" width="16.875" style="432" customWidth="1"/>
    <col min="20" max="16384" width="9" style="432"/>
  </cols>
  <sheetData>
    <row r="1" spans="1:24" ht="25.5" customHeight="1">
      <c r="A1" s="433" t="s">
        <v>663</v>
      </c>
      <c r="C1" s="448"/>
      <c r="D1" s="448"/>
      <c r="E1" s="448"/>
      <c r="F1" s="448"/>
      <c r="G1" s="448"/>
      <c r="H1" s="448"/>
      <c r="I1" s="448"/>
      <c r="J1" s="448"/>
      <c r="K1" s="448"/>
      <c r="L1" s="448"/>
      <c r="M1" s="448"/>
      <c r="N1" s="448"/>
    </row>
    <row r="2" spans="1:24" ht="39" customHeight="1">
      <c r="A2" s="433" t="str">
        <f>'管理用（このシートは削除しないでください）'!$E$5</f>
        <v>施設整備促進支援</v>
      </c>
      <c r="B2" s="444"/>
      <c r="N2" s="208"/>
      <c r="P2" s="501"/>
      <c r="Q2" s="501"/>
      <c r="R2" s="501"/>
      <c r="S2" s="501"/>
    </row>
    <row r="3" spans="1:24" s="208" customFormat="1" ht="36.75" customHeight="1">
      <c r="A3" s="434" t="s">
        <v>358</v>
      </c>
      <c r="B3" s="438" t="s">
        <v>207</v>
      </c>
      <c r="C3" s="449" t="s">
        <v>329</v>
      </c>
      <c r="D3" s="449" t="s">
        <v>51</v>
      </c>
      <c r="E3" s="449" t="s">
        <v>319</v>
      </c>
      <c r="F3" s="449" t="s">
        <v>93</v>
      </c>
      <c r="G3" s="449" t="s">
        <v>305</v>
      </c>
      <c r="H3" s="449" t="s">
        <v>31</v>
      </c>
      <c r="I3" s="449" t="s">
        <v>693</v>
      </c>
      <c r="J3" s="449" t="s">
        <v>400</v>
      </c>
      <c r="K3" s="449" t="s">
        <v>653</v>
      </c>
      <c r="L3" s="449" t="s">
        <v>515</v>
      </c>
      <c r="M3" s="449" t="s">
        <v>292</v>
      </c>
      <c r="N3" s="487" t="s">
        <v>641</v>
      </c>
      <c r="O3" s="1026" t="s">
        <v>405</v>
      </c>
      <c r="P3" s="1035" t="s">
        <v>187</v>
      </c>
      <c r="Q3" s="1043" t="s">
        <v>469</v>
      </c>
      <c r="R3" s="1043" t="s">
        <v>644</v>
      </c>
      <c r="S3" s="1043" t="s">
        <v>218</v>
      </c>
    </row>
    <row r="4" spans="1:24" s="208" customFormat="1" ht="18.75" customHeight="1">
      <c r="A4" s="435"/>
      <c r="B4" s="445"/>
      <c r="C4" s="450"/>
      <c r="D4" s="450"/>
      <c r="E4" s="450"/>
      <c r="F4" s="450"/>
      <c r="G4" s="450"/>
      <c r="H4" s="450"/>
      <c r="I4" s="450"/>
      <c r="J4" s="450"/>
      <c r="K4" s="450"/>
      <c r="L4" s="450"/>
      <c r="M4" s="450"/>
      <c r="N4" s="488"/>
      <c r="O4" s="1027"/>
      <c r="P4" s="1036"/>
      <c r="Q4" s="1044"/>
      <c r="R4" s="1049"/>
      <c r="S4" s="1049"/>
    </row>
    <row r="5" spans="1:24" s="208" customFormat="1" ht="18.75" customHeight="1">
      <c r="A5" s="435"/>
      <c r="B5" s="445"/>
      <c r="C5" s="450"/>
      <c r="D5" s="450"/>
      <c r="E5" s="450"/>
      <c r="F5" s="450"/>
      <c r="G5" s="450"/>
      <c r="H5" s="450"/>
      <c r="I5" s="450"/>
      <c r="J5" s="450"/>
      <c r="K5" s="450"/>
      <c r="L5" s="450"/>
      <c r="M5" s="450"/>
      <c r="N5" s="488"/>
      <c r="O5" s="1027"/>
      <c r="P5" s="1036"/>
      <c r="Q5" s="1044"/>
      <c r="R5" s="1049"/>
      <c r="S5" s="1052"/>
      <c r="T5" s="968"/>
    </row>
    <row r="6" spans="1:24" s="208" customFormat="1" ht="155.25" customHeight="1">
      <c r="A6" s="436"/>
      <c r="B6" s="446"/>
      <c r="C6" s="451"/>
      <c r="D6" s="451"/>
      <c r="E6" s="451"/>
      <c r="F6" s="451"/>
      <c r="G6" s="451"/>
      <c r="H6" s="451"/>
      <c r="I6" s="451"/>
      <c r="J6" s="451"/>
      <c r="K6" s="451"/>
      <c r="L6" s="451"/>
      <c r="M6" s="451"/>
      <c r="N6" s="489"/>
      <c r="O6" s="1027"/>
      <c r="P6" s="1037"/>
      <c r="Q6" s="1045"/>
      <c r="R6" s="1050"/>
      <c r="S6" s="1050"/>
    </row>
    <row r="7" spans="1:24" s="208" customFormat="1" ht="12.75" customHeight="1">
      <c r="A7" s="437">
        <v>0</v>
      </c>
      <c r="B7" s="437">
        <v>1</v>
      </c>
      <c r="C7" s="452">
        <v>2</v>
      </c>
      <c r="D7" s="452">
        <v>2</v>
      </c>
      <c r="E7" s="463"/>
      <c r="F7" s="463"/>
      <c r="G7" s="463"/>
      <c r="H7" s="463"/>
      <c r="I7" s="463"/>
      <c r="J7" s="463"/>
      <c r="K7" s="463"/>
      <c r="L7" s="463"/>
      <c r="M7" s="463"/>
      <c r="N7" s="1025"/>
      <c r="O7" s="1028"/>
      <c r="P7" s="1028"/>
      <c r="Q7" s="1046"/>
      <c r="R7" s="1051"/>
      <c r="S7" s="1053"/>
    </row>
    <row r="8" spans="1:24" s="208" customFormat="1" ht="39.950000000000003" customHeight="1">
      <c r="A8" s="438" t="s">
        <v>32</v>
      </c>
      <c r="B8" s="438" t="s">
        <v>407</v>
      </c>
      <c r="C8" s="453" t="s">
        <v>200</v>
      </c>
      <c r="D8" s="459" t="s">
        <v>64</v>
      </c>
      <c r="E8" s="464" t="s">
        <v>196</v>
      </c>
      <c r="F8" s="468">
        <v>484000</v>
      </c>
      <c r="G8" s="473">
        <v>500000</v>
      </c>
      <c r="H8" s="473">
        <f>MIN(F8:G8)</f>
        <v>484000</v>
      </c>
      <c r="I8" s="473">
        <v>295100</v>
      </c>
      <c r="J8" s="476">
        <v>2500</v>
      </c>
      <c r="K8" s="476">
        <v>2300</v>
      </c>
      <c r="L8" s="476">
        <f>MIN(J8:K8)</f>
        <v>2300</v>
      </c>
      <c r="M8" s="464">
        <v>0.33</v>
      </c>
      <c r="N8" s="473">
        <f>ROUNDDOWN(((H8-I8)*L8*M8)/1000,0)*1000</f>
        <v>143375000</v>
      </c>
      <c r="O8" s="1029">
        <v>45748</v>
      </c>
      <c r="P8" s="1038" t="s">
        <v>408</v>
      </c>
      <c r="Q8" s="1047">
        <v>143375000</v>
      </c>
      <c r="R8" s="1047">
        <v>143375000</v>
      </c>
      <c r="S8" s="1054">
        <f>Q8-R8</f>
        <v>0</v>
      </c>
      <c r="X8" s="512"/>
    </row>
    <row r="9" spans="1:24" s="208" customFormat="1" ht="39.950000000000003" customHeight="1">
      <c r="A9" s="439" t="s">
        <v>214</v>
      </c>
      <c r="B9" s="439" t="s">
        <v>406</v>
      </c>
      <c r="C9" s="454" t="s">
        <v>409</v>
      </c>
      <c r="D9" s="460" t="s">
        <v>97</v>
      </c>
      <c r="E9" s="454" t="s">
        <v>412</v>
      </c>
      <c r="F9" s="469">
        <v>484000</v>
      </c>
      <c r="G9" s="474">
        <v>500000</v>
      </c>
      <c r="H9" s="474">
        <f>MIN(F9:G9)</f>
        <v>484000</v>
      </c>
      <c r="I9" s="474">
        <v>360000</v>
      </c>
      <c r="J9" s="477">
        <v>1000</v>
      </c>
      <c r="K9" s="477">
        <v>1250</v>
      </c>
      <c r="L9" s="477">
        <f>MIN(J9:K9)</f>
        <v>1000</v>
      </c>
      <c r="M9" s="482">
        <v>0.66666666666666663</v>
      </c>
      <c r="N9" s="469">
        <f>ROUNDDOWN(((H9-I9)*L9*M9)/1000,0)*1000</f>
        <v>82666000</v>
      </c>
      <c r="O9" s="1030">
        <v>45748</v>
      </c>
      <c r="P9" s="1039" t="s">
        <v>408</v>
      </c>
      <c r="Q9" s="1048">
        <v>82666000</v>
      </c>
      <c r="R9" s="1048">
        <v>82666000</v>
      </c>
      <c r="S9" s="1055">
        <f>Q9-R9</f>
        <v>0</v>
      </c>
      <c r="X9" s="512"/>
    </row>
    <row r="10" spans="1:24" s="208" customFormat="1" ht="39.950000000000003" customHeight="1">
      <c r="A10" s="440"/>
      <c r="B10" s="440">
        <v>1</v>
      </c>
      <c r="C10" s="455"/>
      <c r="D10" s="461"/>
      <c r="E10" s="455"/>
      <c r="F10" s="470"/>
      <c r="G10" s="470"/>
      <c r="H10" s="475"/>
      <c r="I10" s="470"/>
      <c r="J10" s="478"/>
      <c r="K10" s="480"/>
      <c r="L10" s="480"/>
      <c r="M10" s="483"/>
      <c r="N10" s="470"/>
      <c r="O10" s="1031"/>
      <c r="P10" s="1038"/>
      <c r="Q10" s="1038"/>
      <c r="R10" s="1038"/>
      <c r="S10" s="507"/>
      <c r="X10" s="512"/>
    </row>
    <row r="11" spans="1:24" s="208" customFormat="1" ht="39.950000000000003" customHeight="1">
      <c r="A11" s="441"/>
      <c r="B11" s="441">
        <v>2</v>
      </c>
      <c r="C11" s="456"/>
      <c r="D11" s="462"/>
      <c r="E11" s="465"/>
      <c r="F11" s="471"/>
      <c r="G11" s="471"/>
      <c r="H11" s="471"/>
      <c r="I11" s="471"/>
      <c r="J11" s="479"/>
      <c r="K11" s="481"/>
      <c r="L11" s="481"/>
      <c r="M11" s="484"/>
      <c r="N11" s="471"/>
      <c r="O11" s="1032"/>
      <c r="P11" s="1040"/>
      <c r="Q11" s="1040"/>
      <c r="R11" s="1040"/>
      <c r="S11" s="509"/>
    </row>
    <row r="12" spans="1:24" s="208" customFormat="1" ht="39.950000000000003" customHeight="1">
      <c r="A12" s="441"/>
      <c r="B12" s="441">
        <v>3</v>
      </c>
      <c r="C12" s="456"/>
      <c r="D12" s="462"/>
      <c r="E12" s="465"/>
      <c r="F12" s="471"/>
      <c r="G12" s="471"/>
      <c r="H12" s="471"/>
      <c r="I12" s="471"/>
      <c r="J12" s="479"/>
      <c r="K12" s="481"/>
      <c r="L12" s="481"/>
      <c r="M12" s="484"/>
      <c r="N12" s="471"/>
      <c r="O12" s="1032"/>
      <c r="P12" s="1040"/>
      <c r="Q12" s="1040"/>
      <c r="R12" s="1040"/>
      <c r="S12" s="509"/>
    </row>
    <row r="13" spans="1:24" s="208" customFormat="1" ht="39.950000000000003" customHeight="1">
      <c r="A13" s="441"/>
      <c r="B13" s="441">
        <v>4</v>
      </c>
      <c r="C13" s="456"/>
      <c r="D13" s="462"/>
      <c r="E13" s="465"/>
      <c r="F13" s="471"/>
      <c r="G13" s="471"/>
      <c r="H13" s="471"/>
      <c r="I13" s="471"/>
      <c r="J13" s="479"/>
      <c r="K13" s="481"/>
      <c r="L13" s="481"/>
      <c r="M13" s="484"/>
      <c r="N13" s="471"/>
      <c r="O13" s="1032"/>
      <c r="P13" s="1040"/>
      <c r="Q13" s="1040"/>
      <c r="R13" s="1040"/>
      <c r="S13" s="509"/>
    </row>
    <row r="14" spans="1:24" s="208" customFormat="1" ht="39.950000000000003" customHeight="1">
      <c r="A14" s="441"/>
      <c r="B14" s="441">
        <v>5</v>
      </c>
      <c r="C14" s="456"/>
      <c r="D14" s="462"/>
      <c r="E14" s="465"/>
      <c r="F14" s="471"/>
      <c r="G14" s="471"/>
      <c r="H14" s="471"/>
      <c r="I14" s="471"/>
      <c r="J14" s="479"/>
      <c r="K14" s="481"/>
      <c r="L14" s="481"/>
      <c r="M14" s="484"/>
      <c r="N14" s="471"/>
      <c r="O14" s="1032"/>
      <c r="P14" s="1040"/>
      <c r="Q14" s="1040"/>
      <c r="R14" s="1040"/>
      <c r="S14" s="509"/>
    </row>
    <row r="15" spans="1:24" s="208" customFormat="1" ht="39.950000000000003" customHeight="1">
      <c r="A15" s="441"/>
      <c r="B15" s="441">
        <v>6</v>
      </c>
      <c r="C15" s="456"/>
      <c r="D15" s="456"/>
      <c r="E15" s="465"/>
      <c r="F15" s="471"/>
      <c r="G15" s="471"/>
      <c r="H15" s="471"/>
      <c r="I15" s="471"/>
      <c r="J15" s="471"/>
      <c r="K15" s="471"/>
      <c r="L15" s="471"/>
      <c r="M15" s="485"/>
      <c r="N15" s="471"/>
      <c r="O15" s="1033"/>
      <c r="P15" s="1040"/>
      <c r="Q15" s="1040"/>
      <c r="R15" s="1040"/>
      <c r="S15" s="509"/>
    </row>
    <row r="16" spans="1:24" s="208" customFormat="1" ht="39.950000000000003" customHeight="1">
      <c r="A16" s="441"/>
      <c r="B16" s="441">
        <v>7</v>
      </c>
      <c r="C16" s="456"/>
      <c r="D16" s="456"/>
      <c r="E16" s="465"/>
      <c r="F16" s="471"/>
      <c r="G16" s="471"/>
      <c r="H16" s="471"/>
      <c r="I16" s="471"/>
      <c r="J16" s="471"/>
      <c r="K16" s="471"/>
      <c r="L16" s="471"/>
      <c r="M16" s="485"/>
      <c r="N16" s="471"/>
      <c r="O16" s="1033"/>
      <c r="P16" s="1040"/>
      <c r="Q16" s="1040"/>
      <c r="R16" s="1040"/>
      <c r="S16" s="509"/>
    </row>
    <row r="17" spans="1:19" s="208" customFormat="1" ht="39.950000000000003" customHeight="1">
      <c r="A17" s="441"/>
      <c r="B17" s="441">
        <v>8</v>
      </c>
      <c r="C17" s="456"/>
      <c r="D17" s="456"/>
      <c r="E17" s="465"/>
      <c r="F17" s="471"/>
      <c r="G17" s="471"/>
      <c r="H17" s="471"/>
      <c r="I17" s="471"/>
      <c r="J17" s="471"/>
      <c r="K17" s="471"/>
      <c r="L17" s="471"/>
      <c r="M17" s="485"/>
      <c r="N17" s="471"/>
      <c r="O17" s="1033"/>
      <c r="P17" s="1040"/>
      <c r="Q17" s="1040"/>
      <c r="R17" s="1040"/>
      <c r="S17" s="509"/>
    </row>
    <row r="18" spans="1:19" s="208" customFormat="1" ht="39.950000000000003" customHeight="1">
      <c r="A18" s="441"/>
      <c r="B18" s="441">
        <v>9</v>
      </c>
      <c r="C18" s="456"/>
      <c r="D18" s="456"/>
      <c r="E18" s="465"/>
      <c r="F18" s="471"/>
      <c r="G18" s="471"/>
      <c r="H18" s="471"/>
      <c r="I18" s="471"/>
      <c r="J18" s="471"/>
      <c r="K18" s="471"/>
      <c r="L18" s="471"/>
      <c r="M18" s="485"/>
      <c r="N18" s="471"/>
      <c r="O18" s="1033"/>
      <c r="P18" s="1040"/>
      <c r="Q18" s="1040"/>
      <c r="R18" s="1040"/>
      <c r="S18" s="509"/>
    </row>
    <row r="19" spans="1:19" s="208" customFormat="1" ht="39.950000000000003" customHeight="1">
      <c r="A19" s="441"/>
      <c r="B19" s="441">
        <v>10</v>
      </c>
      <c r="C19" s="456"/>
      <c r="D19" s="456"/>
      <c r="E19" s="465"/>
      <c r="F19" s="471"/>
      <c r="G19" s="471"/>
      <c r="H19" s="471"/>
      <c r="I19" s="471"/>
      <c r="J19" s="471"/>
      <c r="K19" s="471"/>
      <c r="L19" s="471"/>
      <c r="M19" s="485"/>
      <c r="N19" s="471"/>
      <c r="O19" s="1033"/>
      <c r="P19" s="1040"/>
      <c r="Q19" s="1040"/>
      <c r="R19" s="1040"/>
      <c r="S19" s="509"/>
    </row>
    <row r="20" spans="1:19" s="208" customFormat="1" ht="39.950000000000003" customHeight="1">
      <c r="A20" s="441"/>
      <c r="B20" s="441">
        <v>11</v>
      </c>
      <c r="C20" s="456"/>
      <c r="D20" s="456"/>
      <c r="E20" s="465"/>
      <c r="F20" s="471"/>
      <c r="G20" s="471"/>
      <c r="H20" s="471"/>
      <c r="I20" s="471"/>
      <c r="J20" s="471"/>
      <c r="K20" s="471"/>
      <c r="L20" s="471"/>
      <c r="M20" s="485"/>
      <c r="N20" s="471"/>
      <c r="O20" s="1033"/>
      <c r="P20" s="1040"/>
      <c r="Q20" s="1040"/>
      <c r="R20" s="1040"/>
      <c r="S20" s="509"/>
    </row>
    <row r="21" spans="1:19" s="208" customFormat="1" ht="39.950000000000003" customHeight="1">
      <c r="A21" s="441"/>
      <c r="B21" s="441">
        <v>12</v>
      </c>
      <c r="C21" s="456"/>
      <c r="D21" s="456"/>
      <c r="E21" s="465"/>
      <c r="F21" s="471"/>
      <c r="G21" s="471"/>
      <c r="H21" s="471"/>
      <c r="I21" s="471"/>
      <c r="J21" s="471"/>
      <c r="K21" s="471"/>
      <c r="L21" s="471"/>
      <c r="M21" s="485"/>
      <c r="N21" s="471"/>
      <c r="O21" s="1033"/>
      <c r="P21" s="1040"/>
      <c r="Q21" s="1040"/>
      <c r="R21" s="1040"/>
      <c r="S21" s="509"/>
    </row>
    <row r="22" spans="1:19" s="208" customFormat="1" ht="39.950000000000003" customHeight="1">
      <c r="A22" s="441"/>
      <c r="B22" s="441">
        <v>13</v>
      </c>
      <c r="C22" s="456"/>
      <c r="D22" s="456"/>
      <c r="E22" s="465"/>
      <c r="F22" s="471"/>
      <c r="G22" s="471"/>
      <c r="H22" s="471"/>
      <c r="I22" s="471"/>
      <c r="J22" s="471"/>
      <c r="K22" s="471"/>
      <c r="L22" s="471"/>
      <c r="M22" s="485"/>
      <c r="N22" s="471"/>
      <c r="O22" s="1033"/>
      <c r="P22" s="1040"/>
      <c r="Q22" s="1040"/>
      <c r="R22" s="1040"/>
      <c r="S22" s="509"/>
    </row>
    <row r="23" spans="1:19" s="208" customFormat="1" ht="39.950000000000003" customHeight="1">
      <c r="A23" s="441"/>
      <c r="B23" s="441">
        <v>14</v>
      </c>
      <c r="C23" s="456"/>
      <c r="D23" s="456"/>
      <c r="E23" s="465"/>
      <c r="F23" s="471"/>
      <c r="G23" s="471"/>
      <c r="H23" s="471"/>
      <c r="I23" s="471"/>
      <c r="J23" s="471"/>
      <c r="K23" s="471"/>
      <c r="L23" s="471"/>
      <c r="M23" s="485"/>
      <c r="N23" s="471"/>
      <c r="O23" s="1033"/>
      <c r="P23" s="1040"/>
      <c r="Q23" s="1040"/>
      <c r="R23" s="1040"/>
      <c r="S23" s="509"/>
    </row>
    <row r="24" spans="1:19" s="208" customFormat="1" ht="39.950000000000003" customHeight="1">
      <c r="A24" s="441"/>
      <c r="B24" s="441">
        <v>15</v>
      </c>
      <c r="C24" s="456"/>
      <c r="D24" s="456"/>
      <c r="E24" s="465"/>
      <c r="F24" s="471"/>
      <c r="G24" s="471"/>
      <c r="H24" s="471"/>
      <c r="I24" s="471"/>
      <c r="J24" s="471"/>
      <c r="K24" s="471"/>
      <c r="L24" s="471"/>
      <c r="M24" s="485"/>
      <c r="N24" s="471"/>
      <c r="O24" s="1033"/>
      <c r="P24" s="1040"/>
      <c r="Q24" s="1040"/>
      <c r="R24" s="1040"/>
      <c r="S24" s="509"/>
    </row>
    <row r="25" spans="1:19" s="208" customFormat="1" ht="39.950000000000003" customHeight="1">
      <c r="A25" s="441"/>
      <c r="B25" s="441">
        <v>16</v>
      </c>
      <c r="C25" s="456"/>
      <c r="D25" s="456"/>
      <c r="E25" s="465"/>
      <c r="F25" s="471"/>
      <c r="G25" s="471"/>
      <c r="H25" s="471"/>
      <c r="I25" s="471"/>
      <c r="J25" s="471"/>
      <c r="K25" s="471"/>
      <c r="L25" s="471"/>
      <c r="M25" s="485"/>
      <c r="N25" s="471"/>
      <c r="O25" s="1033"/>
      <c r="P25" s="1040"/>
      <c r="Q25" s="1040"/>
      <c r="R25" s="1040"/>
      <c r="S25" s="509"/>
    </row>
    <row r="26" spans="1:19" s="208" customFormat="1" ht="39.950000000000003" customHeight="1">
      <c r="A26" s="441"/>
      <c r="B26" s="441">
        <v>17</v>
      </c>
      <c r="C26" s="456"/>
      <c r="D26" s="456"/>
      <c r="E26" s="465"/>
      <c r="F26" s="471"/>
      <c r="G26" s="471"/>
      <c r="H26" s="471"/>
      <c r="I26" s="471"/>
      <c r="J26" s="471"/>
      <c r="K26" s="471"/>
      <c r="L26" s="471"/>
      <c r="M26" s="485"/>
      <c r="N26" s="471"/>
      <c r="O26" s="1033"/>
      <c r="P26" s="1040"/>
      <c r="Q26" s="1040"/>
      <c r="R26" s="1040"/>
      <c r="S26" s="509"/>
    </row>
    <row r="27" spans="1:19" s="208" customFormat="1" ht="39.950000000000003" customHeight="1">
      <c r="A27" s="441"/>
      <c r="B27" s="441">
        <v>18</v>
      </c>
      <c r="C27" s="456"/>
      <c r="D27" s="456"/>
      <c r="E27" s="465"/>
      <c r="F27" s="471"/>
      <c r="G27" s="471"/>
      <c r="H27" s="471"/>
      <c r="I27" s="471"/>
      <c r="J27" s="471"/>
      <c r="K27" s="471"/>
      <c r="L27" s="471"/>
      <c r="M27" s="485"/>
      <c r="N27" s="471"/>
      <c r="O27" s="1033"/>
      <c r="P27" s="1040"/>
      <c r="Q27" s="1040"/>
      <c r="R27" s="1040"/>
      <c r="S27" s="509"/>
    </row>
    <row r="28" spans="1:19" s="208" customFormat="1" ht="39.950000000000003" customHeight="1">
      <c r="A28" s="441"/>
      <c r="B28" s="441">
        <v>19</v>
      </c>
      <c r="C28" s="456"/>
      <c r="D28" s="456"/>
      <c r="E28" s="465"/>
      <c r="F28" s="471"/>
      <c r="G28" s="471"/>
      <c r="H28" s="471"/>
      <c r="I28" s="471"/>
      <c r="J28" s="471"/>
      <c r="K28" s="471"/>
      <c r="L28" s="471"/>
      <c r="M28" s="485"/>
      <c r="N28" s="471"/>
      <c r="O28" s="1033"/>
      <c r="P28" s="1040"/>
      <c r="Q28" s="1040"/>
      <c r="R28" s="1040"/>
      <c r="S28" s="509"/>
    </row>
    <row r="29" spans="1:19" s="208" customFormat="1" ht="39.950000000000003" customHeight="1">
      <c r="A29" s="441"/>
      <c r="B29" s="441">
        <v>20</v>
      </c>
      <c r="C29" s="456"/>
      <c r="D29" s="456"/>
      <c r="E29" s="465"/>
      <c r="F29" s="471"/>
      <c r="G29" s="471"/>
      <c r="H29" s="471"/>
      <c r="I29" s="471"/>
      <c r="J29" s="471"/>
      <c r="K29" s="471"/>
      <c r="L29" s="471"/>
      <c r="M29" s="485"/>
      <c r="N29" s="471"/>
      <c r="O29" s="1033"/>
      <c r="P29" s="1040"/>
      <c r="Q29" s="1040"/>
      <c r="R29" s="1040"/>
      <c r="S29" s="509"/>
    </row>
    <row r="30" spans="1:19" s="208" customFormat="1" ht="39.950000000000003" customHeight="1">
      <c r="A30" s="441"/>
      <c r="B30" s="441">
        <v>21</v>
      </c>
      <c r="C30" s="456"/>
      <c r="D30" s="456"/>
      <c r="E30" s="465"/>
      <c r="F30" s="471"/>
      <c r="G30" s="471"/>
      <c r="H30" s="471"/>
      <c r="I30" s="471"/>
      <c r="J30" s="471"/>
      <c r="K30" s="471"/>
      <c r="L30" s="471"/>
      <c r="M30" s="485"/>
      <c r="N30" s="471"/>
      <c r="O30" s="1033"/>
      <c r="P30" s="1040"/>
      <c r="Q30" s="1040"/>
      <c r="R30" s="1040"/>
      <c r="S30" s="509"/>
    </row>
    <row r="31" spans="1:19" s="208" customFormat="1" ht="39.950000000000003" customHeight="1">
      <c r="A31" s="441"/>
      <c r="B31" s="441">
        <v>22</v>
      </c>
      <c r="C31" s="456"/>
      <c r="D31" s="456"/>
      <c r="E31" s="465"/>
      <c r="F31" s="471"/>
      <c r="G31" s="471"/>
      <c r="H31" s="471"/>
      <c r="I31" s="471"/>
      <c r="J31" s="471"/>
      <c r="K31" s="471"/>
      <c r="L31" s="471"/>
      <c r="M31" s="485"/>
      <c r="N31" s="471"/>
      <c r="O31" s="1033"/>
      <c r="P31" s="1040"/>
      <c r="Q31" s="1040"/>
      <c r="R31" s="1040"/>
      <c r="S31" s="509"/>
    </row>
    <row r="32" spans="1:19" s="208" customFormat="1" ht="39.950000000000003" customHeight="1">
      <c r="A32" s="441"/>
      <c r="B32" s="441">
        <v>23</v>
      </c>
      <c r="C32" s="456"/>
      <c r="D32" s="456"/>
      <c r="E32" s="465"/>
      <c r="F32" s="471"/>
      <c r="G32" s="471"/>
      <c r="H32" s="471"/>
      <c r="I32" s="471"/>
      <c r="J32" s="471"/>
      <c r="K32" s="471"/>
      <c r="L32" s="471"/>
      <c r="M32" s="485"/>
      <c r="N32" s="471"/>
      <c r="O32" s="1033"/>
      <c r="P32" s="1040"/>
      <c r="Q32" s="1040"/>
      <c r="R32" s="1040"/>
      <c r="S32" s="509"/>
    </row>
    <row r="33" spans="1:19" s="208" customFormat="1" ht="39.950000000000003" customHeight="1">
      <c r="A33" s="441"/>
      <c r="B33" s="441">
        <v>24</v>
      </c>
      <c r="C33" s="456"/>
      <c r="D33" s="456"/>
      <c r="E33" s="465"/>
      <c r="F33" s="471"/>
      <c r="G33" s="471"/>
      <c r="H33" s="471"/>
      <c r="I33" s="471"/>
      <c r="J33" s="471"/>
      <c r="K33" s="471"/>
      <c r="L33" s="471"/>
      <c r="M33" s="485"/>
      <c r="N33" s="471"/>
      <c r="O33" s="1033"/>
      <c r="P33" s="1040"/>
      <c r="Q33" s="1040"/>
      <c r="R33" s="1040"/>
      <c r="S33" s="509"/>
    </row>
    <row r="34" spans="1:19" s="208" customFormat="1" ht="39.950000000000003" customHeight="1">
      <c r="A34" s="441"/>
      <c r="B34" s="441">
        <v>25</v>
      </c>
      <c r="C34" s="456"/>
      <c r="D34" s="456"/>
      <c r="E34" s="465"/>
      <c r="F34" s="471"/>
      <c r="G34" s="471"/>
      <c r="H34" s="471"/>
      <c r="I34" s="471"/>
      <c r="J34" s="471"/>
      <c r="K34" s="471"/>
      <c r="L34" s="471"/>
      <c r="M34" s="485"/>
      <c r="N34" s="471"/>
      <c r="O34" s="1033"/>
      <c r="P34" s="1040"/>
      <c r="Q34" s="1040"/>
      <c r="R34" s="1040"/>
      <c r="S34" s="509"/>
    </row>
    <row r="35" spans="1:19" s="208" customFormat="1" ht="39.950000000000003" customHeight="1">
      <c r="A35" s="441"/>
      <c r="B35" s="441">
        <v>26</v>
      </c>
      <c r="C35" s="456"/>
      <c r="D35" s="456"/>
      <c r="E35" s="465"/>
      <c r="F35" s="471"/>
      <c r="G35" s="471"/>
      <c r="H35" s="471"/>
      <c r="I35" s="471"/>
      <c r="J35" s="471"/>
      <c r="K35" s="471"/>
      <c r="L35" s="471"/>
      <c r="M35" s="485"/>
      <c r="N35" s="471"/>
      <c r="O35" s="1033"/>
      <c r="P35" s="1040"/>
      <c r="Q35" s="1040"/>
      <c r="R35" s="1040"/>
      <c r="S35" s="509"/>
    </row>
    <row r="36" spans="1:19" s="208" customFormat="1" ht="39.950000000000003" customHeight="1">
      <c r="A36" s="441"/>
      <c r="B36" s="441">
        <v>27</v>
      </c>
      <c r="C36" s="456"/>
      <c r="D36" s="456"/>
      <c r="E36" s="465"/>
      <c r="F36" s="471"/>
      <c r="G36" s="471"/>
      <c r="H36" s="471"/>
      <c r="I36" s="471"/>
      <c r="J36" s="471"/>
      <c r="K36" s="471"/>
      <c r="L36" s="471"/>
      <c r="M36" s="485"/>
      <c r="N36" s="471"/>
      <c r="O36" s="1033"/>
      <c r="P36" s="1040"/>
      <c r="Q36" s="1040"/>
      <c r="R36" s="1040"/>
      <c r="S36" s="509"/>
    </row>
    <row r="37" spans="1:19" s="208" customFormat="1" ht="39.950000000000003" customHeight="1">
      <c r="A37" s="441"/>
      <c r="B37" s="441">
        <v>28</v>
      </c>
      <c r="C37" s="456"/>
      <c r="D37" s="456"/>
      <c r="E37" s="465"/>
      <c r="F37" s="471"/>
      <c r="G37" s="471"/>
      <c r="H37" s="471"/>
      <c r="I37" s="471"/>
      <c r="J37" s="471"/>
      <c r="K37" s="471"/>
      <c r="L37" s="471"/>
      <c r="M37" s="485"/>
      <c r="N37" s="471"/>
      <c r="O37" s="1033"/>
      <c r="P37" s="1040"/>
      <c r="Q37" s="1040"/>
      <c r="R37" s="1040"/>
      <c r="S37" s="509"/>
    </row>
    <row r="38" spans="1:19" s="208" customFormat="1" ht="39.950000000000003" customHeight="1">
      <c r="A38" s="441"/>
      <c r="B38" s="441">
        <v>29</v>
      </c>
      <c r="C38" s="456"/>
      <c r="D38" s="456"/>
      <c r="E38" s="465"/>
      <c r="F38" s="471"/>
      <c r="G38" s="471"/>
      <c r="H38" s="471"/>
      <c r="I38" s="471"/>
      <c r="J38" s="471"/>
      <c r="K38" s="471"/>
      <c r="L38" s="471"/>
      <c r="M38" s="485"/>
      <c r="N38" s="471"/>
      <c r="O38" s="1033"/>
      <c r="P38" s="1040"/>
      <c r="Q38" s="1040"/>
      <c r="R38" s="1040"/>
      <c r="S38" s="509"/>
    </row>
    <row r="39" spans="1:19" s="208" customFormat="1" ht="39.950000000000003" customHeight="1">
      <c r="A39" s="442"/>
      <c r="B39" s="442">
        <v>30</v>
      </c>
      <c r="C39" s="457"/>
      <c r="D39" s="457"/>
      <c r="E39" s="466"/>
      <c r="F39" s="472"/>
      <c r="G39" s="472"/>
      <c r="H39" s="472"/>
      <c r="I39" s="472"/>
      <c r="J39" s="472"/>
      <c r="K39" s="472"/>
      <c r="L39" s="472"/>
      <c r="M39" s="486"/>
      <c r="N39" s="471"/>
      <c r="O39" s="1034"/>
      <c r="P39" s="1041"/>
      <c r="Q39" s="1041"/>
      <c r="R39" s="1041"/>
      <c r="S39" s="1056"/>
    </row>
    <row r="40" spans="1:19" s="208" customFormat="1" ht="39.950000000000003" customHeight="1">
      <c r="A40" s="443"/>
      <c r="B40" s="447" t="s">
        <v>55</v>
      </c>
      <c r="C40" s="458"/>
      <c r="D40" s="458"/>
      <c r="E40" s="467"/>
      <c r="F40" s="467"/>
      <c r="G40" s="467"/>
      <c r="H40" s="467"/>
      <c r="I40" s="467"/>
      <c r="J40" s="467"/>
      <c r="K40" s="467"/>
      <c r="L40" s="467"/>
      <c r="M40" s="467"/>
      <c r="N40" s="490">
        <f t="array" ref="N40">SUM(IFERROR(N10:N39,0))</f>
        <v>0</v>
      </c>
      <c r="O40" s="500"/>
      <c r="P40" s="458"/>
      <c r="Q40" s="490">
        <f t="array" ref="Q40">SUM(IFERROR(Q10:Q39,0))</f>
        <v>0</v>
      </c>
      <c r="R40" s="490">
        <f t="array" ref="R40">SUM(IFERROR(R10:R39,0))</f>
        <v>0</v>
      </c>
      <c r="S40" s="490">
        <f t="array" ref="S40">SUM(IFERROR(S10:S39,0))</f>
        <v>0</v>
      </c>
    </row>
    <row r="41" spans="1:19">
      <c r="P41" s="1042"/>
      <c r="Q41" s="1042"/>
      <c r="R41" s="1042"/>
      <c r="S41" s="1042"/>
    </row>
  </sheetData>
  <mergeCells count="19">
    <mergeCell ref="A3:A6"/>
    <mergeCell ref="B3:B6"/>
    <mergeCell ref="C3:C6"/>
    <mergeCell ref="D3:D6"/>
    <mergeCell ref="E3:E6"/>
    <mergeCell ref="F3:F6"/>
    <mergeCell ref="G3:G6"/>
    <mergeCell ref="H3:H6"/>
    <mergeCell ref="I3:I6"/>
    <mergeCell ref="J3:J6"/>
    <mergeCell ref="K3:K6"/>
    <mergeCell ref="L3:L6"/>
    <mergeCell ref="M3:M6"/>
    <mergeCell ref="N3:N6"/>
    <mergeCell ref="O3:O6"/>
    <mergeCell ref="P3:P6"/>
    <mergeCell ref="Q3:Q6"/>
    <mergeCell ref="R3:R6"/>
    <mergeCell ref="S3:S6"/>
  </mergeCells>
  <phoneticPr fontId="22"/>
  <dataValidations count="4">
    <dataValidation type="list" allowBlank="1" showDropDown="0" showInputMessage="1" showErrorMessage="1" sqref="F10:F39">
      <formula1>INDIRECT(E11)</formula1>
    </dataValidation>
    <dataValidation type="list" allowBlank="1" showDropDown="0" showInputMessage="1" showErrorMessage="1" sqref="E10 D10:D39">
      <formula1>INDIRECT(C10)</formula1>
    </dataValidation>
    <dataValidation type="list" allowBlank="1" showDropDown="0" showInputMessage="1" showErrorMessage="1" sqref="F8:F9">
      <formula1>INDIRECT(#REF!)</formula1>
    </dataValidation>
    <dataValidation type="list" allowBlank="1" showDropDown="0" showInputMessage="1" showErrorMessage="1" sqref="E15:E39">
      <formula1>#REF!</formula1>
    </dataValidation>
  </dataValidations>
  <printOptions horizontalCentered="1"/>
  <pageMargins left="0.39370078740157483" right="0.39370078740157483" top="0.74803149606299213" bottom="0.74803149606299213" header="0.31496062992125984" footer="0.31496062992125984"/>
  <pageSetup paperSize="9" scale="23" fitToWidth="1" fitToHeight="0" orientation="portrait" usePrinterDefaults="1" r:id="rId1"/>
  <headerFooter>
    <oddFooter>&amp;C&amp;P／&amp;N</oddFooter>
  </headerFooter>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'管理用（このシートは削除しないでください）'!$O$3:$O$5</xm:f>
          </x14:formula1>
          <xm:sqref>M15:M39 M9</xm:sqref>
        </x14:dataValidation>
        <x14:dataValidation type="list" allowBlank="1" showDropDown="0" showInputMessage="1" showErrorMessage="1">
          <x14:formula1>
            <xm:f>'管理用（このシートは削除しないでください）'!$G$2:$I$2</xm:f>
          </x14:formula1>
          <xm:sqref>C15:C39 C8:C9</xm:sqref>
        </x14:dataValidation>
        <x14:dataValidation type="list" allowBlank="1" showDropDown="0" showInputMessage="1" showErrorMessage="1">
          <x14:formula1>
            <xm:f>'管理用（このシートは削除しないでください）'!$K$2:$K$5</xm:f>
          </x14:formula1>
          <xm:sqref>E8:E9</xm:sqref>
        </x14:dataValidation>
        <x14:dataValidation type="list" allowBlank="1" showDropDown="0" showInputMessage="1" showErrorMessage="1">
          <x14:formula1>
            <xm:f>'管理用（このシートは削除しないでください）'!$H$3:$H$30</xm:f>
          </x14:formula1>
          <xm:sqref>D8</xm:sqref>
        </x14:dataValidation>
        <x14:dataValidation type="list" allowBlank="1" showDropDown="0" showInputMessage="1" showErrorMessage="1">
          <x14:formula1>
            <xm:f>'管理用（このシートは削除しないでください）'!$O$3:$O$7</xm:f>
          </x14:formula1>
          <xm:sqref>M8</xm:sqref>
        </x14:dataValidation>
        <x14:dataValidation type="list" allowBlank="1" showDropDown="0" showInputMessage="1" showErrorMessage="1">
          <x14:formula1>
            <xm:f>'管理用（このシートは削除しないでください）'!$G$3</xm:f>
          </x14:formula1>
          <xm:sqref>D9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R50"/>
  <sheetViews>
    <sheetView showGridLines="0" view="pageBreakPreview" zoomScale="70" zoomScaleNormal="130" zoomScaleSheetLayoutView="70" workbookViewId="0">
      <selection activeCell="B5" sqref="B5:C5"/>
    </sheetView>
  </sheetViews>
  <sheetFormatPr defaultRowHeight="13.5"/>
  <cols>
    <col min="1" max="1" width="4.375" customWidth="1"/>
    <col min="2" max="2" width="9.375" bestFit="1" customWidth="1"/>
    <col min="3" max="3" width="21.625" bestFit="1" customWidth="1"/>
    <col min="4" max="4" width="13.25" bestFit="1" customWidth="1"/>
    <col min="5" max="6" width="12.75" bestFit="1" customWidth="1"/>
    <col min="7" max="9" width="12.375" bestFit="1" customWidth="1"/>
    <col min="10" max="10" width="18.375" bestFit="1" customWidth="1"/>
    <col min="11" max="11" width="26.875" bestFit="1" customWidth="1"/>
    <col min="12" max="12" width="14.375" bestFit="1" customWidth="1"/>
    <col min="13" max="13" width="24.625" bestFit="1" customWidth="1"/>
    <col min="14" max="17" width="14.375" customWidth="1"/>
  </cols>
  <sheetData>
    <row r="1" spans="1:18" ht="43.5" customHeight="1">
      <c r="A1" s="433" t="s">
        <v>284</v>
      </c>
    </row>
    <row r="2" spans="1:18" ht="43.5" customHeight="1">
      <c r="A2" s="433"/>
    </row>
    <row r="3" spans="1:18" ht="15.75" customHeight="1">
      <c r="B3" s="513" t="s">
        <v>700</v>
      </c>
      <c r="C3" s="525"/>
      <c r="D3" s="525"/>
      <c r="E3" s="525"/>
      <c r="F3" s="525"/>
      <c r="G3" s="525"/>
      <c r="H3" s="525"/>
      <c r="I3" s="525"/>
      <c r="J3" s="525"/>
      <c r="K3" s="525"/>
      <c r="L3" s="525"/>
      <c r="M3" s="525"/>
      <c r="N3" s="525"/>
      <c r="O3" s="525"/>
      <c r="P3" s="525"/>
      <c r="Q3" s="525"/>
      <c r="R3" s="584"/>
    </row>
    <row r="4" spans="1:18" ht="15.75" customHeight="1">
      <c r="B4" s="514"/>
      <c r="C4" s="526"/>
      <c r="D4" s="526"/>
      <c r="E4" s="526"/>
      <c r="F4" s="526"/>
      <c r="G4" s="526"/>
      <c r="H4" s="526"/>
      <c r="I4" s="526"/>
      <c r="J4" s="526"/>
      <c r="K4" s="526"/>
      <c r="L4" s="526"/>
      <c r="M4" s="526"/>
      <c r="N4" s="526"/>
      <c r="O4" s="526"/>
      <c r="P4" s="526"/>
      <c r="Q4" s="526"/>
      <c r="R4" s="585"/>
    </row>
    <row r="5" spans="1:18" ht="15" customHeight="1">
      <c r="B5" s="515"/>
      <c r="C5" s="515"/>
      <c r="D5" s="536"/>
      <c r="E5" s="536"/>
      <c r="F5" s="536"/>
      <c r="G5" s="536"/>
      <c r="H5" s="536"/>
      <c r="I5" s="536"/>
      <c r="J5" s="536"/>
      <c r="K5" s="536"/>
      <c r="L5" s="536"/>
      <c r="M5" s="536"/>
      <c r="N5" s="536"/>
      <c r="O5" s="536"/>
      <c r="P5" s="536"/>
      <c r="Q5" s="536"/>
      <c r="R5" s="536"/>
    </row>
    <row r="6" spans="1:18" ht="15" customHeight="1">
      <c r="B6" s="515"/>
      <c r="C6" s="515"/>
      <c r="D6" s="536"/>
      <c r="E6" s="536"/>
      <c r="F6" s="536"/>
      <c r="G6" s="536"/>
      <c r="H6" s="536"/>
      <c r="I6" s="536"/>
      <c r="J6" s="536"/>
      <c r="K6" s="536"/>
      <c r="L6" s="536"/>
      <c r="M6" s="536"/>
      <c r="N6" s="536"/>
      <c r="O6" s="536"/>
      <c r="P6" s="536"/>
      <c r="Q6" s="536"/>
      <c r="R6" s="536"/>
    </row>
    <row r="7" spans="1:18" ht="15" customHeight="1">
      <c r="B7" s="515"/>
      <c r="C7" s="515"/>
      <c r="D7" s="536"/>
      <c r="E7" s="536"/>
      <c r="F7" s="536"/>
      <c r="G7" s="536"/>
      <c r="H7" s="536"/>
      <c r="I7" s="536"/>
      <c r="J7" s="536"/>
      <c r="K7" s="536"/>
      <c r="L7" s="536"/>
      <c r="M7" s="536"/>
      <c r="N7" s="536"/>
      <c r="O7" s="536"/>
      <c r="P7" s="536"/>
      <c r="Q7" s="536"/>
      <c r="R7" s="536"/>
    </row>
    <row r="8" spans="1:18" ht="15.75" customHeight="1">
      <c r="B8" s="329"/>
      <c r="C8" s="329"/>
      <c r="D8" s="329"/>
      <c r="E8" s="329"/>
      <c r="F8" s="329"/>
      <c r="G8" s="329"/>
      <c r="H8" s="329"/>
      <c r="I8" s="329"/>
    </row>
    <row r="9" spans="1:18" ht="20.25">
      <c r="B9" s="516"/>
      <c r="C9" s="527"/>
      <c r="D9" s="329" t="s">
        <v>670</v>
      </c>
      <c r="E9" s="329"/>
      <c r="F9" s="329"/>
      <c r="G9" s="329"/>
      <c r="H9" s="570" t="s">
        <v>414</v>
      </c>
      <c r="I9" s="576"/>
      <c r="J9" s="329"/>
      <c r="K9" s="570" t="s">
        <v>221</v>
      </c>
      <c r="L9" s="574"/>
      <c r="M9" s="576"/>
      <c r="N9" s="329"/>
      <c r="O9" s="329"/>
      <c r="P9" s="329"/>
      <c r="Q9" s="329"/>
      <c r="R9" s="329"/>
    </row>
    <row r="10" spans="1:18" ht="18.75" customHeight="1">
      <c r="B10" s="517"/>
      <c r="C10" s="528"/>
      <c r="D10" s="537"/>
      <c r="E10" s="546" t="s">
        <v>415</v>
      </c>
      <c r="F10" s="553"/>
      <c r="G10" s="553"/>
      <c r="H10" s="555"/>
      <c r="I10" s="563"/>
      <c r="J10" s="565" t="s">
        <v>417</v>
      </c>
      <c r="K10" s="571"/>
      <c r="L10" s="571"/>
      <c r="M10" s="577"/>
      <c r="N10" s="578"/>
      <c r="O10" s="578"/>
      <c r="P10" s="578"/>
      <c r="Q10" s="578"/>
      <c r="R10" s="586"/>
    </row>
    <row r="11" spans="1:18" ht="37.5">
      <c r="B11" s="518" t="s">
        <v>207</v>
      </c>
      <c r="C11" s="529" t="s">
        <v>358</v>
      </c>
      <c r="D11" s="538" t="s">
        <v>294</v>
      </c>
      <c r="E11" s="547" t="s">
        <v>420</v>
      </c>
      <c r="F11" s="547" t="s">
        <v>410</v>
      </c>
      <c r="G11" s="547" t="s">
        <v>421</v>
      </c>
      <c r="H11" s="556" t="s">
        <v>426</v>
      </c>
      <c r="I11" s="564" t="s">
        <v>427</v>
      </c>
      <c r="J11" s="538" t="s">
        <v>85</v>
      </c>
      <c r="K11" s="538" t="s">
        <v>198</v>
      </c>
      <c r="L11" s="575" t="s">
        <v>325</v>
      </c>
      <c r="M11" s="575" t="s">
        <v>148</v>
      </c>
      <c r="N11" s="579" t="s">
        <v>643</v>
      </c>
      <c r="O11" s="538" t="s">
        <v>590</v>
      </c>
      <c r="P11" s="538" t="s">
        <v>550</v>
      </c>
      <c r="Q11" s="579" t="s">
        <v>642</v>
      </c>
      <c r="R11" s="518" t="s">
        <v>44</v>
      </c>
    </row>
    <row r="12" spans="1:18" ht="18.75">
      <c r="B12" s="519" t="s">
        <v>63</v>
      </c>
      <c r="C12" s="530" t="s">
        <v>430</v>
      </c>
      <c r="D12" s="539" t="s">
        <v>433</v>
      </c>
      <c r="E12" s="548">
        <v>250</v>
      </c>
      <c r="F12" s="548">
        <v>240</v>
      </c>
      <c r="G12" s="548">
        <v>237</v>
      </c>
      <c r="H12" s="557">
        <f t="shared" ref="H12:H33" si="0">AVERAGE(E12:G12)</f>
        <v>242.33333333333334</v>
      </c>
      <c r="I12" s="548">
        <v>210</v>
      </c>
      <c r="J12" s="548"/>
      <c r="K12" s="548"/>
      <c r="L12" s="548"/>
      <c r="M12" s="548"/>
      <c r="N12" s="580">
        <f t="shared" ref="N12:N33" si="1">IF(D12="助産所",1000000,IF(D12="病院",2500000,IF(D12="診療所",2500000,0)))</f>
        <v>2500000</v>
      </c>
      <c r="O12" s="1057">
        <v>3000000</v>
      </c>
      <c r="P12" s="1057">
        <v>3000000</v>
      </c>
      <c r="Q12" s="1061">
        <f>N12-P12</f>
        <v>-500000</v>
      </c>
      <c r="R12" s="519"/>
    </row>
    <row r="13" spans="1:18" ht="57">
      <c r="B13" s="520" t="s">
        <v>190</v>
      </c>
      <c r="C13" s="531" t="s">
        <v>435</v>
      </c>
      <c r="D13" s="540" t="s">
        <v>436</v>
      </c>
      <c r="E13" s="549"/>
      <c r="F13" s="549"/>
      <c r="G13" s="549"/>
      <c r="H13" s="558" t="e">
        <f t="shared" si="0"/>
        <v>#DIV/0!</v>
      </c>
      <c r="I13" s="549"/>
      <c r="J13" s="549" t="s">
        <v>437</v>
      </c>
      <c r="K13" s="549">
        <v>50</v>
      </c>
      <c r="L13" s="549" t="s">
        <v>331</v>
      </c>
      <c r="M13" s="549">
        <v>30</v>
      </c>
      <c r="N13" s="581">
        <f t="shared" si="1"/>
        <v>1000000</v>
      </c>
      <c r="O13" s="1058">
        <v>1000000</v>
      </c>
      <c r="P13" s="1058">
        <v>1000000</v>
      </c>
      <c r="Q13" s="1062">
        <f>N13-P13</f>
        <v>0</v>
      </c>
      <c r="R13" s="587"/>
    </row>
    <row r="14" spans="1:18" ht="18.75">
      <c r="B14" s="521">
        <v>1</v>
      </c>
      <c r="C14" s="532"/>
      <c r="D14" s="541"/>
      <c r="E14" s="550"/>
      <c r="F14" s="550"/>
      <c r="G14" s="550"/>
      <c r="H14" s="559" t="e">
        <f t="shared" si="0"/>
        <v>#DIV/0!</v>
      </c>
      <c r="I14" s="550"/>
      <c r="J14" s="550"/>
      <c r="K14" s="550"/>
      <c r="L14" s="550"/>
      <c r="M14" s="550"/>
      <c r="N14" s="582">
        <f t="shared" si="1"/>
        <v>0</v>
      </c>
      <c r="O14" s="1059"/>
      <c r="P14" s="1059"/>
      <c r="Q14" s="582"/>
      <c r="R14" s="588" t="s">
        <v>195</v>
      </c>
    </row>
    <row r="15" spans="1:18" ht="18.75">
      <c r="B15" s="522">
        <v>2</v>
      </c>
      <c r="C15" s="533"/>
      <c r="D15" s="541"/>
      <c r="E15" s="551"/>
      <c r="F15" s="551"/>
      <c r="G15" s="551"/>
      <c r="H15" s="560" t="e">
        <f t="shared" si="0"/>
        <v>#DIV/0!</v>
      </c>
      <c r="I15" s="551"/>
      <c r="J15" s="550"/>
      <c r="K15" s="550"/>
      <c r="L15" s="550"/>
      <c r="M15" s="550"/>
      <c r="N15" s="582">
        <f t="shared" si="1"/>
        <v>0</v>
      </c>
      <c r="O15" s="1059"/>
      <c r="P15" s="1059"/>
      <c r="Q15" s="582"/>
      <c r="R15" s="588" t="s">
        <v>195</v>
      </c>
    </row>
    <row r="16" spans="1:18" ht="18.75">
      <c r="B16" s="522">
        <v>3</v>
      </c>
      <c r="C16" s="533"/>
      <c r="D16" s="541"/>
      <c r="E16" s="551"/>
      <c r="F16" s="551"/>
      <c r="G16" s="551"/>
      <c r="H16" s="560" t="e">
        <f t="shared" si="0"/>
        <v>#DIV/0!</v>
      </c>
      <c r="I16" s="551"/>
      <c r="J16" s="550"/>
      <c r="K16" s="550"/>
      <c r="L16" s="550"/>
      <c r="M16" s="550"/>
      <c r="N16" s="582">
        <f t="shared" si="1"/>
        <v>0</v>
      </c>
      <c r="O16" s="1059"/>
      <c r="P16" s="1059"/>
      <c r="Q16" s="582"/>
      <c r="R16" s="588" t="s">
        <v>195</v>
      </c>
    </row>
    <row r="17" spans="2:18" ht="18.75">
      <c r="B17" s="522">
        <v>4</v>
      </c>
      <c r="C17" s="533"/>
      <c r="D17" s="541"/>
      <c r="E17" s="551"/>
      <c r="F17" s="551"/>
      <c r="G17" s="551"/>
      <c r="H17" s="560" t="e">
        <f t="shared" si="0"/>
        <v>#DIV/0!</v>
      </c>
      <c r="I17" s="551"/>
      <c r="J17" s="550"/>
      <c r="K17" s="550"/>
      <c r="L17" s="550"/>
      <c r="M17" s="550"/>
      <c r="N17" s="582">
        <f t="shared" si="1"/>
        <v>0</v>
      </c>
      <c r="O17" s="1059"/>
      <c r="P17" s="1059"/>
      <c r="Q17" s="582"/>
      <c r="R17" s="588" t="s">
        <v>195</v>
      </c>
    </row>
    <row r="18" spans="2:18" ht="18.75">
      <c r="B18" s="522">
        <v>5</v>
      </c>
      <c r="C18" s="533"/>
      <c r="D18" s="541"/>
      <c r="E18" s="551"/>
      <c r="F18" s="551"/>
      <c r="G18" s="551"/>
      <c r="H18" s="560" t="e">
        <f t="shared" si="0"/>
        <v>#DIV/0!</v>
      </c>
      <c r="I18" s="551"/>
      <c r="J18" s="550"/>
      <c r="K18" s="550"/>
      <c r="L18" s="550"/>
      <c r="M18" s="550"/>
      <c r="N18" s="582">
        <f t="shared" si="1"/>
        <v>0</v>
      </c>
      <c r="O18" s="1059"/>
      <c r="P18" s="1059"/>
      <c r="Q18" s="582"/>
      <c r="R18" s="588" t="s">
        <v>195</v>
      </c>
    </row>
    <row r="19" spans="2:18" ht="18.75">
      <c r="B19" s="522">
        <v>6</v>
      </c>
      <c r="C19" s="533"/>
      <c r="D19" s="541"/>
      <c r="E19" s="551"/>
      <c r="F19" s="551"/>
      <c r="G19" s="551"/>
      <c r="H19" s="560" t="e">
        <f t="shared" si="0"/>
        <v>#DIV/0!</v>
      </c>
      <c r="I19" s="551"/>
      <c r="J19" s="550"/>
      <c r="K19" s="550"/>
      <c r="L19" s="550"/>
      <c r="M19" s="550"/>
      <c r="N19" s="582">
        <f t="shared" si="1"/>
        <v>0</v>
      </c>
      <c r="O19" s="1059"/>
      <c r="P19" s="1059"/>
      <c r="Q19" s="582"/>
      <c r="R19" s="588" t="s">
        <v>195</v>
      </c>
    </row>
    <row r="20" spans="2:18" ht="18.75">
      <c r="B20" s="522">
        <v>7</v>
      </c>
      <c r="C20" s="533"/>
      <c r="D20" s="541"/>
      <c r="E20" s="551"/>
      <c r="F20" s="551"/>
      <c r="G20" s="551"/>
      <c r="H20" s="560" t="e">
        <f t="shared" si="0"/>
        <v>#DIV/0!</v>
      </c>
      <c r="I20" s="551"/>
      <c r="J20" s="550"/>
      <c r="K20" s="550"/>
      <c r="L20" s="550"/>
      <c r="M20" s="550"/>
      <c r="N20" s="582">
        <f t="shared" si="1"/>
        <v>0</v>
      </c>
      <c r="O20" s="1059"/>
      <c r="P20" s="1059"/>
      <c r="Q20" s="582"/>
      <c r="R20" s="588" t="s">
        <v>195</v>
      </c>
    </row>
    <row r="21" spans="2:18" ht="18.75">
      <c r="B21" s="522">
        <v>8</v>
      </c>
      <c r="C21" s="533"/>
      <c r="D21" s="541"/>
      <c r="E21" s="551"/>
      <c r="F21" s="551"/>
      <c r="G21" s="551"/>
      <c r="H21" s="560" t="e">
        <f t="shared" si="0"/>
        <v>#DIV/0!</v>
      </c>
      <c r="I21" s="551"/>
      <c r="J21" s="550"/>
      <c r="K21" s="550"/>
      <c r="L21" s="550"/>
      <c r="M21" s="550"/>
      <c r="N21" s="582">
        <f t="shared" si="1"/>
        <v>0</v>
      </c>
      <c r="O21" s="1059"/>
      <c r="P21" s="1059"/>
      <c r="Q21" s="582"/>
      <c r="R21" s="588" t="s">
        <v>195</v>
      </c>
    </row>
    <row r="22" spans="2:18" ht="18.75">
      <c r="B22" s="522">
        <v>9</v>
      </c>
      <c r="C22" s="533"/>
      <c r="D22" s="541"/>
      <c r="E22" s="551"/>
      <c r="F22" s="551"/>
      <c r="G22" s="551"/>
      <c r="H22" s="560" t="e">
        <f t="shared" si="0"/>
        <v>#DIV/0!</v>
      </c>
      <c r="I22" s="551"/>
      <c r="J22" s="550"/>
      <c r="K22" s="550"/>
      <c r="L22" s="550"/>
      <c r="M22" s="550"/>
      <c r="N22" s="582">
        <f t="shared" si="1"/>
        <v>0</v>
      </c>
      <c r="O22" s="1059"/>
      <c r="P22" s="1059"/>
      <c r="Q22" s="582"/>
      <c r="R22" s="588" t="s">
        <v>195</v>
      </c>
    </row>
    <row r="23" spans="2:18" ht="18.75">
      <c r="B23" s="522">
        <v>10</v>
      </c>
      <c r="C23" s="533"/>
      <c r="D23" s="541"/>
      <c r="E23" s="551"/>
      <c r="F23" s="551"/>
      <c r="G23" s="551"/>
      <c r="H23" s="560" t="e">
        <f t="shared" si="0"/>
        <v>#DIV/0!</v>
      </c>
      <c r="I23" s="551"/>
      <c r="J23" s="550"/>
      <c r="K23" s="550"/>
      <c r="L23" s="550"/>
      <c r="M23" s="550"/>
      <c r="N23" s="582">
        <f t="shared" si="1"/>
        <v>0</v>
      </c>
      <c r="O23" s="1059"/>
      <c r="P23" s="1059"/>
      <c r="Q23" s="582"/>
      <c r="R23" s="588" t="s">
        <v>195</v>
      </c>
    </row>
    <row r="24" spans="2:18" ht="18.75">
      <c r="B24" s="522">
        <v>11</v>
      </c>
      <c r="C24" s="533"/>
      <c r="D24" s="541"/>
      <c r="E24" s="551"/>
      <c r="F24" s="551"/>
      <c r="G24" s="551"/>
      <c r="H24" s="560" t="e">
        <f t="shared" si="0"/>
        <v>#DIV/0!</v>
      </c>
      <c r="I24" s="551"/>
      <c r="J24" s="550"/>
      <c r="K24" s="550"/>
      <c r="L24" s="550"/>
      <c r="M24" s="550"/>
      <c r="N24" s="582">
        <f t="shared" si="1"/>
        <v>0</v>
      </c>
      <c r="O24" s="1059"/>
      <c r="P24" s="1059"/>
      <c r="Q24" s="582"/>
      <c r="R24" s="588" t="s">
        <v>195</v>
      </c>
    </row>
    <row r="25" spans="2:18" ht="18.75">
      <c r="B25" s="522">
        <v>12</v>
      </c>
      <c r="C25" s="533"/>
      <c r="D25" s="541"/>
      <c r="E25" s="551"/>
      <c r="F25" s="551"/>
      <c r="G25" s="551"/>
      <c r="H25" s="560" t="e">
        <f t="shared" si="0"/>
        <v>#DIV/0!</v>
      </c>
      <c r="I25" s="551"/>
      <c r="J25" s="550"/>
      <c r="K25" s="550"/>
      <c r="L25" s="550"/>
      <c r="M25" s="550"/>
      <c r="N25" s="582">
        <f t="shared" si="1"/>
        <v>0</v>
      </c>
      <c r="O25" s="1059"/>
      <c r="P25" s="1059"/>
      <c r="Q25" s="582"/>
      <c r="R25" s="588" t="s">
        <v>195</v>
      </c>
    </row>
    <row r="26" spans="2:18" ht="18.75">
      <c r="B26" s="522">
        <v>13</v>
      </c>
      <c r="C26" s="533"/>
      <c r="D26" s="541"/>
      <c r="E26" s="551"/>
      <c r="F26" s="551"/>
      <c r="G26" s="551"/>
      <c r="H26" s="560" t="e">
        <f t="shared" si="0"/>
        <v>#DIV/0!</v>
      </c>
      <c r="I26" s="551"/>
      <c r="J26" s="550"/>
      <c r="K26" s="550"/>
      <c r="L26" s="550"/>
      <c r="M26" s="550"/>
      <c r="N26" s="582">
        <f t="shared" si="1"/>
        <v>0</v>
      </c>
      <c r="O26" s="1059"/>
      <c r="P26" s="1059"/>
      <c r="Q26" s="582"/>
      <c r="R26" s="588" t="s">
        <v>195</v>
      </c>
    </row>
    <row r="27" spans="2:18" ht="18.75">
      <c r="B27" s="522">
        <v>14</v>
      </c>
      <c r="C27" s="533"/>
      <c r="D27" s="541"/>
      <c r="E27" s="551"/>
      <c r="F27" s="551"/>
      <c r="G27" s="551"/>
      <c r="H27" s="560" t="e">
        <f t="shared" si="0"/>
        <v>#DIV/0!</v>
      </c>
      <c r="I27" s="551"/>
      <c r="J27" s="550"/>
      <c r="K27" s="550"/>
      <c r="L27" s="550"/>
      <c r="M27" s="550"/>
      <c r="N27" s="582">
        <f t="shared" si="1"/>
        <v>0</v>
      </c>
      <c r="O27" s="1059"/>
      <c r="P27" s="1059"/>
      <c r="Q27" s="582"/>
      <c r="R27" s="588" t="s">
        <v>195</v>
      </c>
    </row>
    <row r="28" spans="2:18" ht="18.75">
      <c r="B28" s="522">
        <v>15</v>
      </c>
      <c r="C28" s="533"/>
      <c r="D28" s="541"/>
      <c r="E28" s="551"/>
      <c r="F28" s="551"/>
      <c r="G28" s="551"/>
      <c r="H28" s="560" t="e">
        <f t="shared" si="0"/>
        <v>#DIV/0!</v>
      </c>
      <c r="I28" s="551"/>
      <c r="J28" s="550"/>
      <c r="K28" s="550"/>
      <c r="L28" s="550"/>
      <c r="M28" s="550"/>
      <c r="N28" s="582">
        <f t="shared" si="1"/>
        <v>0</v>
      </c>
      <c r="O28" s="1059"/>
      <c r="P28" s="1059"/>
      <c r="Q28" s="582"/>
      <c r="R28" s="588" t="s">
        <v>195</v>
      </c>
    </row>
    <row r="29" spans="2:18" ht="18.75">
      <c r="B29" s="522">
        <v>16</v>
      </c>
      <c r="C29" s="533"/>
      <c r="D29" s="541"/>
      <c r="E29" s="551"/>
      <c r="F29" s="551"/>
      <c r="G29" s="551"/>
      <c r="H29" s="560" t="e">
        <f t="shared" si="0"/>
        <v>#DIV/0!</v>
      </c>
      <c r="I29" s="551"/>
      <c r="J29" s="550"/>
      <c r="K29" s="550"/>
      <c r="L29" s="550"/>
      <c r="M29" s="550"/>
      <c r="N29" s="582">
        <f t="shared" si="1"/>
        <v>0</v>
      </c>
      <c r="O29" s="1059"/>
      <c r="P29" s="1059"/>
      <c r="Q29" s="582"/>
      <c r="R29" s="588" t="s">
        <v>195</v>
      </c>
    </row>
    <row r="30" spans="2:18" ht="18.75">
      <c r="B30" s="522">
        <v>17</v>
      </c>
      <c r="C30" s="533"/>
      <c r="D30" s="541"/>
      <c r="E30" s="551"/>
      <c r="F30" s="551"/>
      <c r="G30" s="551"/>
      <c r="H30" s="560" t="e">
        <f t="shared" si="0"/>
        <v>#DIV/0!</v>
      </c>
      <c r="I30" s="551"/>
      <c r="J30" s="550"/>
      <c r="K30" s="550"/>
      <c r="L30" s="550"/>
      <c r="M30" s="550"/>
      <c r="N30" s="582">
        <f t="shared" si="1"/>
        <v>0</v>
      </c>
      <c r="O30" s="1059"/>
      <c r="P30" s="1059"/>
      <c r="Q30" s="582"/>
      <c r="R30" s="588" t="s">
        <v>195</v>
      </c>
    </row>
    <row r="31" spans="2:18" ht="18.75">
      <c r="B31" s="522">
        <v>18</v>
      </c>
      <c r="C31" s="533"/>
      <c r="D31" s="541"/>
      <c r="E31" s="551"/>
      <c r="F31" s="551"/>
      <c r="G31" s="551"/>
      <c r="H31" s="560" t="e">
        <f t="shared" si="0"/>
        <v>#DIV/0!</v>
      </c>
      <c r="I31" s="551"/>
      <c r="J31" s="550"/>
      <c r="K31" s="550"/>
      <c r="L31" s="550"/>
      <c r="M31" s="550"/>
      <c r="N31" s="582">
        <f t="shared" si="1"/>
        <v>0</v>
      </c>
      <c r="O31" s="1059"/>
      <c r="P31" s="1059"/>
      <c r="Q31" s="582"/>
      <c r="R31" s="588" t="s">
        <v>195</v>
      </c>
    </row>
    <row r="32" spans="2:18" ht="18.75">
      <c r="B32" s="522">
        <v>19</v>
      </c>
      <c r="C32" s="533"/>
      <c r="D32" s="541"/>
      <c r="E32" s="551"/>
      <c r="F32" s="551"/>
      <c r="G32" s="551"/>
      <c r="H32" s="560" t="e">
        <f t="shared" si="0"/>
        <v>#DIV/0!</v>
      </c>
      <c r="I32" s="551"/>
      <c r="J32" s="550"/>
      <c r="K32" s="550"/>
      <c r="L32" s="550"/>
      <c r="M32" s="550"/>
      <c r="N32" s="582">
        <f t="shared" si="1"/>
        <v>0</v>
      </c>
      <c r="O32" s="1059"/>
      <c r="P32" s="1059"/>
      <c r="Q32" s="582"/>
      <c r="R32" s="588" t="s">
        <v>195</v>
      </c>
    </row>
    <row r="33" spans="2:18" ht="19.5">
      <c r="B33" s="523">
        <v>20</v>
      </c>
      <c r="C33" s="534"/>
      <c r="D33" s="542"/>
      <c r="E33" s="552"/>
      <c r="F33" s="552"/>
      <c r="G33" s="552"/>
      <c r="H33" s="561" t="e">
        <f t="shared" si="0"/>
        <v>#DIV/0!</v>
      </c>
      <c r="I33" s="552"/>
      <c r="J33" s="566"/>
      <c r="K33" s="566"/>
      <c r="L33" s="566"/>
      <c r="M33" s="566"/>
      <c r="N33" s="582">
        <f t="shared" si="1"/>
        <v>0</v>
      </c>
      <c r="O33" s="1060"/>
      <c r="P33" s="1060"/>
      <c r="Q33" s="1063"/>
      <c r="R33" s="589" t="s">
        <v>195</v>
      </c>
    </row>
    <row r="34" spans="2:18" ht="19.5">
      <c r="B34" s="524" t="s">
        <v>109</v>
      </c>
      <c r="C34" s="535"/>
      <c r="D34" s="535"/>
      <c r="E34" s="535"/>
      <c r="F34" s="535"/>
      <c r="G34" s="535"/>
      <c r="H34" s="535"/>
      <c r="I34" s="535"/>
      <c r="J34" s="535"/>
      <c r="K34" s="535"/>
      <c r="L34" s="535"/>
      <c r="M34" s="535"/>
      <c r="N34" s="583">
        <f>SUM(N14:N33)</f>
        <v>0</v>
      </c>
      <c r="O34" s="583">
        <f>SUM(O14:O33)</f>
        <v>0</v>
      </c>
      <c r="P34" s="583">
        <f>SUM(P14:P33)</f>
        <v>0</v>
      </c>
      <c r="Q34" s="583">
        <f>SUM(Q14:Q33)</f>
        <v>0</v>
      </c>
      <c r="R34" s="583"/>
    </row>
    <row r="35" spans="2:18" ht="15.75" customHeight="1"/>
    <row r="36" spans="2:18" ht="19.5" customHeight="1">
      <c r="D36" s="543" t="s">
        <v>13</v>
      </c>
      <c r="J36" s="567" t="s">
        <v>317</v>
      </c>
      <c r="K36" s="572"/>
      <c r="L36" s="572"/>
      <c r="M36" s="572"/>
      <c r="N36" s="572"/>
      <c r="O36" s="572"/>
      <c r="P36" s="572"/>
      <c r="Q36" s="572"/>
      <c r="R36" s="591"/>
    </row>
    <row r="37" spans="2:18" ht="18.75">
      <c r="D37" s="544" t="s">
        <v>433</v>
      </c>
      <c r="J37" s="568"/>
      <c r="K37" s="357"/>
      <c r="L37" s="357"/>
      <c r="M37" s="357"/>
      <c r="N37" s="357"/>
      <c r="O37" s="357"/>
      <c r="P37" s="357"/>
      <c r="Q37" s="357"/>
      <c r="R37" s="592"/>
    </row>
    <row r="38" spans="2:18" ht="18.75">
      <c r="D38" s="544" t="s">
        <v>438</v>
      </c>
      <c r="J38" s="568"/>
      <c r="K38" s="357"/>
      <c r="L38" s="357"/>
      <c r="M38" s="357"/>
      <c r="N38" s="357"/>
      <c r="O38" s="357"/>
      <c r="P38" s="357"/>
      <c r="Q38" s="357"/>
      <c r="R38" s="592"/>
    </row>
    <row r="39" spans="2:18" ht="19.5">
      <c r="D39" s="545" t="s">
        <v>436</v>
      </c>
      <c r="J39" s="568"/>
      <c r="K39" s="357"/>
      <c r="L39" s="357"/>
      <c r="M39" s="357"/>
      <c r="N39" s="357"/>
      <c r="O39" s="357"/>
      <c r="P39" s="357"/>
      <c r="Q39" s="357"/>
      <c r="R39" s="592"/>
    </row>
    <row r="40" spans="2:18" ht="15.75" customHeight="1">
      <c r="J40" s="568"/>
      <c r="K40" s="357"/>
      <c r="L40" s="357"/>
      <c r="M40" s="357"/>
      <c r="N40" s="357"/>
      <c r="O40" s="357"/>
      <c r="P40" s="357"/>
      <c r="Q40" s="357"/>
      <c r="R40" s="592"/>
    </row>
    <row r="41" spans="2:18" ht="15.75" customHeight="1">
      <c r="J41" s="568"/>
      <c r="K41" s="357"/>
      <c r="L41" s="357"/>
      <c r="M41" s="357"/>
      <c r="N41" s="357"/>
      <c r="O41" s="357"/>
      <c r="P41" s="357"/>
      <c r="Q41" s="357"/>
      <c r="R41" s="592"/>
    </row>
    <row r="42" spans="2:18" ht="15.75" customHeight="1">
      <c r="J42" s="568"/>
      <c r="K42" s="357"/>
      <c r="L42" s="357"/>
      <c r="M42" s="357"/>
      <c r="N42" s="357"/>
      <c r="O42" s="357"/>
      <c r="P42" s="357"/>
      <c r="Q42" s="357"/>
      <c r="R42" s="592"/>
    </row>
    <row r="43" spans="2:18" ht="15.75" customHeight="1">
      <c r="J43" s="568"/>
      <c r="K43" s="357"/>
      <c r="L43" s="357"/>
      <c r="M43" s="357"/>
      <c r="N43" s="357"/>
      <c r="O43" s="357"/>
      <c r="P43" s="357"/>
      <c r="Q43" s="357"/>
      <c r="R43" s="592"/>
    </row>
    <row r="44" spans="2:18" ht="15.75" customHeight="1">
      <c r="J44" s="568"/>
      <c r="K44" s="357"/>
      <c r="L44" s="357"/>
      <c r="M44" s="357"/>
      <c r="N44" s="357"/>
      <c r="O44" s="357"/>
      <c r="P44" s="357"/>
      <c r="Q44" s="357"/>
      <c r="R44" s="592"/>
    </row>
    <row r="45" spans="2:18" ht="15.75" customHeight="1">
      <c r="J45" s="568"/>
      <c r="K45" s="357"/>
      <c r="L45" s="357"/>
      <c r="M45" s="357"/>
      <c r="N45" s="357"/>
      <c r="O45" s="357"/>
      <c r="P45" s="357"/>
      <c r="Q45" s="357"/>
      <c r="R45" s="592"/>
    </row>
    <row r="46" spans="2:18" ht="15.75" customHeight="1">
      <c r="J46" s="568"/>
      <c r="K46" s="357"/>
      <c r="L46" s="357"/>
      <c r="M46" s="357"/>
      <c r="N46" s="357"/>
      <c r="O46" s="357"/>
      <c r="P46" s="357"/>
      <c r="Q46" s="357"/>
      <c r="R46" s="592"/>
    </row>
    <row r="47" spans="2:18" ht="15.75" customHeight="1">
      <c r="J47" s="568"/>
      <c r="K47" s="357"/>
      <c r="L47" s="357"/>
      <c r="M47" s="357"/>
      <c r="N47" s="357"/>
      <c r="O47" s="357"/>
      <c r="P47" s="357"/>
      <c r="Q47" s="357"/>
      <c r="R47" s="592"/>
    </row>
    <row r="48" spans="2:18" ht="15.75" customHeight="1">
      <c r="J48" s="568"/>
      <c r="K48" s="357"/>
      <c r="L48" s="357"/>
      <c r="M48" s="357"/>
      <c r="N48" s="357"/>
      <c r="O48" s="357"/>
      <c r="P48" s="357"/>
      <c r="Q48" s="357"/>
      <c r="R48" s="592"/>
    </row>
    <row r="49" spans="10:18" ht="15.75" customHeight="1">
      <c r="J49" s="568"/>
      <c r="K49" s="357"/>
      <c r="L49" s="357"/>
      <c r="M49" s="357"/>
      <c r="N49" s="357"/>
      <c r="O49" s="357"/>
      <c r="P49" s="357"/>
      <c r="Q49" s="357"/>
      <c r="R49" s="592"/>
    </row>
    <row r="50" spans="10:18" ht="15.75" customHeight="1">
      <c r="J50" s="569"/>
      <c r="K50" s="573"/>
      <c r="L50" s="573"/>
      <c r="M50" s="573"/>
      <c r="N50" s="573"/>
      <c r="O50" s="573"/>
      <c r="P50" s="573"/>
      <c r="Q50" s="573"/>
      <c r="R50" s="593"/>
    </row>
    <row r="51" spans="10:18" ht="15.75" customHeight="1"/>
  </sheetData>
  <mergeCells count="10">
    <mergeCell ref="B5:C5"/>
    <mergeCell ref="B6:C6"/>
    <mergeCell ref="B7:C7"/>
    <mergeCell ref="B9:C9"/>
    <mergeCell ref="H9:I9"/>
    <mergeCell ref="K9:M9"/>
    <mergeCell ref="E10:I10"/>
    <mergeCell ref="J10:M10"/>
    <mergeCell ref="B3:R4"/>
    <mergeCell ref="J36:R50"/>
  </mergeCells>
  <phoneticPr fontId="22"/>
  <dataValidations count="2">
    <dataValidation type="list" allowBlank="1" showDropDown="0" showInputMessage="1" showErrorMessage="1" sqref="D12:D33">
      <formula1>"病院,診療所,助産所"</formula1>
    </dataValidation>
    <dataValidation imeMode="off" allowBlank="1" showDropDown="0" showInputMessage="1" showErrorMessage="1" sqref="D9"/>
  </dataValidations>
  <printOptions horizontalCentered="1"/>
  <pageMargins left="0.39370078740157483" right="0.39370078740157483" top="0.74803149606299213" bottom="0.74803149606299213" header="0.31496062992125984" footer="0.31496062992125984"/>
  <pageSetup paperSize="9" scale="54" fitToWidth="1" fitToHeight="0" orientation="landscape" usePrinterDefaults="1"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2:J40"/>
  <sheetViews>
    <sheetView view="pageBreakPreview" zoomScale="115"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234" t="s">
        <v>589</v>
      </c>
      <c r="C2" s="234"/>
      <c r="D2" s="234"/>
      <c r="E2" s="234"/>
      <c r="F2" s="234"/>
      <c r="G2" s="234"/>
      <c r="H2" s="234"/>
      <c r="I2" s="234"/>
      <c r="J2" s="234"/>
    </row>
    <row r="3" spans="2:10" ht="13.5" customHeight="1">
      <c r="B3" s="234"/>
      <c r="C3" s="234"/>
      <c r="D3" s="234"/>
      <c r="E3" s="234"/>
      <c r="F3" s="234"/>
      <c r="G3" s="234"/>
      <c r="H3" s="234"/>
      <c r="I3" s="234"/>
      <c r="J3" s="234"/>
    </row>
    <row r="4" spans="2:10" ht="13.5" customHeight="1">
      <c r="B4" s="234"/>
      <c r="C4" s="234"/>
      <c r="D4" s="234"/>
      <c r="E4" s="234"/>
      <c r="F4" s="234"/>
      <c r="G4" s="234"/>
      <c r="H4" s="234"/>
      <c r="I4" s="234"/>
      <c r="J4" s="234"/>
    </row>
    <row r="5" spans="2:10">
      <c r="B5" s="235"/>
      <c r="C5" s="235"/>
      <c r="D5" s="235"/>
      <c r="E5" s="235"/>
      <c r="F5" s="235"/>
      <c r="G5" s="235"/>
      <c r="H5" s="235"/>
      <c r="I5" s="235"/>
      <c r="J5" s="235"/>
    </row>
    <row r="6" spans="2:10">
      <c r="B6" s="235"/>
      <c r="C6" s="235"/>
      <c r="D6" s="235"/>
      <c r="E6" s="235"/>
      <c r="F6" s="235"/>
      <c r="G6" s="235"/>
      <c r="H6" s="235"/>
      <c r="I6" s="235"/>
      <c r="J6" s="235"/>
    </row>
    <row r="7" spans="2:10" ht="22.5" customHeight="1">
      <c r="B7" s="236"/>
      <c r="C7" s="236"/>
      <c r="D7" s="236"/>
      <c r="E7" s="236"/>
      <c r="F7" s="236"/>
      <c r="G7" s="236"/>
      <c r="H7" s="237" t="s">
        <v>579</v>
      </c>
      <c r="I7" s="237"/>
      <c r="J7" s="237"/>
    </row>
    <row r="8" spans="2:10" ht="14.25">
      <c r="B8" s="236"/>
      <c r="C8" s="236"/>
      <c r="D8" s="236"/>
      <c r="E8" s="236"/>
      <c r="F8" s="236"/>
      <c r="G8" s="236"/>
      <c r="H8" s="236"/>
      <c r="I8" s="236"/>
      <c r="J8" s="236"/>
    </row>
    <row r="9" spans="2:10" ht="14.25">
      <c r="B9" s="236"/>
      <c r="C9" s="236"/>
      <c r="D9" s="236"/>
      <c r="E9" s="236"/>
      <c r="F9" s="236"/>
      <c r="G9" s="236"/>
      <c r="H9" s="236"/>
      <c r="I9" s="236"/>
      <c r="J9" s="236"/>
    </row>
    <row r="10" spans="2:10" ht="27" customHeight="1">
      <c r="B10" s="237" t="s">
        <v>547</v>
      </c>
      <c r="C10" s="237"/>
      <c r="D10" s="237"/>
      <c r="E10" s="236"/>
      <c r="F10" s="236"/>
      <c r="G10" s="236"/>
      <c r="H10" s="236"/>
      <c r="I10" s="236"/>
      <c r="J10" s="236"/>
    </row>
    <row r="11" spans="2:10" ht="14.25">
      <c r="B11" s="236"/>
      <c r="C11" s="236"/>
      <c r="D11" s="236"/>
      <c r="E11" s="236"/>
      <c r="F11" s="236"/>
      <c r="G11" s="236"/>
      <c r="H11" s="236"/>
      <c r="I11" s="236"/>
      <c r="J11" s="236"/>
    </row>
    <row r="12" spans="2:10" ht="19.5" customHeight="1">
      <c r="B12" s="236"/>
      <c r="C12" s="236"/>
      <c r="D12" s="236"/>
      <c r="E12" s="236"/>
      <c r="F12" s="236"/>
      <c r="G12" s="236" t="s">
        <v>580</v>
      </c>
      <c r="H12" s="239" t="s">
        <v>570</v>
      </c>
      <c r="I12" s="239"/>
      <c r="J12" s="239"/>
    </row>
    <row r="13" spans="2:10" ht="19.5" customHeight="1">
      <c r="B13" s="236"/>
      <c r="C13" s="236"/>
      <c r="D13" s="236"/>
      <c r="E13" s="236"/>
      <c r="F13" s="236"/>
      <c r="G13" s="236" t="s">
        <v>121</v>
      </c>
      <c r="H13" s="239" t="s">
        <v>586</v>
      </c>
      <c r="I13" s="239"/>
      <c r="J13" s="239"/>
    </row>
    <row r="14" spans="2:10" ht="19.5" customHeight="1">
      <c r="B14" s="236"/>
      <c r="C14" s="236"/>
      <c r="D14" s="236"/>
      <c r="E14" s="236"/>
      <c r="F14" s="236"/>
      <c r="G14" s="236" t="s">
        <v>581</v>
      </c>
      <c r="H14" s="239" t="s">
        <v>587</v>
      </c>
      <c r="I14" s="239"/>
      <c r="J14" s="239"/>
    </row>
    <row r="15" spans="2:10" ht="14.25">
      <c r="B15" s="236"/>
      <c r="C15" s="236"/>
      <c r="D15" s="236"/>
      <c r="E15" s="236"/>
      <c r="F15" s="236"/>
      <c r="G15" s="236"/>
      <c r="H15" s="236"/>
      <c r="I15" s="236"/>
      <c r="J15" s="236"/>
    </row>
    <row r="16" spans="2:10" ht="14.25">
      <c r="B16" s="236"/>
      <c r="C16" s="236"/>
      <c r="D16" s="236"/>
      <c r="E16" s="236"/>
      <c r="F16" s="236"/>
      <c r="G16" s="236"/>
      <c r="H16" s="236"/>
      <c r="I16" s="236"/>
      <c r="J16" s="236"/>
    </row>
    <row r="17" spans="2:10" ht="14.25">
      <c r="B17" s="236"/>
      <c r="C17" s="236"/>
      <c r="D17" s="236"/>
      <c r="E17" s="236"/>
      <c r="F17" s="236"/>
      <c r="G17" s="236"/>
      <c r="H17" s="236"/>
      <c r="I17" s="236"/>
      <c r="J17" s="236"/>
    </row>
    <row r="18" spans="2:10" ht="14.25">
      <c r="B18" s="236"/>
      <c r="C18" s="236"/>
      <c r="D18" s="236"/>
      <c r="E18" s="236"/>
      <c r="F18" s="236"/>
      <c r="G18" s="236"/>
      <c r="H18" s="236"/>
      <c r="I18" s="236"/>
      <c r="J18" s="236"/>
    </row>
    <row r="19" spans="2:10" ht="13.5" customHeight="1">
      <c r="B19" s="238" t="s">
        <v>255</v>
      </c>
      <c r="C19" s="238"/>
      <c r="D19" s="238"/>
      <c r="E19" s="238"/>
      <c r="F19" s="238"/>
      <c r="G19" s="238"/>
      <c r="H19" s="238"/>
      <c r="I19" s="238"/>
      <c r="J19" s="238"/>
    </row>
    <row r="20" spans="2:10">
      <c r="B20" s="238"/>
      <c r="C20" s="238"/>
      <c r="D20" s="238"/>
      <c r="E20" s="238"/>
      <c r="F20" s="238"/>
      <c r="G20" s="238"/>
      <c r="H20" s="238"/>
      <c r="I20" s="238"/>
      <c r="J20" s="238"/>
    </row>
    <row r="21" spans="2:10">
      <c r="B21" s="238"/>
      <c r="C21" s="238"/>
      <c r="D21" s="238"/>
      <c r="E21" s="238"/>
      <c r="F21" s="238"/>
      <c r="G21" s="238"/>
      <c r="H21" s="238"/>
      <c r="I21" s="238"/>
      <c r="J21" s="238"/>
    </row>
    <row r="22" spans="2:10">
      <c r="B22" s="238"/>
      <c r="C22" s="238"/>
      <c r="D22" s="238"/>
      <c r="E22" s="238"/>
      <c r="F22" s="238"/>
      <c r="G22" s="238"/>
      <c r="H22" s="238"/>
      <c r="I22" s="238"/>
      <c r="J22" s="238"/>
    </row>
    <row r="23" spans="2:10" ht="14.25">
      <c r="B23" s="236"/>
      <c r="C23" s="236"/>
      <c r="D23" s="236"/>
      <c r="E23" s="236"/>
      <c r="F23" s="236"/>
      <c r="G23" s="236"/>
      <c r="H23" s="236"/>
      <c r="I23" s="236"/>
      <c r="J23" s="236"/>
    </row>
    <row r="24" spans="2:10" ht="27.75" customHeight="1">
      <c r="B24" s="236"/>
      <c r="C24" s="236" t="s">
        <v>568</v>
      </c>
      <c r="D24" s="237" t="s">
        <v>579</v>
      </c>
      <c r="E24" s="237"/>
      <c r="F24" s="237" t="s">
        <v>582</v>
      </c>
      <c r="G24" s="237" t="s">
        <v>579</v>
      </c>
      <c r="H24" s="237"/>
      <c r="I24" s="237" t="s">
        <v>583</v>
      </c>
      <c r="J24" s="236"/>
    </row>
    <row r="25" spans="2:10" ht="14.25">
      <c r="B25" s="236"/>
      <c r="C25" s="236"/>
      <c r="D25" s="239"/>
      <c r="E25" s="239"/>
      <c r="F25" s="239"/>
      <c r="G25" s="239"/>
      <c r="H25" s="239"/>
      <c r="I25" s="239"/>
      <c r="J25" s="236"/>
    </row>
    <row r="26" spans="2:10" ht="33" customHeight="1">
      <c r="B26" s="236"/>
      <c r="C26" s="236"/>
      <c r="D26" s="239" t="s">
        <v>585</v>
      </c>
      <c r="E26" s="239"/>
      <c r="F26" s="239"/>
      <c r="G26" s="239"/>
      <c r="H26" s="239"/>
      <c r="I26" s="239"/>
      <c r="J26" s="236"/>
    </row>
    <row r="27" spans="2:10" ht="14.25">
      <c r="B27" s="236"/>
      <c r="C27" s="236"/>
      <c r="D27" s="236"/>
      <c r="E27" s="236"/>
      <c r="F27" s="236"/>
      <c r="G27" s="236"/>
      <c r="H27" s="236"/>
      <c r="I27" s="236"/>
      <c r="J27" s="236"/>
    </row>
    <row r="28" spans="2:10" ht="14.25">
      <c r="B28" s="236"/>
      <c r="C28" s="236"/>
      <c r="D28" s="236"/>
      <c r="E28" s="236"/>
      <c r="F28" s="236"/>
      <c r="G28" s="236"/>
      <c r="H28" s="236"/>
      <c r="I28" s="236"/>
      <c r="J28" s="236"/>
    </row>
    <row r="29" spans="2:10" ht="14.25">
      <c r="B29" s="236"/>
      <c r="C29" s="236"/>
      <c r="D29" s="236"/>
      <c r="E29" s="236"/>
      <c r="F29" s="236"/>
      <c r="G29" s="236"/>
      <c r="H29" s="236"/>
      <c r="I29" s="236"/>
      <c r="J29" s="236"/>
    </row>
    <row r="30" spans="2:10" ht="14.25">
      <c r="B30" s="236"/>
      <c r="C30" s="236"/>
      <c r="D30" s="236"/>
      <c r="E30" s="236"/>
      <c r="F30" s="236"/>
      <c r="G30" s="236"/>
      <c r="H30" s="236"/>
      <c r="I30" s="236"/>
      <c r="J30" s="236"/>
    </row>
    <row r="31" spans="2:10" ht="14.25">
      <c r="B31" s="236"/>
      <c r="C31" s="236"/>
      <c r="D31" s="236"/>
      <c r="E31" s="236"/>
      <c r="F31" s="236"/>
      <c r="G31" s="236"/>
      <c r="H31" s="236"/>
      <c r="I31" s="236"/>
      <c r="J31" s="236"/>
    </row>
    <row r="32" spans="2:10" ht="14.25">
      <c r="B32" s="236"/>
      <c r="C32" s="236" t="s">
        <v>235</v>
      </c>
      <c r="D32" s="236"/>
      <c r="E32" s="236"/>
      <c r="F32" s="236"/>
      <c r="G32" s="236"/>
      <c r="H32" s="236"/>
      <c r="I32" s="236"/>
      <c r="J32" s="236"/>
    </row>
    <row r="33" spans="2:10" ht="14.25">
      <c r="B33" s="236"/>
      <c r="C33" s="236"/>
      <c r="D33" s="236"/>
      <c r="E33" s="236"/>
      <c r="F33" s="236"/>
      <c r="G33" s="236"/>
      <c r="H33" s="236"/>
      <c r="I33" s="236"/>
      <c r="J33" s="236"/>
    </row>
    <row r="34" spans="2:10" ht="20.25" customHeight="1">
      <c r="B34" s="236"/>
      <c r="C34" s="236"/>
      <c r="D34" s="236" t="s">
        <v>584</v>
      </c>
      <c r="E34" s="239" t="s">
        <v>588</v>
      </c>
      <c r="F34" s="239"/>
      <c r="G34" s="239"/>
      <c r="H34" s="239"/>
      <c r="I34" s="236"/>
      <c r="J34" s="236"/>
    </row>
    <row r="35" spans="2:10" ht="20.25" customHeight="1">
      <c r="B35" s="236"/>
      <c r="C35" s="236"/>
      <c r="D35" s="236" t="s">
        <v>121</v>
      </c>
      <c r="E35" s="239" t="s">
        <v>586</v>
      </c>
      <c r="F35" s="239"/>
      <c r="G35" s="239"/>
      <c r="H35" s="239"/>
      <c r="I35" s="236"/>
      <c r="J35" s="236"/>
    </row>
    <row r="36" spans="2:10" ht="20.25" customHeight="1">
      <c r="B36" s="236"/>
      <c r="C36" s="236"/>
      <c r="D36" s="236" t="s">
        <v>581</v>
      </c>
      <c r="E36" s="239" t="s">
        <v>531</v>
      </c>
      <c r="F36" s="239"/>
      <c r="G36" s="239"/>
      <c r="H36" s="239"/>
      <c r="I36" s="236"/>
      <c r="J36" s="236"/>
    </row>
    <row r="37" spans="2:10" ht="14.25">
      <c r="B37" s="236"/>
      <c r="C37" s="236"/>
      <c r="D37" s="236"/>
      <c r="E37" s="236"/>
      <c r="F37" s="236"/>
      <c r="G37" s="236"/>
      <c r="H37" s="236"/>
      <c r="I37" s="236"/>
      <c r="J37" s="236"/>
    </row>
    <row r="38" spans="2:10" ht="14.25">
      <c r="B38" s="236"/>
      <c r="C38" s="236"/>
      <c r="D38" s="236"/>
      <c r="E38" s="236"/>
      <c r="F38" s="236"/>
      <c r="G38" s="236"/>
      <c r="H38" s="236"/>
      <c r="I38" s="236"/>
      <c r="J38" s="236"/>
    </row>
    <row r="39" spans="2:10">
      <c r="B39" s="235"/>
      <c r="C39" s="235"/>
      <c r="D39" s="235"/>
      <c r="E39" s="235"/>
      <c r="F39" s="235"/>
      <c r="G39" s="235"/>
      <c r="H39" s="235"/>
      <c r="I39" s="235"/>
      <c r="J39" s="235"/>
    </row>
    <row r="40" spans="2:10">
      <c r="B40" s="235"/>
      <c r="C40" s="235"/>
      <c r="D40" s="235"/>
      <c r="E40" s="235"/>
      <c r="F40" s="235"/>
      <c r="G40" s="235"/>
      <c r="H40" s="235"/>
      <c r="I40" s="235"/>
      <c r="J40" s="235"/>
    </row>
  </sheetData>
  <mergeCells count="14">
    <mergeCell ref="H7:J7"/>
    <mergeCell ref="B10:D10"/>
    <mergeCell ref="H12:J12"/>
    <mergeCell ref="H13:J13"/>
    <mergeCell ref="H14:J14"/>
    <mergeCell ref="D24:E24"/>
    <mergeCell ref="G24:H24"/>
    <mergeCell ref="D25:I25"/>
    <mergeCell ref="D26:I26"/>
    <mergeCell ref="E34:H34"/>
    <mergeCell ref="E35:H35"/>
    <mergeCell ref="E36:H36"/>
    <mergeCell ref="B2:J4"/>
    <mergeCell ref="B19:J22"/>
  </mergeCells>
  <phoneticPr fontId="22"/>
  <printOptions horizontalCentered="1" verticalCentered="1"/>
  <pageMargins left="0.70866141732283461" right="0.70866141732283461" top="0.74803149606299213" bottom="0.74803149606299213" header="0.31496062992125984" footer="0.31496062992125984"/>
  <pageSetup paperSize="9" fitToWidth="1" fitToHeight="1" orientation="portrait"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W36"/>
  <sheetViews>
    <sheetView showGridLines="0" view="pageBreakPreview" zoomScale="75" zoomScaleNormal="160" zoomScaleSheetLayoutView="75" workbookViewId="0">
      <selection activeCell="B4" sqref="B4:C4"/>
    </sheetView>
  </sheetViews>
  <sheetFormatPr defaultRowHeight="13.5"/>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 min="20" max="22" width="27.25" customWidth="1"/>
  </cols>
  <sheetData>
    <row r="1" spans="1:23" ht="33" customHeight="1">
      <c r="A1" s="433" t="s">
        <v>491</v>
      </c>
      <c r="F1" s="433"/>
    </row>
    <row r="2" spans="1:23">
      <c r="B2" s="513" t="s">
        <v>701</v>
      </c>
      <c r="C2" s="525"/>
      <c r="D2" s="525"/>
      <c r="E2" s="525"/>
      <c r="F2" s="525"/>
      <c r="G2" s="525"/>
      <c r="H2" s="525"/>
      <c r="I2" s="525"/>
      <c r="J2" s="525"/>
      <c r="K2" s="525"/>
      <c r="L2" s="525"/>
      <c r="M2" s="525"/>
      <c r="N2" s="525"/>
      <c r="O2" s="525"/>
      <c r="P2" s="525"/>
      <c r="Q2" s="525"/>
      <c r="R2" s="525"/>
      <c r="S2" s="525"/>
      <c r="T2" s="525"/>
      <c r="U2" s="525"/>
      <c r="V2" s="525"/>
      <c r="W2" s="584"/>
    </row>
    <row r="3" spans="1:23">
      <c r="B3" s="514"/>
      <c r="C3" s="526"/>
      <c r="D3" s="526"/>
      <c r="E3" s="526"/>
      <c r="F3" s="526"/>
      <c r="G3" s="526"/>
      <c r="H3" s="526"/>
      <c r="I3" s="526"/>
      <c r="J3" s="526"/>
      <c r="K3" s="526"/>
      <c r="L3" s="526"/>
      <c r="M3" s="526"/>
      <c r="N3" s="526"/>
      <c r="O3" s="526"/>
      <c r="P3" s="526"/>
      <c r="Q3" s="526"/>
      <c r="R3" s="526"/>
      <c r="S3" s="526"/>
      <c r="T3" s="526"/>
      <c r="U3" s="526"/>
      <c r="V3" s="526"/>
      <c r="W3" s="585"/>
    </row>
    <row r="4" spans="1:23" ht="15.75" customHeight="1">
      <c r="B4" s="515"/>
      <c r="C4" s="515"/>
      <c r="D4" s="536"/>
      <c r="E4" s="536"/>
      <c r="F4" s="536"/>
      <c r="G4" s="536"/>
      <c r="H4" s="536"/>
      <c r="I4" s="536"/>
      <c r="J4" s="536"/>
      <c r="K4" s="536"/>
      <c r="L4" s="536"/>
      <c r="M4" s="536"/>
      <c r="N4" s="536"/>
      <c r="O4" s="536"/>
      <c r="P4" s="536"/>
      <c r="Q4" s="536"/>
      <c r="R4" s="536"/>
      <c r="S4" s="536"/>
      <c r="T4" s="536"/>
      <c r="U4" s="536"/>
      <c r="V4" s="536"/>
      <c r="W4" s="536"/>
    </row>
    <row r="5" spans="1:23" ht="15.75" customHeight="1">
      <c r="B5" s="515"/>
      <c r="C5" s="515"/>
      <c r="D5" s="536"/>
      <c r="E5" s="536"/>
      <c r="F5" s="536"/>
      <c r="G5" s="536"/>
      <c r="H5" s="536"/>
      <c r="I5" s="536"/>
      <c r="J5" s="536"/>
      <c r="K5" s="536"/>
      <c r="L5" s="536"/>
      <c r="M5" s="536"/>
      <c r="N5" s="536"/>
      <c r="O5" s="536"/>
      <c r="P5" s="536"/>
      <c r="Q5" s="536"/>
      <c r="R5" s="536"/>
      <c r="S5" s="536"/>
      <c r="T5" s="536"/>
      <c r="U5" s="536"/>
      <c r="V5" s="536"/>
      <c r="W5" s="536"/>
    </row>
    <row r="6" spans="1:23" ht="15.75" customHeight="1">
      <c r="B6" s="515"/>
      <c r="C6" s="515"/>
      <c r="D6" s="536"/>
      <c r="E6" s="536"/>
      <c r="F6" s="536"/>
      <c r="G6" s="536"/>
      <c r="H6" s="536"/>
      <c r="I6" s="536"/>
      <c r="J6" s="536"/>
      <c r="K6" s="536"/>
      <c r="L6" s="536"/>
      <c r="M6" s="536"/>
      <c r="N6" s="536"/>
      <c r="O6" s="536"/>
      <c r="P6" s="536"/>
      <c r="Q6" s="536"/>
      <c r="R6" s="536"/>
      <c r="S6" s="536"/>
      <c r="T6" s="536"/>
      <c r="U6" s="536"/>
      <c r="V6" s="536"/>
      <c r="W6" s="536"/>
    </row>
    <row r="7" spans="1:23" ht="15.75" customHeight="1">
      <c r="B7" s="536"/>
      <c r="C7" s="536"/>
      <c r="D7" s="536"/>
      <c r="E7" s="536"/>
      <c r="F7" s="536"/>
      <c r="G7" s="536"/>
      <c r="H7" s="536"/>
      <c r="I7" s="536"/>
      <c r="J7" s="536"/>
      <c r="K7" s="536"/>
      <c r="L7" s="536"/>
      <c r="M7" s="536"/>
      <c r="N7" s="536"/>
      <c r="O7" s="536"/>
      <c r="P7" s="536"/>
      <c r="Q7" s="536"/>
      <c r="R7" s="536"/>
      <c r="S7" s="536"/>
      <c r="T7" s="536"/>
      <c r="U7" s="536"/>
      <c r="V7" s="536"/>
      <c r="W7" s="536"/>
    </row>
    <row r="8" spans="1:23" ht="20.25">
      <c r="B8" s="516"/>
      <c r="C8" s="527"/>
      <c r="D8" s="329" t="s">
        <v>670</v>
      </c>
      <c r="E8" s="329"/>
      <c r="F8" s="329"/>
      <c r="G8" s="329"/>
      <c r="H8" s="570" t="s">
        <v>169</v>
      </c>
      <c r="I8" s="576"/>
      <c r="J8" s="329"/>
      <c r="K8" s="570" t="s">
        <v>221</v>
      </c>
      <c r="L8" s="574"/>
      <c r="M8" s="576"/>
      <c r="N8" s="329"/>
      <c r="O8" s="329"/>
      <c r="P8" s="329"/>
      <c r="Q8" s="329"/>
      <c r="R8" s="329"/>
      <c r="S8" s="329"/>
      <c r="T8" s="329"/>
      <c r="U8" s="329"/>
      <c r="V8" s="329"/>
      <c r="W8" s="329"/>
    </row>
    <row r="9" spans="1:23" ht="45.75" customHeight="1">
      <c r="B9" s="517"/>
      <c r="C9" s="595"/>
      <c r="D9" s="599"/>
      <c r="E9" s="546" t="s">
        <v>67</v>
      </c>
      <c r="F9" s="553"/>
      <c r="G9" s="553"/>
      <c r="H9" s="555"/>
      <c r="I9" s="563"/>
      <c r="J9" s="1065" t="s">
        <v>277</v>
      </c>
      <c r="K9" s="571"/>
      <c r="L9" s="571"/>
      <c r="M9" s="571"/>
      <c r="N9" s="1066"/>
      <c r="O9" s="1066"/>
      <c r="P9" s="1068" t="s">
        <v>440</v>
      </c>
      <c r="Q9" s="632"/>
      <c r="R9" s="636" t="s">
        <v>442</v>
      </c>
      <c r="S9" s="647" t="s">
        <v>5</v>
      </c>
      <c r="T9" s="1072" t="s">
        <v>590</v>
      </c>
      <c r="U9" s="1072" t="s">
        <v>550</v>
      </c>
      <c r="V9" s="1072" t="s">
        <v>642</v>
      </c>
      <c r="W9" s="1081"/>
    </row>
    <row r="10" spans="1:23" ht="37.5">
      <c r="B10" s="518" t="s">
        <v>207</v>
      </c>
      <c r="C10" s="529" t="s">
        <v>418</v>
      </c>
      <c r="D10" s="600" t="s">
        <v>294</v>
      </c>
      <c r="E10" s="547" t="s">
        <v>420</v>
      </c>
      <c r="F10" s="547" t="s">
        <v>410</v>
      </c>
      <c r="G10" s="547" t="s">
        <v>421</v>
      </c>
      <c r="H10" s="556" t="s">
        <v>336</v>
      </c>
      <c r="I10" s="564" t="s">
        <v>427</v>
      </c>
      <c r="J10" s="538" t="s">
        <v>85</v>
      </c>
      <c r="K10" s="538" t="s">
        <v>282</v>
      </c>
      <c r="L10" s="575" t="s">
        <v>325</v>
      </c>
      <c r="M10" s="575" t="s">
        <v>443</v>
      </c>
      <c r="N10" s="617" t="s">
        <v>446</v>
      </c>
      <c r="O10" s="1067" t="s">
        <v>444</v>
      </c>
      <c r="P10" s="556" t="s">
        <v>19</v>
      </c>
      <c r="Q10" s="556" t="s">
        <v>447</v>
      </c>
      <c r="R10" s="637" t="s">
        <v>447</v>
      </c>
      <c r="S10" s="648" t="s">
        <v>447</v>
      </c>
      <c r="T10" s="548" t="s">
        <v>447</v>
      </c>
      <c r="U10" s="548" t="s">
        <v>447</v>
      </c>
      <c r="V10" s="1076" t="s">
        <v>447</v>
      </c>
      <c r="W10" s="546" t="s">
        <v>44</v>
      </c>
    </row>
    <row r="11" spans="1:23" ht="37.5">
      <c r="B11" s="519" t="s">
        <v>118</v>
      </c>
      <c r="C11" s="596" t="s">
        <v>430</v>
      </c>
      <c r="D11" s="601" t="s">
        <v>449</v>
      </c>
      <c r="E11" s="606">
        <v>1218</v>
      </c>
      <c r="F11" s="606">
        <v>1146</v>
      </c>
      <c r="G11" s="606">
        <v>1389</v>
      </c>
      <c r="H11" s="557">
        <f t="shared" ref="H11:H22" si="0">AVERAGE(E11:G11)</f>
        <v>1251</v>
      </c>
      <c r="I11" s="606">
        <v>1247</v>
      </c>
      <c r="J11" s="606"/>
      <c r="K11" s="606"/>
      <c r="L11" s="606"/>
      <c r="M11" s="606"/>
      <c r="N11" s="606">
        <v>35</v>
      </c>
      <c r="O11" s="620" t="s">
        <v>451</v>
      </c>
      <c r="P11" s="627">
        <v>250000</v>
      </c>
      <c r="Q11" s="627">
        <f t="shared" ref="Q11:Q22" si="1">N11*P11</f>
        <v>8750000</v>
      </c>
      <c r="R11" s="638">
        <v>12340000</v>
      </c>
      <c r="S11" s="1069">
        <f t="shared" ref="S11:S22" si="2">MIN(Q11:R11)</f>
        <v>8750000</v>
      </c>
      <c r="T11" s="638">
        <v>9000000</v>
      </c>
      <c r="U11" s="638">
        <v>9000000</v>
      </c>
      <c r="V11" s="1077">
        <f>S11-U11</f>
        <v>-250000</v>
      </c>
      <c r="W11" s="1082"/>
    </row>
    <row r="12" spans="1:23" ht="57">
      <c r="B12" s="520" t="s">
        <v>118</v>
      </c>
      <c r="C12" s="597" t="s">
        <v>149</v>
      </c>
      <c r="D12" s="602" t="s">
        <v>453</v>
      </c>
      <c r="E12" s="607"/>
      <c r="F12" s="607"/>
      <c r="G12" s="607"/>
      <c r="H12" s="610" t="e">
        <f t="shared" si="0"/>
        <v>#DIV/0!</v>
      </c>
      <c r="I12" s="607"/>
      <c r="J12" s="607" t="s">
        <v>197</v>
      </c>
      <c r="K12" s="607">
        <v>533</v>
      </c>
      <c r="L12" s="607" t="s">
        <v>331</v>
      </c>
      <c r="M12" s="607">
        <v>481</v>
      </c>
      <c r="N12" s="607">
        <v>21</v>
      </c>
      <c r="O12" s="621" t="s">
        <v>454</v>
      </c>
      <c r="P12" s="628">
        <v>250000</v>
      </c>
      <c r="Q12" s="628">
        <f t="shared" si="1"/>
        <v>5250000</v>
      </c>
      <c r="R12" s="639">
        <v>3200000</v>
      </c>
      <c r="S12" s="1070">
        <f t="shared" si="2"/>
        <v>3200000</v>
      </c>
      <c r="T12" s="639">
        <v>3200000</v>
      </c>
      <c r="U12" s="639">
        <v>3200000</v>
      </c>
      <c r="V12" s="1078">
        <f>S12-U12</f>
        <v>0</v>
      </c>
      <c r="W12" s="1083"/>
    </row>
    <row r="13" spans="1:23" ht="18.75">
      <c r="B13" s="521">
        <v>1</v>
      </c>
      <c r="C13" s="532"/>
      <c r="D13" s="603"/>
      <c r="E13" s="550"/>
      <c r="F13" s="550"/>
      <c r="G13" s="550"/>
      <c r="H13" s="559" t="e">
        <f t="shared" si="0"/>
        <v>#DIV/0!</v>
      </c>
      <c r="I13" s="550"/>
      <c r="J13" s="550"/>
      <c r="K13" s="550"/>
      <c r="L13" s="550"/>
      <c r="M13" s="550"/>
      <c r="N13" s="550"/>
      <c r="O13" s="622" t="s">
        <v>195</v>
      </c>
      <c r="P13" s="629">
        <v>250000</v>
      </c>
      <c r="Q13" s="633">
        <f t="shared" si="1"/>
        <v>0</v>
      </c>
      <c r="R13" s="640"/>
      <c r="S13" s="633">
        <f t="shared" si="2"/>
        <v>0</v>
      </c>
      <c r="T13" s="1073"/>
      <c r="U13" s="1073"/>
      <c r="V13" s="1079"/>
      <c r="W13" s="1084"/>
    </row>
    <row r="14" spans="1:23" ht="18.75">
      <c r="B14" s="522">
        <v>2</v>
      </c>
      <c r="C14" s="533"/>
      <c r="D14" s="603"/>
      <c r="E14" s="551"/>
      <c r="F14" s="551"/>
      <c r="G14" s="551"/>
      <c r="H14" s="560" t="e">
        <f t="shared" si="0"/>
        <v>#DIV/0!</v>
      </c>
      <c r="I14" s="551"/>
      <c r="J14" s="550"/>
      <c r="K14" s="550"/>
      <c r="L14" s="550"/>
      <c r="M14" s="550"/>
      <c r="N14" s="550"/>
      <c r="O14" s="622" t="s">
        <v>195</v>
      </c>
      <c r="P14" s="630">
        <v>250000</v>
      </c>
      <c r="Q14" s="634">
        <f t="shared" si="1"/>
        <v>0</v>
      </c>
      <c r="R14" s="641"/>
      <c r="S14" s="634">
        <f t="shared" si="2"/>
        <v>0</v>
      </c>
      <c r="T14" s="638"/>
      <c r="U14" s="638"/>
      <c r="V14" s="627"/>
      <c r="W14" s="1085"/>
    </row>
    <row r="15" spans="1:23" ht="18.75">
      <c r="B15" s="522">
        <v>3</v>
      </c>
      <c r="C15" s="533"/>
      <c r="D15" s="603"/>
      <c r="E15" s="551"/>
      <c r="F15" s="551"/>
      <c r="G15" s="551"/>
      <c r="H15" s="560" t="e">
        <f t="shared" si="0"/>
        <v>#DIV/0!</v>
      </c>
      <c r="I15" s="551"/>
      <c r="J15" s="550"/>
      <c r="K15" s="550"/>
      <c r="L15" s="550"/>
      <c r="M15" s="550"/>
      <c r="N15" s="550"/>
      <c r="O15" s="622" t="s">
        <v>195</v>
      </c>
      <c r="P15" s="630">
        <v>250000</v>
      </c>
      <c r="Q15" s="634">
        <f t="shared" si="1"/>
        <v>0</v>
      </c>
      <c r="R15" s="641"/>
      <c r="S15" s="634">
        <f t="shared" si="2"/>
        <v>0</v>
      </c>
      <c r="T15" s="638"/>
      <c r="U15" s="638"/>
      <c r="V15" s="627"/>
      <c r="W15" s="1085"/>
    </row>
    <row r="16" spans="1:23" ht="18.75">
      <c r="B16" s="522">
        <v>4</v>
      </c>
      <c r="C16" s="533"/>
      <c r="D16" s="603"/>
      <c r="E16" s="551"/>
      <c r="F16" s="551"/>
      <c r="G16" s="551"/>
      <c r="H16" s="560" t="e">
        <f t="shared" si="0"/>
        <v>#DIV/0!</v>
      </c>
      <c r="I16" s="551"/>
      <c r="J16" s="550"/>
      <c r="K16" s="550"/>
      <c r="L16" s="550"/>
      <c r="M16" s="550"/>
      <c r="N16" s="550"/>
      <c r="O16" s="622" t="s">
        <v>195</v>
      </c>
      <c r="P16" s="630">
        <v>250000</v>
      </c>
      <c r="Q16" s="634">
        <f t="shared" si="1"/>
        <v>0</v>
      </c>
      <c r="R16" s="641"/>
      <c r="S16" s="634">
        <f t="shared" si="2"/>
        <v>0</v>
      </c>
      <c r="T16" s="638"/>
      <c r="U16" s="638"/>
      <c r="V16" s="627"/>
      <c r="W16" s="1085"/>
    </row>
    <row r="17" spans="2:23" ht="18.75">
      <c r="B17" s="522">
        <v>5</v>
      </c>
      <c r="C17" s="533"/>
      <c r="D17" s="603"/>
      <c r="E17" s="551"/>
      <c r="F17" s="551"/>
      <c r="G17" s="551"/>
      <c r="H17" s="560" t="e">
        <f t="shared" si="0"/>
        <v>#DIV/0!</v>
      </c>
      <c r="I17" s="551"/>
      <c r="J17" s="550"/>
      <c r="K17" s="550"/>
      <c r="L17" s="550"/>
      <c r="M17" s="550"/>
      <c r="N17" s="550"/>
      <c r="O17" s="622" t="s">
        <v>195</v>
      </c>
      <c r="P17" s="630">
        <v>250000</v>
      </c>
      <c r="Q17" s="634">
        <f t="shared" si="1"/>
        <v>0</v>
      </c>
      <c r="R17" s="641"/>
      <c r="S17" s="634">
        <f t="shared" si="2"/>
        <v>0</v>
      </c>
      <c r="T17" s="638"/>
      <c r="U17" s="638"/>
      <c r="V17" s="627"/>
      <c r="W17" s="1085"/>
    </row>
    <row r="18" spans="2:23" ht="18.75">
      <c r="B18" s="522">
        <v>6</v>
      </c>
      <c r="C18" s="533"/>
      <c r="D18" s="603"/>
      <c r="E18" s="551"/>
      <c r="F18" s="551"/>
      <c r="G18" s="551"/>
      <c r="H18" s="560" t="e">
        <f t="shared" si="0"/>
        <v>#DIV/0!</v>
      </c>
      <c r="I18" s="551"/>
      <c r="J18" s="550"/>
      <c r="K18" s="550"/>
      <c r="L18" s="550"/>
      <c r="M18" s="550"/>
      <c r="N18" s="550"/>
      <c r="O18" s="622" t="s">
        <v>195</v>
      </c>
      <c r="P18" s="630">
        <v>250000</v>
      </c>
      <c r="Q18" s="634">
        <f t="shared" si="1"/>
        <v>0</v>
      </c>
      <c r="R18" s="641"/>
      <c r="S18" s="634">
        <f t="shared" si="2"/>
        <v>0</v>
      </c>
      <c r="T18" s="638"/>
      <c r="U18" s="638"/>
      <c r="V18" s="627"/>
      <c r="W18" s="1085"/>
    </row>
    <row r="19" spans="2:23" ht="18.75">
      <c r="B19" s="522">
        <v>7</v>
      </c>
      <c r="C19" s="533"/>
      <c r="D19" s="603"/>
      <c r="E19" s="551"/>
      <c r="F19" s="551"/>
      <c r="G19" s="551"/>
      <c r="H19" s="560" t="e">
        <f t="shared" si="0"/>
        <v>#DIV/0!</v>
      </c>
      <c r="I19" s="551"/>
      <c r="J19" s="550"/>
      <c r="K19" s="550"/>
      <c r="L19" s="550"/>
      <c r="M19" s="550"/>
      <c r="N19" s="550"/>
      <c r="O19" s="622" t="s">
        <v>195</v>
      </c>
      <c r="P19" s="630">
        <v>250000</v>
      </c>
      <c r="Q19" s="634">
        <f t="shared" si="1"/>
        <v>0</v>
      </c>
      <c r="R19" s="641"/>
      <c r="S19" s="634">
        <f t="shared" si="2"/>
        <v>0</v>
      </c>
      <c r="T19" s="638"/>
      <c r="U19" s="638"/>
      <c r="V19" s="627"/>
      <c r="W19" s="1085"/>
    </row>
    <row r="20" spans="2:23" ht="18.75">
      <c r="B20" s="522">
        <v>8</v>
      </c>
      <c r="C20" s="533"/>
      <c r="D20" s="603"/>
      <c r="E20" s="551"/>
      <c r="F20" s="551"/>
      <c r="G20" s="551"/>
      <c r="H20" s="560" t="e">
        <f t="shared" si="0"/>
        <v>#DIV/0!</v>
      </c>
      <c r="I20" s="551"/>
      <c r="J20" s="550"/>
      <c r="K20" s="550"/>
      <c r="L20" s="550"/>
      <c r="M20" s="550"/>
      <c r="N20" s="550"/>
      <c r="O20" s="622" t="s">
        <v>195</v>
      </c>
      <c r="P20" s="630">
        <v>250000</v>
      </c>
      <c r="Q20" s="634">
        <f t="shared" si="1"/>
        <v>0</v>
      </c>
      <c r="R20" s="641"/>
      <c r="S20" s="634">
        <f t="shared" si="2"/>
        <v>0</v>
      </c>
      <c r="T20" s="638"/>
      <c r="U20" s="638"/>
      <c r="V20" s="627"/>
      <c r="W20" s="1085"/>
    </row>
    <row r="21" spans="2:23" ht="18.75">
      <c r="B21" s="522">
        <v>9</v>
      </c>
      <c r="C21" s="533"/>
      <c r="D21" s="603"/>
      <c r="E21" s="551"/>
      <c r="F21" s="551"/>
      <c r="G21" s="551"/>
      <c r="H21" s="560" t="e">
        <f t="shared" si="0"/>
        <v>#DIV/0!</v>
      </c>
      <c r="I21" s="551"/>
      <c r="J21" s="550"/>
      <c r="K21" s="550"/>
      <c r="L21" s="550"/>
      <c r="M21" s="550"/>
      <c r="N21" s="550"/>
      <c r="O21" s="622" t="s">
        <v>195</v>
      </c>
      <c r="P21" s="630">
        <v>250000</v>
      </c>
      <c r="Q21" s="634">
        <f t="shared" si="1"/>
        <v>0</v>
      </c>
      <c r="R21" s="641"/>
      <c r="S21" s="634">
        <f t="shared" si="2"/>
        <v>0</v>
      </c>
      <c r="T21" s="638"/>
      <c r="U21" s="638"/>
      <c r="V21" s="627"/>
      <c r="W21" s="1085"/>
    </row>
    <row r="22" spans="2:23" ht="19.5">
      <c r="B22" s="523">
        <v>10</v>
      </c>
      <c r="C22" s="534"/>
      <c r="D22" s="603"/>
      <c r="E22" s="552"/>
      <c r="F22" s="552"/>
      <c r="G22" s="552"/>
      <c r="H22" s="561" t="e">
        <f t="shared" si="0"/>
        <v>#DIV/0!</v>
      </c>
      <c r="I22" s="552"/>
      <c r="J22" s="566"/>
      <c r="K22" s="566"/>
      <c r="L22" s="566"/>
      <c r="M22" s="566"/>
      <c r="N22" s="566"/>
      <c r="O22" s="623" t="s">
        <v>195</v>
      </c>
      <c r="P22" s="631">
        <v>250000</v>
      </c>
      <c r="Q22" s="635">
        <f t="shared" si="1"/>
        <v>0</v>
      </c>
      <c r="R22" s="642"/>
      <c r="S22" s="1071">
        <f t="shared" si="2"/>
        <v>0</v>
      </c>
      <c r="T22" s="1074"/>
      <c r="U22" s="1075"/>
      <c r="V22" s="1080"/>
      <c r="W22" s="586"/>
    </row>
    <row r="23" spans="2:23" ht="19.5">
      <c r="B23" s="524" t="s">
        <v>109</v>
      </c>
      <c r="C23" s="598"/>
      <c r="D23" s="598"/>
      <c r="E23" s="598"/>
      <c r="F23" s="598"/>
      <c r="G23" s="598"/>
      <c r="H23" s="598"/>
      <c r="I23" s="598"/>
      <c r="J23" s="598"/>
      <c r="K23" s="598"/>
      <c r="L23" s="598"/>
      <c r="M23" s="598"/>
      <c r="N23" s="598"/>
      <c r="O23" s="598"/>
      <c r="P23" s="598"/>
      <c r="Q23" s="598"/>
      <c r="R23" s="598"/>
      <c r="S23" s="583">
        <f>SUM(S13:S22)</f>
        <v>0</v>
      </c>
      <c r="T23" s="583">
        <f>SUM(T13:T22)</f>
        <v>0</v>
      </c>
      <c r="U23" s="583">
        <f>SUM(U13:U22)</f>
        <v>0</v>
      </c>
      <c r="V23" s="583">
        <f>SUM(V13:V22)</f>
        <v>0</v>
      </c>
      <c r="W23" s="653"/>
    </row>
    <row r="24" spans="2:23" ht="14.25"/>
    <row r="25" spans="2:23" ht="69" customHeight="1">
      <c r="D25" s="543" t="s">
        <v>13</v>
      </c>
      <c r="J25" s="567" t="s">
        <v>455</v>
      </c>
      <c r="K25" s="572"/>
      <c r="L25" s="572"/>
      <c r="M25" s="572"/>
      <c r="N25" s="591"/>
      <c r="O25" s="624" t="s">
        <v>192</v>
      </c>
      <c r="R25" s="643" t="s">
        <v>457</v>
      </c>
    </row>
    <row r="26" spans="2:23" ht="18.75">
      <c r="D26" s="544" t="s">
        <v>449</v>
      </c>
      <c r="J26" s="568"/>
      <c r="K26" s="357"/>
      <c r="L26" s="357"/>
      <c r="M26" s="357"/>
      <c r="N26" s="592"/>
      <c r="O26" s="625"/>
    </row>
    <row r="27" spans="2:23" ht="112.5" customHeight="1">
      <c r="D27" s="544" t="s">
        <v>458</v>
      </c>
      <c r="J27" s="568"/>
      <c r="K27" s="357"/>
      <c r="L27" s="357"/>
      <c r="M27" s="357"/>
      <c r="N27" s="592"/>
      <c r="R27" s="644" t="s">
        <v>460</v>
      </c>
    </row>
    <row r="28" spans="2:23" ht="18.75">
      <c r="D28" s="544" t="s">
        <v>453</v>
      </c>
      <c r="J28" s="568"/>
      <c r="K28" s="357"/>
      <c r="L28" s="357"/>
      <c r="M28" s="357"/>
      <c r="N28" s="592"/>
      <c r="R28" s="645"/>
    </row>
    <row r="29" spans="2:23" ht="19.5">
      <c r="D29" s="545" t="s">
        <v>160</v>
      </c>
      <c r="J29" s="568"/>
      <c r="K29" s="357"/>
      <c r="L29" s="357"/>
      <c r="M29" s="357"/>
      <c r="N29" s="592"/>
      <c r="R29" s="645"/>
    </row>
    <row r="30" spans="2:23" ht="19.5" customHeight="1">
      <c r="D30" s="1064"/>
      <c r="J30" s="568"/>
      <c r="K30" s="357"/>
      <c r="L30" s="357"/>
      <c r="M30" s="357"/>
      <c r="N30" s="592"/>
      <c r="R30" s="645"/>
    </row>
    <row r="31" spans="2:23" ht="18.75" customHeight="1">
      <c r="J31" s="568"/>
      <c r="K31" s="357"/>
      <c r="L31" s="357"/>
      <c r="M31" s="357"/>
      <c r="N31" s="592"/>
      <c r="R31" s="645"/>
    </row>
    <row r="32" spans="2:23" ht="18.75" customHeight="1">
      <c r="J32" s="568"/>
      <c r="K32" s="357"/>
      <c r="L32" s="357"/>
      <c r="M32" s="357"/>
      <c r="N32" s="592"/>
      <c r="R32" s="646"/>
    </row>
    <row r="33" spans="10:14">
      <c r="J33" s="568"/>
      <c r="K33" s="357"/>
      <c r="L33" s="357"/>
      <c r="M33" s="357"/>
      <c r="N33" s="592"/>
    </row>
    <row r="34" spans="10:14">
      <c r="J34" s="568"/>
      <c r="K34" s="357"/>
      <c r="L34" s="357"/>
      <c r="M34" s="357"/>
      <c r="N34" s="592"/>
    </row>
    <row r="35" spans="10:14">
      <c r="J35" s="568"/>
      <c r="K35" s="357"/>
      <c r="L35" s="357"/>
      <c r="M35" s="357"/>
      <c r="N35" s="592"/>
    </row>
    <row r="36" spans="10:14">
      <c r="J36" s="569"/>
      <c r="K36" s="573"/>
      <c r="L36" s="573"/>
      <c r="M36" s="573"/>
      <c r="N36" s="593"/>
    </row>
  </sheetData>
  <mergeCells count="12">
    <mergeCell ref="B4:C4"/>
    <mergeCell ref="B5:C5"/>
    <mergeCell ref="B6:C6"/>
    <mergeCell ref="B8:C8"/>
    <mergeCell ref="H8:I8"/>
    <mergeCell ref="K8:M8"/>
    <mergeCell ref="E9:I9"/>
    <mergeCell ref="J9:M9"/>
    <mergeCell ref="P9:Q9"/>
    <mergeCell ref="B2:W3"/>
    <mergeCell ref="R27:R32"/>
    <mergeCell ref="J25:N36"/>
  </mergeCells>
  <phoneticPr fontId="22"/>
  <dataValidations count="2">
    <dataValidation type="list" allowBlank="1" showDropDown="0" showInputMessage="1" showErrorMessage="1" sqref="D11:D22">
      <formula1>$D$26:$D$29</formula1>
    </dataValidation>
    <dataValidation imeMode="off" allowBlank="1" showDropDown="0" showInputMessage="1" showErrorMessage="1" sqref="D8"/>
  </dataValidations>
  <printOptions horizontalCentered="1"/>
  <pageMargins left="0.39370078740157483" right="0.39370078740157483" top="0.74803149606299213" bottom="0.74803149606299213" header="0.31496062992125984" footer="0.31496062992125984"/>
  <pageSetup paperSize="9" scale="29" fitToWidth="1" fitToHeight="0" orientation="landscape" usePrinterDefaults="1" r:id="rId1"/>
  <headerFooter>
    <oddFooter>&amp;C&amp;P／&amp;N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X23"/>
  <sheetViews>
    <sheetView showGridLines="0" view="pageBreakPreview" zoomScale="130" zoomScaleNormal="70" zoomScaleSheetLayoutView="130" workbookViewId="0">
      <selection activeCell="B3" sqref="B3"/>
    </sheetView>
  </sheetViews>
  <sheetFormatPr defaultColWidth="9" defaultRowHeight="13.5"/>
  <cols>
    <col min="1" max="1" width="7.125" style="208" bestFit="1" customWidth="1"/>
    <col min="2" max="2" width="24.75" style="208" customWidth="1"/>
    <col min="3" max="16" width="11.25" style="208" customWidth="1"/>
    <col min="17" max="19" width="5.75" style="208" customWidth="1"/>
    <col min="20" max="21" width="5.625" style="208" customWidth="1"/>
    <col min="22" max="16384" width="9" style="208"/>
  </cols>
  <sheetData>
    <row r="1" spans="1:24" ht="21" customHeight="1">
      <c r="A1" s="594" t="s">
        <v>445</v>
      </c>
    </row>
    <row r="2" spans="1:24" ht="24" customHeight="1">
      <c r="B2" s="700" t="s">
        <v>391</v>
      </c>
      <c r="C2" s="714"/>
      <c r="D2" s="714"/>
      <c r="E2" s="714"/>
      <c r="F2" s="714"/>
      <c r="G2" s="714"/>
      <c r="H2" s="714"/>
      <c r="I2" s="714"/>
      <c r="J2" s="714"/>
      <c r="K2" s="714"/>
      <c r="L2" s="714"/>
      <c r="M2" s="714"/>
      <c r="N2" s="714"/>
      <c r="O2" s="714"/>
      <c r="P2" s="751"/>
    </row>
    <row r="4" spans="1:24" ht="19.5" customHeight="1">
      <c r="B4" s="701"/>
    </row>
    <row r="5" spans="1:24" ht="19.5" customHeight="1">
      <c r="B5" s="702"/>
    </row>
    <row r="6" spans="1:24" ht="19.5" customHeight="1">
      <c r="B6" s="702"/>
    </row>
    <row r="7" spans="1:24" ht="7.5" customHeight="1">
      <c r="B7" s="260"/>
      <c r="C7" s="260"/>
      <c r="D7" s="260"/>
      <c r="E7" s="260"/>
      <c r="F7" s="260"/>
      <c r="G7" s="260"/>
      <c r="H7" s="260"/>
      <c r="I7" s="260"/>
      <c r="J7" s="260"/>
      <c r="K7" s="260"/>
      <c r="L7" s="260"/>
      <c r="M7" s="260"/>
      <c r="N7" s="260"/>
      <c r="O7" s="260"/>
      <c r="P7" s="260"/>
    </row>
    <row r="8" spans="1:24" ht="19.5">
      <c r="B8" s="516"/>
      <c r="C8" s="527"/>
      <c r="D8" s="208" t="s">
        <v>670</v>
      </c>
      <c r="J8" s="734"/>
    </row>
    <row r="9" spans="1:24" ht="45" customHeight="1">
      <c r="B9" s="703" t="s">
        <v>498</v>
      </c>
      <c r="C9" s="715" t="s">
        <v>14</v>
      </c>
      <c r="D9" s="715" t="s">
        <v>659</v>
      </c>
      <c r="E9" s="724" t="s">
        <v>499</v>
      </c>
      <c r="F9" s="715" t="s">
        <v>401</v>
      </c>
      <c r="G9" s="724" t="s">
        <v>462</v>
      </c>
      <c r="H9" s="724" t="s">
        <v>502</v>
      </c>
      <c r="I9" s="724" t="s">
        <v>504</v>
      </c>
      <c r="J9" s="742" t="s">
        <v>651</v>
      </c>
      <c r="K9" s="746" t="s">
        <v>395</v>
      </c>
      <c r="L9" s="779" t="s">
        <v>232</v>
      </c>
      <c r="M9" s="1092" t="s">
        <v>476</v>
      </c>
      <c r="N9" s="1092" t="s">
        <v>287</v>
      </c>
      <c r="O9" s="1092" t="s">
        <v>550</v>
      </c>
      <c r="P9" s="1101" t="s">
        <v>224</v>
      </c>
      <c r="Q9" s="1107"/>
    </row>
    <row r="10" spans="1:24" ht="13.5" customHeight="1">
      <c r="B10" s="704"/>
      <c r="C10" s="716" t="s">
        <v>361</v>
      </c>
      <c r="D10" s="722" t="s">
        <v>248</v>
      </c>
      <c r="E10" s="716" t="s">
        <v>468</v>
      </c>
      <c r="F10" s="722" t="s">
        <v>505</v>
      </c>
      <c r="G10" s="716" t="s">
        <v>158</v>
      </c>
      <c r="H10" s="1086" t="s">
        <v>506</v>
      </c>
      <c r="I10" s="736"/>
      <c r="J10" s="743" t="s">
        <v>652</v>
      </c>
      <c r="K10" s="736" t="s">
        <v>278</v>
      </c>
      <c r="L10" s="736" t="s">
        <v>635</v>
      </c>
      <c r="M10" s="736" t="s">
        <v>543</v>
      </c>
      <c r="N10" s="736" t="s">
        <v>156</v>
      </c>
      <c r="O10" s="736" t="s">
        <v>448</v>
      </c>
      <c r="P10" s="780" t="s">
        <v>658</v>
      </c>
      <c r="Q10" s="1107"/>
    </row>
    <row r="11" spans="1:24" ht="18.75" customHeight="1">
      <c r="B11" s="705"/>
      <c r="C11" s="717" t="s">
        <v>508</v>
      </c>
      <c r="D11" s="717" t="s">
        <v>355</v>
      </c>
      <c r="E11" s="717" t="s">
        <v>508</v>
      </c>
      <c r="F11" s="717" t="s">
        <v>508</v>
      </c>
      <c r="G11" s="717" t="s">
        <v>188</v>
      </c>
      <c r="H11" s="717" t="s">
        <v>188</v>
      </c>
      <c r="I11" s="737" t="s">
        <v>163</v>
      </c>
      <c r="J11" s="737" t="s">
        <v>163</v>
      </c>
      <c r="K11" s="737" t="s">
        <v>163</v>
      </c>
      <c r="L11" s="753" t="s">
        <v>163</v>
      </c>
      <c r="M11" s="1093" t="s">
        <v>163</v>
      </c>
      <c r="N11" s="1093" t="s">
        <v>633</v>
      </c>
      <c r="O11" s="1093" t="s">
        <v>633</v>
      </c>
      <c r="P11" s="1102" t="s">
        <v>633</v>
      </c>
      <c r="Q11" s="1107"/>
    </row>
    <row r="12" spans="1:24" ht="22.5" customHeight="1">
      <c r="A12" s="208" t="s">
        <v>118</v>
      </c>
      <c r="B12" s="706" t="s">
        <v>72</v>
      </c>
      <c r="C12" s="718">
        <v>50000000</v>
      </c>
      <c r="D12" s="718">
        <v>8500000</v>
      </c>
      <c r="E12" s="725">
        <f t="shared" ref="E12:E17" si="0">C12-D12</f>
        <v>41500000</v>
      </c>
      <c r="F12" s="718">
        <v>40000000</v>
      </c>
      <c r="G12" s="728">
        <v>16800000</v>
      </c>
      <c r="H12" s="725">
        <f t="shared" ref="H12:H17" si="1">MIN(E12,F12,G12)</f>
        <v>16800000</v>
      </c>
      <c r="I12" s="738">
        <v>0.5</v>
      </c>
      <c r="J12" s="744">
        <f t="shared" ref="J12:J17" si="2">H12*2/1</f>
        <v>33600000</v>
      </c>
      <c r="K12" s="747">
        <v>16800000</v>
      </c>
      <c r="L12" s="754">
        <f t="shared" ref="L12:L17" si="3">ROUNDDOWN(MIN(J12,K12),-3)</f>
        <v>16800000</v>
      </c>
      <c r="M12" s="1094">
        <v>8400000</v>
      </c>
      <c r="N12" s="1094">
        <v>9000000</v>
      </c>
      <c r="O12" s="1094">
        <v>9000000</v>
      </c>
      <c r="P12" s="1103">
        <f>M12-O12</f>
        <v>-600000</v>
      </c>
      <c r="Q12" s="1108"/>
      <c r="R12" s="770"/>
      <c r="S12" s="770"/>
      <c r="T12" s="770"/>
      <c r="U12" s="770"/>
    </row>
    <row r="13" spans="1:24" ht="22.5" customHeight="1">
      <c r="A13" s="208" t="s">
        <v>118</v>
      </c>
      <c r="B13" s="706" t="s">
        <v>634</v>
      </c>
      <c r="C13" s="718">
        <v>50000000</v>
      </c>
      <c r="D13" s="718">
        <v>8500000</v>
      </c>
      <c r="E13" s="725">
        <f t="shared" si="0"/>
        <v>41500000</v>
      </c>
      <c r="F13" s="718">
        <v>40000000</v>
      </c>
      <c r="G13" s="728">
        <v>16800000</v>
      </c>
      <c r="H13" s="725">
        <f t="shared" si="1"/>
        <v>16800000</v>
      </c>
      <c r="I13" s="738">
        <v>0.5</v>
      </c>
      <c r="J13" s="744">
        <f t="shared" si="2"/>
        <v>33600000</v>
      </c>
      <c r="K13" s="747">
        <v>16800000</v>
      </c>
      <c r="L13" s="754">
        <f t="shared" si="3"/>
        <v>16800000</v>
      </c>
      <c r="M13" s="1094">
        <v>8400000</v>
      </c>
      <c r="N13" s="1094">
        <v>9000000</v>
      </c>
      <c r="O13" s="1094">
        <v>9000000</v>
      </c>
      <c r="P13" s="1103">
        <f>M13-O13</f>
        <v>-600000</v>
      </c>
      <c r="Q13" s="1108"/>
      <c r="R13" s="770"/>
      <c r="S13" s="770"/>
      <c r="T13" s="770"/>
      <c r="U13" s="770"/>
    </row>
    <row r="14" spans="1:24" ht="22.5" customHeight="1">
      <c r="B14" s="707"/>
      <c r="C14" s="719"/>
      <c r="D14" s="719"/>
      <c r="E14" s="726">
        <f t="shared" si="0"/>
        <v>0</v>
      </c>
      <c r="F14" s="719"/>
      <c r="G14" s="729">
        <v>16800000</v>
      </c>
      <c r="H14" s="726">
        <f t="shared" si="1"/>
        <v>0</v>
      </c>
      <c r="I14" s="739">
        <v>0.5</v>
      </c>
      <c r="J14" s="745">
        <f t="shared" si="2"/>
        <v>0</v>
      </c>
      <c r="K14" s="749">
        <v>0</v>
      </c>
      <c r="L14" s="1088">
        <f t="shared" si="3"/>
        <v>0</v>
      </c>
      <c r="M14" s="1095"/>
      <c r="N14" s="1098"/>
      <c r="O14" s="1098"/>
      <c r="P14" s="1104"/>
      <c r="Q14" s="278"/>
      <c r="R14" s="770"/>
      <c r="S14" s="770"/>
      <c r="T14" s="770"/>
      <c r="U14" s="770"/>
    </row>
    <row r="15" spans="1:24" ht="22.5" customHeight="1">
      <c r="B15" s="707"/>
      <c r="C15" s="719"/>
      <c r="D15" s="719"/>
      <c r="E15" s="726">
        <f t="shared" si="0"/>
        <v>0</v>
      </c>
      <c r="F15" s="719"/>
      <c r="G15" s="729">
        <v>16800000</v>
      </c>
      <c r="H15" s="726">
        <f t="shared" si="1"/>
        <v>0</v>
      </c>
      <c r="I15" s="739">
        <v>0.5</v>
      </c>
      <c r="J15" s="745">
        <f t="shared" si="2"/>
        <v>0</v>
      </c>
      <c r="K15" s="749">
        <v>0</v>
      </c>
      <c r="L15" s="1089">
        <f t="shared" si="3"/>
        <v>0</v>
      </c>
      <c r="M15" s="1096"/>
      <c r="N15" s="1099"/>
      <c r="O15" s="1099"/>
      <c r="P15" s="1105"/>
      <c r="Q15" s="278"/>
      <c r="R15" s="770"/>
      <c r="S15" s="770"/>
      <c r="T15" s="770"/>
      <c r="U15" s="770"/>
    </row>
    <row r="16" spans="1:24" ht="22.5" customHeight="1">
      <c r="B16" s="707"/>
      <c r="C16" s="719"/>
      <c r="D16" s="719"/>
      <c r="E16" s="726">
        <f t="shared" si="0"/>
        <v>0</v>
      </c>
      <c r="F16" s="719"/>
      <c r="G16" s="729">
        <v>16800000</v>
      </c>
      <c r="H16" s="726">
        <f t="shared" si="1"/>
        <v>0</v>
      </c>
      <c r="I16" s="739">
        <v>0.5</v>
      </c>
      <c r="J16" s="745">
        <f t="shared" si="2"/>
        <v>0</v>
      </c>
      <c r="K16" s="749">
        <v>0</v>
      </c>
      <c r="L16" s="1090">
        <f t="shared" si="3"/>
        <v>0</v>
      </c>
      <c r="M16" s="1096"/>
      <c r="N16" s="1099"/>
      <c r="O16" s="1099"/>
      <c r="P16" s="1105"/>
      <c r="Q16" s="278"/>
      <c r="R16" s="770"/>
      <c r="S16" s="770"/>
      <c r="T16" s="770"/>
      <c r="U16" s="770"/>
      <c r="X16" s="733"/>
    </row>
    <row r="17" spans="2:21" ht="22.5" customHeight="1">
      <c r="B17" s="708"/>
      <c r="C17" s="720"/>
      <c r="D17" s="720"/>
      <c r="E17" s="726">
        <f t="shared" si="0"/>
        <v>0</v>
      </c>
      <c r="F17" s="720"/>
      <c r="G17" s="730">
        <v>16800000</v>
      </c>
      <c r="H17" s="732">
        <f t="shared" si="1"/>
        <v>0</v>
      </c>
      <c r="I17" s="1087">
        <v>0.5</v>
      </c>
      <c r="J17" s="745">
        <f t="shared" si="2"/>
        <v>0</v>
      </c>
      <c r="K17" s="750">
        <v>0</v>
      </c>
      <c r="L17" s="1091">
        <f t="shared" si="3"/>
        <v>0</v>
      </c>
      <c r="M17" s="1097"/>
      <c r="N17" s="1100"/>
      <c r="O17" s="1100"/>
      <c r="P17" s="1106"/>
      <c r="Q17" s="278"/>
      <c r="R17" s="770"/>
      <c r="S17" s="770"/>
      <c r="T17" s="770"/>
      <c r="U17" s="770"/>
    </row>
    <row r="18" spans="2:21" ht="22.5" customHeight="1">
      <c r="B18" s="709" t="s">
        <v>55</v>
      </c>
      <c r="C18" s="721"/>
      <c r="D18" s="723"/>
      <c r="E18" s="727"/>
      <c r="F18" s="721"/>
      <c r="G18" s="723"/>
      <c r="H18" s="727"/>
      <c r="I18" s="723"/>
      <c r="J18" s="741"/>
      <c r="K18" s="723"/>
      <c r="L18" s="755">
        <f>SUM(L14:L17)</f>
        <v>0</v>
      </c>
      <c r="M18" s="755">
        <f>SUM(M14:M17)</f>
        <v>0</v>
      </c>
      <c r="N18" s="755">
        <f>SUM(N14:N17)</f>
        <v>0</v>
      </c>
      <c r="O18" s="755">
        <f>SUM(O14:O17)</f>
        <v>0</v>
      </c>
      <c r="P18" s="755">
        <f>SUM(P14:P17)</f>
        <v>0</v>
      </c>
    </row>
    <row r="19" spans="2:21" ht="14.25">
      <c r="B19" s="267"/>
      <c r="M19" s="786"/>
      <c r="O19" s="786"/>
      <c r="P19" s="786"/>
    </row>
    <row r="20" spans="2:21">
      <c r="B20" s="710" t="s">
        <v>475</v>
      </c>
      <c r="H20" s="733"/>
      <c r="I20" s="733"/>
      <c r="J20" s="733"/>
      <c r="K20" s="733"/>
    </row>
    <row r="21" spans="2:21">
      <c r="B21" s="712" t="s">
        <v>510</v>
      </c>
      <c r="C21" s="712"/>
      <c r="D21" s="712"/>
      <c r="E21" s="712"/>
      <c r="F21" s="712"/>
      <c r="G21" s="712"/>
      <c r="H21" s="432"/>
      <c r="I21" s="432"/>
      <c r="J21" s="432"/>
      <c r="K21" s="432"/>
    </row>
    <row r="22" spans="2:21" ht="84" customHeight="1">
      <c r="B22" s="713" t="s">
        <v>398</v>
      </c>
      <c r="C22" s="713"/>
      <c r="D22" s="713"/>
      <c r="E22" s="713"/>
      <c r="F22" s="713"/>
      <c r="G22" s="713"/>
      <c r="H22" s="713"/>
      <c r="I22" s="713"/>
      <c r="J22" s="713"/>
      <c r="K22" s="713"/>
      <c r="L22" s="713"/>
      <c r="M22" s="713"/>
      <c r="N22" s="713"/>
      <c r="O22" s="713"/>
      <c r="P22" s="713"/>
      <c r="Q22" s="713"/>
      <c r="R22" s="713"/>
    </row>
    <row r="23" spans="2:21">
      <c r="B23" s="712" t="s">
        <v>297</v>
      </c>
      <c r="C23" s="712"/>
      <c r="D23" s="712"/>
      <c r="E23" s="712"/>
      <c r="F23" s="712"/>
      <c r="G23" s="712"/>
      <c r="H23" s="432"/>
      <c r="I23" s="432"/>
      <c r="J23" s="432"/>
      <c r="K23" s="432"/>
    </row>
  </sheetData>
  <mergeCells count="4">
    <mergeCell ref="B2:P2"/>
    <mergeCell ref="B8:C8"/>
    <mergeCell ref="B22:R22"/>
    <mergeCell ref="B9:B10"/>
  </mergeCells>
  <phoneticPr fontId="22"/>
  <conditionalFormatting sqref="Q14:Q32">
    <cfRule type="expression" dxfId="1" priority="1">
      <formula>IF(C14="都道府県が行う事業（直接補助）",TRUE,FALSE)</formula>
    </cfRule>
  </conditionalFormatting>
  <dataValidations count="4">
    <dataValidation imeMode="off" allowBlank="1" showDropDown="0" showInputMessage="1" showErrorMessage="1" sqref="B36:B102 C8:C13 R33:S33 H8:K8 E33:K34 C33:D35 D8:G32 H12:K13 Q8:Q32 I9:I10 G51:Q102 C103:Q1048576 L33:Q38 L8:P10 L12:P32"/>
    <dataValidation type="list" allowBlank="1" showDropDown="0" showInputMessage="1" showErrorMessage="1" sqref="C14:C32">
      <formula1>$C$35:$C$36</formula1>
    </dataValidation>
    <dataValidation type="list" imeMode="off" allowBlank="1" showDropDown="0" showInputMessage="1" showErrorMessage="1" sqref="H21:K32 K18:K20 H14:H20 I19:J20">
      <formula1>$H$35:$H$37</formula1>
    </dataValidation>
    <dataValidation type="list" imeMode="off" allowBlank="1" showDropDown="0" showInputMessage="1" showErrorMessage="1" sqref="J18">
      <formula1>$H$37:$H$39</formula1>
    </dataValidation>
  </dataValidations>
  <printOptions horizontalCentered="1"/>
  <pageMargins left="0.39370078740157483" right="0.39370078740157483" top="0.74803149606299213" bottom="0.74803149606299213" header="0.31496062992125984" footer="0.31496062992125984"/>
  <pageSetup paperSize="9" scale="70" fitToWidth="1" fitToHeight="0" orientation="landscape" usePrinterDefaults="1" r:id="rId1"/>
  <headerFooter>
    <oddFooter>&amp;C&amp;P／&amp;N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X23"/>
  <sheetViews>
    <sheetView showGridLines="0" view="pageBreakPreview" zoomScaleNormal="115" zoomScaleSheetLayoutView="100" workbookViewId="0">
      <selection activeCell="B3" sqref="B3"/>
    </sheetView>
  </sheetViews>
  <sheetFormatPr defaultColWidth="9" defaultRowHeight="13.5"/>
  <cols>
    <col min="1" max="1" width="7.125" style="208" bestFit="1" customWidth="1"/>
    <col min="2" max="2" width="24.75" style="208" customWidth="1"/>
    <col min="3" max="16" width="11.25" style="208" customWidth="1"/>
    <col min="17" max="19" width="5.75" style="208" customWidth="1"/>
    <col min="20" max="21" width="5.625" style="208" customWidth="1"/>
    <col min="22" max="16384" width="9" style="208"/>
  </cols>
  <sheetData>
    <row r="1" spans="1:24" ht="21" customHeight="1">
      <c r="A1" s="594" t="s">
        <v>687</v>
      </c>
    </row>
    <row r="2" spans="1:24" ht="24" customHeight="1">
      <c r="B2" s="700" t="s">
        <v>478</v>
      </c>
      <c r="C2" s="714"/>
      <c r="D2" s="714"/>
      <c r="E2" s="714"/>
      <c r="F2" s="714"/>
      <c r="G2" s="714"/>
      <c r="H2" s="714"/>
      <c r="I2" s="714"/>
      <c r="J2" s="714"/>
      <c r="K2" s="714"/>
      <c r="L2" s="714"/>
      <c r="M2" s="714"/>
      <c r="N2" s="714"/>
      <c r="O2" s="714"/>
      <c r="P2" s="751"/>
    </row>
    <row r="4" spans="1:24" ht="19.5" customHeight="1">
      <c r="B4" s="701"/>
    </row>
    <row r="5" spans="1:24" ht="19.5" customHeight="1">
      <c r="B5" s="702"/>
    </row>
    <row r="6" spans="1:24" ht="19.5" customHeight="1">
      <c r="B6" s="702"/>
    </row>
    <row r="7" spans="1:24" ht="7.5" customHeight="1">
      <c r="B7" s="260"/>
      <c r="C7" s="260"/>
      <c r="D7" s="260"/>
      <c r="E7" s="260"/>
      <c r="F7" s="260"/>
      <c r="G7" s="260"/>
      <c r="H7" s="260"/>
      <c r="I7" s="260"/>
      <c r="J7" s="260"/>
      <c r="K7" s="260"/>
      <c r="L7" s="260"/>
      <c r="M7" s="260"/>
      <c r="N7" s="260"/>
      <c r="O7" s="260"/>
      <c r="P7" s="260"/>
    </row>
    <row r="8" spans="1:24" ht="19.5">
      <c r="B8" s="516"/>
      <c r="C8" s="527"/>
      <c r="D8" s="208" t="s">
        <v>670</v>
      </c>
      <c r="J8" s="734"/>
    </row>
    <row r="9" spans="1:24" ht="45" customHeight="1">
      <c r="B9" s="703" t="s">
        <v>498</v>
      </c>
      <c r="C9" s="715" t="s">
        <v>14</v>
      </c>
      <c r="D9" s="715" t="s">
        <v>177</v>
      </c>
      <c r="E9" s="724" t="s">
        <v>499</v>
      </c>
      <c r="F9" s="715" t="s">
        <v>401</v>
      </c>
      <c r="G9" s="724" t="s">
        <v>462</v>
      </c>
      <c r="H9" s="724" t="s">
        <v>502</v>
      </c>
      <c r="I9" s="724" t="s">
        <v>504</v>
      </c>
      <c r="J9" s="742" t="s">
        <v>651</v>
      </c>
      <c r="K9" s="746" t="s">
        <v>395</v>
      </c>
      <c r="L9" s="779" t="s">
        <v>232</v>
      </c>
      <c r="M9" s="1110" t="s">
        <v>476</v>
      </c>
      <c r="N9" s="1111" t="s">
        <v>287</v>
      </c>
      <c r="O9" s="1112" t="s">
        <v>550</v>
      </c>
      <c r="P9" s="1113" t="s">
        <v>224</v>
      </c>
    </row>
    <row r="10" spans="1:24" ht="13.5" customHeight="1">
      <c r="B10" s="704"/>
      <c r="C10" s="716" t="s">
        <v>361</v>
      </c>
      <c r="D10" s="722" t="s">
        <v>248</v>
      </c>
      <c r="E10" s="716" t="s">
        <v>468</v>
      </c>
      <c r="F10" s="722" t="s">
        <v>505</v>
      </c>
      <c r="G10" s="716" t="s">
        <v>158</v>
      </c>
      <c r="H10" s="1086" t="s">
        <v>506</v>
      </c>
      <c r="I10" s="736"/>
      <c r="J10" s="743" t="s">
        <v>652</v>
      </c>
      <c r="K10" s="736" t="s">
        <v>278</v>
      </c>
      <c r="L10" s="736" t="s">
        <v>635</v>
      </c>
      <c r="M10" s="736" t="s">
        <v>543</v>
      </c>
      <c r="N10" s="736" t="s">
        <v>156</v>
      </c>
      <c r="O10" s="736" t="s">
        <v>448</v>
      </c>
      <c r="P10" s="736" t="s">
        <v>658</v>
      </c>
      <c r="Q10" s="968"/>
    </row>
    <row r="11" spans="1:24" ht="18.75" customHeight="1">
      <c r="B11" s="705"/>
      <c r="C11" s="717" t="s">
        <v>508</v>
      </c>
      <c r="D11" s="717" t="s">
        <v>355</v>
      </c>
      <c r="E11" s="717" t="s">
        <v>508</v>
      </c>
      <c r="F11" s="717" t="s">
        <v>508</v>
      </c>
      <c r="G11" s="717" t="s">
        <v>188</v>
      </c>
      <c r="H11" s="717" t="s">
        <v>188</v>
      </c>
      <c r="I11" s="737" t="s">
        <v>163</v>
      </c>
      <c r="J11" s="737" t="s">
        <v>163</v>
      </c>
      <c r="K11" s="737" t="s">
        <v>163</v>
      </c>
      <c r="L11" s="753" t="s">
        <v>163</v>
      </c>
      <c r="M11" s="1093" t="s">
        <v>163</v>
      </c>
      <c r="N11" s="1093" t="s">
        <v>633</v>
      </c>
      <c r="O11" s="1093" t="s">
        <v>633</v>
      </c>
      <c r="P11" s="1102" t="s">
        <v>633</v>
      </c>
      <c r="Q11" s="968"/>
    </row>
    <row r="12" spans="1:24" ht="22.5" customHeight="1">
      <c r="A12" s="208" t="s">
        <v>118</v>
      </c>
      <c r="B12" s="706" t="s">
        <v>72</v>
      </c>
      <c r="C12" s="718">
        <v>50000000</v>
      </c>
      <c r="D12" s="718">
        <v>8500000</v>
      </c>
      <c r="E12" s="725">
        <f t="shared" ref="E12:E17" si="0">C12-D12</f>
        <v>41500000</v>
      </c>
      <c r="F12" s="718">
        <v>40000000</v>
      </c>
      <c r="G12" s="728">
        <v>16800000</v>
      </c>
      <c r="H12" s="725">
        <f t="shared" ref="H12:H17" si="1">MIN(E12,F12,G12)</f>
        <v>16800000</v>
      </c>
      <c r="I12" s="738">
        <v>0.5</v>
      </c>
      <c r="J12" s="744">
        <f t="shared" ref="J12:J17" si="2">H12*2/1</f>
        <v>33600000</v>
      </c>
      <c r="K12" s="747">
        <v>16800000</v>
      </c>
      <c r="L12" s="754">
        <f t="shared" ref="L12:L17" si="3">ROUNDDOWN(MIN(J12,K12),-3)</f>
        <v>16800000</v>
      </c>
      <c r="M12" s="1094">
        <v>8400000</v>
      </c>
      <c r="N12" s="1094">
        <v>9000000</v>
      </c>
      <c r="O12" s="1094">
        <v>9000000</v>
      </c>
      <c r="P12" s="1103">
        <f>M12-O12</f>
        <v>-600000</v>
      </c>
      <c r="Q12" s="1117"/>
      <c r="R12" s="770"/>
      <c r="S12" s="770"/>
      <c r="T12" s="770"/>
      <c r="U12" s="770"/>
    </row>
    <row r="13" spans="1:24" ht="22.5" customHeight="1">
      <c r="A13" s="208" t="s">
        <v>118</v>
      </c>
      <c r="B13" s="706" t="s">
        <v>634</v>
      </c>
      <c r="C13" s="718">
        <v>50000000</v>
      </c>
      <c r="D13" s="718">
        <v>8500000</v>
      </c>
      <c r="E13" s="725">
        <f t="shared" si="0"/>
        <v>41500000</v>
      </c>
      <c r="F13" s="718">
        <v>40000000</v>
      </c>
      <c r="G13" s="728">
        <v>16800000</v>
      </c>
      <c r="H13" s="725">
        <f t="shared" si="1"/>
        <v>16800000</v>
      </c>
      <c r="I13" s="738">
        <v>0.5</v>
      </c>
      <c r="J13" s="744">
        <f t="shared" si="2"/>
        <v>33600000</v>
      </c>
      <c r="K13" s="747">
        <v>16800000</v>
      </c>
      <c r="L13" s="754">
        <f t="shared" si="3"/>
        <v>16800000</v>
      </c>
      <c r="M13" s="1094">
        <v>8400000</v>
      </c>
      <c r="N13" s="1094">
        <v>9000000</v>
      </c>
      <c r="O13" s="1094">
        <v>9000000</v>
      </c>
      <c r="P13" s="1103">
        <f>M13-O13</f>
        <v>-600000</v>
      </c>
      <c r="Q13" s="1117"/>
      <c r="R13" s="770"/>
      <c r="S13" s="770"/>
      <c r="T13" s="770"/>
      <c r="U13" s="770"/>
    </row>
    <row r="14" spans="1:24" ht="22.5" customHeight="1">
      <c r="B14" s="707"/>
      <c r="C14" s="719"/>
      <c r="D14" s="719"/>
      <c r="E14" s="726">
        <f t="shared" si="0"/>
        <v>0</v>
      </c>
      <c r="F14" s="719"/>
      <c r="G14" s="729">
        <v>16800000</v>
      </c>
      <c r="H14" s="726">
        <f t="shared" si="1"/>
        <v>0</v>
      </c>
      <c r="I14" s="739">
        <v>0.5</v>
      </c>
      <c r="J14" s="745">
        <f t="shared" si="2"/>
        <v>0</v>
      </c>
      <c r="K14" s="749">
        <v>0</v>
      </c>
      <c r="L14" s="1088">
        <f t="shared" si="3"/>
        <v>0</v>
      </c>
      <c r="M14" s="1095"/>
      <c r="N14" s="1098"/>
      <c r="O14" s="1098"/>
      <c r="P14" s="1114"/>
      <c r="Q14" s="278"/>
      <c r="R14" s="770"/>
      <c r="S14" s="770"/>
      <c r="T14" s="770"/>
      <c r="U14" s="770"/>
    </row>
    <row r="15" spans="1:24" ht="22.5" customHeight="1">
      <c r="B15" s="707"/>
      <c r="C15" s="719"/>
      <c r="D15" s="719"/>
      <c r="E15" s="726">
        <f t="shared" si="0"/>
        <v>0</v>
      </c>
      <c r="F15" s="719"/>
      <c r="G15" s="729">
        <v>16800000</v>
      </c>
      <c r="H15" s="726">
        <f t="shared" si="1"/>
        <v>0</v>
      </c>
      <c r="I15" s="739">
        <v>0.5</v>
      </c>
      <c r="J15" s="745">
        <f t="shared" si="2"/>
        <v>0</v>
      </c>
      <c r="K15" s="749">
        <v>0</v>
      </c>
      <c r="L15" s="1090">
        <f t="shared" si="3"/>
        <v>0</v>
      </c>
      <c r="M15" s="1096"/>
      <c r="N15" s="1099"/>
      <c r="O15" s="1099"/>
      <c r="P15" s="1115"/>
      <c r="Q15" s="278"/>
      <c r="R15" s="770"/>
      <c r="S15" s="770"/>
      <c r="T15" s="770"/>
      <c r="U15" s="770"/>
    </row>
    <row r="16" spans="1:24" ht="22.5" customHeight="1">
      <c r="B16" s="707"/>
      <c r="C16" s="719"/>
      <c r="D16" s="719"/>
      <c r="E16" s="726">
        <f t="shared" si="0"/>
        <v>0</v>
      </c>
      <c r="F16" s="719"/>
      <c r="G16" s="729">
        <v>16800000</v>
      </c>
      <c r="H16" s="726">
        <f t="shared" si="1"/>
        <v>0</v>
      </c>
      <c r="I16" s="739">
        <v>0.5</v>
      </c>
      <c r="J16" s="745">
        <f t="shared" si="2"/>
        <v>0</v>
      </c>
      <c r="K16" s="749">
        <v>0</v>
      </c>
      <c r="L16" s="1089">
        <f t="shared" si="3"/>
        <v>0</v>
      </c>
      <c r="M16" s="1096"/>
      <c r="N16" s="1099"/>
      <c r="O16" s="1099"/>
      <c r="P16" s="1115"/>
      <c r="Q16" s="278"/>
      <c r="R16" s="770"/>
      <c r="S16" s="770"/>
      <c r="T16" s="770"/>
      <c r="U16" s="770"/>
      <c r="X16" s="733"/>
    </row>
    <row r="17" spans="2:21" ht="22.5" customHeight="1">
      <c r="B17" s="708"/>
      <c r="C17" s="720"/>
      <c r="D17" s="720"/>
      <c r="E17" s="726">
        <f t="shared" si="0"/>
        <v>0</v>
      </c>
      <c r="F17" s="720"/>
      <c r="G17" s="730">
        <v>16800000</v>
      </c>
      <c r="H17" s="732">
        <f t="shared" si="1"/>
        <v>0</v>
      </c>
      <c r="I17" s="1087">
        <v>0.5</v>
      </c>
      <c r="J17" s="745">
        <f t="shared" si="2"/>
        <v>0</v>
      </c>
      <c r="K17" s="750">
        <v>0</v>
      </c>
      <c r="L17" s="1109">
        <f t="shared" si="3"/>
        <v>0</v>
      </c>
      <c r="M17" s="1097"/>
      <c r="N17" s="1100"/>
      <c r="O17" s="1100"/>
      <c r="P17" s="1116"/>
      <c r="Q17" s="278"/>
      <c r="R17" s="770"/>
      <c r="S17" s="770"/>
      <c r="T17" s="770"/>
      <c r="U17" s="770"/>
    </row>
    <row r="18" spans="2:21" ht="22.5" customHeight="1">
      <c r="B18" s="709" t="s">
        <v>55</v>
      </c>
      <c r="C18" s="721"/>
      <c r="D18" s="723"/>
      <c r="E18" s="727"/>
      <c r="F18" s="721"/>
      <c r="G18" s="723"/>
      <c r="H18" s="727"/>
      <c r="I18" s="723"/>
      <c r="J18" s="741"/>
      <c r="K18" s="723"/>
      <c r="L18" s="755">
        <f>SUM(L14:L17)</f>
        <v>0</v>
      </c>
      <c r="M18" s="755">
        <f>SUM(M14:M17)</f>
        <v>0</v>
      </c>
      <c r="N18" s="755">
        <f>SUM(N14:N17)</f>
        <v>0</v>
      </c>
      <c r="O18" s="755">
        <f>SUM(O14:O17)</f>
        <v>0</v>
      </c>
      <c r="P18" s="755">
        <f>SUM(P14:P17)</f>
        <v>0</v>
      </c>
    </row>
    <row r="19" spans="2:21" ht="14.25">
      <c r="B19" s="267"/>
    </row>
    <row r="20" spans="2:21">
      <c r="B20" s="710" t="s">
        <v>475</v>
      </c>
      <c r="H20" s="733"/>
      <c r="I20" s="733"/>
      <c r="J20" s="733"/>
      <c r="K20" s="733"/>
    </row>
    <row r="21" spans="2:21">
      <c r="B21" s="712" t="s">
        <v>334</v>
      </c>
      <c r="C21" s="712"/>
      <c r="D21" s="712"/>
      <c r="E21" s="712"/>
      <c r="F21" s="712"/>
      <c r="G21" s="712"/>
      <c r="H21" s="432"/>
      <c r="I21" s="432"/>
      <c r="J21" s="432"/>
      <c r="K21" s="432"/>
    </row>
    <row r="22" spans="2:21" ht="84" customHeight="1">
      <c r="B22" s="713" t="s">
        <v>398</v>
      </c>
      <c r="C22" s="713"/>
      <c r="D22" s="713"/>
      <c r="E22" s="713"/>
      <c r="F22" s="713"/>
      <c r="G22" s="713"/>
      <c r="H22" s="713"/>
      <c r="I22" s="713"/>
      <c r="J22" s="713"/>
      <c r="K22" s="713"/>
      <c r="L22" s="713"/>
      <c r="M22" s="713"/>
      <c r="N22" s="713"/>
      <c r="O22" s="713"/>
      <c r="P22" s="713"/>
      <c r="Q22" s="713"/>
      <c r="R22" s="713"/>
    </row>
    <row r="23" spans="2:21">
      <c r="B23" s="712" t="s">
        <v>657</v>
      </c>
      <c r="C23" s="712"/>
      <c r="D23" s="712"/>
      <c r="E23" s="712"/>
      <c r="F23" s="712"/>
      <c r="G23" s="712"/>
      <c r="H23" s="432"/>
      <c r="I23" s="432"/>
      <c r="J23" s="432"/>
      <c r="K23" s="432"/>
    </row>
  </sheetData>
  <mergeCells count="4">
    <mergeCell ref="B2:P2"/>
    <mergeCell ref="B8:C8"/>
    <mergeCell ref="B22:R22"/>
    <mergeCell ref="B9:B10"/>
  </mergeCells>
  <phoneticPr fontId="22"/>
  <conditionalFormatting sqref="Q14:Q32">
    <cfRule type="expression" dxfId="0" priority="1">
      <formula>IF(C14="都道府県が行う事業（直接補助）",TRUE,FALSE)</formula>
    </cfRule>
  </conditionalFormatting>
  <dataValidations count="4">
    <dataValidation imeMode="off" allowBlank="1" showDropDown="0" showInputMessage="1" showErrorMessage="1" sqref="B36:B102 C8:C13 R33:S33 H8:K8 E33:K34 C33:D35 D8:G32 H12:K13 Q8:Q32 I9:I10 G51:Q102 C103:Q1048576 L33:Q38 L8:P10 L12:P32"/>
    <dataValidation type="list" imeMode="off" allowBlank="1" showDropDown="0" showInputMessage="1" showErrorMessage="1" sqref="H21:K32 K18:K20 H14:H20 I19:J20">
      <formula1>$H$35:$H$37</formula1>
    </dataValidation>
    <dataValidation type="list" allowBlank="1" showDropDown="0" showInputMessage="1" showErrorMessage="1" sqref="C14:C32">
      <formula1>$C$35:$C$36</formula1>
    </dataValidation>
    <dataValidation type="list" imeMode="off" allowBlank="1" showDropDown="0" showInputMessage="1" showErrorMessage="1" sqref="J18">
      <formula1>$H$37:$H$39</formula1>
    </dataValidation>
  </dataValidations>
  <printOptions horizontalCentered="1"/>
  <pageMargins left="0.39370078740157483" right="0.39370078740157483" top="0.74803149606299213" bottom="0.74803149606299213" header="0.31496062992125984" footer="0.31496062992125984"/>
  <pageSetup paperSize="9" scale="70" fitToWidth="1" fitToHeight="0" orientation="landscape" usePrinterDefaults="1" r:id="rId1"/>
  <headerFooter>
    <oddFooter>&amp;C&amp;P／&amp;N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sheetPr>
    <tabColor theme="7" tint="0.4"/>
    <pageSetUpPr fitToPage="1"/>
  </sheetPr>
  <dimension ref="A1:I33"/>
  <sheetViews>
    <sheetView view="pageBreakPreview" topLeftCell="A4" zoomScaleSheetLayoutView="100" workbookViewId="0">
      <selection activeCell="F20" sqref="F20"/>
    </sheetView>
  </sheetViews>
  <sheetFormatPr defaultColWidth="9" defaultRowHeight="18" customHeight="1"/>
  <cols>
    <col min="1" max="16384" width="9" style="1118"/>
  </cols>
  <sheetData>
    <row r="1" spans="1:9" ht="18" customHeight="1">
      <c r="A1" s="1118" t="s">
        <v>110</v>
      </c>
    </row>
    <row r="3" spans="1:9" ht="18" customHeight="1">
      <c r="H3" s="1127"/>
      <c r="I3" s="1125" t="s">
        <v>90</v>
      </c>
    </row>
    <row r="4" spans="1:9" ht="18" customHeight="1">
      <c r="H4" s="1127"/>
      <c r="I4" s="1125" t="s">
        <v>431</v>
      </c>
    </row>
    <row r="6" spans="1:9" ht="18" customHeight="1">
      <c r="A6" s="1118" t="s">
        <v>518</v>
      </c>
      <c r="B6" s="1123"/>
    </row>
    <row r="7" spans="1:9" ht="18" customHeight="1">
      <c r="A7" s="1119" t="s">
        <v>240</v>
      </c>
      <c r="B7" s="1119"/>
      <c r="C7" s="1119"/>
      <c r="D7" s="1124" t="s">
        <v>23</v>
      </c>
    </row>
    <row r="8" spans="1:9" ht="18" customHeight="1">
      <c r="A8" s="1118" t="s">
        <v>195</v>
      </c>
      <c r="B8" s="1123"/>
    </row>
    <row r="10" spans="1:9" ht="18" customHeight="1">
      <c r="F10" s="1125" t="s">
        <v>666</v>
      </c>
      <c r="G10" s="1125"/>
      <c r="H10" s="1125"/>
    </row>
    <row r="14" spans="1:9" ht="18" customHeight="1">
      <c r="A14" s="1120" t="s">
        <v>227</v>
      </c>
      <c r="B14" s="1120"/>
      <c r="C14" s="1120"/>
      <c r="D14" s="1120"/>
      <c r="E14" s="1120"/>
      <c r="F14" s="1120"/>
      <c r="G14" s="1120"/>
      <c r="H14" s="1120"/>
      <c r="I14" s="1120"/>
    </row>
    <row r="17" spans="1:9" ht="18" customHeight="1">
      <c r="A17" s="1121" t="s">
        <v>528</v>
      </c>
      <c r="B17" s="1121"/>
      <c r="C17" s="1121"/>
      <c r="D17" s="1121"/>
      <c r="E17" s="1121"/>
      <c r="F17" s="1121"/>
      <c r="G17" s="1121"/>
      <c r="H17" s="1121"/>
      <c r="I17" s="1121"/>
    </row>
    <row r="18" spans="1:9" ht="36.75" customHeight="1">
      <c r="A18" s="1121"/>
      <c r="B18" s="1121"/>
      <c r="C18" s="1121"/>
      <c r="D18" s="1121"/>
      <c r="E18" s="1121"/>
      <c r="F18" s="1121"/>
      <c r="G18" s="1121"/>
      <c r="H18" s="1121"/>
      <c r="I18" s="1121"/>
    </row>
    <row r="20" spans="1:9" ht="18" customHeight="1">
      <c r="A20" s="1120" t="s">
        <v>485</v>
      </c>
      <c r="B20" s="1120"/>
      <c r="C20" s="1120"/>
      <c r="D20" s="1120"/>
      <c r="E20" s="1120"/>
      <c r="F20" s="1120"/>
      <c r="G20" s="1120"/>
      <c r="H20" s="1120"/>
      <c r="I20" s="1120"/>
    </row>
    <row r="22" spans="1:9" ht="18" customHeight="1">
      <c r="A22" s="1118" t="s">
        <v>77</v>
      </c>
    </row>
    <row r="24" spans="1:9" ht="18" customHeight="1">
      <c r="A24" s="1122" t="s">
        <v>290</v>
      </c>
      <c r="B24" s="1122"/>
      <c r="C24" s="1122"/>
      <c r="D24" s="1122"/>
      <c r="E24" s="1122"/>
      <c r="F24" s="1122"/>
      <c r="G24" s="1122"/>
      <c r="H24" s="1122"/>
      <c r="I24" s="1122"/>
    </row>
    <row r="25" spans="1:9" ht="18" customHeight="1">
      <c r="A25" s="1122"/>
      <c r="B25" s="1122"/>
      <c r="C25" s="1122"/>
      <c r="D25" s="1122"/>
      <c r="E25" s="1122"/>
      <c r="F25" s="1122"/>
      <c r="G25" s="1122"/>
      <c r="H25" s="1122"/>
      <c r="I25" s="1122"/>
    </row>
    <row r="26" spans="1:9" ht="18" customHeight="1">
      <c r="G26" s="1126" t="s">
        <v>516</v>
      </c>
      <c r="H26" s="1126"/>
      <c r="I26" s="1126"/>
    </row>
    <row r="27" spans="1:9" ht="18" customHeight="1">
      <c r="I27" s="1128"/>
    </row>
    <row r="28" spans="1:9" ht="18" customHeight="1">
      <c r="A28" s="1122" t="s">
        <v>450</v>
      </c>
      <c r="B28" s="1122"/>
      <c r="C28" s="1122"/>
      <c r="D28" s="1122"/>
      <c r="E28" s="1122"/>
      <c r="F28" s="1122"/>
      <c r="G28" s="1122"/>
      <c r="H28" s="1122"/>
      <c r="I28" s="1122"/>
    </row>
    <row r="29" spans="1:9" ht="18" customHeight="1">
      <c r="A29" s="1122"/>
      <c r="B29" s="1122"/>
      <c r="C29" s="1122"/>
      <c r="D29" s="1122"/>
      <c r="E29" s="1122"/>
      <c r="F29" s="1122"/>
      <c r="G29" s="1122"/>
      <c r="H29" s="1122"/>
      <c r="I29" s="1122"/>
    </row>
    <row r="30" spans="1:9" ht="18" customHeight="1">
      <c r="G30" s="1126" t="s">
        <v>516</v>
      </c>
      <c r="H30" s="1126"/>
      <c r="I30" s="1126"/>
    </row>
    <row r="32" spans="1:9" ht="27" customHeight="1">
      <c r="A32" s="1122" t="s">
        <v>517</v>
      </c>
      <c r="B32" s="1122"/>
      <c r="C32" s="1122"/>
      <c r="D32" s="1122"/>
      <c r="E32" s="1122"/>
      <c r="F32" s="1122"/>
      <c r="G32" s="1122"/>
      <c r="H32" s="1122"/>
      <c r="I32" s="1122"/>
    </row>
    <row r="33" spans="1:9" ht="27" customHeight="1">
      <c r="A33" s="1122"/>
      <c r="B33" s="1122"/>
      <c r="C33" s="1122"/>
      <c r="D33" s="1122"/>
      <c r="E33" s="1122"/>
      <c r="F33" s="1122"/>
      <c r="G33" s="1122"/>
      <c r="H33" s="1122"/>
      <c r="I33" s="1122"/>
    </row>
  </sheetData>
  <mergeCells count="8">
    <mergeCell ref="A7:C7"/>
    <mergeCell ref="F10:H10"/>
    <mergeCell ref="G26:I26"/>
    <mergeCell ref="G30:I30"/>
    <mergeCell ref="A17:I18"/>
    <mergeCell ref="A24:I25"/>
    <mergeCell ref="A28:I29"/>
    <mergeCell ref="A32:I33"/>
  </mergeCells>
  <phoneticPr fontId="22"/>
  <printOptions horizontalCentered="1"/>
  <pageMargins left="0.98425196850393704" right="0.98425196850393704" top="0.98425196850393704" bottom="0.98425196850393704" header="0.31496062992125984" footer="0.31496062992125984"/>
  <pageSetup paperSize="9" fitToWidth="1" fitToHeight="1" orientation="portrait" usePrinterDefaults="1"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tabColor rgb="FF92D050"/>
  </sheetPr>
  <dimension ref="A1:K23"/>
  <sheetViews>
    <sheetView view="pageBreakPreview" zoomScale="90" zoomScaleSheetLayoutView="90" workbookViewId="0">
      <selection activeCell="A16" sqref="A16"/>
    </sheetView>
  </sheetViews>
  <sheetFormatPr defaultColWidth="9" defaultRowHeight="13.5"/>
  <cols>
    <col min="1" max="1" width="5" style="208" customWidth="1"/>
    <col min="2" max="2" width="3.375" style="208" customWidth="1"/>
    <col min="3" max="7" width="9" style="208"/>
    <col min="8" max="8" width="10" style="208" customWidth="1"/>
    <col min="9" max="9" width="9" style="208"/>
    <col min="10" max="10" width="5" style="208" customWidth="1"/>
    <col min="11" max="16384" width="9" style="208"/>
  </cols>
  <sheetData>
    <row r="1" spans="1:11">
      <c r="A1" s="259" t="s">
        <v>134</v>
      </c>
    </row>
    <row r="2" spans="1:11">
      <c r="A2" s="259"/>
    </row>
    <row r="3" spans="1:11" s="240" customFormat="1" ht="14.25">
      <c r="A3" s="241"/>
      <c r="H3" s="255" t="s">
        <v>46</v>
      </c>
      <c r="I3" s="255"/>
      <c r="J3" s="255"/>
    </row>
    <row r="4" spans="1:11" s="240" customFormat="1" ht="14.25">
      <c r="A4" s="241"/>
      <c r="H4" s="256" t="s">
        <v>9</v>
      </c>
      <c r="I4" s="256"/>
      <c r="J4" s="256"/>
    </row>
    <row r="5" spans="1:11" s="240" customFormat="1" ht="14.25">
      <c r="A5" s="241"/>
      <c r="G5" s="254"/>
      <c r="H5" s="257"/>
      <c r="I5" s="257"/>
    </row>
    <row r="6" spans="1:11" s="240" customFormat="1" ht="14.25">
      <c r="A6" s="241" t="s">
        <v>662</v>
      </c>
    </row>
    <row r="7" spans="1:11" s="240" customFormat="1" ht="14.25">
      <c r="A7" s="241"/>
    </row>
    <row r="8" spans="1:11" s="240" customFormat="1" ht="14.25">
      <c r="A8" s="241"/>
    </row>
    <row r="9" spans="1:11" s="240" customFormat="1" ht="14.25">
      <c r="A9" s="241"/>
    </row>
    <row r="10" spans="1:11" s="240" customFormat="1" ht="14.25">
      <c r="A10" s="241"/>
      <c r="E10" s="247" t="str">
        <f>'第１号様式_交付申請書（事業者→県）'!I10</f>
        <v>申請者：○○　○○</v>
      </c>
      <c r="F10" s="247"/>
      <c r="G10" s="247"/>
      <c r="H10" s="247"/>
      <c r="I10" s="240" t="s">
        <v>340</v>
      </c>
      <c r="K10" s="208" t="s">
        <v>133</v>
      </c>
    </row>
    <row r="11" spans="1:11">
      <c r="A11" s="259"/>
    </row>
    <row r="12" spans="1:11">
      <c r="A12" s="259"/>
    </row>
    <row r="13" spans="1:11">
      <c r="A13" s="259"/>
    </row>
    <row r="14" spans="1:11">
      <c r="A14" s="259"/>
    </row>
    <row r="15" spans="1:11" ht="14.25">
      <c r="A15" s="857" t="s">
        <v>604</v>
      </c>
      <c r="B15" s="858"/>
      <c r="C15" s="858"/>
      <c r="D15" s="858"/>
      <c r="E15" s="858"/>
      <c r="F15" s="858"/>
      <c r="G15" s="858"/>
      <c r="H15" s="858"/>
      <c r="I15" s="858"/>
      <c r="J15" s="858"/>
    </row>
    <row r="16" spans="1:11" ht="14.25">
      <c r="C16" s="241" t="s">
        <v>569</v>
      </c>
      <c r="D16" s="240"/>
      <c r="E16" s="240"/>
      <c r="F16" s="240"/>
      <c r="G16" s="240"/>
      <c r="H16" s="240"/>
      <c r="I16" s="240"/>
    </row>
    <row r="17" spans="1:9" ht="14.25">
      <c r="A17" s="241"/>
      <c r="B17" s="240"/>
      <c r="C17" s="240"/>
      <c r="D17" s="240"/>
      <c r="E17" s="240"/>
      <c r="F17" s="240"/>
      <c r="G17" s="240"/>
      <c r="H17" s="240"/>
      <c r="I17" s="240"/>
    </row>
    <row r="18" spans="1:9" ht="14.25">
      <c r="A18" s="241"/>
      <c r="B18" s="240"/>
      <c r="C18" s="240"/>
      <c r="D18" s="240"/>
      <c r="E18" s="240"/>
      <c r="F18" s="240"/>
      <c r="G18" s="240"/>
      <c r="H18" s="240"/>
      <c r="I18" s="240"/>
    </row>
    <row r="19" spans="1:9" ht="14.25">
      <c r="A19" s="241"/>
      <c r="B19" s="240"/>
      <c r="C19" s="240"/>
      <c r="D19" s="240"/>
      <c r="E19" s="240"/>
      <c r="F19" s="240"/>
      <c r="G19" s="240"/>
      <c r="H19" s="240"/>
      <c r="I19" s="240"/>
    </row>
    <row r="20" spans="1:9">
      <c r="A20" s="259"/>
    </row>
    <row r="21" spans="1:9">
      <c r="A21" s="259"/>
    </row>
    <row r="22" spans="1:9" ht="30" customHeight="1">
      <c r="A22" s="259"/>
      <c r="B22" s="859" t="s">
        <v>293</v>
      </c>
      <c r="C22" s="859"/>
      <c r="D22" s="859"/>
      <c r="E22" s="859"/>
      <c r="F22" s="859"/>
      <c r="G22" s="859"/>
      <c r="H22" s="859"/>
      <c r="I22" s="859"/>
    </row>
    <row r="23" spans="1:9">
      <c r="A23" s="259"/>
    </row>
  </sheetData>
  <mergeCells count="6">
    <mergeCell ref="H3:J3"/>
    <mergeCell ref="H4:J4"/>
    <mergeCell ref="G5:I5"/>
    <mergeCell ref="E10:H10"/>
    <mergeCell ref="A15:J15"/>
    <mergeCell ref="B22:I22"/>
  </mergeCells>
  <phoneticPr fontId="22"/>
  <printOptions horizontalCentered="1"/>
  <pageMargins left="0.70866141732283472" right="0.70866141732283472" top="0.94488188976377963" bottom="0.94488188976377963" header="0.31496062992125984" footer="0.31496062992125984"/>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rgb="FF92D050"/>
  </sheetPr>
  <dimension ref="A1:L20"/>
  <sheetViews>
    <sheetView view="pageBreakPreview" zoomScaleSheetLayoutView="100" workbookViewId="0">
      <selection activeCell="I8" sqref="I8"/>
    </sheetView>
  </sheetViews>
  <sheetFormatPr defaultColWidth="9" defaultRowHeight="13.5"/>
  <cols>
    <col min="1" max="1" width="18.625" style="208" customWidth="1"/>
    <col min="2" max="9" width="10.375" style="208" customWidth="1"/>
    <col min="10" max="11" width="11.375" style="208" customWidth="1"/>
    <col min="12" max="12" width="15" style="208" customWidth="1"/>
    <col min="13" max="16384" width="9" style="208"/>
  </cols>
  <sheetData>
    <row r="1" spans="1:12">
      <c r="A1" s="259" t="s">
        <v>343</v>
      </c>
    </row>
    <row r="2" spans="1:12">
      <c r="A2" s="259"/>
    </row>
    <row r="3" spans="1:12" ht="14.25">
      <c r="A3" s="860"/>
    </row>
    <row r="4" spans="1:12">
      <c r="A4" s="1129" t="s">
        <v>571</v>
      </c>
      <c r="B4" s="1136" t="s">
        <v>572</v>
      </c>
      <c r="C4" s="1143"/>
      <c r="D4" s="1150"/>
      <c r="E4" s="1136" t="s">
        <v>574</v>
      </c>
      <c r="F4" s="1143"/>
      <c r="G4" s="1150"/>
      <c r="H4" s="1136" t="s">
        <v>357</v>
      </c>
      <c r="I4" s="1150"/>
      <c r="J4" s="1136" t="s">
        <v>120</v>
      </c>
      <c r="K4" s="1150"/>
      <c r="L4" s="1166" t="s">
        <v>500</v>
      </c>
    </row>
    <row r="5" spans="1:12" ht="15.6" customHeight="1">
      <c r="A5" s="1130"/>
      <c r="B5" s="1137" t="s">
        <v>172</v>
      </c>
      <c r="C5" s="1144" t="s">
        <v>402</v>
      </c>
      <c r="D5" s="1151" t="s">
        <v>697</v>
      </c>
      <c r="E5" s="1137" t="s">
        <v>575</v>
      </c>
      <c r="F5" s="1144" t="s">
        <v>203</v>
      </c>
      <c r="G5" s="1151" t="s">
        <v>689</v>
      </c>
      <c r="H5" s="866" t="s">
        <v>172</v>
      </c>
      <c r="I5" s="1151" t="s">
        <v>697</v>
      </c>
      <c r="J5" s="1137" t="s">
        <v>393</v>
      </c>
      <c r="K5" s="1151" t="s">
        <v>576</v>
      </c>
      <c r="L5" s="1167"/>
    </row>
    <row r="6" spans="1:12" ht="15.6" customHeight="1">
      <c r="A6" s="1130"/>
      <c r="B6" s="1137"/>
      <c r="C6" s="1144"/>
      <c r="D6" s="1151"/>
      <c r="E6" s="1137"/>
      <c r="F6" s="1144"/>
      <c r="G6" s="1151"/>
      <c r="H6" s="866"/>
      <c r="I6" s="1151"/>
      <c r="J6" s="1137"/>
      <c r="K6" s="1151"/>
      <c r="L6" s="1167"/>
    </row>
    <row r="7" spans="1:12" ht="15.6" customHeight="1">
      <c r="A7" s="1131"/>
      <c r="B7" s="1138"/>
      <c r="C7" s="1145"/>
      <c r="D7" s="1152"/>
      <c r="E7" s="1138"/>
      <c r="F7" s="1145"/>
      <c r="G7" s="1152"/>
      <c r="H7" s="868"/>
      <c r="I7" s="1152"/>
      <c r="J7" s="1138"/>
      <c r="K7" s="1152"/>
      <c r="L7" s="1168"/>
    </row>
    <row r="8" spans="1:12" ht="16.5" customHeight="1">
      <c r="A8" s="1132"/>
      <c r="B8" s="1139" t="s">
        <v>577</v>
      </c>
      <c r="C8" s="1146" t="s">
        <v>532</v>
      </c>
      <c r="D8" s="1153" t="s">
        <v>578</v>
      </c>
      <c r="E8" s="1139" t="s">
        <v>188</v>
      </c>
      <c r="F8" s="1146" t="s">
        <v>441</v>
      </c>
      <c r="G8" s="1153" t="s">
        <v>577</v>
      </c>
      <c r="H8" s="1139" t="s">
        <v>577</v>
      </c>
      <c r="I8" s="1153" t="s">
        <v>188</v>
      </c>
      <c r="J8" s="1139"/>
      <c r="K8" s="1153"/>
      <c r="L8" s="1169"/>
    </row>
    <row r="9" spans="1:12" ht="26.25" customHeight="1">
      <c r="A9" s="1133"/>
      <c r="B9" s="1140"/>
      <c r="C9" s="1147"/>
      <c r="D9" s="1154"/>
      <c r="E9" s="1140"/>
      <c r="F9" s="1157"/>
      <c r="G9" s="1154"/>
      <c r="H9" s="1140"/>
      <c r="I9" s="1154"/>
      <c r="J9" s="1160"/>
      <c r="K9" s="1163"/>
      <c r="L9" s="1132"/>
    </row>
    <row r="10" spans="1:12" ht="26.25" customHeight="1">
      <c r="A10" s="1134"/>
      <c r="B10" s="1141"/>
      <c r="C10" s="1148"/>
      <c r="D10" s="1155"/>
      <c r="E10" s="1141"/>
      <c r="F10" s="1158"/>
      <c r="G10" s="1155"/>
      <c r="H10" s="1141"/>
      <c r="I10" s="1155"/>
      <c r="J10" s="1161"/>
      <c r="K10" s="1164"/>
      <c r="L10" s="1170"/>
    </row>
    <row r="11" spans="1:12" ht="26.25" customHeight="1">
      <c r="A11" s="1133"/>
      <c r="B11" s="1140"/>
      <c r="C11" s="1147"/>
      <c r="D11" s="1154"/>
      <c r="E11" s="1140"/>
      <c r="F11" s="1157"/>
      <c r="G11" s="1154"/>
      <c r="H11" s="1140"/>
      <c r="I11" s="1154"/>
      <c r="J11" s="1160"/>
      <c r="K11" s="1163"/>
      <c r="L11" s="1132"/>
    </row>
    <row r="12" spans="1:12" ht="26.25" customHeight="1">
      <c r="A12" s="1134"/>
      <c r="B12" s="1141"/>
      <c r="C12" s="1148"/>
      <c r="D12" s="1155"/>
      <c r="E12" s="1141"/>
      <c r="F12" s="1158"/>
      <c r="G12" s="1155"/>
      <c r="H12" s="1141"/>
      <c r="I12" s="1155"/>
      <c r="J12" s="1161"/>
      <c r="K12" s="1164"/>
      <c r="L12" s="1170"/>
    </row>
    <row r="13" spans="1:12" ht="26.25" customHeight="1">
      <c r="A13" s="1133"/>
      <c r="B13" s="1140"/>
      <c r="C13" s="1147"/>
      <c r="D13" s="1154"/>
      <c r="E13" s="1140"/>
      <c r="F13" s="1157"/>
      <c r="G13" s="1154"/>
      <c r="H13" s="1140"/>
      <c r="I13" s="1154"/>
      <c r="J13" s="1160"/>
      <c r="K13" s="1163"/>
      <c r="L13" s="1132"/>
    </row>
    <row r="14" spans="1:12" ht="26.25" customHeight="1">
      <c r="A14" s="1134"/>
      <c r="B14" s="1141"/>
      <c r="C14" s="1148"/>
      <c r="D14" s="1155"/>
      <c r="E14" s="1141"/>
      <c r="F14" s="1158"/>
      <c r="G14" s="1155"/>
      <c r="H14" s="1141"/>
      <c r="I14" s="1155"/>
      <c r="J14" s="1161"/>
      <c r="K14" s="1164"/>
      <c r="L14" s="1170"/>
    </row>
    <row r="15" spans="1:12" ht="26.25" customHeight="1">
      <c r="A15" s="1133"/>
      <c r="B15" s="1140"/>
      <c r="C15" s="1147"/>
      <c r="D15" s="1154"/>
      <c r="E15" s="1140"/>
      <c r="F15" s="1157"/>
      <c r="G15" s="1154"/>
      <c r="H15" s="1140"/>
      <c r="I15" s="1154"/>
      <c r="J15" s="1160"/>
      <c r="K15" s="1163"/>
      <c r="L15" s="1132"/>
    </row>
    <row r="16" spans="1:12" ht="26.25" customHeight="1">
      <c r="A16" s="1134"/>
      <c r="B16" s="1141"/>
      <c r="C16" s="1148"/>
      <c r="D16" s="1155"/>
      <c r="E16" s="1141"/>
      <c r="F16" s="1158"/>
      <c r="G16" s="1155"/>
      <c r="H16" s="1141"/>
      <c r="I16" s="1155"/>
      <c r="J16" s="1161"/>
      <c r="K16" s="1164"/>
      <c r="L16" s="1170"/>
    </row>
    <row r="17" spans="1:12" ht="26.25" customHeight="1">
      <c r="A17" s="1133"/>
      <c r="B17" s="1140"/>
      <c r="C17" s="1147"/>
      <c r="D17" s="1154"/>
      <c r="E17" s="1140"/>
      <c r="F17" s="1157"/>
      <c r="G17" s="1154"/>
      <c r="H17" s="1140"/>
      <c r="I17" s="1154"/>
      <c r="J17" s="1160"/>
      <c r="K17" s="1163"/>
      <c r="L17" s="1132"/>
    </row>
    <row r="18" spans="1:12" ht="26.25" customHeight="1">
      <c r="A18" s="1135"/>
      <c r="B18" s="1142"/>
      <c r="C18" s="1149"/>
      <c r="D18" s="1156"/>
      <c r="E18" s="1142"/>
      <c r="F18" s="1159"/>
      <c r="G18" s="1156"/>
      <c r="H18" s="1142"/>
      <c r="I18" s="1156"/>
      <c r="J18" s="1162"/>
      <c r="K18" s="1165"/>
      <c r="L18" s="1171"/>
    </row>
    <row r="19" spans="1:12">
      <c r="A19" s="860"/>
    </row>
    <row r="20" spans="1:12">
      <c r="A20" s="259"/>
    </row>
  </sheetData>
  <mergeCells count="16">
    <mergeCell ref="B4:D4"/>
    <mergeCell ref="E4:G4"/>
    <mergeCell ref="H4:I4"/>
    <mergeCell ref="J4:K4"/>
    <mergeCell ref="A4:A7"/>
    <mergeCell ref="L4:L7"/>
    <mergeCell ref="B5:B7"/>
    <mergeCell ref="C5:C7"/>
    <mergeCell ref="D5:D7"/>
    <mergeCell ref="E5:E7"/>
    <mergeCell ref="F5:F7"/>
    <mergeCell ref="G5:G7"/>
    <mergeCell ref="H5:H7"/>
    <mergeCell ref="I5:I7"/>
    <mergeCell ref="J5:J7"/>
    <mergeCell ref="K5:K7"/>
  </mergeCells>
  <phoneticPr fontId="22"/>
  <printOptions horizontalCentered="1"/>
  <pageMargins left="0.51181102362204722" right="0.51181102362204722" top="0.74803149606299213" bottom="0.74803149606299213" header="0.31496062992125984" footer="0.31496062992125984"/>
  <pageSetup paperSize="9" scale="98" fitToWidth="1" fitToHeight="1" orientation="landscape"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'管理用（このシートは削除しないでください）'!$B$21:$B$34</xm:f>
          </x14:formula1>
          <xm:sqref>A17 A9 A11 A13 A15</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sheetPr>
    <tabColor theme="2" tint="-0.1"/>
  </sheetPr>
  <dimension ref="A1:M26"/>
  <sheetViews>
    <sheetView view="pageBreakPreview" zoomScale="85" zoomScaleSheetLayoutView="85" workbookViewId="0">
      <selection activeCell="A26" sqref="A26"/>
    </sheetView>
  </sheetViews>
  <sheetFormatPr defaultColWidth="12.375" defaultRowHeight="14.25"/>
  <cols>
    <col min="1" max="1" width="35.125" style="1172" customWidth="1"/>
    <col min="2" max="2" width="15.375" style="1172" customWidth="1"/>
    <col min="3" max="13" width="12.375" style="1172"/>
    <col min="14" max="14" width="8.625" style="1172" customWidth="1"/>
    <col min="15" max="16384" width="12.375" style="1172"/>
  </cols>
  <sheetData>
    <row r="1" spans="1:13" ht="24" customHeight="1">
      <c r="A1" s="1172" t="s">
        <v>686</v>
      </c>
    </row>
    <row r="2" spans="1:13" ht="24" customHeight="1">
      <c r="A2" s="1173"/>
      <c r="B2" s="1178" t="s">
        <v>461</v>
      </c>
      <c r="C2" s="1178"/>
      <c r="D2" s="1178"/>
      <c r="E2" s="1178"/>
      <c r="F2" s="1178"/>
      <c r="G2" s="1178"/>
      <c r="H2" s="1178"/>
      <c r="I2" s="1196" t="s">
        <v>213</v>
      </c>
      <c r="J2" s="1173"/>
      <c r="K2" s="1173"/>
      <c r="L2" s="1173"/>
      <c r="M2" s="1173"/>
    </row>
    <row r="3" spans="1:13" ht="24" customHeight="1">
      <c r="A3" s="258" t="s">
        <v>688</v>
      </c>
      <c r="J3" s="1197"/>
      <c r="L3" s="1198" t="s">
        <v>685</v>
      </c>
      <c r="M3" s="1198"/>
    </row>
    <row r="4" spans="1:13" ht="7.5" customHeight="1"/>
    <row r="5" spans="1:13" ht="24" customHeight="1">
      <c r="A5" s="1174" t="s">
        <v>671</v>
      </c>
      <c r="B5" s="1179"/>
      <c r="C5" s="1174" t="s">
        <v>682</v>
      </c>
      <c r="D5" s="1193"/>
      <c r="E5" s="1193"/>
      <c r="F5" s="1193"/>
      <c r="G5" s="1193"/>
      <c r="H5" s="1193"/>
      <c r="I5" s="1193"/>
      <c r="J5" s="1193"/>
      <c r="K5" s="1193"/>
      <c r="L5" s="1179"/>
      <c r="M5" s="1200"/>
    </row>
    <row r="6" spans="1:13" ht="24" customHeight="1">
      <c r="A6" s="1175"/>
      <c r="B6" s="1180"/>
      <c r="C6" s="1174" t="s">
        <v>108</v>
      </c>
      <c r="D6" s="1193"/>
      <c r="E6" s="1179"/>
      <c r="F6" s="1174" t="s">
        <v>150</v>
      </c>
      <c r="G6" s="1193"/>
      <c r="H6" s="1193"/>
      <c r="I6" s="1193"/>
      <c r="J6" s="1193"/>
      <c r="K6" s="1193"/>
      <c r="L6" s="1179"/>
      <c r="M6" s="1180"/>
    </row>
    <row r="7" spans="1:13" ht="24" customHeight="1">
      <c r="A7" s="1176" t="s">
        <v>673</v>
      </c>
      <c r="B7" s="1181" t="s">
        <v>680</v>
      </c>
      <c r="C7" s="1187"/>
      <c r="D7" s="1187"/>
      <c r="E7" s="1181"/>
      <c r="F7" s="1187"/>
      <c r="G7" s="1194" t="s">
        <v>100</v>
      </c>
      <c r="H7" s="1195"/>
      <c r="I7" s="1194" t="s">
        <v>684</v>
      </c>
      <c r="J7" s="1195"/>
      <c r="K7" s="1194" t="s">
        <v>672</v>
      </c>
      <c r="L7" s="1195"/>
      <c r="M7" s="1181" t="s">
        <v>667</v>
      </c>
    </row>
    <row r="8" spans="1:13" ht="24" customHeight="1">
      <c r="A8" s="1175"/>
      <c r="B8" s="1181" t="s">
        <v>681</v>
      </c>
      <c r="C8" s="1176" t="s">
        <v>155</v>
      </c>
      <c r="D8" s="1176" t="s">
        <v>157</v>
      </c>
      <c r="E8" s="1181" t="s">
        <v>683</v>
      </c>
      <c r="F8" s="1176" t="s">
        <v>155</v>
      </c>
      <c r="G8" s="1176"/>
      <c r="H8" s="1187" t="s">
        <v>695</v>
      </c>
      <c r="I8" s="1176"/>
      <c r="J8" s="1187" t="s">
        <v>695</v>
      </c>
      <c r="K8" s="1176"/>
      <c r="L8" s="1187" t="s">
        <v>695</v>
      </c>
      <c r="M8" s="1180"/>
    </row>
    <row r="9" spans="1:13" ht="24" customHeight="1">
      <c r="A9" s="1177"/>
      <c r="B9" s="1182"/>
      <c r="C9" s="1188"/>
      <c r="D9" s="1188"/>
      <c r="E9" s="1182"/>
      <c r="F9" s="1188"/>
      <c r="G9" s="1188"/>
      <c r="H9" s="1188" t="s">
        <v>26</v>
      </c>
      <c r="I9" s="1188"/>
      <c r="J9" s="1188" t="s">
        <v>26</v>
      </c>
      <c r="K9" s="1188"/>
      <c r="L9" s="1188" t="s">
        <v>26</v>
      </c>
      <c r="M9" s="1201"/>
    </row>
    <row r="10" spans="1:13" ht="20.100000000000001" customHeight="1">
      <c r="A10" s="1175"/>
      <c r="B10" s="1183" t="s">
        <v>163</v>
      </c>
      <c r="C10" s="1189"/>
      <c r="D10" s="1189" t="s">
        <v>163</v>
      </c>
      <c r="E10" s="1183" t="s">
        <v>163</v>
      </c>
      <c r="F10" s="1189"/>
      <c r="G10" s="1189" t="s">
        <v>163</v>
      </c>
      <c r="H10" s="1189" t="s">
        <v>163</v>
      </c>
      <c r="I10" s="1189" t="s">
        <v>163</v>
      </c>
      <c r="J10" s="1189" t="s">
        <v>163</v>
      </c>
      <c r="K10" s="1189" t="s">
        <v>163</v>
      </c>
      <c r="L10" s="1183" t="s">
        <v>163</v>
      </c>
      <c r="M10" s="1183"/>
    </row>
    <row r="11" spans="1:13" ht="24" customHeight="1">
      <c r="A11" s="1175" t="s">
        <v>674</v>
      </c>
      <c r="B11" s="1184"/>
      <c r="C11" s="1190"/>
      <c r="D11" s="1190"/>
      <c r="E11" s="1184"/>
      <c r="F11" s="1190"/>
      <c r="G11" s="1190"/>
      <c r="H11" s="1190"/>
      <c r="I11" s="1190"/>
      <c r="J11" s="1190"/>
      <c r="K11" s="1190"/>
      <c r="L11" s="1184"/>
      <c r="M11" s="1180"/>
    </row>
    <row r="12" spans="1:13" ht="24" customHeight="1">
      <c r="A12" s="1175" t="s">
        <v>392</v>
      </c>
      <c r="B12" s="1184"/>
      <c r="C12" s="1190"/>
      <c r="D12" s="1190"/>
      <c r="E12" s="1184"/>
      <c r="F12" s="1190"/>
      <c r="G12" s="1190"/>
      <c r="H12" s="1190"/>
      <c r="I12" s="1190"/>
      <c r="J12" s="1190"/>
      <c r="K12" s="1190"/>
      <c r="L12" s="1184"/>
      <c r="M12" s="1180"/>
    </row>
    <row r="13" spans="1:13" ht="24" customHeight="1">
      <c r="A13" s="1175"/>
      <c r="B13" s="1184"/>
      <c r="C13" s="1190"/>
      <c r="D13" s="1190"/>
      <c r="E13" s="1184"/>
      <c r="F13" s="1190"/>
      <c r="G13" s="1190"/>
      <c r="H13" s="1190"/>
      <c r="I13" s="1190"/>
      <c r="J13" s="1190"/>
      <c r="K13" s="1190"/>
      <c r="L13" s="1184"/>
      <c r="M13" s="1180"/>
    </row>
    <row r="14" spans="1:13" ht="24" customHeight="1">
      <c r="A14" s="1175" t="s">
        <v>167</v>
      </c>
      <c r="B14" s="1185"/>
      <c r="C14" s="1191"/>
      <c r="D14" s="1191"/>
      <c r="E14" s="1185"/>
      <c r="F14" s="1191"/>
      <c r="G14" s="1191"/>
      <c r="H14" s="1191"/>
      <c r="I14" s="1191"/>
      <c r="J14" s="1191"/>
      <c r="K14" s="1191"/>
      <c r="L14" s="1185"/>
      <c r="M14" s="1180"/>
    </row>
    <row r="15" spans="1:13" ht="24" customHeight="1">
      <c r="A15" s="1175" t="s">
        <v>300</v>
      </c>
      <c r="B15" s="1184"/>
      <c r="C15" s="1190"/>
      <c r="D15" s="1190"/>
      <c r="E15" s="1184"/>
      <c r="F15" s="1190"/>
      <c r="G15" s="1190"/>
      <c r="H15" s="1190"/>
      <c r="I15" s="1190"/>
      <c r="J15" s="1190"/>
      <c r="K15" s="1190"/>
      <c r="L15" s="1184"/>
      <c r="M15" s="1180"/>
    </row>
    <row r="16" spans="1:13" ht="24" customHeight="1">
      <c r="A16" s="1175" t="s">
        <v>675</v>
      </c>
      <c r="B16" s="1184"/>
      <c r="C16" s="1190"/>
      <c r="D16" s="1190"/>
      <c r="E16" s="1184"/>
      <c r="F16" s="1190"/>
      <c r="G16" s="1190"/>
      <c r="H16" s="1190"/>
      <c r="I16" s="1190"/>
      <c r="J16" s="1190"/>
      <c r="K16" s="1190"/>
      <c r="L16" s="1184"/>
      <c r="M16" s="1180"/>
    </row>
    <row r="17" spans="1:13" ht="24" customHeight="1">
      <c r="A17" s="1177"/>
      <c r="B17" s="1186"/>
      <c r="C17" s="1192"/>
      <c r="D17" s="1192"/>
      <c r="E17" s="1186"/>
      <c r="F17" s="1192"/>
      <c r="G17" s="1192"/>
      <c r="H17" s="1192"/>
      <c r="I17" s="1192"/>
      <c r="J17" s="1192"/>
      <c r="K17" s="1192"/>
      <c r="L17" s="1186"/>
      <c r="M17" s="1201"/>
    </row>
    <row r="18" spans="1:13" ht="24" customHeight="1">
      <c r="L18" s="1199"/>
    </row>
    <row r="19" spans="1:13" s="240" customFormat="1" ht="20.100000000000001" customHeight="1">
      <c r="A19" s="240" t="s">
        <v>166</v>
      </c>
    </row>
    <row r="20" spans="1:13" s="240" customFormat="1" ht="20.100000000000001" customHeight="1">
      <c r="A20" s="240" t="s">
        <v>171</v>
      </c>
    </row>
    <row r="21" spans="1:13" s="240" customFormat="1" ht="20.100000000000001" customHeight="1">
      <c r="A21" s="240" t="s">
        <v>676</v>
      </c>
    </row>
    <row r="22" spans="1:13" s="240" customFormat="1" ht="20.100000000000001" customHeight="1">
      <c r="A22" s="240" t="s">
        <v>677</v>
      </c>
    </row>
    <row r="23" spans="1:13" s="240" customFormat="1" ht="20.100000000000001" customHeight="1">
      <c r="A23" s="240" t="s">
        <v>128</v>
      </c>
    </row>
    <row r="24" spans="1:13" s="240" customFormat="1" ht="20.100000000000001" customHeight="1">
      <c r="A24" s="240" t="s">
        <v>678</v>
      </c>
    </row>
    <row r="25" spans="1:13" s="240" customFormat="1" ht="20.100000000000001" customHeight="1">
      <c r="A25" s="240" t="s">
        <v>696</v>
      </c>
    </row>
    <row r="26" spans="1:13" s="240" customFormat="1" ht="20.100000000000001" customHeight="1">
      <c r="A26" s="240" t="s">
        <v>679</v>
      </c>
    </row>
  </sheetData>
  <mergeCells count="9">
    <mergeCell ref="B2:H2"/>
    <mergeCell ref="L3:M3"/>
    <mergeCell ref="A5:B5"/>
    <mergeCell ref="C5:L5"/>
    <mergeCell ref="C6:E6"/>
    <mergeCell ref="F6:L6"/>
    <mergeCell ref="G7:H7"/>
    <mergeCell ref="I7:J7"/>
    <mergeCell ref="K7:L7"/>
  </mergeCells>
  <phoneticPr fontId="22"/>
  <pageMargins left="0.51181102362204722" right="0.51181102362204722" top="0.55118110236220474" bottom="0.55118110236220474" header="0.31496062992125984" footer="0.31496062992125984"/>
  <pageSetup paperSize="9" scale="72" fitToWidth="1" fitToHeight="1" orientation="landscape"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1:R116"/>
  <sheetViews>
    <sheetView workbookViewId="0">
      <selection activeCell="E12" sqref="E12"/>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519</v>
      </c>
      <c r="E1" t="s">
        <v>377</v>
      </c>
      <c r="G1" s="278" t="s">
        <v>263</v>
      </c>
      <c r="H1" s="278"/>
      <c r="I1" s="278"/>
      <c r="J1" s="278"/>
      <c r="K1" t="s">
        <v>319</v>
      </c>
    </row>
    <row r="2" spans="2:18">
      <c r="D2" t="s">
        <v>191</v>
      </c>
      <c r="G2" s="1203" t="s">
        <v>409</v>
      </c>
      <c r="H2" s="278" t="s">
        <v>200</v>
      </c>
      <c r="I2" s="1208" t="s">
        <v>513</v>
      </c>
      <c r="J2" s="278"/>
      <c r="K2" t="s">
        <v>412</v>
      </c>
      <c r="L2" s="1209">
        <v>430000</v>
      </c>
      <c r="M2" s="1209">
        <v>360000</v>
      </c>
      <c r="N2" s="278"/>
      <c r="O2" s="278"/>
      <c r="P2" s="278"/>
      <c r="Q2" s="1205"/>
      <c r="R2" s="1205"/>
    </row>
    <row r="3" spans="2:18">
      <c r="B3" t="s">
        <v>25</v>
      </c>
      <c r="E3" s="859" t="s">
        <v>320</v>
      </c>
      <c r="F3" s="859"/>
      <c r="G3" s="1204" t="s">
        <v>97</v>
      </c>
      <c r="H3" s="1206" t="s">
        <v>521</v>
      </c>
      <c r="I3" s="1206" t="s">
        <v>522</v>
      </c>
      <c r="J3" s="1205"/>
      <c r="K3" t="s">
        <v>196</v>
      </c>
      <c r="L3" s="1209">
        <v>484000</v>
      </c>
      <c r="M3" s="1209"/>
      <c r="N3" s="1210">
        <v>172200</v>
      </c>
      <c r="O3" s="1212">
        <f>1/3</f>
        <v>0.33333333333333331</v>
      </c>
      <c r="P3" s="1208" t="s">
        <v>408</v>
      </c>
    </row>
    <row r="4" spans="2:18">
      <c r="B4" t="s">
        <v>373</v>
      </c>
      <c r="E4" s="859" t="s">
        <v>698</v>
      </c>
      <c r="F4" s="859"/>
      <c r="G4" s="1203"/>
      <c r="H4" s="1206" t="s">
        <v>484</v>
      </c>
      <c r="I4" s="1206" t="s">
        <v>339</v>
      </c>
      <c r="J4" s="1205"/>
      <c r="K4" t="s">
        <v>151</v>
      </c>
      <c r="L4" s="1209">
        <v>214000</v>
      </c>
      <c r="M4" s="1209"/>
      <c r="N4" s="1210">
        <v>180900</v>
      </c>
      <c r="O4" s="1212">
        <f>1/2</f>
        <v>0.5</v>
      </c>
    </row>
    <row r="5" spans="2:18">
      <c r="B5" t="s">
        <v>268</v>
      </c>
      <c r="E5" s="859" t="s">
        <v>699</v>
      </c>
      <c r="F5" s="859"/>
      <c r="G5" s="1203"/>
      <c r="H5" s="1206" t="s">
        <v>64</v>
      </c>
      <c r="I5" s="1206" t="s">
        <v>459</v>
      </c>
      <c r="J5" s="1205"/>
      <c r="K5" t="s">
        <v>523</v>
      </c>
      <c r="L5" s="1209">
        <v>355000</v>
      </c>
      <c r="M5" s="1209"/>
      <c r="N5" s="1210">
        <v>185000</v>
      </c>
      <c r="O5" s="1212">
        <f>2/3</f>
        <v>0.66666666666666663</v>
      </c>
    </row>
    <row r="6" spans="2:18">
      <c r="B6" t="s">
        <v>472</v>
      </c>
      <c r="E6" s="1202" t="s">
        <v>700</v>
      </c>
      <c r="G6" s="1203"/>
      <c r="H6" s="1206" t="s">
        <v>524</v>
      </c>
      <c r="I6" s="1206" t="s">
        <v>525</v>
      </c>
      <c r="J6" s="1205"/>
      <c r="N6" s="1210">
        <v>198000</v>
      </c>
      <c r="O6">
        <v>0.33</v>
      </c>
    </row>
    <row r="7" spans="2:18">
      <c r="B7" t="s">
        <v>526</v>
      </c>
      <c r="E7" s="1202" t="s">
        <v>701</v>
      </c>
      <c r="G7" s="1203"/>
      <c r="H7" s="1206" t="s">
        <v>101</v>
      </c>
      <c r="I7" s="1206" t="s">
        <v>527</v>
      </c>
      <c r="J7" s="1205"/>
      <c r="N7" s="1210">
        <v>208200</v>
      </c>
      <c r="O7">
        <v>0.5</v>
      </c>
    </row>
    <row r="8" spans="2:18">
      <c r="B8" t="s">
        <v>529</v>
      </c>
      <c r="E8" s="859" t="s">
        <v>602</v>
      </c>
      <c r="G8" s="1203"/>
      <c r="H8" s="1206" t="s">
        <v>530</v>
      </c>
      <c r="I8" s="1206" t="s">
        <v>179</v>
      </c>
      <c r="J8" s="1205"/>
      <c r="N8" s="1210">
        <v>212200</v>
      </c>
    </row>
    <row r="9" spans="2:18">
      <c r="B9" t="s">
        <v>533</v>
      </c>
      <c r="E9" s="859" t="s">
        <v>556</v>
      </c>
      <c r="G9" s="1203"/>
      <c r="H9" s="1206" t="s">
        <v>423</v>
      </c>
      <c r="I9" s="1206" t="s">
        <v>534</v>
      </c>
      <c r="J9" s="1205"/>
      <c r="N9" s="1210">
        <v>212500</v>
      </c>
    </row>
    <row r="10" spans="2:18">
      <c r="B10" t="s">
        <v>439</v>
      </c>
      <c r="E10" s="859" t="s">
        <v>702</v>
      </c>
      <c r="G10" s="1203"/>
      <c r="H10" s="1206" t="s">
        <v>86</v>
      </c>
      <c r="I10" s="1206" t="s">
        <v>535</v>
      </c>
      <c r="J10" s="1205"/>
      <c r="N10" s="1210">
        <v>230500</v>
      </c>
    </row>
    <row r="11" spans="2:18">
      <c r="B11" t="s">
        <v>465</v>
      </c>
      <c r="E11" s="859" t="s">
        <v>703</v>
      </c>
      <c r="G11" s="1203"/>
      <c r="H11" s="1206" t="s">
        <v>536</v>
      </c>
      <c r="I11" s="1206" t="s">
        <v>321</v>
      </c>
      <c r="J11" s="1205"/>
      <c r="N11" s="1210">
        <v>243300</v>
      </c>
    </row>
    <row r="12" spans="2:18">
      <c r="B12" t="s">
        <v>146</v>
      </c>
      <c r="G12" s="1203"/>
      <c r="H12" s="1206" t="s">
        <v>387</v>
      </c>
      <c r="I12" s="1206" t="s">
        <v>511</v>
      </c>
      <c r="J12" s="1205"/>
      <c r="N12" s="1210">
        <v>258000</v>
      </c>
    </row>
    <row r="13" spans="2:18">
      <c r="B13" t="s">
        <v>370</v>
      </c>
      <c r="G13" s="1203"/>
      <c r="H13" s="1206" t="s">
        <v>537</v>
      </c>
      <c r="I13" s="1206" t="s">
        <v>539</v>
      </c>
      <c r="J13" s="1205"/>
      <c r="N13" s="1210">
        <v>264400</v>
      </c>
    </row>
    <row r="14" spans="2:18">
      <c r="B14" t="s">
        <v>540</v>
      </c>
      <c r="G14" s="1203"/>
      <c r="H14" s="1206" t="s">
        <v>541</v>
      </c>
      <c r="I14" s="1206" t="s">
        <v>83</v>
      </c>
      <c r="J14" s="1205"/>
      <c r="N14" s="1210">
        <v>295100</v>
      </c>
    </row>
    <row r="15" spans="2:18">
      <c r="B15" t="s">
        <v>542</v>
      </c>
      <c r="G15" s="1205"/>
      <c r="H15" s="1206" t="s">
        <v>545</v>
      </c>
      <c r="I15" s="1206" t="s">
        <v>546</v>
      </c>
      <c r="J15" s="1205"/>
      <c r="N15" s="1210">
        <v>626700</v>
      </c>
    </row>
    <row r="16" spans="2:18">
      <c r="B16" t="s">
        <v>353</v>
      </c>
      <c r="G16" s="1205"/>
      <c r="H16" s="1206" t="s">
        <v>347</v>
      </c>
      <c r="I16" s="1205"/>
      <c r="J16" s="1205"/>
      <c r="N16" s="1211"/>
    </row>
    <row r="17" spans="2:14">
      <c r="G17" s="1205"/>
      <c r="H17" s="1206" t="s">
        <v>273</v>
      </c>
      <c r="I17" s="1205"/>
      <c r="J17" s="1205"/>
      <c r="N17" s="1211"/>
    </row>
    <row r="18" spans="2:14">
      <c r="G18" s="1205"/>
      <c r="H18" s="1206" t="s">
        <v>548</v>
      </c>
      <c r="I18" s="1205"/>
      <c r="J18" s="1205"/>
      <c r="N18" s="1211"/>
    </row>
    <row r="19" spans="2:14">
      <c r="B19" t="s">
        <v>549</v>
      </c>
      <c r="G19" s="1205"/>
      <c r="H19" s="1206" t="s">
        <v>551</v>
      </c>
      <c r="I19" s="1205"/>
      <c r="J19" s="1205"/>
      <c r="N19" s="1211"/>
    </row>
    <row r="20" spans="2:14">
      <c r="G20" s="1205"/>
      <c r="H20" s="1206" t="s">
        <v>552</v>
      </c>
      <c r="I20" s="1205"/>
      <c r="J20" s="1205"/>
      <c r="N20" s="1211"/>
    </row>
    <row r="21" spans="2:14">
      <c r="B21" t="s">
        <v>553</v>
      </c>
      <c r="G21" s="1205"/>
      <c r="H21" s="1206" t="s">
        <v>554</v>
      </c>
      <c r="I21" s="1205"/>
      <c r="J21" s="1205"/>
      <c r="N21" s="1211"/>
    </row>
    <row r="22" spans="2:14">
      <c r="B22" t="s">
        <v>488</v>
      </c>
      <c r="G22" s="1205"/>
      <c r="H22" s="1206" t="s">
        <v>61</v>
      </c>
      <c r="I22" s="1205"/>
      <c r="J22" s="1205"/>
      <c r="N22" s="1211"/>
    </row>
    <row r="23" spans="2:14">
      <c r="B23" t="s">
        <v>555</v>
      </c>
      <c r="G23" s="1205"/>
      <c r="H23" s="1206" t="s">
        <v>501</v>
      </c>
      <c r="I23" s="1205"/>
      <c r="J23" s="1205"/>
      <c r="N23" s="1211"/>
    </row>
    <row r="24" spans="2:14">
      <c r="B24" t="s">
        <v>557</v>
      </c>
      <c r="G24" s="1205"/>
      <c r="H24" s="1206" t="s">
        <v>520</v>
      </c>
      <c r="I24" s="1205"/>
      <c r="J24" s="1205"/>
      <c r="N24" s="1211"/>
    </row>
    <row r="25" spans="2:14">
      <c r="B25" t="s">
        <v>558</v>
      </c>
      <c r="G25" s="1205"/>
      <c r="H25" s="1206" t="s">
        <v>559</v>
      </c>
      <c r="I25" s="1205"/>
      <c r="J25" s="1205"/>
      <c r="N25" s="1211"/>
    </row>
    <row r="26" spans="2:14">
      <c r="B26" t="s">
        <v>560</v>
      </c>
      <c r="G26" s="1205"/>
      <c r="H26" s="1206" t="s">
        <v>561</v>
      </c>
      <c r="I26" s="1205"/>
      <c r="J26" s="1205"/>
      <c r="N26" s="1211"/>
    </row>
    <row r="27" spans="2:14">
      <c r="B27" t="s">
        <v>562</v>
      </c>
      <c r="G27" s="1205"/>
      <c r="H27" s="1206" t="s">
        <v>563</v>
      </c>
      <c r="I27" s="1205"/>
      <c r="J27" s="1205"/>
      <c r="N27" s="1211"/>
    </row>
    <row r="28" spans="2:14">
      <c r="B28" t="s">
        <v>564</v>
      </c>
      <c r="G28" s="1205"/>
      <c r="H28" s="1206" t="s">
        <v>565</v>
      </c>
      <c r="I28" s="1205"/>
      <c r="J28" s="1205"/>
      <c r="N28" s="1211"/>
    </row>
    <row r="29" spans="2:14">
      <c r="B29" t="s">
        <v>566</v>
      </c>
      <c r="G29" s="1205"/>
      <c r="H29" s="1206" t="s">
        <v>497</v>
      </c>
      <c r="I29" s="1205"/>
      <c r="J29" s="1205"/>
      <c r="N29" s="1211"/>
    </row>
    <row r="30" spans="2:14">
      <c r="B30" t="s">
        <v>567</v>
      </c>
      <c r="G30" s="1205"/>
      <c r="H30" s="1206" t="s">
        <v>91</v>
      </c>
      <c r="I30" s="1205"/>
      <c r="J30" s="1205"/>
      <c r="N30" s="1211"/>
    </row>
    <row r="31" spans="2:14">
      <c r="B31" t="s">
        <v>211</v>
      </c>
      <c r="G31" s="1205"/>
      <c r="H31" s="1207"/>
      <c r="I31" s="1205"/>
      <c r="J31" s="1205"/>
      <c r="N31" s="1211"/>
    </row>
    <row r="32" spans="2:14">
      <c r="B32" t="s">
        <v>503</v>
      </c>
      <c r="G32" s="1205"/>
      <c r="H32" s="1207"/>
      <c r="I32" s="1205"/>
      <c r="J32" s="1205"/>
      <c r="N32" s="1211"/>
    </row>
    <row r="33" spans="2:14">
      <c r="B33" t="s">
        <v>229</v>
      </c>
      <c r="G33" s="1205"/>
      <c r="H33" s="1207"/>
      <c r="I33" s="1205"/>
      <c r="J33" s="1205"/>
      <c r="N33" s="1211"/>
    </row>
    <row r="34" spans="2:14">
      <c r="B34" t="s">
        <v>403</v>
      </c>
      <c r="G34" s="1205"/>
      <c r="H34" s="1207"/>
      <c r="I34" s="1205"/>
      <c r="J34" s="1205"/>
      <c r="N34" s="1211"/>
    </row>
    <row r="35" spans="2:14">
      <c r="G35" s="1205"/>
      <c r="H35" s="1207"/>
      <c r="I35" s="1205"/>
      <c r="J35" s="1205"/>
      <c r="N35" s="1211"/>
    </row>
    <row r="36" spans="2:14">
      <c r="G36" s="1205"/>
      <c r="H36" s="1207"/>
      <c r="I36" s="1205"/>
      <c r="J36" s="1205"/>
      <c r="N36" s="1211"/>
    </row>
    <row r="37" spans="2:14">
      <c r="G37" s="1205"/>
      <c r="H37" s="1207"/>
      <c r="I37" s="1205"/>
      <c r="J37" s="1205"/>
      <c r="N37" s="1211"/>
    </row>
    <row r="38" spans="2:14">
      <c r="G38" s="1205"/>
      <c r="H38" s="1205"/>
      <c r="I38" s="1205"/>
      <c r="J38" s="1205"/>
      <c r="N38" s="1211"/>
    </row>
    <row r="39" spans="2:14">
      <c r="G39" s="1205"/>
      <c r="H39" s="1205"/>
      <c r="I39" s="1205"/>
      <c r="J39" s="1205"/>
      <c r="N39" s="1205"/>
    </row>
    <row r="40" spans="2:14">
      <c r="G40" s="1205"/>
      <c r="H40" s="1205"/>
      <c r="I40" s="1205"/>
      <c r="J40" s="1205"/>
      <c r="N40" s="1205"/>
    </row>
    <row r="41" spans="2:14">
      <c r="G41" s="1205"/>
      <c r="H41" s="1205"/>
      <c r="I41" s="1205"/>
      <c r="J41" s="1205"/>
      <c r="N41" s="1205"/>
    </row>
    <row r="42" spans="2:14">
      <c r="G42" s="1205"/>
      <c r="H42" s="1205"/>
      <c r="I42" s="1205"/>
      <c r="J42" s="1205"/>
      <c r="N42" s="1205"/>
    </row>
    <row r="43" spans="2:14">
      <c r="G43" s="1205"/>
      <c r="H43" s="1205"/>
      <c r="I43" s="1205"/>
      <c r="J43" s="1205"/>
      <c r="N43" s="1205"/>
    </row>
    <row r="44" spans="2:14">
      <c r="G44" s="1205"/>
      <c r="H44" s="1205"/>
      <c r="I44" s="1205"/>
      <c r="J44" s="1205"/>
      <c r="N44" s="1205"/>
    </row>
    <row r="45" spans="2:14">
      <c r="G45" s="1205"/>
      <c r="H45" s="1205"/>
      <c r="I45" s="1205"/>
      <c r="J45" s="1205"/>
      <c r="N45" s="1205"/>
    </row>
    <row r="46" spans="2:14">
      <c r="G46" s="1205"/>
      <c r="H46" s="1205"/>
      <c r="I46" s="1205"/>
      <c r="J46" s="1205"/>
      <c r="N46" s="1205"/>
    </row>
    <row r="47" spans="2:14">
      <c r="G47" s="1205"/>
      <c r="H47" s="1205"/>
      <c r="I47" s="1205"/>
      <c r="J47" s="1205"/>
      <c r="N47" s="1205"/>
    </row>
    <row r="48" spans="2:14">
      <c r="G48" s="1205"/>
      <c r="H48" s="1205"/>
      <c r="I48" s="1205"/>
      <c r="J48" s="1205"/>
      <c r="N48" s="1205"/>
    </row>
    <row r="49" spans="7:14">
      <c r="G49" s="1205"/>
      <c r="H49" s="1205"/>
      <c r="I49" s="1205"/>
      <c r="J49" s="1205"/>
      <c r="N49" s="1205"/>
    </row>
    <row r="50" spans="7:14">
      <c r="G50" s="1205"/>
      <c r="H50" s="1205"/>
      <c r="I50" s="1205"/>
      <c r="J50" s="1205"/>
      <c r="N50" s="1205"/>
    </row>
    <row r="51" spans="7:14">
      <c r="G51" s="1205"/>
      <c r="H51" s="1205"/>
      <c r="I51" s="1205"/>
      <c r="J51" s="1205"/>
      <c r="N51" s="1205"/>
    </row>
    <row r="52" spans="7:14">
      <c r="G52" s="1205"/>
      <c r="H52" s="1205"/>
      <c r="I52" s="1205"/>
      <c r="J52" s="1205"/>
      <c r="N52" s="1205"/>
    </row>
    <row r="53" spans="7:14">
      <c r="G53" s="1205"/>
      <c r="H53" s="1205"/>
      <c r="I53" s="1205"/>
      <c r="J53" s="1205"/>
      <c r="N53" s="1205"/>
    </row>
    <row r="54" spans="7:14">
      <c r="G54" s="1205"/>
      <c r="H54" s="1205"/>
      <c r="I54" s="1205"/>
      <c r="J54" s="1205"/>
      <c r="N54" s="1205"/>
    </row>
    <row r="55" spans="7:14">
      <c r="G55" s="1205"/>
      <c r="H55" s="1205"/>
      <c r="I55" s="1205"/>
      <c r="J55" s="1205"/>
      <c r="N55" s="1205"/>
    </row>
    <row r="56" spans="7:14">
      <c r="G56" s="1205"/>
      <c r="H56" s="1205"/>
      <c r="I56" s="1205"/>
      <c r="J56" s="1205"/>
      <c r="N56" s="1205"/>
    </row>
    <row r="57" spans="7:14">
      <c r="G57" s="1205"/>
      <c r="H57" s="1205"/>
      <c r="I57" s="1205"/>
      <c r="J57" s="1205"/>
      <c r="N57" s="1205"/>
    </row>
    <row r="58" spans="7:14">
      <c r="G58" s="1205"/>
      <c r="H58" s="1205"/>
      <c r="I58" s="1205"/>
      <c r="J58" s="1205"/>
      <c r="N58" s="1205"/>
    </row>
    <row r="59" spans="7:14">
      <c r="G59" s="1205"/>
      <c r="H59" s="1205"/>
      <c r="I59" s="1205"/>
      <c r="J59" s="1205"/>
      <c r="N59" s="1205"/>
    </row>
    <row r="60" spans="7:14">
      <c r="G60" s="1205"/>
      <c r="H60" s="1205"/>
      <c r="I60" s="1205"/>
      <c r="J60" s="1205"/>
      <c r="N60" s="1205"/>
    </row>
    <row r="61" spans="7:14">
      <c r="G61" s="1205"/>
      <c r="H61" s="1205"/>
      <c r="I61" s="1205"/>
      <c r="J61" s="1205"/>
      <c r="N61" s="1205"/>
    </row>
    <row r="62" spans="7:14">
      <c r="G62" s="1205"/>
      <c r="H62" s="1205"/>
      <c r="I62" s="1205"/>
      <c r="J62" s="1205"/>
      <c r="N62" s="1205"/>
    </row>
    <row r="63" spans="7:14">
      <c r="G63" s="1205"/>
      <c r="H63" s="1205"/>
      <c r="I63" s="1205"/>
      <c r="J63" s="1205"/>
      <c r="N63" s="1205"/>
    </row>
    <row r="64" spans="7:14">
      <c r="G64" s="1205"/>
      <c r="H64" s="1205"/>
      <c r="I64" s="1205"/>
      <c r="J64" s="1205"/>
      <c r="N64" s="1205"/>
    </row>
    <row r="65" spans="7:14">
      <c r="G65" s="1205"/>
      <c r="H65" s="1205"/>
      <c r="I65" s="1205"/>
      <c r="J65" s="1205"/>
      <c r="N65" s="1205"/>
    </row>
    <row r="66" spans="7:14">
      <c r="G66" s="1205"/>
      <c r="H66" s="1205"/>
      <c r="I66" s="1205"/>
      <c r="J66" s="1205"/>
      <c r="N66" s="1205"/>
    </row>
    <row r="67" spans="7:14">
      <c r="G67" s="1205"/>
      <c r="H67" s="1205"/>
      <c r="I67" s="1205"/>
      <c r="J67" s="1205"/>
      <c r="N67" s="1205"/>
    </row>
    <row r="68" spans="7:14">
      <c r="G68" s="1205"/>
      <c r="H68" s="1205"/>
      <c r="I68" s="1205"/>
      <c r="J68" s="1205"/>
      <c r="N68" s="1205"/>
    </row>
    <row r="69" spans="7:14">
      <c r="G69" s="1205"/>
      <c r="H69" s="1205"/>
      <c r="I69" s="1205"/>
      <c r="J69" s="1205"/>
      <c r="N69" s="1205"/>
    </row>
    <row r="70" spans="7:14">
      <c r="G70" s="1205"/>
      <c r="H70" s="1205"/>
      <c r="I70" s="1205"/>
      <c r="J70" s="1205"/>
      <c r="N70" s="1205"/>
    </row>
    <row r="71" spans="7:14">
      <c r="G71" s="1205"/>
      <c r="H71" s="1205"/>
      <c r="I71" s="1205"/>
      <c r="J71" s="1205"/>
      <c r="N71" s="1205"/>
    </row>
    <row r="72" spans="7:14">
      <c r="G72" s="1205"/>
      <c r="H72" s="1205"/>
      <c r="I72" s="1205"/>
      <c r="J72" s="1205"/>
      <c r="N72" s="1205"/>
    </row>
    <row r="73" spans="7:14">
      <c r="G73" s="1205"/>
      <c r="H73" s="1205"/>
      <c r="I73" s="1205"/>
      <c r="J73" s="1205"/>
      <c r="N73" s="1205"/>
    </row>
    <row r="74" spans="7:14">
      <c r="G74" s="1205"/>
      <c r="H74" s="1205"/>
      <c r="I74" s="1205"/>
      <c r="J74" s="1205"/>
      <c r="N74" s="1205"/>
    </row>
    <row r="75" spans="7:14">
      <c r="G75" s="1205"/>
      <c r="H75" s="1205"/>
      <c r="I75" s="1205"/>
      <c r="J75" s="1205"/>
      <c r="N75" s="1205"/>
    </row>
    <row r="76" spans="7:14">
      <c r="G76" s="1205"/>
      <c r="H76" s="1205"/>
      <c r="I76" s="1205"/>
      <c r="J76" s="1205"/>
      <c r="N76" s="1205"/>
    </row>
    <row r="77" spans="7:14">
      <c r="G77" s="1205"/>
      <c r="H77" s="1205"/>
      <c r="I77" s="1205"/>
      <c r="J77" s="1205"/>
      <c r="N77" s="1205"/>
    </row>
    <row r="78" spans="7:14">
      <c r="G78" s="1205"/>
      <c r="H78" s="1205"/>
      <c r="I78" s="1205"/>
      <c r="J78" s="1205"/>
      <c r="N78" s="1205"/>
    </row>
    <row r="79" spans="7:14">
      <c r="G79" s="1205"/>
      <c r="H79" s="1205"/>
      <c r="I79" s="1205"/>
      <c r="J79" s="1205"/>
      <c r="N79" s="1205"/>
    </row>
    <row r="80" spans="7:14">
      <c r="G80" s="1205"/>
      <c r="H80" s="1205"/>
      <c r="I80" s="1205"/>
      <c r="J80" s="1205"/>
      <c r="N80" s="1205"/>
    </row>
    <row r="81" spans="7:14">
      <c r="G81" s="1205"/>
      <c r="H81" s="1205"/>
      <c r="I81" s="1205"/>
      <c r="J81" s="1205"/>
      <c r="N81" s="1205"/>
    </row>
    <row r="82" spans="7:14">
      <c r="G82" s="1205"/>
      <c r="H82" s="1205"/>
      <c r="I82" s="1205"/>
      <c r="J82" s="1205"/>
    </row>
    <row r="83" spans="7:14">
      <c r="G83" s="1205"/>
      <c r="H83" s="1205"/>
      <c r="I83" s="1205"/>
      <c r="J83" s="1205"/>
    </row>
    <row r="84" spans="7:14">
      <c r="G84" s="1205"/>
      <c r="H84" s="1205"/>
      <c r="I84" s="1205"/>
      <c r="J84" s="1205"/>
    </row>
    <row r="85" spans="7:14">
      <c r="G85" s="1205"/>
      <c r="H85" s="1205"/>
      <c r="I85" s="1205"/>
      <c r="J85" s="1205"/>
    </row>
    <row r="86" spans="7:14">
      <c r="G86" s="1205"/>
      <c r="H86" s="1205"/>
      <c r="I86" s="1205"/>
      <c r="J86" s="1205"/>
    </row>
    <row r="87" spans="7:14">
      <c r="G87" s="1205"/>
      <c r="H87" s="1205"/>
      <c r="I87" s="1205"/>
      <c r="J87" s="1205"/>
    </row>
    <row r="88" spans="7:14">
      <c r="G88" s="1205"/>
      <c r="H88" s="1205"/>
      <c r="I88" s="1205"/>
      <c r="J88" s="1205"/>
    </row>
    <row r="89" spans="7:14">
      <c r="G89" s="1205"/>
      <c r="H89" s="1205"/>
      <c r="I89" s="1205"/>
      <c r="J89" s="1205"/>
    </row>
    <row r="90" spans="7:14">
      <c r="G90" s="1205"/>
      <c r="H90" s="1205"/>
      <c r="I90" s="1205"/>
      <c r="J90" s="1205"/>
    </row>
    <row r="91" spans="7:14">
      <c r="G91" s="1205"/>
      <c r="H91" s="1205"/>
      <c r="I91" s="1205"/>
      <c r="J91" s="1205"/>
    </row>
    <row r="92" spans="7:14">
      <c r="G92" s="1205"/>
      <c r="H92" s="1205"/>
      <c r="I92" s="1205"/>
      <c r="J92" s="1205"/>
    </row>
    <row r="93" spans="7:14">
      <c r="G93" s="1205"/>
      <c r="H93" s="1205"/>
      <c r="I93" s="1205"/>
      <c r="J93" s="1205"/>
    </row>
    <row r="94" spans="7:14">
      <c r="G94" s="1205"/>
      <c r="H94" s="1205"/>
      <c r="I94" s="1205"/>
      <c r="J94" s="1205"/>
    </row>
    <row r="95" spans="7:14">
      <c r="G95" s="1205"/>
      <c r="H95" s="1205"/>
      <c r="I95" s="1205"/>
      <c r="J95" s="1205"/>
    </row>
    <row r="96" spans="7:14">
      <c r="G96" s="1205"/>
      <c r="H96" s="1205"/>
      <c r="I96" s="1205"/>
      <c r="J96" s="1205"/>
    </row>
    <row r="97" spans="7:10">
      <c r="G97" s="1205"/>
      <c r="H97" s="1205"/>
      <c r="I97" s="1205"/>
      <c r="J97" s="1205"/>
    </row>
    <row r="98" spans="7:10">
      <c r="G98" s="1205"/>
      <c r="H98" s="1205"/>
      <c r="I98" s="1205"/>
      <c r="J98" s="1205"/>
    </row>
    <row r="99" spans="7:10">
      <c r="G99" s="1205"/>
      <c r="H99" s="1205"/>
      <c r="I99" s="1205"/>
      <c r="J99" s="1205"/>
    </row>
    <row r="100" spans="7:10">
      <c r="G100" s="1205"/>
      <c r="H100" s="1205"/>
      <c r="I100" s="1205"/>
      <c r="J100" s="1205"/>
    </row>
    <row r="101" spans="7:10">
      <c r="G101" s="1205"/>
      <c r="H101" s="1205"/>
      <c r="I101" s="1205"/>
      <c r="J101" s="1205"/>
    </row>
    <row r="102" spans="7:10">
      <c r="G102" s="1205"/>
      <c r="H102" s="1205"/>
      <c r="I102" s="1205"/>
      <c r="J102" s="1205"/>
    </row>
    <row r="103" spans="7:10">
      <c r="G103" s="1205"/>
      <c r="H103" s="1205"/>
      <c r="I103" s="1205"/>
      <c r="J103" s="1205"/>
    </row>
    <row r="104" spans="7:10">
      <c r="G104" s="1205"/>
      <c r="H104" s="1205"/>
      <c r="I104" s="1205"/>
      <c r="J104" s="1205"/>
    </row>
    <row r="105" spans="7:10">
      <c r="G105" s="1205"/>
      <c r="H105" s="1205"/>
      <c r="I105" s="1205"/>
      <c r="J105" s="1205"/>
    </row>
    <row r="106" spans="7:10">
      <c r="G106" s="1205"/>
      <c r="H106" s="1205"/>
      <c r="I106" s="1205"/>
      <c r="J106" s="1205"/>
    </row>
    <row r="107" spans="7:10">
      <c r="G107" s="1205"/>
      <c r="H107" s="1205"/>
      <c r="I107" s="1205"/>
      <c r="J107" s="1205"/>
    </row>
    <row r="108" spans="7:10">
      <c r="G108" s="1205"/>
      <c r="H108" s="1205"/>
      <c r="I108" s="1205"/>
      <c r="J108" s="1205"/>
    </row>
    <row r="109" spans="7:10">
      <c r="G109" s="1205"/>
      <c r="H109" s="1205"/>
      <c r="I109" s="1205"/>
      <c r="J109" s="1205"/>
    </row>
    <row r="110" spans="7:10">
      <c r="G110" s="1205"/>
      <c r="H110" s="1205"/>
      <c r="I110" s="1205"/>
      <c r="J110" s="1205"/>
    </row>
    <row r="111" spans="7:10">
      <c r="G111" s="1205"/>
      <c r="H111" s="1205"/>
      <c r="I111" s="1205"/>
      <c r="J111" s="1205"/>
    </row>
    <row r="112" spans="7:10">
      <c r="G112" s="1205"/>
      <c r="H112" s="1205"/>
      <c r="I112" s="1205"/>
      <c r="J112" s="1205"/>
    </row>
    <row r="113" spans="7:10">
      <c r="G113" s="1205"/>
      <c r="H113" s="1205"/>
      <c r="I113" s="1205"/>
      <c r="J113" s="1205"/>
    </row>
    <row r="114" spans="7:10">
      <c r="G114" s="1205"/>
      <c r="H114" s="1205"/>
      <c r="I114" s="1205"/>
      <c r="J114" s="1205"/>
    </row>
    <row r="115" spans="7:10">
      <c r="G115" s="1205"/>
      <c r="H115" s="1205"/>
      <c r="I115" s="1205"/>
      <c r="J115" s="1205"/>
    </row>
    <row r="116" spans="7:10">
      <c r="H116" s="1205"/>
      <c r="I116" s="1205"/>
      <c r="J116" s="1205"/>
    </row>
  </sheetData>
  <sortState ref="N3:N38">
    <sortCondition ref="N3:N38"/>
  </sortState>
  <mergeCells count="1">
    <mergeCell ref="G1:I1"/>
  </mergeCells>
  <phoneticPr fontId="22"/>
  <pageMargins left="0.7" right="0.7" top="0.75" bottom="0.75" header="0.3" footer="0.3"/>
  <pageSetup paperSize="9"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sheetPr>
  <dimension ref="A1:J42"/>
  <sheetViews>
    <sheetView tabSelected="1" view="pageBreakPreview" zoomScale="70" zoomScaleSheetLayoutView="70" workbookViewId="0">
      <selection activeCell="E25" sqref="E25:I25"/>
    </sheetView>
  </sheetViews>
  <sheetFormatPr defaultColWidth="9" defaultRowHeight="14.25"/>
  <cols>
    <col min="1" max="1" width="5" style="240" customWidth="1"/>
    <col min="2" max="2" width="3.375" style="240" customWidth="1"/>
    <col min="3" max="3" width="9" style="240"/>
    <col min="4" max="4" width="9.875" style="240" customWidth="1"/>
    <col min="5" max="7" width="9" style="240"/>
    <col min="8" max="8" width="10" style="240" customWidth="1"/>
    <col min="9" max="9" width="9" style="240"/>
    <col min="10" max="10" width="17.5" style="240" customWidth="1"/>
    <col min="11" max="16384" width="9" style="240"/>
  </cols>
  <sheetData>
    <row r="1" spans="1:10">
      <c r="A1" s="241" t="s">
        <v>628</v>
      </c>
    </row>
    <row r="2" spans="1:10">
      <c r="A2" s="241"/>
    </row>
    <row r="3" spans="1:10">
      <c r="A3" s="241"/>
      <c r="H3" s="255" t="s">
        <v>46</v>
      </c>
      <c r="I3" s="255"/>
      <c r="J3" s="255"/>
    </row>
    <row r="4" spans="1:10">
      <c r="A4" s="241"/>
      <c r="H4" s="256" t="s">
        <v>9</v>
      </c>
      <c r="I4" s="256"/>
      <c r="J4" s="256"/>
    </row>
    <row r="5" spans="1:10">
      <c r="A5" s="241"/>
      <c r="G5" s="254"/>
      <c r="H5" s="257"/>
      <c r="I5" s="257"/>
    </row>
    <row r="6" spans="1:10">
      <c r="A6" s="241" t="s">
        <v>662</v>
      </c>
    </row>
    <row r="7" spans="1:10">
      <c r="A7" s="241"/>
    </row>
    <row r="8" spans="1:10">
      <c r="A8" s="241"/>
    </row>
    <row r="9" spans="1:10">
      <c r="A9" s="241"/>
    </row>
    <row r="10" spans="1:10">
      <c r="A10" s="241"/>
      <c r="E10" s="246"/>
      <c r="F10" s="246"/>
      <c r="G10" s="246"/>
      <c r="H10" s="258"/>
      <c r="I10" s="246" t="s">
        <v>660</v>
      </c>
    </row>
    <row r="11" spans="1:10">
      <c r="A11" s="241"/>
      <c r="E11" s="247"/>
      <c r="F11" s="247"/>
      <c r="G11" s="247"/>
      <c r="H11" s="247"/>
    </row>
    <row r="12" spans="1:10">
      <c r="A12" s="241"/>
      <c r="E12" s="247"/>
      <c r="F12" s="247"/>
      <c r="G12" s="247"/>
      <c r="H12" s="247"/>
    </row>
    <row r="13" spans="1:10">
      <c r="A13" s="241"/>
    </row>
    <row r="14" spans="1:10">
      <c r="A14" s="242" t="str">
        <f>"令和　　年度医療施設等経営強化緊急支援事業費補助金等の交付申請書"</f>
        <v>令和　　年度医療施設等経営強化緊急支援事業費補助金等の交付申請書</v>
      </c>
      <c r="B14" s="242"/>
      <c r="C14" s="242"/>
      <c r="D14" s="242"/>
      <c r="E14" s="242"/>
      <c r="F14" s="242"/>
      <c r="G14" s="242"/>
      <c r="H14" s="242"/>
      <c r="I14" s="242"/>
      <c r="J14" s="242"/>
    </row>
    <row r="15" spans="1:10">
      <c r="A15" s="242"/>
      <c r="B15" s="242"/>
      <c r="C15" s="242"/>
      <c r="D15" s="242"/>
      <c r="E15" s="242"/>
      <c r="F15" s="242"/>
      <c r="G15" s="242"/>
      <c r="H15" s="242"/>
      <c r="I15" s="242"/>
      <c r="J15" s="242"/>
    </row>
    <row r="16" spans="1:10">
      <c r="A16" s="241"/>
    </row>
    <row r="17" spans="1:10">
      <c r="A17" s="241"/>
    </row>
    <row r="18" spans="1:10">
      <c r="A18" s="241"/>
    </row>
    <row r="19" spans="1:10" ht="30" customHeight="1">
      <c r="A19" s="241"/>
      <c r="B19" s="243" t="s">
        <v>694</v>
      </c>
      <c r="C19" s="243"/>
      <c r="D19" s="243"/>
      <c r="E19" s="243"/>
      <c r="F19" s="243"/>
      <c r="G19" s="243"/>
      <c r="H19" s="243"/>
      <c r="I19" s="243"/>
      <c r="J19" s="243"/>
    </row>
    <row r="20" spans="1:10">
      <c r="A20" s="241"/>
    </row>
    <row r="21" spans="1:10">
      <c r="A21" s="241"/>
    </row>
    <row r="22" spans="1:10">
      <c r="A22" s="241"/>
      <c r="B22" s="240">
        <v>1</v>
      </c>
      <c r="C22" s="240" t="s">
        <v>234</v>
      </c>
      <c r="E22" s="247" t="str">
        <f>IF(F22="","金","")</f>
        <v/>
      </c>
      <c r="F22" s="251">
        <f>'第１号様式_別紙1 経費所要額調'!D13</f>
        <v>0</v>
      </c>
      <c r="G22" s="251"/>
      <c r="H22" s="240" t="s">
        <v>163</v>
      </c>
    </row>
    <row r="23" spans="1:10">
      <c r="A23" s="241"/>
      <c r="E23" s="247"/>
      <c r="F23" s="251"/>
      <c r="G23" s="251"/>
    </row>
    <row r="24" spans="1:10" ht="39.950000000000003" customHeight="1">
      <c r="A24" s="241"/>
      <c r="B24" s="240">
        <v>2</v>
      </c>
      <c r="C24" s="240" t="s">
        <v>28</v>
      </c>
      <c r="E24" s="248"/>
      <c r="F24" s="252"/>
      <c r="G24" s="252"/>
      <c r="H24" s="252"/>
      <c r="I24" s="252"/>
    </row>
    <row r="25" spans="1:10" ht="39.950000000000003" customHeight="1">
      <c r="A25" s="241"/>
      <c r="D25" s="245"/>
      <c r="E25" s="248" t="str">
        <f>IF('第１号様式_別紙1 経費所要額調'!A8="","",'第１号様式_別紙1 経費所要額調'!A8)</f>
        <v>施設整備促進支援</v>
      </c>
      <c r="F25" s="252"/>
      <c r="G25" s="252"/>
      <c r="H25" s="252"/>
      <c r="I25" s="252"/>
    </row>
    <row r="26" spans="1:10" ht="39.950000000000003" customHeight="1">
      <c r="A26" s="241"/>
      <c r="D26" s="245"/>
      <c r="E26" s="249" t="str">
        <f>IF('第１号様式_別紙1 経費所要額調'!A9="","",'第１号様式_別紙1 経費所要額調'!A9)</f>
        <v>分娩取扱施設支援</v>
      </c>
      <c r="F26" s="253"/>
      <c r="G26" s="253"/>
      <c r="H26" s="253"/>
      <c r="I26" s="253"/>
    </row>
    <row r="27" spans="1:10" ht="39.950000000000003" customHeight="1">
      <c r="A27" s="241"/>
      <c r="D27" s="245"/>
      <c r="E27" s="249" t="str">
        <f>IF('第１号様式_別紙1 経費所要額調'!A10="","",'第１号様式_別紙1 経費所要額調'!A10)</f>
        <v>小児医療施設支援</v>
      </c>
      <c r="F27" s="253"/>
      <c r="G27" s="253"/>
      <c r="H27" s="253"/>
      <c r="I27" s="253"/>
    </row>
    <row r="28" spans="1:10" ht="39" customHeight="1">
      <c r="A28" s="241"/>
      <c r="D28" s="245"/>
      <c r="E28" s="248" t="str">
        <f>IF('第１号様式_別紙1 経費所要額調'!A11="","",'第１号様式_別紙1 経費所要額調'!A11)</f>
        <v>地域連携周産期支援（産科施設）（施設）</v>
      </c>
      <c r="F28" s="252"/>
      <c r="G28" s="252"/>
      <c r="H28" s="252"/>
      <c r="I28" s="252"/>
    </row>
    <row r="29" spans="1:10" ht="39" customHeight="1">
      <c r="A29" s="241"/>
      <c r="D29" s="245"/>
      <c r="E29" s="248" t="str">
        <f>IF('第１号様式_別紙1 経費所要額調'!A12="","",'第１号様式_別紙1 経費所要額調'!A12)</f>
        <v>地域連携周産期支援（産科施設）（設備）</v>
      </c>
      <c r="F29" s="252"/>
      <c r="G29" s="252"/>
      <c r="H29" s="252"/>
      <c r="I29" s="252"/>
    </row>
    <row r="30" spans="1:10" ht="39" customHeight="1">
      <c r="A30" s="241"/>
      <c r="D30" s="245"/>
      <c r="E30" s="250"/>
      <c r="F30" s="250"/>
      <c r="G30" s="250"/>
      <c r="H30" s="250"/>
      <c r="I30" s="250"/>
    </row>
    <row r="31" spans="1:10">
      <c r="A31" s="241"/>
      <c r="B31" s="240">
        <v>3</v>
      </c>
      <c r="C31" s="240" t="s">
        <v>181</v>
      </c>
    </row>
    <row r="32" spans="1:10">
      <c r="A32" s="241"/>
    </row>
    <row r="33" spans="1:5">
      <c r="A33" s="241"/>
    </row>
    <row r="34" spans="1:5">
      <c r="A34" s="241"/>
      <c r="B34" s="240">
        <v>4</v>
      </c>
      <c r="C34" s="240" t="s">
        <v>664</v>
      </c>
      <c r="E34" s="240" t="s">
        <v>507</v>
      </c>
    </row>
    <row r="35" spans="1:5">
      <c r="A35" s="241"/>
    </row>
    <row r="36" spans="1:5">
      <c r="A36" s="241"/>
      <c r="B36" s="240">
        <v>5</v>
      </c>
      <c r="C36" s="240" t="s">
        <v>182</v>
      </c>
    </row>
    <row r="37" spans="1:5">
      <c r="A37" s="241"/>
    </row>
    <row r="38" spans="1:5">
      <c r="A38" s="241"/>
      <c r="C38" s="244"/>
    </row>
    <row r="39" spans="1:5">
      <c r="A39" s="241"/>
    </row>
    <row r="40" spans="1:5">
      <c r="A40" s="241"/>
      <c r="C40" s="244"/>
    </row>
    <row r="41" spans="1:5">
      <c r="A41" s="241"/>
    </row>
    <row r="42" spans="1:5">
      <c r="A42" s="241"/>
    </row>
  </sheetData>
  <mergeCells count="13">
    <mergeCell ref="H3:J3"/>
    <mergeCell ref="H4:J4"/>
    <mergeCell ref="G5:I5"/>
    <mergeCell ref="B19:J19"/>
    <mergeCell ref="F22:G22"/>
    <mergeCell ref="E24:I24"/>
    <mergeCell ref="E25:I25"/>
    <mergeCell ref="E26:I26"/>
    <mergeCell ref="E27:I27"/>
    <mergeCell ref="E28:I28"/>
    <mergeCell ref="E29:I29"/>
    <mergeCell ref="E30:I30"/>
    <mergeCell ref="A14:J15"/>
  </mergeCells>
  <phoneticPr fontId="22"/>
  <printOptions horizontalCentered="1"/>
  <pageMargins left="0.70866141732283472" right="0.70866141732283472" top="0.94488188976377963" bottom="0.94488188976377963" header="0.31496062992125984" footer="0.31496062992125984"/>
  <pageSetup paperSize="9" scale="86" fitToWidth="1" fitToHeight="1" orientation="portrait" usePrinterDefaults="1"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L21"/>
  <sheetViews>
    <sheetView view="pageBreakPreview" zoomScale="70" zoomScaleSheetLayoutView="70" workbookViewId="0">
      <selection activeCell="A12" sqref="A12"/>
    </sheetView>
  </sheetViews>
  <sheetFormatPr defaultColWidth="9" defaultRowHeight="13.5"/>
  <cols>
    <col min="1" max="3" width="44.375" style="208" customWidth="1"/>
    <col min="4" max="7" width="40.375" style="208" customWidth="1"/>
    <col min="8" max="12" width="11.375" style="208" customWidth="1"/>
    <col min="13" max="13" width="9" style="208"/>
    <col min="14" max="16" width="5.625" style="208" customWidth="1"/>
    <col min="17" max="18" width="5.375" style="208" customWidth="1"/>
    <col min="19" max="16384" width="9" style="208"/>
  </cols>
  <sheetData>
    <row r="1" spans="1:12">
      <c r="A1" s="259" t="s">
        <v>629</v>
      </c>
      <c r="B1" s="259"/>
      <c r="C1" s="259"/>
    </row>
    <row r="2" spans="1:12" ht="19.5" customHeight="1">
      <c r="A2" s="260" t="s">
        <v>184</v>
      </c>
      <c r="B2" s="260"/>
      <c r="C2" s="260"/>
      <c r="D2" s="278"/>
      <c r="E2" s="278"/>
      <c r="F2" s="278"/>
      <c r="G2" s="278"/>
      <c r="H2" s="260"/>
      <c r="I2" s="260"/>
      <c r="J2" s="260"/>
      <c r="K2" s="260"/>
      <c r="L2" s="260"/>
    </row>
    <row r="3" spans="1:12" ht="7.5" customHeight="1">
      <c r="A3" s="260"/>
      <c r="B3" s="260"/>
      <c r="C3" s="260"/>
      <c r="D3" s="260"/>
      <c r="E3" s="260"/>
      <c r="F3" s="260"/>
      <c r="G3" s="260"/>
      <c r="H3" s="260"/>
      <c r="I3" s="260"/>
      <c r="J3" s="260"/>
      <c r="K3" s="260"/>
      <c r="L3" s="260"/>
    </row>
    <row r="4" spans="1:12" ht="14.25">
      <c r="A4" s="259"/>
      <c r="B4" s="259"/>
      <c r="C4" s="259"/>
      <c r="D4" s="279"/>
      <c r="E4" s="279"/>
      <c r="F4" s="279"/>
      <c r="G4" s="279" t="str">
        <f>'第１号様式_交付申請書（事業者→県）'!I10</f>
        <v>申請者：○○　○○</v>
      </c>
      <c r="H4" s="299"/>
      <c r="I4" s="299"/>
    </row>
    <row r="5" spans="1:12" ht="45" customHeight="1">
      <c r="A5" s="261" t="s">
        <v>173</v>
      </c>
      <c r="B5" s="270" t="s">
        <v>464</v>
      </c>
      <c r="C5" s="270" t="s">
        <v>690</v>
      </c>
      <c r="D5" s="280" t="s">
        <v>691</v>
      </c>
      <c r="E5" s="286" t="s">
        <v>656</v>
      </c>
      <c r="F5" s="286" t="s">
        <v>487</v>
      </c>
      <c r="G5" s="292" t="s">
        <v>186</v>
      </c>
    </row>
    <row r="6" spans="1:12" ht="13.5" customHeight="1">
      <c r="A6" s="262"/>
      <c r="B6" s="271"/>
      <c r="C6" s="271"/>
      <c r="D6" s="271"/>
      <c r="E6" s="287"/>
      <c r="F6" s="291"/>
      <c r="G6" s="293"/>
    </row>
    <row r="7" spans="1:12" ht="16.5" customHeight="1">
      <c r="A7" s="263"/>
      <c r="B7" s="272"/>
      <c r="C7" s="272"/>
      <c r="D7" s="281" t="s">
        <v>188</v>
      </c>
      <c r="E7" s="288" t="s">
        <v>163</v>
      </c>
      <c r="F7" s="288" t="s">
        <v>163</v>
      </c>
      <c r="G7" s="294"/>
    </row>
    <row r="8" spans="1:12" ht="46.5" customHeight="1">
      <c r="A8" s="264" t="str">
        <f>IF(D8&lt;&gt;"",'管理用（このシートは削除しないでください）'!$E$5,"")</f>
        <v>施設整備促進支援</v>
      </c>
      <c r="B8" s="273"/>
      <c r="C8" s="276"/>
      <c r="D8" s="282">
        <f>'第１号様式_別表１　事業計画書（施設整備促進支援）'!N33</f>
        <v>0</v>
      </c>
      <c r="E8" s="289"/>
      <c r="F8" s="289"/>
      <c r="G8" s="295"/>
    </row>
    <row r="9" spans="1:12" ht="46.5" customHeight="1">
      <c r="A9" s="264" t="str">
        <f>IF(D9&lt;&gt;"",'管理用（このシートは削除しないでください）'!$E$6,"")</f>
        <v>分娩取扱施設支援</v>
      </c>
      <c r="B9" s="273"/>
      <c r="C9" s="276"/>
      <c r="D9" s="282">
        <f>'第１号様式_別表２　事業計画書（産科）'!N34</f>
        <v>0</v>
      </c>
      <c r="E9" s="289"/>
      <c r="F9" s="289"/>
      <c r="G9" s="295"/>
    </row>
    <row r="10" spans="1:12" ht="46.5" customHeight="1">
      <c r="A10" s="264" t="str">
        <f>IF(D10&lt;&gt;"",'管理用（このシートは削除しないでください）'!$E$7,"")</f>
        <v>小児医療施設支援</v>
      </c>
      <c r="B10" s="273"/>
      <c r="C10" s="276"/>
      <c r="D10" s="282">
        <f>'第１号様式_別表３　事業計画書（小児科）'!S23</f>
        <v>0</v>
      </c>
      <c r="E10" s="289"/>
      <c r="F10" s="289"/>
      <c r="G10" s="295"/>
    </row>
    <row r="11" spans="1:12" ht="46.5" customHeight="1">
      <c r="A11" s="264" t="str">
        <f>IF(D11&lt;&gt;"",'管理用（このシートは削除しないでください）'!$E$10,"")</f>
        <v>地域連携周産期支援（産科施設）（施設）</v>
      </c>
      <c r="B11" s="274"/>
      <c r="C11" s="274"/>
      <c r="D11" s="282">
        <f>'第１号様式_別表４　事業計画書地域連携周産期（産科施設)施設'!L18</f>
        <v>0</v>
      </c>
      <c r="E11" s="289"/>
      <c r="F11" s="289"/>
      <c r="G11" s="296"/>
    </row>
    <row r="12" spans="1:12" ht="46.5" customHeight="1">
      <c r="A12" s="264" t="str">
        <f>IF(D12&lt;&gt;"",'管理用（このシートは削除しないでください）'!$E$11,"")</f>
        <v>地域連携周産期支援（産科施設）（設備）</v>
      </c>
      <c r="B12" s="274"/>
      <c r="C12" s="274"/>
      <c r="D12" s="282">
        <f>'第１号様式_別表４　事業計画書地域連携周産期（産科施設)施設'!L19</f>
        <v>0</v>
      </c>
      <c r="E12" s="289"/>
      <c r="F12" s="289"/>
      <c r="G12" s="296"/>
    </row>
    <row r="13" spans="1:12" ht="22.5" customHeight="1">
      <c r="A13" s="265" t="s">
        <v>55</v>
      </c>
      <c r="B13" s="275"/>
      <c r="C13" s="275"/>
      <c r="D13" s="283">
        <f>SUM(D8:D12)</f>
        <v>0</v>
      </c>
      <c r="E13" s="283">
        <f>SUM(E8:E12)</f>
        <v>0</v>
      </c>
      <c r="F13" s="283">
        <f>SUM(F8:F12)</f>
        <v>0</v>
      </c>
      <c r="G13" s="297"/>
    </row>
    <row r="14" spans="1:12" ht="22.5" customHeight="1">
      <c r="A14" s="266" t="s">
        <v>88</v>
      </c>
      <c r="C14" s="277"/>
      <c r="D14" s="284"/>
      <c r="E14" s="284"/>
      <c r="F14" s="284"/>
      <c r="G14" s="298"/>
    </row>
    <row r="15" spans="1:12">
      <c r="A15" s="267"/>
      <c r="B15" s="267"/>
      <c r="C15" s="267"/>
    </row>
    <row r="16" spans="1:12">
      <c r="A16" s="268"/>
      <c r="B16" s="268"/>
      <c r="C16" s="268"/>
      <c r="D16" s="285"/>
      <c r="E16" s="285"/>
      <c r="F16" s="285"/>
      <c r="G16" s="285"/>
      <c r="H16" s="285"/>
      <c r="I16" s="285"/>
      <c r="J16" s="285"/>
      <c r="K16" s="285"/>
    </row>
    <row r="17" spans="1:12">
      <c r="A17" s="269"/>
      <c r="B17" s="269"/>
      <c r="C17" s="269"/>
      <c r="D17" s="285"/>
      <c r="E17" s="285"/>
      <c r="F17" s="285"/>
      <c r="G17" s="285"/>
      <c r="H17" s="285"/>
      <c r="I17" s="285"/>
      <c r="J17" s="285"/>
      <c r="K17" s="285"/>
    </row>
    <row r="18" spans="1:12">
      <c r="A18" s="269"/>
      <c r="B18" s="269"/>
      <c r="C18" s="269"/>
      <c r="D18" s="285"/>
      <c r="E18" s="285"/>
      <c r="F18" s="285"/>
      <c r="G18" s="285"/>
      <c r="H18" s="285"/>
      <c r="I18" s="285"/>
      <c r="J18" s="285"/>
      <c r="K18" s="285"/>
      <c r="L18" s="285"/>
    </row>
    <row r="19" spans="1:12">
      <c r="A19" s="269"/>
      <c r="B19" s="269"/>
      <c r="C19" s="269"/>
      <c r="D19" s="285"/>
      <c r="E19" s="285"/>
      <c r="F19" s="285"/>
      <c r="G19" s="285"/>
      <c r="H19" s="285"/>
      <c r="I19" s="285"/>
      <c r="J19" s="285"/>
      <c r="K19" s="285"/>
      <c r="L19" s="285"/>
    </row>
    <row r="20" spans="1:12">
      <c r="A20" s="269"/>
      <c r="B20" s="269"/>
      <c r="C20" s="269"/>
      <c r="D20" s="285"/>
      <c r="E20" s="285"/>
      <c r="F20" s="285"/>
      <c r="G20" s="285"/>
      <c r="H20" s="285"/>
      <c r="I20" s="285"/>
      <c r="J20" s="285"/>
      <c r="K20" s="285"/>
      <c r="L20" s="285"/>
    </row>
    <row r="21" spans="1:12" ht="14.25">
      <c r="E21" s="290"/>
    </row>
    <row r="22" spans="1:12" ht="14.25"/>
  </sheetData>
  <mergeCells count="3">
    <mergeCell ref="A2:G2"/>
    <mergeCell ref="A5:A6"/>
    <mergeCell ref="G5:G6"/>
  </mergeCells>
  <phoneticPr fontId="22"/>
  <printOptions horizontalCentered="1"/>
  <pageMargins left="0.51181102362204722" right="0.51181102362204722" top="0.55118110236220474" bottom="0.55118110236220474" header="0.31496062992125984" footer="0.31496062992125984"/>
  <pageSetup paperSize="9" scale="46" fitToWidth="1" fitToHeight="1" orientation="landscape" usePrinterDefaults="1"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zoomScaleSheetLayoutView="100" workbookViewId="0">
      <selection activeCell="E42" sqref="E42"/>
    </sheetView>
  </sheetViews>
  <sheetFormatPr defaultRowHeight="14.25"/>
  <cols>
    <col min="1" max="1" width="2.75" style="300" customWidth="1"/>
    <col min="2" max="2" width="9.75" style="300" customWidth="1"/>
    <col min="3" max="4" width="9" style="300" customWidth="1"/>
    <col min="5" max="5" width="9.5" style="300" bestFit="1" customWidth="1"/>
    <col min="6" max="6" width="9" style="300" customWidth="1"/>
    <col min="7" max="7" width="22.375" style="300" customWidth="1"/>
    <col min="8" max="8" width="26.75" style="300" customWidth="1"/>
    <col min="9" max="16384" width="9" style="300" customWidth="1"/>
  </cols>
  <sheetData>
    <row r="1" spans="2:8" ht="24.75" customHeight="1">
      <c r="B1" s="301" t="s">
        <v>591</v>
      </c>
      <c r="C1" s="301"/>
      <c r="D1" s="301"/>
      <c r="E1" s="301"/>
      <c r="H1" s="309"/>
    </row>
    <row r="2" spans="2:8" ht="23.25" customHeight="1">
      <c r="B2" s="300" t="s">
        <v>592</v>
      </c>
    </row>
    <row r="3" spans="2:8" ht="26.25" customHeight="1">
      <c r="G3" s="313" t="s">
        <v>593</v>
      </c>
      <c r="H3" s="318"/>
    </row>
    <row r="4" spans="2:8" ht="26.25" customHeight="1"/>
    <row r="5" spans="2:8" ht="24.75" customHeight="1">
      <c r="B5" s="302" t="s">
        <v>360</v>
      </c>
      <c r="C5" s="302"/>
      <c r="D5" s="302"/>
      <c r="E5" s="302"/>
      <c r="F5" s="302"/>
      <c r="G5" s="302"/>
      <c r="H5" s="302"/>
    </row>
    <row r="7" spans="2:8" ht="39.75" customHeight="1">
      <c r="B7" s="303" t="s">
        <v>544</v>
      </c>
      <c r="C7" s="303"/>
      <c r="D7" s="303"/>
      <c r="E7" s="303"/>
      <c r="F7" s="303"/>
      <c r="G7" s="303"/>
      <c r="H7" s="303"/>
    </row>
    <row r="9" spans="2:8">
      <c r="B9" s="304" t="s">
        <v>594</v>
      </c>
    </row>
    <row r="10" spans="2:8">
      <c r="C10" s="305" t="s">
        <v>596</v>
      </c>
      <c r="D10" s="309"/>
      <c r="E10" s="305" t="s">
        <v>597</v>
      </c>
      <c r="F10" s="309"/>
      <c r="G10" s="305" t="s">
        <v>243</v>
      </c>
    </row>
    <row r="11" spans="2:8">
      <c r="C11" s="306"/>
      <c r="D11" s="309" t="s">
        <v>598</v>
      </c>
      <c r="E11" s="311">
        <v>40000</v>
      </c>
      <c r="F11" s="309" t="s">
        <v>599</v>
      </c>
      <c r="G11" s="314">
        <f>C11*E11</f>
        <v>0</v>
      </c>
    </row>
    <row r="13" spans="2:8">
      <c r="B13" s="304" t="s">
        <v>600</v>
      </c>
    </row>
    <row r="15" spans="2:8">
      <c r="C15" s="300" t="s">
        <v>601</v>
      </c>
    </row>
    <row r="17" spans="2:8">
      <c r="B17" s="304" t="s">
        <v>603</v>
      </c>
    </row>
    <row r="19" spans="2:8">
      <c r="C19" s="303" t="s">
        <v>356</v>
      </c>
      <c r="D19" s="303"/>
      <c r="E19" s="303"/>
      <c r="F19" s="303"/>
      <c r="G19" s="303"/>
      <c r="H19" s="303"/>
    </row>
    <row r="20" spans="2:8">
      <c r="C20" s="303"/>
      <c r="D20" s="303"/>
      <c r="E20" s="303"/>
      <c r="F20" s="303"/>
      <c r="G20" s="303"/>
      <c r="H20" s="303"/>
    </row>
    <row r="21" spans="2:8">
      <c r="C21" s="303"/>
      <c r="D21" s="303"/>
      <c r="E21" s="303"/>
      <c r="F21" s="303"/>
      <c r="G21" s="303"/>
      <c r="H21" s="303"/>
    </row>
    <row r="22" spans="2:8">
      <c r="D22" s="305" t="s">
        <v>605</v>
      </c>
      <c r="E22" s="305"/>
      <c r="F22" s="305"/>
      <c r="G22" s="305"/>
      <c r="H22" s="305" t="s">
        <v>606</v>
      </c>
    </row>
    <row r="23" spans="2:8">
      <c r="B23" s="305" t="s">
        <v>315</v>
      </c>
      <c r="C23" s="307"/>
      <c r="D23" s="310"/>
      <c r="E23" s="310"/>
      <c r="F23" s="310"/>
      <c r="G23" s="310"/>
      <c r="H23" s="319"/>
    </row>
    <row r="24" spans="2:8">
      <c r="B24" s="305"/>
      <c r="C24" s="307"/>
      <c r="D24" s="310"/>
      <c r="E24" s="310"/>
      <c r="F24" s="310"/>
      <c r="G24" s="310"/>
      <c r="H24" s="319"/>
    </row>
    <row r="25" spans="2:8">
      <c r="B25" s="305"/>
      <c r="C25" s="305"/>
      <c r="D25" s="310"/>
      <c r="E25" s="310"/>
      <c r="F25" s="310"/>
      <c r="G25" s="310"/>
      <c r="H25" s="319"/>
    </row>
    <row r="26" spans="2:8">
      <c r="B26" s="305"/>
      <c r="C26" s="305"/>
      <c r="D26" s="310"/>
      <c r="E26" s="310"/>
      <c r="F26" s="310"/>
      <c r="G26" s="310"/>
      <c r="H26" s="319"/>
    </row>
    <row r="27" spans="2:8">
      <c r="B27" s="305"/>
      <c r="C27" s="305"/>
      <c r="D27" s="310"/>
      <c r="E27" s="310"/>
      <c r="F27" s="310"/>
      <c r="G27" s="310"/>
      <c r="H27" s="319"/>
    </row>
    <row r="28" spans="2:8">
      <c r="B28" s="305"/>
      <c r="C28" s="305"/>
      <c r="D28" s="310"/>
      <c r="E28" s="310"/>
      <c r="F28" s="310"/>
      <c r="G28" s="310"/>
      <c r="H28" s="319"/>
    </row>
    <row r="29" spans="2:8">
      <c r="B29" s="305" t="s">
        <v>55</v>
      </c>
      <c r="C29" s="305"/>
      <c r="D29" s="305"/>
      <c r="E29" s="305"/>
      <c r="F29" s="305"/>
      <c r="G29" s="305"/>
      <c r="H29" s="314">
        <f>SUM(H23:H28)</f>
        <v>0</v>
      </c>
    </row>
    <row r="31" spans="2:8">
      <c r="C31" s="300" t="s">
        <v>607</v>
      </c>
    </row>
    <row r="33" spans="3:8" ht="19.5" customHeight="1">
      <c r="C33" s="308"/>
      <c r="D33" s="308"/>
      <c r="E33" s="308"/>
      <c r="F33" s="308"/>
      <c r="G33" s="315" t="s">
        <v>608</v>
      </c>
      <c r="H33" s="319"/>
    </row>
    <row r="34" spans="3:8" ht="19.5" customHeight="1">
      <c r="C34" s="308"/>
      <c r="D34" s="308"/>
      <c r="E34" s="308"/>
      <c r="F34" s="308"/>
      <c r="G34" s="308"/>
    </row>
    <row r="35" spans="3:8">
      <c r="C35" s="300" t="s">
        <v>609</v>
      </c>
    </row>
    <row r="37" spans="3:8" ht="24" customHeight="1">
      <c r="G37" s="315" t="s">
        <v>610</v>
      </c>
      <c r="H37" s="319"/>
    </row>
    <row r="38" spans="3:8" ht="15.75" customHeight="1">
      <c r="G38" s="308"/>
      <c r="H38" s="320"/>
    </row>
    <row r="39" spans="3:8" ht="20.25" customHeight="1">
      <c r="G39" s="316" t="s">
        <v>611</v>
      </c>
      <c r="H39" s="314">
        <f>H29+H33+H37</f>
        <v>0</v>
      </c>
    </row>
    <row r="40" spans="3:8" ht="20.25" customHeight="1">
      <c r="G40" s="312" t="s">
        <v>612</v>
      </c>
      <c r="H40" s="321" t="str">
        <f>IF(G11=H39,"○","×")</f>
        <v>○</v>
      </c>
    </row>
    <row r="41" spans="3:8" ht="20.25" customHeight="1">
      <c r="E41" s="312" t="s">
        <v>613</v>
      </c>
      <c r="F41" s="312"/>
      <c r="G41" s="317"/>
      <c r="H41" s="314">
        <f>IF(G11&lt;=H39,G11,H39)</f>
        <v>0</v>
      </c>
    </row>
    <row r="42" spans="3:8" ht="31.5" customHeight="1">
      <c r="G42" s="313" t="s">
        <v>253</v>
      </c>
      <c r="H42" s="313"/>
    </row>
    <row r="43" spans="3:8" ht="31.5" customHeight="1">
      <c r="G43" s="313" t="s">
        <v>141</v>
      </c>
      <c r="H43" s="313"/>
    </row>
    <row r="44" spans="3:8" ht="30.75" customHeight="1">
      <c r="G44" s="313" t="s">
        <v>389</v>
      </c>
      <c r="H44" s="31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512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5122" r:id="rId5" name="チェック 2">
              <controlPr defaultSize="0" autoFill="0" autoLine="0" autoPict="0">
                <anchor moveWithCells="1">
                  <from xmlns:xdr="http://schemas.openxmlformats.org/drawingml/2006/spreadsheetDrawing">
                    <xdr:col>1</xdr:col>
                    <xdr:colOff>276225</xdr:colOff>
                    <xdr:row>17</xdr:row>
                    <xdr:rowOff>85725</xdr:rowOff>
                  </from>
                  <to xmlns:xdr="http://schemas.openxmlformats.org/drawingml/2006/spreadsheetDrawing">
                    <xdr:col>1</xdr:col>
                    <xdr:colOff>504825</xdr:colOff>
                    <xdr:row>19</xdr:row>
                    <xdr:rowOff>38100</xdr:rowOff>
                  </to>
                </anchor>
              </controlPr>
            </control>
          </mc:Choice>
        </mc:AlternateContent>
        <mc:AlternateContent>
          <mc:Choice Requires="x14">
            <control shapeId="5123" r:id="rId6" name="チェック 3">
              <controlPr defaultSize="0" autoFill="0" autoLine="0" autoPict="0">
                <anchor moveWithCells="1">
                  <from xmlns:xdr="http://schemas.openxmlformats.org/drawingml/2006/spreadsheetDrawing">
                    <xdr:col>1</xdr:col>
                    <xdr:colOff>276225</xdr:colOff>
                    <xdr:row>29</xdr:row>
                    <xdr:rowOff>95250</xdr:rowOff>
                  </from>
                  <to xmlns:xdr="http://schemas.openxmlformats.org/drawingml/2006/spreadsheetDrawing">
                    <xdr:col>1</xdr:col>
                    <xdr:colOff>504825</xdr:colOff>
                    <xdr:row>31</xdr:row>
                    <xdr:rowOff>47625</xdr:rowOff>
                  </to>
                </anchor>
              </controlPr>
            </control>
          </mc:Choice>
        </mc:AlternateContent>
        <mc:AlternateContent>
          <mc:Choice Requires="x14">
            <control shapeId="5124" r:id="rId7" name="チェック 4">
              <controlPr defaultSize="0" autoFill="0" autoLine="0" autoPict="0">
                <anchor moveWithCells="1">
                  <from xmlns:xdr="http://schemas.openxmlformats.org/drawingml/2006/spreadsheetDrawing">
                    <xdr:col>1</xdr:col>
                    <xdr:colOff>285115</xdr:colOff>
                    <xdr:row>33</xdr:row>
                    <xdr:rowOff>161925</xdr:rowOff>
                  </from>
                  <to xmlns:xdr="http://schemas.openxmlformats.org/drawingml/2006/spreadsheetDrawing">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42" sqref="E42"/>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346</v>
      </c>
    </row>
    <row r="2" spans="2:3">
      <c r="B2" s="323" t="s">
        <v>615</v>
      </c>
      <c r="C2" s="323">
        <f>'【参考】病院・有床診→都道府県への申請書'!H3</f>
        <v>0</v>
      </c>
    </row>
    <row r="4" spans="2:3" ht="18" customHeight="1">
      <c r="B4" s="324" t="s">
        <v>616</v>
      </c>
    </row>
    <row r="5" spans="2:3" ht="33" customHeight="1">
      <c r="B5" s="325" t="s">
        <v>617</v>
      </c>
      <c r="C5" s="325" t="s">
        <v>618</v>
      </c>
    </row>
    <row r="6" spans="2:3" ht="24" customHeight="1">
      <c r="B6" s="326" t="s">
        <v>206</v>
      </c>
      <c r="C6" s="326"/>
    </row>
    <row r="7" spans="2:3" ht="24" customHeight="1">
      <c r="B7" s="326" t="s">
        <v>614</v>
      </c>
      <c r="C7" s="326"/>
    </row>
    <row r="8" spans="2:3" ht="24" customHeight="1">
      <c r="B8" s="326" t="s">
        <v>144</v>
      </c>
      <c r="C8" s="326"/>
    </row>
    <row r="9" spans="2:3" ht="24" customHeight="1">
      <c r="B9" s="326" t="s">
        <v>619</v>
      </c>
      <c r="C9" s="326"/>
    </row>
    <row r="10" spans="2:3" ht="27.75" customHeight="1">
      <c r="B10" s="326" t="s">
        <v>620</v>
      </c>
      <c r="C10" s="32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6145" r:id="rId4" name="チェック 1">
              <controlPr defaultSize="0" autoFill="0" autoLine="0" autoPict="0">
                <anchor moveWithCells="1">
                  <from xmlns:xdr="http://schemas.openxmlformats.org/drawingml/2006/spreadsheetDrawing">
                    <xdr:col>2</xdr:col>
                    <xdr:colOff>618490</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6146" r:id="rId5" name="チェック 2">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8</xdr:row>
                    <xdr:rowOff>9525</xdr:rowOff>
                  </to>
                </anchor>
              </controlPr>
            </control>
          </mc:Choice>
        </mc:AlternateContent>
        <mc:AlternateContent>
          <mc:Choice Requires="x14">
            <control shapeId="6147" r:id="rId6" name="チェック 3">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48" r:id="rId7" name="チェック 4">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49" r:id="rId8" name="チェック 5">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50" r:id="rId9" name="チェック 6">
              <controlPr defaultSize="0" autoFill="0" autoLine="0" autoPict="0">
                <anchor moveWithCells="1">
                  <from xmlns:xdr="http://schemas.openxmlformats.org/drawingml/2006/spreadsheetDrawing">
                    <xdr:col>2</xdr:col>
                    <xdr:colOff>618490</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51" r:id="rId10" name="チェック 7">
              <controlPr defaultSize="0" autoFill="0" autoLine="0" autoPict="0">
                <anchor moveWithCells="1">
                  <from xmlns:xdr="http://schemas.openxmlformats.org/drawingml/2006/spreadsheetDrawing">
                    <xdr:col>2</xdr:col>
                    <xdr:colOff>618490</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6152" r:id="rId11" name="チェック 8">
              <controlPr defaultSize="0" autoFill="0" autoLine="0" autoPict="0">
                <anchor moveWithCells="1">
                  <from xmlns:xdr="http://schemas.openxmlformats.org/drawingml/2006/spreadsheetDrawing">
                    <xdr:col>2</xdr:col>
                    <xdr:colOff>618490</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6153" r:id="rId12" name="チェック 9">
              <controlPr defaultSize="0" autoFill="0" autoLine="0" autoPict="0">
                <anchor moveWithCells="1">
                  <from xmlns:xdr="http://schemas.openxmlformats.org/drawingml/2006/spreadsheetDrawing">
                    <xdr:col>2</xdr:col>
                    <xdr:colOff>618490</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6154" r:id="rId13" name="チェック 10">
              <controlPr defaultSize="0" autoFill="0" autoLine="0" autoPict="0">
                <anchor moveWithCells="1">
                  <from xmlns:xdr="http://schemas.openxmlformats.org/drawingml/2006/spreadsheetDrawing">
                    <xdr:col>2</xdr:col>
                    <xdr:colOff>618490</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topLeftCell="A16" zoomScale="115" zoomScaleSheetLayoutView="115" workbookViewId="0">
      <selection activeCell="E42" sqref="E42"/>
    </sheetView>
  </sheetViews>
  <sheetFormatPr defaultRowHeight="14.25"/>
  <cols>
    <col min="1" max="1" width="2.75" style="300" customWidth="1"/>
    <col min="2" max="2" width="9.75" style="300" customWidth="1"/>
    <col min="3" max="4" width="9" style="300" customWidth="1"/>
    <col min="5" max="5" width="9.5" style="300" bestFit="1" customWidth="1"/>
    <col min="6" max="6" width="9" style="300" customWidth="1"/>
    <col min="7" max="7" width="22.375" style="300" customWidth="1"/>
    <col min="8" max="8" width="26.75" style="300" customWidth="1"/>
    <col min="9" max="16384" width="9" style="300" customWidth="1"/>
  </cols>
  <sheetData>
    <row r="1" spans="2:8" ht="24.75" customHeight="1">
      <c r="B1" s="327" t="s">
        <v>250</v>
      </c>
      <c r="C1" s="327"/>
      <c r="D1" s="327"/>
      <c r="E1" s="327"/>
      <c r="H1" s="309"/>
    </row>
    <row r="2" spans="2:8" ht="23.25" customHeight="1">
      <c r="B2" s="300" t="s">
        <v>592</v>
      </c>
    </row>
    <row r="3" spans="2:8" ht="26.25" customHeight="1">
      <c r="G3" s="313" t="s">
        <v>593</v>
      </c>
      <c r="H3" s="318"/>
    </row>
    <row r="4" spans="2:8" ht="26.25" customHeight="1"/>
    <row r="5" spans="2:8" ht="24.75" customHeight="1">
      <c r="B5" s="302" t="s">
        <v>360</v>
      </c>
      <c r="C5" s="302"/>
      <c r="D5" s="302"/>
      <c r="E5" s="302"/>
      <c r="F5" s="302"/>
      <c r="G5" s="302"/>
      <c r="H5" s="302"/>
    </row>
    <row r="7" spans="2:8" ht="39.75" customHeight="1">
      <c r="B7" s="303" t="s">
        <v>544</v>
      </c>
      <c r="C7" s="303"/>
      <c r="D7" s="303"/>
      <c r="E7" s="303"/>
      <c r="F7" s="303"/>
      <c r="G7" s="303"/>
      <c r="H7" s="303"/>
    </row>
    <row r="9" spans="2:8">
      <c r="B9" s="304" t="s">
        <v>594</v>
      </c>
    </row>
    <row r="10" spans="2:8">
      <c r="C10" s="309"/>
      <c r="D10" s="309"/>
      <c r="E10" s="309"/>
      <c r="F10" s="309"/>
      <c r="G10" s="305" t="s">
        <v>243</v>
      </c>
    </row>
    <row r="11" spans="2:8">
      <c r="C11" s="328"/>
      <c r="D11" s="309"/>
      <c r="E11" s="320"/>
      <c r="F11" s="309"/>
      <c r="G11" s="311">
        <v>180000</v>
      </c>
    </row>
    <row r="13" spans="2:8">
      <c r="B13" s="304" t="s">
        <v>600</v>
      </c>
    </row>
    <row r="15" spans="2:8" ht="17.25" customHeight="1">
      <c r="C15" s="300" t="s">
        <v>601</v>
      </c>
    </row>
    <row r="17" spans="2:8">
      <c r="B17" s="304" t="s">
        <v>603</v>
      </c>
    </row>
    <row r="19" spans="2:8">
      <c r="C19" s="303" t="s">
        <v>356</v>
      </c>
      <c r="D19" s="303"/>
      <c r="E19" s="303"/>
      <c r="F19" s="303"/>
      <c r="G19" s="303"/>
      <c r="H19" s="303"/>
    </row>
    <row r="20" spans="2:8">
      <c r="C20" s="303"/>
      <c r="D20" s="303"/>
      <c r="E20" s="303"/>
      <c r="F20" s="303"/>
      <c r="G20" s="303"/>
      <c r="H20" s="303"/>
    </row>
    <row r="21" spans="2:8">
      <c r="C21" s="303"/>
      <c r="D21" s="303"/>
      <c r="E21" s="303"/>
      <c r="F21" s="303"/>
      <c r="G21" s="303"/>
      <c r="H21" s="303"/>
    </row>
    <row r="22" spans="2:8">
      <c r="D22" s="305" t="s">
        <v>605</v>
      </c>
      <c r="E22" s="305"/>
      <c r="F22" s="305"/>
      <c r="G22" s="305"/>
      <c r="H22" s="305" t="s">
        <v>606</v>
      </c>
    </row>
    <row r="23" spans="2:8">
      <c r="B23" s="305" t="s">
        <v>315</v>
      </c>
      <c r="C23" s="307"/>
      <c r="D23" s="310"/>
      <c r="E23" s="310"/>
      <c r="F23" s="310"/>
      <c r="G23" s="310"/>
      <c r="H23" s="319"/>
    </row>
    <row r="24" spans="2:8">
      <c r="B24" s="305"/>
      <c r="C24" s="307"/>
      <c r="D24" s="310"/>
      <c r="E24" s="310"/>
      <c r="F24" s="310"/>
      <c r="G24" s="310"/>
      <c r="H24" s="319"/>
    </row>
    <row r="25" spans="2:8">
      <c r="B25" s="305"/>
      <c r="C25" s="305"/>
      <c r="D25" s="310"/>
      <c r="E25" s="310"/>
      <c r="F25" s="310"/>
      <c r="G25" s="310"/>
      <c r="H25" s="319"/>
    </row>
    <row r="26" spans="2:8">
      <c r="B26" s="305"/>
      <c r="C26" s="305"/>
      <c r="D26" s="310"/>
      <c r="E26" s="310"/>
      <c r="F26" s="310"/>
      <c r="G26" s="310"/>
      <c r="H26" s="319"/>
    </row>
    <row r="27" spans="2:8">
      <c r="B27" s="305"/>
      <c r="C27" s="305"/>
      <c r="D27" s="310"/>
      <c r="E27" s="310"/>
      <c r="F27" s="310"/>
      <c r="G27" s="310"/>
      <c r="H27" s="319"/>
    </row>
    <row r="28" spans="2:8">
      <c r="B28" s="305"/>
      <c r="C28" s="305"/>
      <c r="D28" s="310"/>
      <c r="E28" s="310"/>
      <c r="F28" s="310"/>
      <c r="G28" s="310"/>
      <c r="H28" s="319"/>
    </row>
    <row r="29" spans="2:8">
      <c r="B29" s="305" t="s">
        <v>55</v>
      </c>
      <c r="C29" s="305"/>
      <c r="D29" s="305"/>
      <c r="E29" s="305"/>
      <c r="F29" s="305"/>
      <c r="G29" s="305"/>
      <c r="H29" s="314">
        <f>SUM(H23:H28)</f>
        <v>0</v>
      </c>
    </row>
    <row r="31" spans="2:8">
      <c r="C31" s="300" t="s">
        <v>607</v>
      </c>
    </row>
    <row r="33" spans="3:8" ht="19.5" customHeight="1">
      <c r="C33" s="308"/>
      <c r="D33" s="308"/>
      <c r="E33" s="308"/>
      <c r="F33" s="308"/>
      <c r="G33" s="315" t="s">
        <v>608</v>
      </c>
      <c r="H33" s="319">
        <v>0</v>
      </c>
    </row>
    <row r="34" spans="3:8" ht="19.5" customHeight="1">
      <c r="C34" s="308"/>
      <c r="D34" s="308"/>
      <c r="E34" s="308"/>
      <c r="F34" s="308"/>
      <c r="G34" s="308"/>
    </row>
    <row r="35" spans="3:8">
      <c r="C35" s="300" t="s">
        <v>609</v>
      </c>
    </row>
    <row r="37" spans="3:8" ht="24" customHeight="1">
      <c r="G37" s="315" t="s">
        <v>610</v>
      </c>
      <c r="H37" s="319"/>
    </row>
    <row r="38" spans="3:8" ht="15.75" customHeight="1">
      <c r="G38" s="308"/>
      <c r="H38" s="320"/>
    </row>
    <row r="39" spans="3:8" ht="20.25" customHeight="1">
      <c r="G39" s="316" t="s">
        <v>611</v>
      </c>
      <c r="H39" s="314">
        <f>H29+H33+H37</f>
        <v>0</v>
      </c>
    </row>
    <row r="40" spans="3:8" ht="20.25" customHeight="1">
      <c r="G40" s="312" t="s">
        <v>612</v>
      </c>
      <c r="H40" s="321" t="str">
        <f>IF(G11=H39,"○","×")</f>
        <v>×</v>
      </c>
    </row>
    <row r="41" spans="3:8" ht="20.25" customHeight="1">
      <c r="E41" s="312" t="s">
        <v>613</v>
      </c>
      <c r="F41" s="312"/>
      <c r="G41" s="317"/>
      <c r="H41" s="314">
        <f>IF(G11&lt;=H39,G11,H39)</f>
        <v>0</v>
      </c>
    </row>
    <row r="42" spans="3:8" ht="31.5" customHeight="1">
      <c r="G42" s="313" t="s">
        <v>253</v>
      </c>
      <c r="H42" s="313"/>
    </row>
    <row r="43" spans="3:8" ht="31.5" customHeight="1">
      <c r="G43" s="313" t="s">
        <v>141</v>
      </c>
      <c r="H43" s="313"/>
    </row>
    <row r="44" spans="3:8" ht="30.75" customHeight="1">
      <c r="G44" s="313" t="s">
        <v>389</v>
      </c>
      <c r="H44" s="31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7169" r:id="rId4" name="チェック 1">
              <controlPr defaultSize="0" autoFill="0" autoLine="0" autoPict="0">
                <anchor moveWithCells="1">
                  <from xmlns:xdr="http://schemas.openxmlformats.org/drawingml/2006/spreadsheetDrawing">
                    <xdr:col>1</xdr:col>
                    <xdr:colOff>266700</xdr:colOff>
                    <xdr:row>13</xdr:row>
                    <xdr:rowOff>123190</xdr:rowOff>
                  </from>
                  <to xmlns:xdr="http://schemas.openxmlformats.org/drawingml/2006/spreadsheetDrawing">
                    <xdr:col>1</xdr:col>
                    <xdr:colOff>495300</xdr:colOff>
                    <xdr:row>15</xdr:row>
                    <xdr:rowOff>38100</xdr:rowOff>
                  </to>
                </anchor>
              </controlPr>
            </control>
          </mc:Choice>
        </mc:AlternateContent>
        <mc:AlternateContent>
          <mc:Choice Requires="x14">
            <control shapeId="7170" r:id="rId5" name="チェック 2">
              <controlPr defaultSize="0" autoFill="0" autoLine="0" autoPict="0">
                <anchor moveWithCells="1">
                  <from xmlns:xdr="http://schemas.openxmlformats.org/drawingml/2006/spreadsheetDrawing">
                    <xdr:col>1</xdr:col>
                    <xdr:colOff>276225</xdr:colOff>
                    <xdr:row>17</xdr:row>
                    <xdr:rowOff>85725</xdr:rowOff>
                  </from>
                  <to xmlns:xdr="http://schemas.openxmlformats.org/drawingml/2006/spreadsheetDrawing">
                    <xdr:col>1</xdr:col>
                    <xdr:colOff>504825</xdr:colOff>
                    <xdr:row>19</xdr:row>
                    <xdr:rowOff>38100</xdr:rowOff>
                  </to>
                </anchor>
              </controlPr>
            </control>
          </mc:Choice>
        </mc:AlternateContent>
        <mc:AlternateContent>
          <mc:Choice Requires="x14">
            <control shapeId="7171" r:id="rId6" name="チェック 3">
              <controlPr defaultSize="0" autoFill="0" autoLine="0" autoPict="0">
                <anchor moveWithCells="1">
                  <from xmlns:xdr="http://schemas.openxmlformats.org/drawingml/2006/spreadsheetDrawing">
                    <xdr:col>1</xdr:col>
                    <xdr:colOff>276225</xdr:colOff>
                    <xdr:row>29</xdr:row>
                    <xdr:rowOff>95250</xdr:rowOff>
                  </from>
                  <to xmlns:xdr="http://schemas.openxmlformats.org/drawingml/2006/spreadsheetDrawing">
                    <xdr:col>1</xdr:col>
                    <xdr:colOff>504825</xdr:colOff>
                    <xdr:row>31</xdr:row>
                    <xdr:rowOff>47625</xdr:rowOff>
                  </to>
                </anchor>
              </controlPr>
            </control>
          </mc:Choice>
        </mc:AlternateContent>
        <mc:AlternateContent>
          <mc:Choice Requires="x14">
            <control shapeId="7172" r:id="rId7" name="チェック 4">
              <controlPr defaultSize="0" autoFill="0" autoLine="0" autoPict="0">
                <anchor moveWithCells="1">
                  <from xmlns:xdr="http://schemas.openxmlformats.org/drawingml/2006/spreadsheetDrawing">
                    <xdr:col>1</xdr:col>
                    <xdr:colOff>285115</xdr:colOff>
                    <xdr:row>33</xdr:row>
                    <xdr:rowOff>161925</xdr:rowOff>
                  </from>
                  <to xmlns:xdr="http://schemas.openxmlformats.org/drawingml/2006/spreadsheetDrawing">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42" sqref="E42"/>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621</v>
      </c>
    </row>
    <row r="2" spans="2:3">
      <c r="B2" s="323" t="s">
        <v>615</v>
      </c>
      <c r="C2" s="323">
        <f>'【参考】診療所・訪看ＳＴ→都道府県への申請書'!H3</f>
        <v>0</v>
      </c>
    </row>
    <row r="4" spans="2:3" ht="18" customHeight="1">
      <c r="B4" s="324" t="s">
        <v>616</v>
      </c>
    </row>
    <row r="5" spans="2:3" ht="33" customHeight="1">
      <c r="B5" s="325" t="s">
        <v>617</v>
      </c>
      <c r="C5" s="325" t="s">
        <v>618</v>
      </c>
    </row>
    <row r="6" spans="2:3" ht="24" customHeight="1">
      <c r="B6" s="326" t="s">
        <v>206</v>
      </c>
      <c r="C6" s="326"/>
    </row>
    <row r="7" spans="2:3" ht="24" customHeight="1">
      <c r="B7" s="326" t="s">
        <v>614</v>
      </c>
      <c r="C7" s="326"/>
    </row>
    <row r="8" spans="2:3" ht="27.75" customHeight="1">
      <c r="B8" s="326" t="s">
        <v>620</v>
      </c>
      <c r="C8" s="32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8193" r:id="rId4" name="チェック 1">
              <controlPr defaultSize="0" autoFill="0" autoLine="0" autoPict="0">
                <anchor moveWithCells="1">
                  <from xmlns:xdr="http://schemas.openxmlformats.org/drawingml/2006/spreadsheetDrawing">
                    <xdr:col>2</xdr:col>
                    <xdr:colOff>618490</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8194" r:id="rId5" name="チェック 2">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5" r:id="rId6" name="チェック 3">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6" r:id="rId7" name="チェック 4">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7" r:id="rId8" name="チェック 5">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8" r:id="rId9" name="チェック 6">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9" r:id="rId10" name="チェック 7">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200" r:id="rId11" name="チェック 8">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201" r:id="rId12" name="チェック 9">
              <controlPr defaultSize="0" autoFill="0" autoLine="0" autoPict="0">
                <anchor moveWithCells="1">
                  <from xmlns:xdr="http://schemas.openxmlformats.org/drawingml/2006/spreadsheetDrawing">
                    <xdr:col>2</xdr:col>
                    <xdr:colOff>618490</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202" r:id="rId13" name="チェック 10">
              <controlPr defaultSize="0" autoFill="0" autoLine="0" autoPict="0">
                <anchor moveWithCells="1">
                  <from xmlns:xdr="http://schemas.openxmlformats.org/drawingml/2006/spreadsheetDrawing">
                    <xdr:col>2</xdr:col>
                    <xdr:colOff>618490</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85e6e18b-26c1-4122-9e79-e6c53ac26d53"/>
    <ds:schemaRef ds:uri="9500c7e0-a8b4-4cc7-a7aa-d9d65591dd5a"/>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37</vt:i4>
      </vt:variant>
    </vt:vector>
  </HeadingPairs>
  <TitlesOfParts>
    <vt:vector size="37" baseType="lpstr">
      <vt:lpstr>【参考】申請書（医療機関等→都道府県）</vt:lpstr>
      <vt:lpstr>【参考】集計用シート</vt:lpstr>
      <vt:lpstr>【参考】委任状</vt:lpstr>
      <vt:lpstr>第１号様式_交付申請書（事業者→県）</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第１号様式_別表１　事業計画書（施設整備促進支援）</vt:lpstr>
      <vt:lpstr>第１号様式_別表２　事業計画書（産科）</vt:lpstr>
      <vt:lpstr>第１号様式_別表３　事業計画書（小児科）</vt:lpstr>
      <vt:lpstr>第１号様式_別表６別紙１計画書（地域連携周産期（分娩））</vt:lpstr>
      <vt:lpstr>第１号様式_別表６別紙２計画書地域連携周産期（分娩））</vt:lpstr>
      <vt:lpstr>第１号様式_別表４　事業計画書地域連携周産期（産科施設)施設</vt:lpstr>
      <vt:lpstr>第１号様式_別表５　事業計画書地域連携周産期（産科施設 )設備</vt:lpstr>
      <vt:lpstr>第１号様式_別表９（案）事業計画書（事務経費）</vt:lpstr>
      <vt:lpstr>第２号様式_事業遂行状況報告書</vt:lpstr>
      <vt:lpstr>第２号様式_別表</vt:lpstr>
      <vt:lpstr>第３号様式_事業実績報告書</vt:lpstr>
      <vt:lpstr>第３号様式_別紙1 経費所要額精算書</vt:lpstr>
      <vt:lpstr>【参考】病院・有床診→都道府県の実績報告書</vt:lpstr>
      <vt:lpstr>別紙（病院・有床診）</vt:lpstr>
      <vt:lpstr>【参考】診療所・訪看ＳＴ→都道府県の実績報告書</vt:lpstr>
      <vt:lpstr>別紙（無床診療所・訪問看護事業者）</vt:lpstr>
      <vt:lpstr>第３号様式_別表１　実績報告書（施設整備促進事業）</vt:lpstr>
      <vt:lpstr>第３号様式_別表２　実績報告書（産科）</vt:lpstr>
      <vt:lpstr>第３号様式_別表３　実績報告書（小児科）</vt:lpstr>
      <vt:lpstr>第３号様式_別表４　実績報告（地域連携周産期）施設</vt:lpstr>
      <vt:lpstr>第３号様式_別表５　実績報告（地域連携周産期）設備</vt:lpstr>
      <vt:lpstr>第４号様式（間・仕入控除）</vt:lpstr>
      <vt:lpstr>第５号様式_年度終了実績報告書</vt:lpstr>
      <vt:lpstr>第５号_別表</vt:lpstr>
      <vt:lpstr>第６号様式_補助金調書</vt:lpstr>
      <vt:lpstr>管理用（このシートは削除しないでください）</vt:lpstr>
    </vt:vector>
  </TitlesOfParts>
  <Company>厚生労働省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補助金調書　第１号様式</dc:title>
  <dc:creator>石原 寛人(ishihara-hiroto)</dc:creator>
  <cp:lastModifiedBy>鈴木　英晃</cp:lastModifiedBy>
  <cp:lastPrinted>2025-04-25T14:09:14Z</cp:lastPrinted>
  <dcterms:created xsi:type="dcterms:W3CDTF">2017-10-26T07:12:00Z</dcterms:created>
  <dcterms:modified xsi:type="dcterms:W3CDTF">2025-07-28T04:58:23Z</dcterms:modified>
  <cp:revision>2</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0x0101000351667D72F15440B137FECB9C7CB151</vt:lpwstr>
  </property>
  <property fmtid="{D5CDD505-2E9C-101B-9397-08002B2CF9AE}" pid="4" name="MediaServiceImageTags">
    <vt:lpwstr/>
  </property>
  <property fmtid="{D5CDD505-2E9C-101B-9397-08002B2CF9AE}" pid="5" name="TriggerFlowInfo">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2025-07-28T04:58:23Z</vt:filetime>
  </property>
</Properties>
</file>