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showObjects="placeholders" checkCompatibility="1"/>
  <bookViews>
    <workbookView xWindow="0" yWindow="0" windowWidth="17235" windowHeight="8505" tabRatio="678" activeTab="5"/>
  </bookViews>
  <sheets>
    <sheet name="計画書" sheetId="1" r:id="rId1"/>
    <sheet name="別紙１" sheetId="2" r:id="rId2"/>
    <sheet name="別紙２" sheetId="3" r:id="rId3"/>
    <sheet name="報告書" sheetId="9" r:id="rId4"/>
    <sheet name="別紙１(報告書" sheetId="10" r:id="rId5"/>
    <sheet name="別紙２ (報告書" sheetId="11" r:id="rId6"/>
  </sheets>
  <definedNames>
    <definedName name="自動車の使用管理">#REF!</definedName>
    <definedName name="自動車の適正な維持管理">#REF!</definedName>
    <definedName name="推進体制の整備">#REF!</definedName>
    <definedName name="自動車輸送の運用改善">#REF!</definedName>
    <definedName name="社員の家庭への普及">#REF!</definedName>
    <definedName name="地域等連携">#REF!</definedName>
    <definedName name="照明設備">#REF!</definedName>
    <definedName name="燃焼合理化">#REF!</definedName>
    <definedName name="積載率の向上">#REF!</definedName>
    <definedName name="省エネ技術の導入">#REF!</definedName>
    <definedName name="推進体制の整備_運輸">#REF!</definedName>
    <definedName name="排熱の回収利用">#REF!</definedName>
    <definedName name="運用対策">#REF!</definedName>
    <definedName name="設備の運用改善">#REF!</definedName>
    <definedName name="設備導入">#REF!</definedName>
    <definedName name="業務部門">#REF!</definedName>
    <definedName name="地域や社員の家庭への普及啓発">#REF!</definedName>
    <definedName name="低燃費車の導入等">#REF!</definedName>
    <definedName name="Ａ対策区分">#REF!</definedName>
    <definedName name="抵抗等電気損失防止">#REF!</definedName>
    <definedName name="変換合理化_イ照明・事務機器">#REF!</definedName>
    <definedName name="空気調和設備">#REF!</definedName>
    <definedName name="伝熱合理化_ア加熱設備等">#REF!</definedName>
    <definedName name="変換合理化_ア電動力応用・電気加熱等">#REF!</definedName>
    <definedName name="輸送の効率化">#REF!</definedName>
    <definedName name="伝熱合理化_イ空調・給湯">#REF!</definedName>
    <definedName name="電気使用設備">#REF!</definedName>
    <definedName name="二酸化炭素の吸収源対策">#REF!</definedName>
    <definedName name="熱の動力等変換合理化">#REF!</definedName>
    <definedName name="二酸化炭素の吸収源対策_">#REF!</definedName>
    <definedName name="熱利用設備">#REF!</definedName>
    <definedName name="C対策区分">#REF!</definedName>
    <definedName name="燃焼設備">#REF!</definedName>
    <definedName name="燃料の選択">#REF!</definedName>
    <definedName name="廃棄物削減対策">#REF!</definedName>
    <definedName name="排出低減技術等の開発・普及">#REF!</definedName>
    <definedName name="排出低減技術等の開発・普及_">#REF!</definedName>
    <definedName name="排熱回収設備">#REF!</definedName>
    <definedName name="保守及び点検">#REF!</definedName>
    <definedName name="エネルギーデータ管理_運輸">#REF!</definedName>
    <definedName name="余剰蒸気の活用等">#REF!</definedName>
    <definedName name="エコドライブの推進">#REF!</definedName>
    <definedName name="エネルギーデータ管理">#REF!</definedName>
    <definedName name="B対策区分">#REF!</definedName>
    <definedName name="エネルギー起源以外の削減取組">#REF!</definedName>
    <definedName name="一般管理">#REF!</definedName>
    <definedName name="コージェネレーション設備">#REF!</definedName>
    <definedName name="サービス提供事業者の活用">#REF!</definedName>
    <definedName name="その他">#REF!</definedName>
    <definedName name="その他取組">#REF!</definedName>
    <definedName name="一般管理_運輸">#REF!</definedName>
    <definedName name="運転管理">#REF!</definedName>
    <definedName name="給湯設備・換気設備・昇降設備等">#REF!</definedName>
    <definedName name="運輸">#REF!</definedName>
    <definedName name="再エネ・未利用エネ活用">#REF!</definedName>
    <definedName name="産業部門">#REF!</definedName>
    <definedName name="_xlnm.Print_Area" localSheetId="0">計画書!$A$1:$AD$43</definedName>
    <definedName name="_xlnm.Print_Area" localSheetId="1">別紙１!$A$1:$AD$56</definedName>
    <definedName name="_xlnm.Print_Area" localSheetId="2">別紙２!$A$1:$N$53</definedName>
    <definedName name="_xlnm.Print_Area" localSheetId="3">報告書!$A$1:$AD$39</definedName>
    <definedName name="_xlnm.Print_Area" localSheetId="4">'別紙１(報告書'!$A$1:$AD$66</definedName>
    <definedName name="_xlnm.Print_Area" localSheetId="5">'別紙２ (報告書'!$A$1:$Q$52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<sst xmlns="http://schemas.openxmlformats.org/spreadsheetml/2006/main" xmlns:r="http://schemas.openxmlformats.org/officeDocument/2006/relationships" count="434" uniqueCount="434">
  <si>
    <t>様式第１号</t>
  </si>
  <si>
    <t>年度</t>
    <rPh sb="0" eb="2">
      <t>ネンド</t>
    </rPh>
    <phoneticPr fontId="1"/>
  </si>
  <si>
    <t>変更なし</t>
    <rPh sb="0" eb="2">
      <t>ヘンコウ</t>
    </rPh>
    <phoneticPr fontId="1"/>
  </si>
  <si>
    <t>温室効果ガス排出削減計画書</t>
    <rPh sb="10" eb="12">
      <t>ケイカク</t>
    </rPh>
    <phoneticPr fontId="1"/>
  </si>
  <si>
    <t>原油のうちコンデンセート（NGL）</t>
    <rPh sb="0" eb="2">
      <t>ゲンユ</t>
    </rPh>
    <phoneticPr fontId="1"/>
  </si>
  <si>
    <t>排出係数</t>
    <rPh sb="0" eb="2">
      <t>ハイシュツ</t>
    </rPh>
    <rPh sb="2" eb="4">
      <t>ケイスウ</t>
    </rPh>
    <phoneticPr fontId="1"/>
  </si>
  <si>
    <t>所属</t>
  </si>
  <si>
    <t>事業所において行われる事業</t>
  </si>
  <si>
    <t>二酸化炭素換算（ｔ）</t>
  </si>
  <si>
    <t>令和　年　月　日　</t>
    <rPh sb="0" eb="2">
      <t>レイワ</t>
    </rPh>
    <rPh sb="3" eb="4">
      <t>ネン</t>
    </rPh>
    <rPh sb="5" eb="6">
      <t>ガツ</t>
    </rPh>
    <rPh sb="7" eb="8">
      <t>ニチ</t>
    </rPh>
    <phoneticPr fontId="1"/>
  </si>
  <si>
    <t>71 学術・開発研究機関</t>
  </si>
  <si>
    <t>第１項</t>
    <rPh sb="0" eb="1">
      <t>ダイ</t>
    </rPh>
    <rPh sb="2" eb="3">
      <t>コウ</t>
    </rPh>
    <phoneticPr fontId="1"/>
  </si>
  <si>
    <t>加重平均発熱量</t>
    <rPh sb="0" eb="2">
      <t>カジュウ</t>
    </rPh>
    <rPh sb="2" eb="4">
      <t>ヘイキン</t>
    </rPh>
    <rPh sb="4" eb="6">
      <t>ハツネツ</t>
    </rPh>
    <rPh sb="6" eb="7">
      <t>リョウ</t>
    </rPh>
    <phoneticPr fontId="1"/>
  </si>
  <si>
    <t>※自己評価基準</t>
    <rPh sb="1" eb="3">
      <t>ジコ</t>
    </rPh>
    <rPh sb="3" eb="5">
      <t>ヒョウカ</t>
    </rPh>
    <rPh sb="5" eb="7">
      <t>キジュン</t>
    </rPh>
    <phoneticPr fontId="1"/>
  </si>
  <si>
    <t>小計</t>
    <rPh sb="0" eb="2">
      <t>ショウケイ</t>
    </rPh>
    <phoneticPr fontId="1"/>
  </si>
  <si>
    <t>第２号</t>
    <rPh sb="0" eb="1">
      <t>ダイ</t>
    </rPh>
    <rPh sb="2" eb="3">
      <t>ゴウ</t>
    </rPh>
    <phoneticPr fontId="1"/>
  </si>
  <si>
    <t>原油換算（kl)</t>
    <rPh sb="0" eb="2">
      <t>ゲンユ</t>
    </rPh>
    <rPh sb="2" eb="4">
      <t>カンサン</t>
    </rPh>
    <phoneticPr fontId="1"/>
  </si>
  <si>
    <t>静岡県地球温暖化防止条例第12条</t>
  </si>
  <si>
    <t>※その他の会社から購入している場合は、環境省ＨＰを確認↓</t>
    <rPh sb="3" eb="4">
      <t>タ</t>
    </rPh>
    <rPh sb="5" eb="7">
      <t>カイシャ</t>
    </rPh>
    <rPh sb="9" eb="11">
      <t>コウニュウ</t>
    </rPh>
    <rPh sb="15" eb="17">
      <t>バアイ</t>
    </rPh>
    <rPh sb="19" eb="21">
      <t>カンキョウ</t>
    </rPh>
    <rPh sb="21" eb="22">
      <t>ショウ</t>
    </rPh>
    <rPh sb="25" eb="27">
      <t>カクニン</t>
    </rPh>
    <phoneticPr fontId="1"/>
  </si>
  <si>
    <t>第３項</t>
    <rPh sb="0" eb="1">
      <t>ダイ</t>
    </rPh>
    <rPh sb="2" eb="3">
      <t>コウ</t>
    </rPh>
    <phoneticPr fontId="1"/>
  </si>
  <si>
    <t>石油系炭化水素ガス</t>
    <rPh sb="0" eb="3">
      <t>セキユケイ</t>
    </rPh>
    <rPh sb="3" eb="5">
      <t>タンカ</t>
    </rPh>
    <rPh sb="5" eb="7">
      <t>スイソ</t>
    </rPh>
    <phoneticPr fontId="1"/>
  </si>
  <si>
    <t>別紙１、別紙２のとおり</t>
  </si>
  <si>
    <t>39 情報サービス業</t>
  </si>
  <si>
    <t>静岡県知事　様</t>
  </si>
  <si>
    <t>ハイドロフルオロカーボン</t>
  </si>
  <si>
    <t>地域や学校に対し、環境に関するイベントや出前講座を開催する</t>
    <rPh sb="0" eb="2">
      <t>チイキ</t>
    </rPh>
    <rPh sb="3" eb="5">
      <t>ガッコウ</t>
    </rPh>
    <rPh sb="6" eb="7">
      <t>タイ</t>
    </rPh>
    <rPh sb="9" eb="11">
      <t>カンキョウ</t>
    </rPh>
    <rPh sb="12" eb="13">
      <t>カン</t>
    </rPh>
    <rPh sb="20" eb="21">
      <t>デ</t>
    </rPh>
    <rPh sb="21" eb="22">
      <t>マエ</t>
    </rPh>
    <rPh sb="22" eb="24">
      <t>コウザ</t>
    </rPh>
    <rPh sb="25" eb="27">
      <t>カイサイ</t>
    </rPh>
    <phoneticPr fontId="1"/>
  </si>
  <si>
    <t>住所</t>
    <rPh sb="0" eb="2">
      <t>ジュウショ</t>
    </rPh>
    <phoneticPr fontId="1"/>
  </si>
  <si>
    <t>2 林業</t>
  </si>
  <si>
    <t>※2　都市ガスの①欄の数値は、ガス供給事業者ごとの実際の数値を用いること。</t>
    <rPh sb="3" eb="5">
      <t>トシ</t>
    </rPh>
    <rPh sb="9" eb="10">
      <t>ラン</t>
    </rPh>
    <rPh sb="11" eb="13">
      <t>スウチ</t>
    </rPh>
    <rPh sb="17" eb="19">
      <t>キョウキュウ</t>
    </rPh>
    <rPh sb="19" eb="22">
      <t>ジギョウシャ</t>
    </rPh>
    <rPh sb="25" eb="27">
      <t>ジッサイ</t>
    </rPh>
    <rPh sb="28" eb="30">
      <t>スウチ</t>
    </rPh>
    <rPh sb="31" eb="32">
      <t>モチ</t>
    </rPh>
    <phoneticPr fontId="1"/>
  </si>
  <si>
    <t>事業所使用量</t>
    <rPh sb="0" eb="3">
      <t>ジギョウショ</t>
    </rPh>
    <rPh sb="3" eb="5">
      <t>シヨウ</t>
    </rPh>
    <rPh sb="5" eb="6">
      <t>リョウ</t>
    </rPh>
    <phoneticPr fontId="1"/>
  </si>
  <si>
    <t>メタン</t>
  </si>
  <si>
    <t>地域や民間団体が主催する環境関連事業に協力する</t>
    <rPh sb="0" eb="2">
      <t>チイキ</t>
    </rPh>
    <rPh sb="3" eb="5">
      <t>ミンカン</t>
    </rPh>
    <rPh sb="5" eb="7">
      <t>ダンタイ</t>
    </rPh>
    <rPh sb="8" eb="10">
      <t>シュサイ</t>
    </rPh>
    <rPh sb="12" eb="14">
      <t>カンキョウ</t>
    </rPh>
    <rPh sb="14" eb="16">
      <t>カンレン</t>
    </rPh>
    <rPh sb="16" eb="18">
      <t>ジギョウ</t>
    </rPh>
    <rPh sb="19" eb="21">
      <t>キョウリョク</t>
    </rPh>
    <phoneticPr fontId="1"/>
  </si>
  <si>
    <t>氏名</t>
    <rPh sb="0" eb="2">
      <t>シメイ</t>
    </rPh>
    <phoneticPr fontId="1"/>
  </si>
  <si>
    <t>熱海ガス株式会社</t>
  </si>
  <si>
    <t>氏名</t>
  </si>
  <si>
    <t>高炉ガス</t>
    <rPh sb="0" eb="2">
      <t>コウロ</t>
    </rPh>
    <phoneticPr fontId="1"/>
  </si>
  <si>
    <t>23 非鉄金属製造業</t>
  </si>
  <si>
    <t>申請者番号</t>
    <rPh sb="0" eb="3">
      <t>シンセイシャ</t>
    </rPh>
    <rPh sb="3" eb="5">
      <t>バンゴウ</t>
    </rPh>
    <phoneticPr fontId="1"/>
  </si>
  <si>
    <t>別紙１のとおり</t>
  </si>
  <si>
    <t>第２項</t>
    <rPh sb="0" eb="1">
      <t>ダイ</t>
    </rPh>
    <rPh sb="2" eb="3">
      <t>コウ</t>
    </rPh>
    <phoneticPr fontId="1"/>
  </si>
  <si>
    <t>国内クレジットの購入により削減した量</t>
    <rPh sb="0" eb="2">
      <t>コクナイ</t>
    </rPh>
    <rPh sb="8" eb="10">
      <t>コウニュウ</t>
    </rPh>
    <rPh sb="13" eb="15">
      <t>サクゲン</t>
    </rPh>
    <rPh sb="17" eb="18">
      <t>リョウ</t>
    </rPh>
    <phoneticPr fontId="1"/>
  </si>
  <si>
    <t>の規定により、次のとおり提出します。</t>
  </si>
  <si>
    <t>事業者</t>
  </si>
  <si>
    <t>氏名
(名称及び代表者の氏名)</t>
  </si>
  <si>
    <t>（自動車保有台数</t>
  </si>
  <si>
    <t>揮発油（ガソリン）</t>
    <rPh sb="0" eb="3">
      <t>キハツユ</t>
    </rPh>
    <phoneticPr fontId="1"/>
  </si>
  <si>
    <t>定期的に省エネ・再エネ・地球温暖化防止に関する研修、教育などを行う</t>
    <rPh sb="4" eb="5">
      <t>ショウ</t>
    </rPh>
    <rPh sb="8" eb="9">
      <t>サイ</t>
    </rPh>
    <phoneticPr fontId="38"/>
  </si>
  <si>
    <t>計画の内容</t>
  </si>
  <si>
    <t>ＬＥＤ照明等の省エネルギー型照明設備を採用する</t>
    <rPh sb="14" eb="16">
      <t>ショウメイ</t>
    </rPh>
    <rPh sb="19" eb="21">
      <t>サイヨウ</t>
    </rPh>
    <phoneticPr fontId="1"/>
  </si>
  <si>
    <t>本報告書作成担当</t>
  </si>
  <si>
    <t>伊東ガス株式会社</t>
  </si>
  <si>
    <t>住所
(主たる事務所の所在地)</t>
  </si>
  <si>
    <t>〒</t>
  </si>
  <si>
    <t>【参考】　日本標準産業分類（平成25年10月改定版）　中分類</t>
  </si>
  <si>
    <t>（該当する温室効果ガスの種類</t>
  </si>
  <si>
    <t>第４号</t>
    <rPh sb="0" eb="1">
      <t>ダイ</t>
    </rPh>
    <rPh sb="2" eb="3">
      <t>ゴウ</t>
    </rPh>
    <phoneticPr fontId="1"/>
  </si>
  <si>
    <t>46 航空運輸業</t>
  </si>
  <si>
    <t>29 電気機械器具製造業</t>
  </si>
  <si>
    <t>74 技術サービス業（他に分類されないもの）　</t>
  </si>
  <si>
    <t>事業所</t>
  </si>
  <si>
    <t>(電話番号)</t>
  </si>
  <si>
    <t>GJ/GJ</t>
  </si>
  <si>
    <t>49 郵便業（信書便事業を含む）</t>
  </si>
  <si>
    <t>ナフサ</t>
  </si>
  <si>
    <t>名称</t>
  </si>
  <si>
    <t>所在地</t>
  </si>
  <si>
    <t>石油コークス</t>
    <rPh sb="0" eb="2">
      <t>セキユ</t>
    </rPh>
    <phoneticPr fontId="1"/>
  </si>
  <si>
    <t>第３号</t>
    <rPh sb="0" eb="1">
      <t>ダイ</t>
    </rPh>
    <rPh sb="2" eb="3">
      <t>ゴウ</t>
    </rPh>
    <phoneticPr fontId="1"/>
  </si>
  <si>
    <t>9</t>
  </si>
  <si>
    <t>合計</t>
    <rPh sb="0" eb="2">
      <t>ゴウケイ</t>
    </rPh>
    <phoneticPr fontId="1"/>
  </si>
  <si>
    <t>16 化学工業</t>
  </si>
  <si>
    <t>84 保健衛生</t>
  </si>
  <si>
    <t>）</t>
  </si>
  <si>
    <t>55 その他の卸売業</t>
  </si>
  <si>
    <t>第４号の種類</t>
    <rPh sb="0" eb="1">
      <t>ダイ</t>
    </rPh>
    <rPh sb="2" eb="3">
      <t>ゴウ</t>
    </rPh>
    <rPh sb="4" eb="6">
      <t>シュルイ</t>
    </rPh>
    <phoneticPr fontId="1"/>
  </si>
  <si>
    <t>温室効果ガスの排出の抑制を図るために計画した措置</t>
  </si>
  <si>
    <t>石炭</t>
    <rPh sb="0" eb="2">
      <t>セキタン</t>
    </rPh>
    <phoneticPr fontId="1"/>
  </si>
  <si>
    <t>二酸化炭素（非エネルギー起源）</t>
    <rPh sb="0" eb="3">
      <t>ニサンカ</t>
    </rPh>
    <rPh sb="3" eb="5">
      <t>タンソ</t>
    </rPh>
    <rPh sb="6" eb="7">
      <t>ヒ</t>
    </rPh>
    <rPh sb="12" eb="14">
      <t>キゲン</t>
    </rPh>
    <phoneticPr fontId="1"/>
  </si>
  <si>
    <t>連絡先</t>
  </si>
  <si>
    <t>一酸化二窒素</t>
    <rPh sb="0" eb="3">
      <t>イッサンカ</t>
    </rPh>
    <rPh sb="3" eb="4">
      <t>ニ</t>
    </rPh>
    <rPh sb="4" eb="6">
      <t>チッソ</t>
    </rPh>
    <phoneticPr fontId="1"/>
  </si>
  <si>
    <t>注意点</t>
    <rPh sb="0" eb="3">
      <t>チュウイテン</t>
    </rPh>
    <phoneticPr fontId="1"/>
  </si>
  <si>
    <t>事業所）</t>
  </si>
  <si>
    <t>64 貸金業、クレジットカード業等非預金信用機関</t>
  </si>
  <si>
    <t>レ</t>
  </si>
  <si>
    <t>【簡易版】は条例第12条第2項の規定により、任意に提出する場合に使用できます。</t>
    <rPh sb="1" eb="4">
      <t>カンイバン</t>
    </rPh>
    <rPh sb="6" eb="8">
      <t>ジョウレイ</t>
    </rPh>
    <rPh sb="8" eb="9">
      <t>ダイ</t>
    </rPh>
    <rPh sb="11" eb="12">
      <t>ジョウ</t>
    </rPh>
    <rPh sb="12" eb="13">
      <t>ダイ</t>
    </rPh>
    <rPh sb="14" eb="15">
      <t>コウ</t>
    </rPh>
    <rPh sb="16" eb="18">
      <t>キテイ</t>
    </rPh>
    <rPh sb="22" eb="24">
      <t>ニンイ</t>
    </rPh>
    <rPh sb="25" eb="27">
      <t>テイシュツ</t>
    </rPh>
    <rPh sb="29" eb="31">
      <t>バアイ</t>
    </rPh>
    <rPh sb="32" eb="34">
      <t>シヨウ</t>
    </rPh>
    <phoneticPr fontId="1"/>
  </si>
  <si>
    <t>(Ｅメールアドレス)</t>
  </si>
  <si>
    <t>行が不足している場合は、コピーして行を追加してください</t>
    <rPh sb="0" eb="1">
      <t>ギョウ</t>
    </rPh>
    <rPh sb="2" eb="4">
      <t>フソク</t>
    </rPh>
    <rPh sb="8" eb="10">
      <t>バアイ</t>
    </rPh>
    <rPh sb="17" eb="18">
      <t>ギョウ</t>
    </rPh>
    <rPh sb="19" eb="21">
      <t>ツイカ</t>
    </rPh>
    <phoneticPr fontId="1"/>
  </si>
  <si>
    <t>第３号・・・バス・トラック100台以上、タクシー150台以上</t>
    <rPh sb="0" eb="1">
      <t>ダイ</t>
    </rPh>
    <rPh sb="2" eb="3">
      <t>ゴウ</t>
    </rPh>
    <rPh sb="16" eb="17">
      <t>ダイ</t>
    </rPh>
    <rPh sb="17" eb="19">
      <t>イジョウ</t>
    </rPh>
    <rPh sb="27" eb="28">
      <t>ダイ</t>
    </rPh>
    <rPh sb="28" eb="30">
      <t>イジョウ</t>
    </rPh>
    <phoneticPr fontId="1"/>
  </si>
  <si>
    <t>パーフルオロカーボン</t>
  </si>
  <si>
    <t>3 漁業</t>
  </si>
  <si>
    <t>排出の抑制のために実施した重点対策　自己評価の計</t>
    <rPh sb="0" eb="2">
      <t>ハイシュツ</t>
    </rPh>
    <rPh sb="3" eb="5">
      <t>ヨクセイ</t>
    </rPh>
    <rPh sb="9" eb="11">
      <t>ジッシ</t>
    </rPh>
    <rPh sb="13" eb="15">
      <t>ジュウテン</t>
    </rPh>
    <rPh sb="15" eb="17">
      <t>タイサク</t>
    </rPh>
    <rPh sb="18" eb="20">
      <t>ジコ</t>
    </rPh>
    <rPh sb="20" eb="22">
      <t>ヒョウカ</t>
    </rPh>
    <rPh sb="23" eb="24">
      <t>ケイ</t>
    </rPh>
    <phoneticPr fontId="1"/>
  </si>
  <si>
    <t>該当する事業者要件</t>
  </si>
  <si>
    <t>44 道路貨物運送業</t>
  </si>
  <si>
    <t>静岡県地球温暖化防止条例施行規則第３条</t>
  </si>
  <si>
    <t>島田ガス株式会社</t>
  </si>
  <si>
    <t>25 はん用機械器具製造業</t>
  </si>
  <si>
    <t>【該当する事業者要件】</t>
    <rPh sb="1" eb="3">
      <t>ガイトウ</t>
    </rPh>
    <rPh sb="5" eb="8">
      <t>ジギョウシャ</t>
    </rPh>
    <rPh sb="8" eb="10">
      <t>ヨウケン</t>
    </rPh>
    <phoneticPr fontId="1"/>
  </si>
  <si>
    <t>六ふっ化硫黄</t>
    <rPh sb="0" eb="1">
      <t>ロク</t>
    </rPh>
    <rPh sb="3" eb="4">
      <t>カ</t>
    </rPh>
    <rPh sb="4" eb="6">
      <t>イオウ</t>
    </rPh>
    <phoneticPr fontId="1"/>
  </si>
  <si>
    <r>
      <t>二</t>
    </r>
    <r>
      <rPr>
        <sz val="11"/>
        <color auto="1"/>
        <rFont val="ＭＳ 明朝"/>
      </rPr>
      <t>酸化炭素排出量
（t-CO</t>
    </r>
    <r>
      <rPr>
        <vertAlign val="subscript"/>
        <sz val="11"/>
        <color auto="1"/>
        <rFont val="ＭＳ 明朝"/>
      </rPr>
      <t>2</t>
    </r>
    <r>
      <rPr>
        <sz val="11"/>
        <color auto="1"/>
        <rFont val="ＭＳ 明朝"/>
      </rPr>
      <t>）
G（※5）</t>
    </r>
    <rPh sb="0" eb="3">
      <t>ニサンカ</t>
    </rPh>
    <rPh sb="3" eb="5">
      <t>タンソ</t>
    </rPh>
    <rPh sb="5" eb="7">
      <t>ハイシュツ</t>
    </rPh>
    <rPh sb="7" eb="8">
      <t>リョウ</t>
    </rPh>
    <phoneticPr fontId="1"/>
  </si>
  <si>
    <t>第１号</t>
    <rPh sb="0" eb="1">
      <t>ダイ</t>
    </rPh>
    <rPh sb="2" eb="3">
      <t>ゴウ</t>
    </rPh>
    <phoneticPr fontId="1"/>
  </si>
  <si>
    <t>湯河原ガス株式会社</t>
  </si>
  <si>
    <t>実施年度</t>
    <rPh sb="0" eb="2">
      <t>ジッシ</t>
    </rPh>
    <rPh sb="2" eb="4">
      <t>ネンド</t>
    </rPh>
    <phoneticPr fontId="1"/>
  </si>
  <si>
    <t>第１号・・・エネルギー管理指定工場</t>
    <rPh sb="0" eb="1">
      <t>ダイ</t>
    </rPh>
    <rPh sb="2" eb="3">
      <t>ゴウ</t>
    </rPh>
    <rPh sb="11" eb="13">
      <t>カンリ</t>
    </rPh>
    <rPh sb="13" eb="15">
      <t>シテイ</t>
    </rPh>
    <rPh sb="15" eb="17">
      <t>コウジョウ</t>
    </rPh>
    <phoneticPr fontId="1"/>
  </si>
  <si>
    <t>（県内事業所数　</t>
  </si>
  <si>
    <t>導入有・調整後排出量が目標達成　５点</t>
    <rPh sb="0" eb="2">
      <t>ドウニュウ</t>
    </rPh>
    <rPh sb="2" eb="3">
      <t>アリ</t>
    </rPh>
    <rPh sb="4" eb="7">
      <t>チョウセイゴ</t>
    </rPh>
    <rPh sb="7" eb="9">
      <t>ハイシュツ</t>
    </rPh>
    <rPh sb="9" eb="10">
      <t>リョウ</t>
    </rPh>
    <rPh sb="11" eb="13">
      <t>モクヒョウ</t>
    </rPh>
    <rPh sb="13" eb="15">
      <t>タッセイ</t>
    </rPh>
    <rPh sb="17" eb="18">
      <t>テン</t>
    </rPh>
    <phoneticPr fontId="1"/>
  </si>
  <si>
    <t>契約先電気事業者名</t>
    <rPh sb="0" eb="2">
      <t>ケイヤク</t>
    </rPh>
    <rPh sb="2" eb="3">
      <t>サキ</t>
    </rPh>
    <rPh sb="3" eb="5">
      <t>デンキ</t>
    </rPh>
    <rPh sb="5" eb="8">
      <t>ジギョウシャ</t>
    </rPh>
    <rPh sb="8" eb="9">
      <t>メイ</t>
    </rPh>
    <phoneticPr fontId="1"/>
  </si>
  <si>
    <t>電力のデマンドコントロールを採用する（ピークカット対策）</t>
  </si>
  <si>
    <t>第２号・・・24時間営業事業者</t>
    <rPh sb="0" eb="1">
      <t>ダイ</t>
    </rPh>
    <rPh sb="2" eb="3">
      <t>ゴウ</t>
    </rPh>
    <rPh sb="8" eb="10">
      <t>ジカン</t>
    </rPh>
    <rPh sb="10" eb="12">
      <t>エイギョウ</t>
    </rPh>
    <rPh sb="12" eb="15">
      <t>ジギョウシャ</t>
    </rPh>
    <phoneticPr fontId="1"/>
  </si>
  <si>
    <t>台）</t>
  </si>
  <si>
    <t>無煙炭</t>
    <rPh sb="0" eb="2">
      <t>ムエン</t>
    </rPh>
    <rPh sb="2" eb="3">
      <t>タン</t>
    </rPh>
    <phoneticPr fontId="1"/>
  </si>
  <si>
    <t>第４号・・・二酸化炭素以外の温室効果ガスが3,000t-CO2/年以上</t>
    <rPh sb="0" eb="1">
      <t>ダイ</t>
    </rPh>
    <rPh sb="2" eb="3">
      <t>ゴウ</t>
    </rPh>
    <rPh sb="6" eb="9">
      <t>ニサンカ</t>
    </rPh>
    <rPh sb="9" eb="11">
      <t>タンソ</t>
    </rPh>
    <rPh sb="11" eb="13">
      <t>イガイ</t>
    </rPh>
    <rPh sb="14" eb="16">
      <t>オンシツ</t>
    </rPh>
    <rPh sb="16" eb="18">
      <t>コウカ</t>
    </rPh>
    <rPh sb="32" eb="33">
      <t>ネン</t>
    </rPh>
    <rPh sb="33" eb="35">
      <t>イジョウ</t>
    </rPh>
    <phoneticPr fontId="1"/>
  </si>
  <si>
    <t>1 農業</t>
  </si>
  <si>
    <t>（注）</t>
  </si>
  <si>
    <t xml:space="preserve"> 変更の場合にあっては、変更内容が分かるように記入すること。なお、別紙の内容に変更がなければ、別紙の添付は不要とする。</t>
    <rPh sb="1" eb="3">
      <t>ヘンコウ</t>
    </rPh>
    <rPh sb="4" eb="6">
      <t>バアイ</t>
    </rPh>
    <rPh sb="12" eb="14">
      <t>ヘンコウ</t>
    </rPh>
    <rPh sb="14" eb="16">
      <t>ナイヨウ</t>
    </rPh>
    <rPh sb="17" eb="18">
      <t>ワ</t>
    </rPh>
    <rPh sb="23" eb="25">
      <t>キニュウ</t>
    </rPh>
    <rPh sb="33" eb="35">
      <t>ベッシ</t>
    </rPh>
    <rPh sb="36" eb="38">
      <t>ナイヨウ</t>
    </rPh>
    <rPh sb="39" eb="41">
      <t>ヘンコウ</t>
    </rPh>
    <rPh sb="47" eb="49">
      <t>ベッシ</t>
    </rPh>
    <rPh sb="50" eb="52">
      <t>テンプ</t>
    </rPh>
    <rPh sb="53" eb="55">
      <t>フヨウ</t>
    </rPh>
    <phoneticPr fontId="1"/>
  </si>
  <si>
    <t>令和</t>
    <rPh sb="0" eb="1">
      <t>レイ</t>
    </rPh>
    <rPh sb="1" eb="2">
      <t>ワ</t>
    </rPh>
    <phoneticPr fontId="1"/>
  </si>
  <si>
    <t>80 娯楽業</t>
  </si>
  <si>
    <t>区分</t>
    <rPh sb="0" eb="2">
      <t>クブン</t>
    </rPh>
    <phoneticPr fontId="1"/>
  </si>
  <si>
    <t>産業</t>
    <rPh sb="0" eb="2">
      <t>サンギョウ</t>
    </rPh>
    <phoneticPr fontId="1"/>
  </si>
  <si>
    <t>熱量（GJ）
Ｂ＝Ａ×C</t>
    <rPh sb="0" eb="2">
      <t>ネツリョウ</t>
    </rPh>
    <phoneticPr fontId="1"/>
  </si>
  <si>
    <t>4 水産業</t>
  </si>
  <si>
    <t>４％未満・目標達成　10点</t>
    <rPh sb="2" eb="4">
      <t>ミマン</t>
    </rPh>
    <rPh sb="5" eb="7">
      <t>モクヒョウ</t>
    </rPh>
    <rPh sb="7" eb="9">
      <t>タッセイ</t>
    </rPh>
    <rPh sb="12" eb="13">
      <t>テン</t>
    </rPh>
    <phoneticPr fontId="1"/>
  </si>
  <si>
    <t>5 鉱業、砕石業、砂利採取業</t>
  </si>
  <si>
    <t>単位</t>
    <rPh sb="0" eb="2">
      <t>タンイ</t>
    </rPh>
    <phoneticPr fontId="1"/>
  </si>
  <si>
    <t>6 総合工事業</t>
  </si>
  <si>
    <t>42 鉄道業</t>
  </si>
  <si>
    <t>7 職別工事業（設備工事業を除く）</t>
  </si>
  <si>
    <t>実施した措置の内容</t>
    <rPh sb="0" eb="2">
      <t>ジッシ</t>
    </rPh>
    <rPh sb="4" eb="6">
      <t>ソチ</t>
    </rPh>
    <rPh sb="7" eb="9">
      <t>ナイヨウ</t>
    </rPh>
    <phoneticPr fontId="1"/>
  </si>
  <si>
    <t>8 設備工事業</t>
  </si>
  <si>
    <t>37 通信業</t>
  </si>
  <si>
    <t>9 食料品製造業</t>
  </si>
  <si>
    <t>10 飲料・たばこ・飼料製造業</t>
  </si>
  <si>
    <t>11 繊維工業</t>
  </si>
  <si>
    <t>41 映像・音声･文字情報制作業</t>
  </si>
  <si>
    <t>12 木材・木製品製造業（家具を除く）</t>
  </si>
  <si>
    <t>※4　電気の排出係数は、各電力会社から公表される基礎排出係数又は代替値に1,000を乗じたものとする。</t>
    <rPh sb="3" eb="5">
      <t>デンキ</t>
    </rPh>
    <rPh sb="6" eb="8">
      <t>ハイシュツ</t>
    </rPh>
    <rPh sb="8" eb="10">
      <t>ケイスウ</t>
    </rPh>
    <rPh sb="24" eb="26">
      <t>キソ</t>
    </rPh>
    <phoneticPr fontId="1"/>
  </si>
  <si>
    <t>電力会社①</t>
  </si>
  <si>
    <t>13 家具・装備品製造業</t>
  </si>
  <si>
    <t>エネルギーの種類</t>
    <rPh sb="6" eb="8">
      <t>シュルイ</t>
    </rPh>
    <phoneticPr fontId="1"/>
  </si>
  <si>
    <t>14 パルプ・紙・紙加工品製造業</t>
  </si>
  <si>
    <t>２　事業活動に伴う温室効果ガスの排出の抑制を図るために実施した対策</t>
    <rPh sb="2" eb="4">
      <t>ジギョウ</t>
    </rPh>
    <rPh sb="4" eb="6">
      <t>カツドウ</t>
    </rPh>
    <rPh sb="7" eb="8">
      <t>トモナ</t>
    </rPh>
    <rPh sb="9" eb="11">
      <t>オンシツ</t>
    </rPh>
    <rPh sb="11" eb="13">
      <t>コウカ</t>
    </rPh>
    <rPh sb="16" eb="18">
      <t>ハイシュツ</t>
    </rPh>
    <rPh sb="19" eb="21">
      <t>ヨクセイ</t>
    </rPh>
    <rPh sb="22" eb="23">
      <t>ハカ</t>
    </rPh>
    <rPh sb="27" eb="29">
      <t>ジッシ</t>
    </rPh>
    <rPh sb="31" eb="33">
      <t>タイサク</t>
    </rPh>
    <phoneticPr fontId="1"/>
  </si>
  <si>
    <t>15 印刷・同関連業</t>
  </si>
  <si>
    <t>販売したエネルギーの量</t>
    <rPh sb="0" eb="2">
      <t>ハンバイ</t>
    </rPh>
    <rPh sb="10" eb="11">
      <t>リョウ</t>
    </rPh>
    <phoneticPr fontId="1"/>
  </si>
  <si>
    <t>必要資源の調整・ペーパーレス化等により、廃棄量の削減を図る</t>
    <rPh sb="0" eb="2">
      <t>ヒツヨウ</t>
    </rPh>
    <rPh sb="2" eb="4">
      <t>シゲン</t>
    </rPh>
    <rPh sb="5" eb="7">
      <t>チョウセイ</t>
    </rPh>
    <rPh sb="14" eb="15">
      <t>カ</t>
    </rPh>
    <rPh sb="15" eb="16">
      <t>トウ</t>
    </rPh>
    <rPh sb="20" eb="22">
      <t>ハイキ</t>
    </rPh>
    <rPh sb="22" eb="23">
      <t>リョウ</t>
    </rPh>
    <rPh sb="24" eb="26">
      <t>サクゲン</t>
    </rPh>
    <rPh sb="27" eb="28">
      <t>ハカ</t>
    </rPh>
    <phoneticPr fontId="1"/>
  </si>
  <si>
    <t>7-8</t>
  </si>
  <si>
    <t>17 石油製品・石炭製品製造業</t>
  </si>
  <si>
    <t>計画した措置を実施できた理由・できなかった理由</t>
  </si>
  <si>
    <t>石油ガス</t>
    <rPh sb="0" eb="2">
      <t>セキユ</t>
    </rPh>
    <phoneticPr fontId="1"/>
  </si>
  <si>
    <t>原油（コンデンセートを除く。）</t>
    <rPh sb="0" eb="2">
      <t>ゲンユ</t>
    </rPh>
    <rPh sb="11" eb="12">
      <t>ノゾ</t>
    </rPh>
    <phoneticPr fontId="1"/>
  </si>
  <si>
    <t>太陽光発電、バイオマス発電等の再生可能エネルギー設備を導入する</t>
    <rPh sb="27" eb="29">
      <t>ドウニュウ</t>
    </rPh>
    <phoneticPr fontId="1"/>
  </si>
  <si>
    <t>照明設備は、適宜調光や消灯を行い、過剰又は不要な照明をなくす</t>
  </si>
  <si>
    <t>（別紙１）</t>
    <rPh sb="1" eb="3">
      <t>ベッシ</t>
    </rPh>
    <phoneticPr fontId="1"/>
  </si>
  <si>
    <t>18 プラスチック製品製造業（別掲を除く）</t>
  </si>
  <si>
    <t>電気</t>
  </si>
  <si>
    <t>19 ゴム製品製造業</t>
  </si>
  <si>
    <t>削減
合計</t>
    <rPh sb="0" eb="2">
      <t>サクゲン</t>
    </rPh>
    <rPh sb="3" eb="5">
      <t>ゴウケイ</t>
    </rPh>
    <phoneticPr fontId="1"/>
  </si>
  <si>
    <t>20 なめし革・同製品・毛皮製造業</t>
  </si>
  <si>
    <t>21 窯業・土石製品製造業</t>
  </si>
  <si>
    <t>基準年度に使用した電気の実排出係数を用いた場合</t>
    <rPh sb="0" eb="2">
      <t>キジュン</t>
    </rPh>
    <rPh sb="2" eb="4">
      <t>ネンド</t>
    </rPh>
    <rPh sb="5" eb="7">
      <t>シヨウ</t>
    </rPh>
    <rPh sb="9" eb="11">
      <t>デンキ</t>
    </rPh>
    <rPh sb="12" eb="13">
      <t>ジツ</t>
    </rPh>
    <rPh sb="13" eb="15">
      <t>ハイシュツ</t>
    </rPh>
    <rPh sb="15" eb="17">
      <t>ケイスウ</t>
    </rPh>
    <rPh sb="18" eb="19">
      <t>モチ</t>
    </rPh>
    <rPh sb="21" eb="23">
      <t>バアイ</t>
    </rPh>
    <phoneticPr fontId="1"/>
  </si>
  <si>
    <t>※1　熱についてはＡ－Ｄとする。</t>
    <rPh sb="3" eb="4">
      <t>ネツ</t>
    </rPh>
    <phoneticPr fontId="1"/>
  </si>
  <si>
    <t>２　「温室効果ガスの排出の量の削減目標」欄については、削減目標を立てるに当たって指標とするものを「区分」の欄からいずれか選択し、該当する□にレ印を記入すること。この場合において、「原単位排出量　Ａ／Ｂ」を選択した場合においても「温室効果ガス排出量　Ａ」の値は記入すること。</t>
    <rPh sb="71" eb="72">
      <t>シルシ</t>
    </rPh>
    <rPh sb="73" eb="75">
      <t>キニュウ</t>
    </rPh>
    <phoneticPr fontId="1"/>
  </si>
  <si>
    <t>22 鉄鋼業</t>
  </si>
  <si>
    <t>70 物品賃貸業</t>
  </si>
  <si>
    <t>24 金属製品製造業</t>
  </si>
  <si>
    <t>26 生産用機械器具製造業</t>
  </si>
  <si>
    <t>27 業務用機械器具製造業</t>
  </si>
  <si>
    <t>３　温室効果ガスの排出量の削減実績</t>
    <rPh sb="2" eb="4">
      <t>オンシツ</t>
    </rPh>
    <rPh sb="4" eb="6">
      <t>コウカ</t>
    </rPh>
    <rPh sb="9" eb="11">
      <t>ハイシュツ</t>
    </rPh>
    <rPh sb="11" eb="12">
      <t>リョウ</t>
    </rPh>
    <rPh sb="13" eb="15">
      <t>サクゲン</t>
    </rPh>
    <rPh sb="15" eb="17">
      <t>ジッセキ</t>
    </rPh>
    <phoneticPr fontId="1"/>
  </si>
  <si>
    <t>28 電子部品・デバイス・電子回路製造業</t>
  </si>
  <si>
    <t>30 情報通信機械器具製造業</t>
  </si>
  <si>
    <t>31 輸送用機械器具製造業</t>
  </si>
  <si>
    <t>32 その他の製造業</t>
  </si>
  <si>
    <t>33 電気業</t>
  </si>
  <si>
    <t>34 ガス業</t>
  </si>
  <si>
    <t>35 熱供給業</t>
  </si>
  <si>
    <t>36 水道業</t>
  </si>
  <si>
    <t>業務</t>
    <rPh sb="0" eb="2">
      <t>ギョウム</t>
    </rPh>
    <phoneticPr fontId="1"/>
  </si>
  <si>
    <t>38 放送業</t>
  </si>
  <si>
    <t>①温室効果ガスの排出量（または原単位排出量）の増減について総合的な増減要因の分析</t>
    <rPh sb="1" eb="3">
      <t>オンシツ</t>
    </rPh>
    <rPh sb="3" eb="5">
      <t>コウカ</t>
    </rPh>
    <rPh sb="8" eb="10">
      <t>ハイシュツ</t>
    </rPh>
    <rPh sb="10" eb="11">
      <t>リョウ</t>
    </rPh>
    <rPh sb="15" eb="18">
      <t>ゲンタンイ</t>
    </rPh>
    <rPh sb="18" eb="20">
      <t>ハイシュツ</t>
    </rPh>
    <rPh sb="20" eb="21">
      <t>リョウ</t>
    </rPh>
    <rPh sb="23" eb="25">
      <t>ゾウゲン</t>
    </rPh>
    <rPh sb="29" eb="32">
      <t>ソウゴウテキ</t>
    </rPh>
    <rPh sb="33" eb="35">
      <t>ゾウゲン</t>
    </rPh>
    <rPh sb="35" eb="37">
      <t>ヨウイン</t>
    </rPh>
    <rPh sb="38" eb="40">
      <t>ブンセキ</t>
    </rPh>
    <phoneticPr fontId="1"/>
  </si>
  <si>
    <t>40 インターネット附随サービス業</t>
  </si>
  <si>
    <t>https://policies.env.go.jp/earth/ghg-santeikohyo/files/calc/r07_denki_coefficient.pdf</t>
  </si>
  <si>
    <t>43 道路旅客運送業</t>
  </si>
  <si>
    <t>基礎排出係数※4</t>
    <rPh sb="0" eb="2">
      <t>キソ</t>
    </rPh>
    <rPh sb="2" eb="4">
      <t>ハイシュツ</t>
    </rPh>
    <rPh sb="4" eb="6">
      <t>ケイスウ</t>
    </rPh>
    <phoneticPr fontId="1"/>
  </si>
  <si>
    <t>45 水運業</t>
  </si>
  <si>
    <t>47 倉庫業</t>
  </si>
  <si>
    <t>1／458トン</t>
  </si>
  <si>
    <t>48 運輸に附帯するサービス業</t>
  </si>
  <si>
    <t>67 保険業（保険媒介代理業、保険サービス業を含む）</t>
  </si>
  <si>
    <t>50 各種商品卸売業</t>
  </si>
  <si>
    <t>51 繊維・衣服等卸売業</t>
  </si>
  <si>
    <t>52 飲食料品卸売業</t>
  </si>
  <si>
    <t>GJ</t>
  </si>
  <si>
    <t>５　総括</t>
    <rPh sb="2" eb="4">
      <t>ソウカツ</t>
    </rPh>
    <phoneticPr fontId="1"/>
  </si>
  <si>
    <t>令和</t>
  </si>
  <si>
    <t>原単位排出量
Ａ／Ｂ</t>
    <rPh sb="0" eb="3">
      <t>ゲンタンイ</t>
    </rPh>
    <rPh sb="3" eb="5">
      <t>ハイシュツ</t>
    </rPh>
    <rPh sb="5" eb="6">
      <t>リョウ</t>
    </rPh>
    <phoneticPr fontId="1"/>
  </si>
  <si>
    <t>53 建築材料、鉱物・金属材料等卸売業</t>
  </si>
  <si>
    <t>様式第２号</t>
  </si>
  <si>
    <t>事業者ごとのCO2排出量</t>
    <rPh sb="0" eb="3">
      <t>ジギョウシャ</t>
    </rPh>
    <rPh sb="9" eb="11">
      <t>ハイシュツ</t>
    </rPh>
    <rPh sb="11" eb="12">
      <t>リョウ</t>
    </rPh>
    <phoneticPr fontId="1"/>
  </si>
  <si>
    <t>63 協同組織金融業</t>
  </si>
  <si>
    <t>54 機械器具卸売業</t>
  </si>
  <si>
    <t>56 各種商品小売業</t>
  </si>
  <si>
    <t>57 織物・衣服・身の回り品小売業</t>
  </si>
  <si>
    <t>プロパン・ブタンの混合</t>
  </si>
  <si>
    <t>58 飲食料品小売業</t>
  </si>
  <si>
    <r>
      <t>電</t>
    </r>
    <r>
      <rPr>
        <sz val="10"/>
        <color auto="1"/>
        <rFont val="ＭＳ Ｐ明朝"/>
      </rPr>
      <t>気の排出係数（買電に係るもの）（ｔ-CO</t>
    </r>
    <r>
      <rPr>
        <vertAlign val="subscript"/>
        <sz val="10"/>
        <color auto="1"/>
        <rFont val="ＭＳ Ｐ明朝"/>
      </rPr>
      <t>2</t>
    </r>
    <r>
      <rPr>
        <sz val="10"/>
        <color auto="1"/>
        <rFont val="ＭＳ Ｐ明朝"/>
      </rPr>
      <t>/千kＷh）②</t>
    </r>
    <rPh sb="0" eb="2">
      <t>デンキ</t>
    </rPh>
    <rPh sb="3" eb="5">
      <t>ハイシュツ</t>
    </rPh>
    <rPh sb="5" eb="7">
      <t>ケイスウ</t>
    </rPh>
    <rPh sb="8" eb="9">
      <t>カ</t>
    </rPh>
    <rPh sb="9" eb="10">
      <t>デン</t>
    </rPh>
    <rPh sb="11" eb="12">
      <t>カカ</t>
    </rPh>
    <rPh sb="23" eb="24">
      <t>セン</t>
    </rPh>
    <phoneticPr fontId="1"/>
  </si>
  <si>
    <t>59 機械器具小売業</t>
  </si>
  <si>
    <t>60 その他の小売業</t>
  </si>
  <si>
    <t>1㎥当たりのｔへの換算係数</t>
  </si>
  <si>
    <t>kl</t>
  </si>
  <si>
    <t>61 無店舗小売業</t>
  </si>
  <si>
    <r>
      <t>【</t>
    </r>
    <r>
      <rPr>
        <sz val="11"/>
        <color auto="1"/>
        <rFont val="ＭＳ 明朝"/>
      </rPr>
      <t>対策の例】　
　</t>
    </r>
    <r>
      <rPr>
        <sz val="10"/>
        <color indexed="8"/>
        <rFont val="ＭＳ 明朝"/>
      </rPr>
      <t>※その他の対策の例は（一財）省エネルギーセンターHP（https://www.eccj.or.jp/pamphlet/index.html）を参照してください。</t>
    </r>
    <rPh sb="1" eb="3">
      <t>タイサク</t>
    </rPh>
    <rPh sb="4" eb="5">
      <t>レイ</t>
    </rPh>
    <rPh sb="12" eb="13">
      <t>タ</t>
    </rPh>
    <rPh sb="14" eb="16">
      <t>タイサク</t>
    </rPh>
    <rPh sb="17" eb="18">
      <t>レイ</t>
    </rPh>
    <rPh sb="20" eb="21">
      <t>イチ</t>
    </rPh>
    <rPh sb="21" eb="22">
      <t>ザイ</t>
    </rPh>
    <rPh sb="23" eb="24">
      <t>ショウ</t>
    </rPh>
    <rPh sb="80" eb="82">
      <t>サンショウ</t>
    </rPh>
    <phoneticPr fontId="1"/>
  </si>
  <si>
    <t>62 銀行業</t>
  </si>
  <si>
    <t>自己評価</t>
    <rPh sb="0" eb="2">
      <t>ジコ</t>
    </rPh>
    <rPh sb="2" eb="4">
      <t>ヒョウカ</t>
    </rPh>
    <phoneticPr fontId="1"/>
  </si>
  <si>
    <t>65 金融商品取引業、商品先物取引業</t>
  </si>
  <si>
    <t>66 補助的金融業、金融附帯業</t>
  </si>
  <si>
    <t>基準年度から契約電気事業者の変更有無</t>
    <rPh sb="0" eb="2">
      <t>キジュン</t>
    </rPh>
    <rPh sb="2" eb="4">
      <t>ネンド</t>
    </rPh>
    <rPh sb="6" eb="8">
      <t>ケイヤク</t>
    </rPh>
    <rPh sb="8" eb="10">
      <t>デンキ</t>
    </rPh>
    <rPh sb="10" eb="13">
      <t>ジギョウシャ</t>
    </rPh>
    <rPh sb="14" eb="16">
      <t>ヘンコウ</t>
    </rPh>
    <rPh sb="16" eb="18">
      <t>ウム</t>
    </rPh>
    <phoneticPr fontId="1"/>
  </si>
  <si>
    <t>電気事業者別排出係数</t>
    <rPh sb="0" eb="2">
      <t>デンキ</t>
    </rPh>
    <rPh sb="2" eb="5">
      <t>ジギョウシャ</t>
    </rPh>
    <rPh sb="5" eb="6">
      <t>ベツ</t>
    </rPh>
    <rPh sb="6" eb="8">
      <t>ハイシュツ</t>
    </rPh>
    <rPh sb="8" eb="10">
      <t>ケイスウ</t>
    </rPh>
    <phoneticPr fontId="1"/>
  </si>
  <si>
    <t>B・C重油</t>
    <rPh sb="3" eb="5">
      <t>ジュウユ</t>
    </rPh>
    <phoneticPr fontId="1"/>
  </si>
  <si>
    <t>68 不動産取引業</t>
  </si>
  <si>
    <t>69 不動産賃貸業・管理業</t>
  </si>
  <si>
    <t>72 専門サービス業（他に分類されないもの）</t>
  </si>
  <si>
    <t>73 広告業　</t>
  </si>
  <si>
    <t>運用改善</t>
    <rPh sb="0" eb="2">
      <t>ウンヨウ</t>
    </rPh>
    <rPh sb="2" eb="4">
      <t>カイゼン</t>
    </rPh>
    <phoneticPr fontId="1"/>
  </si>
  <si>
    <t>75 宿泊業　</t>
  </si>
  <si>
    <t>76 飲食店　</t>
  </si>
  <si>
    <t>単位発熱量当たりの二酸化炭素排出量が小さい燃料を優先的に選択する</t>
  </si>
  <si>
    <t>77 持ち帰り・配達飲食サービス業　</t>
  </si>
  <si>
    <t>78 洗濯・理容・美容・浴場業</t>
  </si>
  <si>
    <t>79 その他の生活関連サービス業</t>
  </si>
  <si>
    <t>中部電力株式会社</t>
    <rPh sb="0" eb="2">
      <t>チュウブ</t>
    </rPh>
    <rPh sb="2" eb="4">
      <t>デンリョク</t>
    </rPh>
    <rPh sb="4" eb="8">
      <t>カブシキガイシャ</t>
    </rPh>
    <phoneticPr fontId="1"/>
  </si>
  <si>
    <t>その他のガス会社</t>
    <rPh sb="2" eb="3">
      <t>タ</t>
    </rPh>
    <rPh sb="6" eb="8">
      <t>カイシャ</t>
    </rPh>
    <phoneticPr fontId="1"/>
  </si>
  <si>
    <t>サーラエナジー株式会社</t>
    <rPh sb="7" eb="11">
      <t>カブシキガイシャ</t>
    </rPh>
    <phoneticPr fontId="1"/>
  </si>
  <si>
    <t>81 学校教育</t>
  </si>
  <si>
    <t>基準年からの増減量</t>
    <rPh sb="0" eb="2">
      <t>キジュン</t>
    </rPh>
    <rPh sb="2" eb="3">
      <t>ネン</t>
    </rPh>
    <rPh sb="6" eb="8">
      <t>ゾウゲン</t>
    </rPh>
    <rPh sb="8" eb="9">
      <t>リョウ</t>
    </rPh>
    <phoneticPr fontId="1"/>
  </si>
  <si>
    <t>82 その他の教育、学習支援業</t>
  </si>
  <si>
    <t>83 医療業</t>
  </si>
  <si>
    <t>85 社会保険・社会福祉・介護事業</t>
  </si>
  <si>
    <t>86 郵便局</t>
  </si>
  <si>
    <t>計画一部未達成　３点</t>
    <rPh sb="0" eb="2">
      <t>ケイカク</t>
    </rPh>
    <rPh sb="2" eb="4">
      <t>イチブ</t>
    </rPh>
    <rPh sb="4" eb="7">
      <t>ミタッセイ</t>
    </rPh>
    <rPh sb="9" eb="10">
      <t>テン</t>
    </rPh>
    <phoneticPr fontId="1"/>
  </si>
  <si>
    <t>87 協同組合（他に分類されないもの）</t>
  </si>
  <si>
    <t>88 廃棄物処理業</t>
  </si>
  <si>
    <t>熱量（GJ）
E＝D×C</t>
    <rPh sb="0" eb="2">
      <t>ネツリョウ</t>
    </rPh>
    <phoneticPr fontId="1"/>
  </si>
  <si>
    <t>89 自動車整備業</t>
  </si>
  <si>
    <t>静岡ガス株式会社</t>
  </si>
  <si>
    <t>転炉ガス</t>
    <rPh sb="0" eb="2">
      <t>テンロ</t>
    </rPh>
    <phoneticPr fontId="1"/>
  </si>
  <si>
    <t>エアーコンプレッサーからのエア漏れの確認・補修を行う。供給する圧力の適正化を行う。</t>
    <rPh sb="18" eb="20">
      <t>カクニン</t>
    </rPh>
    <rPh sb="21" eb="23">
      <t>ホシュウ</t>
    </rPh>
    <rPh sb="24" eb="25">
      <t>オコナ</t>
    </rPh>
    <rPh sb="27" eb="29">
      <t>キョウキュウ</t>
    </rPh>
    <rPh sb="31" eb="33">
      <t>アツリョク</t>
    </rPh>
    <rPh sb="34" eb="37">
      <t>テキセイカ</t>
    </rPh>
    <rPh sb="38" eb="39">
      <t>オコナ</t>
    </rPh>
    <phoneticPr fontId="38"/>
  </si>
  <si>
    <t>90 機械等修理業（別掲を除く）</t>
  </si>
  <si>
    <t>91 職業紹介・労働者派遣業</t>
  </si>
  <si>
    <t>92 その他の事業サービス業</t>
  </si>
  <si>
    <t>その他の地球温暖化対策により削減した量　自己評価</t>
    <rPh sb="2" eb="3">
      <t>ホカ</t>
    </rPh>
    <rPh sb="4" eb="6">
      <t>チキュウ</t>
    </rPh>
    <rPh sb="6" eb="9">
      <t>オンダンカ</t>
    </rPh>
    <rPh sb="9" eb="11">
      <t>タイサク</t>
    </rPh>
    <rPh sb="14" eb="16">
      <t>サクゲン</t>
    </rPh>
    <rPh sb="18" eb="19">
      <t>リョウ</t>
    </rPh>
    <rPh sb="20" eb="22">
      <t>ジコ</t>
    </rPh>
    <rPh sb="22" eb="24">
      <t>ヒョウカ</t>
    </rPh>
    <phoneticPr fontId="1"/>
  </si>
  <si>
    <t>GJ/千kwh</t>
    <rPh sb="3" eb="4">
      <t>セン</t>
    </rPh>
    <phoneticPr fontId="1"/>
  </si>
  <si>
    <t>93 政治・経済・文化団体</t>
  </si>
  <si>
    <t>98 地方公務</t>
  </si>
  <si>
    <t>94 宗教</t>
  </si>
  <si>
    <t>95 その他のサービス業</t>
  </si>
  <si>
    <t>96 外国公務</t>
  </si>
  <si>
    <t>97 国家公務</t>
  </si>
  <si>
    <t>99 分類不能の産業</t>
  </si>
  <si>
    <t>1　計画期間</t>
    <rPh sb="2" eb="4">
      <t>ケイカク</t>
    </rPh>
    <rPh sb="4" eb="6">
      <t>キカン</t>
    </rPh>
    <phoneticPr fontId="1"/>
  </si>
  <si>
    <t>7</t>
  </si>
  <si>
    <t>計画期間</t>
    <rPh sb="0" eb="2">
      <t>ケイカク</t>
    </rPh>
    <rPh sb="2" eb="4">
      <t>キカン</t>
    </rPh>
    <phoneticPr fontId="1"/>
  </si>
  <si>
    <t>～</t>
  </si>
  <si>
    <t>× 実施件数</t>
    <rPh sb="2" eb="4">
      <t>ジッシ</t>
    </rPh>
    <rPh sb="4" eb="6">
      <t>ケンスウ</t>
    </rPh>
    <phoneticPr fontId="1"/>
  </si>
  <si>
    <t>GJ/千㎥</t>
    <rPh sb="3" eb="5">
      <t>センリッポウメートル</t>
    </rPh>
    <phoneticPr fontId="1"/>
  </si>
  <si>
    <t>8</t>
  </si>
  <si>
    <t>自己評価（１）計</t>
    <rPh sb="0" eb="2">
      <t>ジコ</t>
    </rPh>
    <rPh sb="2" eb="4">
      <t>ヒョウカ</t>
    </rPh>
    <rPh sb="7" eb="8">
      <t>ケイ</t>
    </rPh>
    <phoneticPr fontId="1"/>
  </si>
  <si>
    <t>※5　Ｆの値に、地球温暖化対策の推進に関する法律施行令（平成11年政令第143号）第3条に定める排出係数を乗じて求められる値を記入する。</t>
    <rPh sb="5" eb="6">
      <t>アタイ</t>
    </rPh>
    <rPh sb="28" eb="30">
      <t>ヘイセイ</t>
    </rPh>
    <rPh sb="32" eb="33">
      <t>ネン</t>
    </rPh>
    <rPh sb="33" eb="35">
      <t>セイレイ</t>
    </rPh>
    <rPh sb="35" eb="36">
      <t>ダイ</t>
    </rPh>
    <rPh sb="39" eb="40">
      <t>ゴウ</t>
    </rPh>
    <rPh sb="41" eb="42">
      <t>ダイ</t>
    </rPh>
    <rPh sb="43" eb="44">
      <t>ジョウ</t>
    </rPh>
    <rPh sb="45" eb="46">
      <t>サダ</t>
    </rPh>
    <rPh sb="48" eb="50">
      <t>ハイシュツ</t>
    </rPh>
    <rPh sb="50" eb="52">
      <t>ケイスウ</t>
    </rPh>
    <rPh sb="53" eb="54">
      <t>ジョウ</t>
    </rPh>
    <rPh sb="56" eb="57">
      <t>モト</t>
    </rPh>
    <rPh sb="61" eb="62">
      <t>アタイ</t>
    </rPh>
    <rPh sb="63" eb="65">
      <t>キニュウ</t>
    </rPh>
    <phoneticPr fontId="1"/>
  </si>
  <si>
    <t>設備導入</t>
    <rPh sb="0" eb="2">
      <t>セツビ</t>
    </rPh>
    <rPh sb="2" eb="4">
      <t>ドウニュウ</t>
    </rPh>
    <phoneticPr fontId="1"/>
  </si>
  <si>
    <t>その他</t>
    <rPh sb="2" eb="3">
      <t>タ</t>
    </rPh>
    <phoneticPr fontId="1"/>
  </si>
  <si>
    <t>合計</t>
    <rPh sb="0" eb="1">
      <t>ゴウ</t>
    </rPh>
    <rPh sb="1" eb="2">
      <t>ケイ</t>
    </rPh>
    <phoneticPr fontId="1"/>
  </si>
  <si>
    <t>２　温室効果ガスの排出量の削減目標</t>
    <rPh sb="2" eb="4">
      <t>オンシツ</t>
    </rPh>
    <rPh sb="4" eb="6">
      <t>コウカ</t>
    </rPh>
    <rPh sb="9" eb="11">
      <t>ハイシュツ</t>
    </rPh>
    <rPh sb="11" eb="12">
      <t>リョウ</t>
    </rPh>
    <rPh sb="13" eb="15">
      <t>サクゲン</t>
    </rPh>
    <rPh sb="15" eb="17">
      <t>モクヒョウ</t>
    </rPh>
    <phoneticPr fontId="1"/>
  </si>
  <si>
    <t xml:space="preserve">
基準年度</t>
    <rPh sb="1" eb="3">
      <t>キジュン</t>
    </rPh>
    <rPh sb="3" eb="5">
      <t>ネンド</t>
    </rPh>
    <phoneticPr fontId="1"/>
  </si>
  <si>
    <t>数値
Ｃ</t>
    <rPh sb="0" eb="2">
      <t>スウチ</t>
    </rPh>
    <phoneticPr fontId="1"/>
  </si>
  <si>
    <t xml:space="preserve">
目標年度</t>
    <rPh sb="1" eb="3">
      <t>モクヒョウ</t>
    </rPh>
    <rPh sb="3" eb="4">
      <t>トシ</t>
    </rPh>
    <rPh sb="4" eb="5">
      <t>ド</t>
    </rPh>
    <phoneticPr fontId="1"/>
  </si>
  <si>
    <t>対基準
年度比</t>
    <rPh sb="0" eb="1">
      <t>タイ</t>
    </rPh>
    <rPh sb="1" eb="3">
      <t>キジュン</t>
    </rPh>
    <rPh sb="4" eb="7">
      <t>ネンドヒ</t>
    </rPh>
    <phoneticPr fontId="1"/>
  </si>
  <si>
    <t>7-9</t>
  </si>
  <si>
    <t>GJ/kl</t>
  </si>
  <si>
    <t>年</t>
    <rPh sb="0" eb="1">
      <t>ネン</t>
    </rPh>
    <phoneticPr fontId="1"/>
  </si>
  <si>
    <t>産業用以外の蒸気</t>
    <rPh sb="0" eb="3">
      <t>サンギョウヨウ</t>
    </rPh>
    <rPh sb="3" eb="5">
      <t>イガイ</t>
    </rPh>
    <rPh sb="6" eb="8">
      <t>ジョウキ</t>
    </rPh>
    <phoneticPr fontId="1"/>
  </si>
  <si>
    <t>8-9</t>
  </si>
  <si>
    <t>御殿場ガス株式会社</t>
    <rPh sb="0" eb="3">
      <t>ゴテンバ</t>
    </rPh>
    <phoneticPr fontId="1"/>
  </si>
  <si>
    <t>温室効果ガス
排出量Ａ</t>
    <rPh sb="0" eb="2">
      <t>オンシツ</t>
    </rPh>
    <rPh sb="2" eb="4">
      <t>コウカ</t>
    </rPh>
    <rPh sb="7" eb="9">
      <t>ハイシュツ</t>
    </rPh>
    <rPh sb="9" eb="10">
      <t>リョウ</t>
    </rPh>
    <phoneticPr fontId="1"/>
  </si>
  <si>
    <t>二酸化炭素換算（ｔ）</t>
    <rPh sb="0" eb="3">
      <t>ニサンカ</t>
    </rPh>
    <rPh sb="3" eb="5">
      <t>タンソ</t>
    </rPh>
    <rPh sb="5" eb="7">
      <t>カンサン</t>
    </rPh>
    <phoneticPr fontId="1"/>
  </si>
  <si>
    <t>温室効果ガス排出量と密接な関係を持つ値B</t>
    <rPh sb="0" eb="2">
      <t>オンシツ</t>
    </rPh>
    <rPh sb="2" eb="4">
      <t>コウカ</t>
    </rPh>
    <rPh sb="6" eb="8">
      <t>ハイシュツ</t>
    </rPh>
    <rPh sb="8" eb="9">
      <t>リョウ</t>
    </rPh>
    <rPh sb="10" eb="12">
      <t>ミッセツ</t>
    </rPh>
    <rPh sb="13" eb="15">
      <t>カンケイ</t>
    </rPh>
    <rPh sb="16" eb="17">
      <t>モ</t>
    </rPh>
    <rPh sb="18" eb="19">
      <t>アタイ</t>
    </rPh>
    <phoneticPr fontId="1"/>
  </si>
  <si>
    <t>（</t>
  </si>
  <si>
    <t>Bの選択理由</t>
    <rPh sb="2" eb="4">
      <t>センタク</t>
    </rPh>
    <rPh sb="4" eb="6">
      <t>リユウ</t>
    </rPh>
    <phoneticPr fontId="1"/>
  </si>
  <si>
    <t>無</t>
    <rPh sb="0" eb="1">
      <t>ナ</t>
    </rPh>
    <phoneticPr fontId="1"/>
  </si>
  <si>
    <t>３　事業活動に伴う温室効果ガスの排出抑制を図るための対策</t>
    <rPh sb="2" eb="4">
      <t>ジギョウ</t>
    </rPh>
    <rPh sb="4" eb="6">
      <t>カツドウ</t>
    </rPh>
    <rPh sb="7" eb="8">
      <t>トモナ</t>
    </rPh>
    <rPh sb="9" eb="11">
      <t>オンシツ</t>
    </rPh>
    <rPh sb="11" eb="13">
      <t>コウカ</t>
    </rPh>
    <rPh sb="16" eb="18">
      <t>ハイシュツ</t>
    </rPh>
    <rPh sb="18" eb="20">
      <t>ヨクセイ</t>
    </rPh>
    <rPh sb="21" eb="22">
      <t>ハカ</t>
    </rPh>
    <rPh sb="26" eb="28">
      <t>タイサク</t>
    </rPh>
    <phoneticPr fontId="1"/>
  </si>
  <si>
    <r>
      <t>対</t>
    </r>
    <r>
      <rPr>
        <sz val="11"/>
        <color auto="1"/>
        <rFont val="ＭＳ 明朝"/>
      </rPr>
      <t xml:space="preserve">策（例を参考に自由に記載）
</t>
    </r>
    <r>
      <rPr>
        <sz val="10"/>
        <color auto="1"/>
        <rFont val="ＭＳ 明朝"/>
      </rPr>
      <t>※例は表の下にも記載</t>
    </r>
    <rPh sb="3" eb="4">
      <t>レイ</t>
    </rPh>
    <rPh sb="5" eb="7">
      <t>サンコウ</t>
    </rPh>
    <rPh sb="8" eb="10">
      <t>ジユウ</t>
    </rPh>
    <rPh sb="11" eb="13">
      <t>キサイ</t>
    </rPh>
    <rPh sb="16" eb="17">
      <t>レイ</t>
    </rPh>
    <rPh sb="18" eb="19">
      <t>ヒョウ</t>
    </rPh>
    <rPh sb="20" eb="21">
      <t>シタ</t>
    </rPh>
    <rPh sb="23" eb="25">
      <t>キサイ</t>
    </rPh>
    <phoneticPr fontId="1"/>
  </si>
  <si>
    <t>対策区分</t>
    <rPh sb="0" eb="2">
      <t>タイサク</t>
    </rPh>
    <rPh sb="2" eb="4">
      <t>クブン</t>
    </rPh>
    <phoneticPr fontId="1"/>
  </si>
  <si>
    <t>燃料</t>
    <rPh sb="0" eb="2">
      <t>ネンリョウ</t>
    </rPh>
    <phoneticPr fontId="1"/>
  </si>
  <si>
    <t>期待する削減効果</t>
    <rPh sb="0" eb="2">
      <t>キタイ</t>
    </rPh>
    <rPh sb="4" eb="6">
      <t>サクゲン</t>
    </rPh>
    <rPh sb="6" eb="8">
      <t>コウカ</t>
    </rPh>
    <phoneticPr fontId="1"/>
  </si>
  <si>
    <t>エコアクション21　チェックリスト</t>
  </si>
  <si>
    <t>１　「基準年度」は計画期間の初年度の前年度とし、「目標年度」は計画期間の最終年度とすること。</t>
  </si>
  <si>
    <t>対策例</t>
    <rPh sb="2" eb="3">
      <t>レイ</t>
    </rPh>
    <phoneticPr fontId="1"/>
  </si>
  <si>
    <t>環境マネジメントシステム又はこれに準じたシステムの導入に努める</t>
  </si>
  <si>
    <t>系統的にエネルギー管理を行い、数値、グラフ等で過去実績と比較したエネルギーの消費動向等が把握できるようにする</t>
    <rPh sb="2" eb="3">
      <t>ベツ</t>
    </rPh>
    <rPh sb="12" eb="13">
      <t>オコナ</t>
    </rPh>
    <phoneticPr fontId="1"/>
  </si>
  <si>
    <t>計画なし　０点</t>
    <rPh sb="0" eb="2">
      <t>ケイカク</t>
    </rPh>
    <rPh sb="6" eb="7">
      <t>テン</t>
    </rPh>
    <phoneticPr fontId="1"/>
  </si>
  <si>
    <t>コークス炉ガス</t>
    <rPh sb="4" eb="5">
      <t>ロ</t>
    </rPh>
    <phoneticPr fontId="1"/>
  </si>
  <si>
    <t>定期的に、設備の保守及び点検を行い、良好な状態に維持する</t>
  </si>
  <si>
    <t>GJ/</t>
  </si>
  <si>
    <t>空調の効率的利用のため、職場環境を考慮した適温化（例：冷房28℃程度、暖房20℃程度）の徹底、未使用の部屋での停止、ブラインドやカーテンの利用などを行う</t>
    <rPh sb="0" eb="2">
      <t>クウチョウ</t>
    </rPh>
    <rPh sb="3" eb="6">
      <t>コウリツテキ</t>
    </rPh>
    <rPh sb="6" eb="8">
      <t>リヨウ</t>
    </rPh>
    <rPh sb="12" eb="14">
      <t>ショクバ</t>
    </rPh>
    <rPh sb="14" eb="16">
      <t>カンキョウ</t>
    </rPh>
    <rPh sb="17" eb="19">
      <t>コウリョ</t>
    </rPh>
    <rPh sb="25" eb="26">
      <t>レイ</t>
    </rPh>
    <rPh sb="44" eb="46">
      <t>テッテイ</t>
    </rPh>
    <rPh sb="47" eb="50">
      <t>ミシヨウ</t>
    </rPh>
    <rPh sb="51" eb="53">
      <t>ヘヤ</t>
    </rPh>
    <rPh sb="55" eb="57">
      <t>テイシ</t>
    </rPh>
    <rPh sb="74" eb="75">
      <t>オコナ</t>
    </rPh>
    <phoneticPr fontId="1"/>
  </si>
  <si>
    <t>中遠ガス株式会社</t>
  </si>
  <si>
    <t>夏季における軽装（クールビズ）、冬季における重ね着（ウォームビズ）など服装の工夫をして、冷暖房の使用を抑える</t>
  </si>
  <si>
    <t>（１）事業活動に伴う温室効果ガスの排出抑制を図るための対策</t>
    <rPh sb="3" eb="5">
      <t>ジギョウ</t>
    </rPh>
    <rPh sb="5" eb="7">
      <t>カツドウ</t>
    </rPh>
    <rPh sb="8" eb="9">
      <t>トモナ</t>
    </rPh>
    <rPh sb="10" eb="12">
      <t>オンシツ</t>
    </rPh>
    <rPh sb="12" eb="14">
      <t>コウカ</t>
    </rPh>
    <rPh sb="17" eb="19">
      <t>ハイシュツ</t>
    </rPh>
    <rPh sb="19" eb="21">
      <t>ヨクセイ</t>
    </rPh>
    <rPh sb="22" eb="23">
      <t>ハカ</t>
    </rPh>
    <rPh sb="27" eb="29">
      <t>タイサク</t>
    </rPh>
    <phoneticPr fontId="1"/>
  </si>
  <si>
    <t>窓に断熱シート（プチプチマットなど）を貼付け、熱のロスを防ぐ</t>
  </si>
  <si>
    <t>二酸化炭素排出量が小さい電気や再エネ１００％の電気を優先的に採択する</t>
    <rPh sb="12" eb="14">
      <t>デンキ</t>
    </rPh>
    <rPh sb="15" eb="16">
      <t>サイ</t>
    </rPh>
    <rPh sb="23" eb="25">
      <t>デンキ</t>
    </rPh>
    <rPh sb="26" eb="29">
      <t>ユウセンテキ</t>
    </rPh>
    <rPh sb="30" eb="32">
      <t>サイタク</t>
    </rPh>
    <phoneticPr fontId="38"/>
  </si>
  <si>
    <t>給湯温度を下げる。状況に応じて冬季以外は給湯を停止する</t>
    <rPh sb="0" eb="2">
      <t>キュウトウ</t>
    </rPh>
    <rPh sb="2" eb="4">
      <t>オンド</t>
    </rPh>
    <rPh sb="5" eb="6">
      <t>サ</t>
    </rPh>
    <rPh sb="9" eb="11">
      <t>ジョウキョウ</t>
    </rPh>
    <rPh sb="12" eb="13">
      <t>オウ</t>
    </rPh>
    <phoneticPr fontId="38"/>
  </si>
  <si>
    <t>ボイラーは適正な空気比にて運転する</t>
    <rPh sb="5" eb="7">
      <t>テキセイ</t>
    </rPh>
    <rPh sb="8" eb="10">
      <t>クウキ</t>
    </rPh>
    <rPh sb="10" eb="11">
      <t>ヒ</t>
    </rPh>
    <rPh sb="13" eb="15">
      <t>ウンテン</t>
    </rPh>
    <phoneticPr fontId="38"/>
  </si>
  <si>
    <t>既存製造方法を見直し、エネルギーの効率的利用をする</t>
  </si>
  <si>
    <t>昼間の太陽光や人の存在を感知し、必要時のみ点灯する設備を採用する</t>
  </si>
  <si>
    <t>設定時刻や時間帯に、照明の箇所や照度等を自動制御するシステムを導入する</t>
    <rPh sb="18" eb="19">
      <t>トウ</t>
    </rPh>
    <phoneticPr fontId="1"/>
  </si>
  <si>
    <t>換気の際に屋外に排出される熱を回収して利用できる全熱交換器を採用する</t>
  </si>
  <si>
    <t>天井埋込形エアコンの吹き出しにファンなどを付け、風を攪乱させる装置を導入する</t>
  </si>
  <si>
    <t>給湯設備の配管などを断熱化し、熱ロスを削減する</t>
    <rPh sb="15" eb="16">
      <t>ネツ</t>
    </rPh>
    <rPh sb="19" eb="21">
      <t>サクゲン</t>
    </rPh>
    <phoneticPr fontId="38"/>
  </si>
  <si>
    <t>ボイラーなどの廃熱を利用できる回収システムを導入する</t>
  </si>
  <si>
    <t>壁、屋根等について、厚さの増加、断熱の二重化等により、断熱性を向上させる</t>
    <rPh sb="4" eb="5">
      <t>トウ</t>
    </rPh>
    <phoneticPr fontId="1"/>
  </si>
  <si>
    <t>液化天然ガス（LＮG）</t>
    <rPh sb="0" eb="2">
      <t>エキカ</t>
    </rPh>
    <rPh sb="2" eb="4">
      <t>テンネン</t>
    </rPh>
    <phoneticPr fontId="1"/>
  </si>
  <si>
    <t>負荷の変動が予想される動力機器において、回転数制御が可能なインバーターを採用する</t>
  </si>
  <si>
    <t>調整後排出係数※4　</t>
    <rPh sb="0" eb="2">
      <t>チョウセイ</t>
    </rPh>
    <rPh sb="2" eb="3">
      <t>ゴ</t>
    </rPh>
    <rPh sb="3" eb="5">
      <t>ハイシュツ</t>
    </rPh>
    <rPh sb="5" eb="7">
      <t>ケイスウ</t>
    </rPh>
    <phoneticPr fontId="1"/>
  </si>
  <si>
    <t>吸収源対策を目的とし、山林での植林活動等を行う</t>
    <rPh sb="0" eb="3">
      <t>キュウシュウゲン</t>
    </rPh>
    <rPh sb="3" eb="5">
      <t>タイサク</t>
    </rPh>
    <rPh sb="6" eb="8">
      <t>モクテキ</t>
    </rPh>
    <rPh sb="21" eb="22">
      <t>オコナ</t>
    </rPh>
    <phoneticPr fontId="1"/>
  </si>
  <si>
    <t>（別紙２）基準年度のエネルギー使用状況</t>
    <rPh sb="1" eb="3">
      <t>ベッシ</t>
    </rPh>
    <rPh sb="5" eb="7">
      <t>キジュン</t>
    </rPh>
    <rPh sb="7" eb="9">
      <t>ネンド</t>
    </rPh>
    <rPh sb="15" eb="17">
      <t>シヨウ</t>
    </rPh>
    <rPh sb="17" eb="19">
      <t>ジョウキョウ</t>
    </rPh>
    <phoneticPr fontId="1"/>
  </si>
  <si>
    <t>エネルギー使用量</t>
    <rPh sb="5" eb="7">
      <t>シヨウ</t>
    </rPh>
    <rPh sb="7" eb="8">
      <t>リョウ</t>
    </rPh>
    <phoneticPr fontId="1"/>
  </si>
  <si>
    <t>F＝Ｂ－E
（※1）</t>
  </si>
  <si>
    <t>（別紙２）実施年度のエネルギー使用状況</t>
    <rPh sb="1" eb="3">
      <t>ベッシ</t>
    </rPh>
    <rPh sb="5" eb="7">
      <t>ジッシ</t>
    </rPh>
    <rPh sb="7" eb="9">
      <t>ネンド</t>
    </rPh>
    <rPh sb="15" eb="17">
      <t>シヨウ</t>
    </rPh>
    <rPh sb="17" eb="19">
      <t>ジョウキョウ</t>
    </rPh>
    <phoneticPr fontId="1"/>
  </si>
  <si>
    <t>単位発熱量</t>
    <rPh sb="0" eb="2">
      <t>タンイ</t>
    </rPh>
    <rPh sb="2" eb="4">
      <t>ハツネツ</t>
    </rPh>
    <rPh sb="4" eb="5">
      <t>リョウ</t>
    </rPh>
    <phoneticPr fontId="1"/>
  </si>
  <si>
    <t>千kwh</t>
    <rPh sb="0" eb="1">
      <t>セン</t>
    </rPh>
    <phoneticPr fontId="1"/>
  </si>
  <si>
    <t>数値
A</t>
    <rPh sb="0" eb="2">
      <t>スウチ</t>
    </rPh>
    <phoneticPr fontId="1"/>
  </si>
  <si>
    <t>GJ/t</t>
  </si>
  <si>
    <t>導入有・調整後排出量が目標未達　３点</t>
    <rPh sb="0" eb="2">
      <t>ドウニュウ</t>
    </rPh>
    <rPh sb="2" eb="3">
      <t>アリ</t>
    </rPh>
    <rPh sb="4" eb="7">
      <t>チョウセイゴ</t>
    </rPh>
    <rPh sb="7" eb="9">
      <t>ハイシュツ</t>
    </rPh>
    <rPh sb="9" eb="10">
      <t>リョウ</t>
    </rPh>
    <rPh sb="11" eb="13">
      <t>モクヒョウ</t>
    </rPh>
    <rPh sb="13" eb="14">
      <t>ミ</t>
    </rPh>
    <rPh sb="14" eb="15">
      <t>タチ</t>
    </rPh>
    <rPh sb="17" eb="18">
      <t>テン</t>
    </rPh>
    <phoneticPr fontId="1"/>
  </si>
  <si>
    <t>数値
D</t>
    <rPh sb="0" eb="2">
      <t>スウチ</t>
    </rPh>
    <phoneticPr fontId="1"/>
  </si>
  <si>
    <t>灯油</t>
    <rPh sb="0" eb="2">
      <t>トウユ</t>
    </rPh>
    <phoneticPr fontId="1"/>
  </si>
  <si>
    <t>軽油</t>
    <rPh sb="0" eb="2">
      <t>ケイユ</t>
    </rPh>
    <phoneticPr fontId="1"/>
  </si>
  <si>
    <t>A重油</t>
    <rPh sb="1" eb="3">
      <t>ジュウユ</t>
    </rPh>
    <phoneticPr fontId="1"/>
  </si>
  <si>
    <t>石油アスファルト</t>
    <rPh sb="0" eb="2">
      <t>セキユ</t>
    </rPh>
    <phoneticPr fontId="1"/>
  </si>
  <si>
    <t>t</t>
  </si>
  <si>
    <t>液化石油ガス（LPG）（※6)</t>
    <rPh sb="0" eb="2">
      <t>エキカ</t>
    </rPh>
    <rPh sb="2" eb="4">
      <t>セキユ</t>
    </rPh>
    <phoneticPr fontId="1"/>
  </si>
  <si>
    <t>千㎥</t>
    <rPh sb="0" eb="1">
      <t>セン</t>
    </rPh>
    <phoneticPr fontId="1"/>
  </si>
  <si>
    <t>可燃性天然ガス</t>
    <rPh sb="0" eb="3">
      <t>カネンセイ</t>
    </rPh>
    <rPh sb="3" eb="5">
      <t>テンネン</t>
    </rPh>
    <phoneticPr fontId="1"/>
  </si>
  <si>
    <t>石炭コークス</t>
    <rPh sb="0" eb="2">
      <t>セキタン</t>
    </rPh>
    <phoneticPr fontId="1"/>
  </si>
  <si>
    <t>「その他の燃料」の排出係数を入力してください。→</t>
    <rPh sb="3" eb="4">
      <t>タ</t>
    </rPh>
    <rPh sb="5" eb="7">
      <t>ネンリョウ</t>
    </rPh>
    <rPh sb="9" eb="11">
      <t>ハイシュツ</t>
    </rPh>
    <rPh sb="11" eb="13">
      <t>ケイスウ</t>
    </rPh>
    <rPh sb="14" eb="16">
      <t>ニュウリョク</t>
    </rPh>
    <phoneticPr fontId="1"/>
  </si>
  <si>
    <t>その他可燃性天然ガス</t>
    <rPh sb="2" eb="3">
      <t>タ</t>
    </rPh>
    <rPh sb="3" eb="6">
      <t>カネンセイ</t>
    </rPh>
    <rPh sb="6" eb="8">
      <t>テンネン</t>
    </rPh>
    <phoneticPr fontId="1"/>
  </si>
  <si>
    <r>
      <t>基</t>
    </r>
    <r>
      <rPr>
        <sz val="10"/>
        <color auto="1"/>
        <rFont val="ＭＳ 明朝"/>
      </rPr>
      <t xml:space="preserve">準年度
</t>
    </r>
    <r>
      <rPr>
        <sz val="8"/>
        <color auto="1"/>
        <rFont val="ＭＳ 明朝"/>
      </rPr>
      <t>※自由記載</t>
    </r>
    <rPh sb="0" eb="2">
      <t>キジュン</t>
    </rPh>
    <rPh sb="2" eb="4">
      <t>ネンド</t>
    </rPh>
    <rPh sb="6" eb="8">
      <t>ジユウ</t>
    </rPh>
    <rPh sb="8" eb="10">
      <t>キサイ</t>
    </rPh>
    <phoneticPr fontId="1"/>
  </si>
  <si>
    <t>○○電力株式会社</t>
    <rPh sb="2" eb="4">
      <t>デンリョク</t>
    </rPh>
    <phoneticPr fontId="1"/>
  </si>
  <si>
    <t>（単位：t-CO2/GJ)</t>
    <rPh sb="1" eb="3">
      <t>タンイ</t>
    </rPh>
    <phoneticPr fontId="1"/>
  </si>
  <si>
    <t>原料炭</t>
    <rPh sb="0" eb="2">
      <t>ゲンリョウ</t>
    </rPh>
    <rPh sb="2" eb="3">
      <t>タン</t>
    </rPh>
    <phoneticPr fontId="1"/>
  </si>
  <si>
    <t>コールタール</t>
  </si>
  <si>
    <t>期待した削減効果</t>
    <rPh sb="0" eb="2">
      <t>キタイ</t>
    </rPh>
    <rPh sb="4" eb="6">
      <t>サクゲン</t>
    </rPh>
    <rPh sb="6" eb="8">
      <t>コウカ</t>
    </rPh>
    <phoneticPr fontId="1"/>
  </si>
  <si>
    <t>一般炭</t>
    <rPh sb="0" eb="2">
      <t>イッパン</t>
    </rPh>
    <rPh sb="2" eb="3">
      <t>タン</t>
    </rPh>
    <phoneticPr fontId="1"/>
  </si>
  <si>
    <t>契約先都市ガス事業者名</t>
    <rPh sb="0" eb="2">
      <t>ケイヤク</t>
    </rPh>
    <rPh sb="2" eb="3">
      <t>サキ</t>
    </rPh>
    <rPh sb="3" eb="5">
      <t>トシ</t>
    </rPh>
    <rPh sb="7" eb="10">
      <t>ジギョウシャ</t>
    </rPh>
    <rPh sb="10" eb="11">
      <t>メイ</t>
    </rPh>
    <phoneticPr fontId="1"/>
  </si>
  <si>
    <t>都市ガス事業者の単位発熱量</t>
    <rPh sb="0" eb="2">
      <t>トシ</t>
    </rPh>
    <rPh sb="4" eb="7">
      <t>ジギョウシャ</t>
    </rPh>
    <rPh sb="8" eb="10">
      <t>タンイ</t>
    </rPh>
    <rPh sb="10" eb="12">
      <t>ハツネツ</t>
    </rPh>
    <rPh sb="12" eb="13">
      <t>リョウ</t>
    </rPh>
    <phoneticPr fontId="1"/>
  </si>
  <si>
    <t>事業者ごとの発熱量</t>
    <rPh sb="0" eb="3">
      <t>ジギョウシャ</t>
    </rPh>
    <rPh sb="6" eb="8">
      <t>ハツネツ</t>
    </rPh>
    <rPh sb="8" eb="9">
      <t>リョウ</t>
    </rPh>
    <phoneticPr fontId="1"/>
  </si>
  <si>
    <t>その他の燃料</t>
    <rPh sb="2" eb="3">
      <t>タ</t>
    </rPh>
    <rPh sb="4" eb="6">
      <t>ネンリョウ</t>
    </rPh>
    <phoneticPr fontId="1"/>
  </si>
  <si>
    <t>※3　電気のうち買電に関するものは、各電力事業者の排出係数（各電力会社から公表される基礎排出係数又は代替値に千を乗じたもの）を欄外②に記入する。</t>
    <rPh sb="3" eb="5">
      <t>デンキ</t>
    </rPh>
    <rPh sb="8" eb="9">
      <t>カ</t>
    </rPh>
    <rPh sb="9" eb="10">
      <t>デン</t>
    </rPh>
    <rPh sb="11" eb="12">
      <t>カン</t>
    </rPh>
    <rPh sb="18" eb="19">
      <t>カク</t>
    </rPh>
    <rPh sb="19" eb="21">
      <t>デンリョク</t>
    </rPh>
    <rPh sb="21" eb="24">
      <t>ジギョウシャ</t>
    </rPh>
    <rPh sb="25" eb="27">
      <t>ハイシュツ</t>
    </rPh>
    <rPh sb="27" eb="29">
      <t>ケイスウ</t>
    </rPh>
    <rPh sb="42" eb="44">
      <t>キソ</t>
    </rPh>
    <rPh sb="63" eb="65">
      <t>ランガイ</t>
    </rPh>
    <rPh sb="67" eb="69">
      <t>キニュウ</t>
    </rPh>
    <phoneticPr fontId="1"/>
  </si>
  <si>
    <t>都市ガス（※2）</t>
    <rPh sb="0" eb="2">
      <t>トシ</t>
    </rPh>
    <phoneticPr fontId="1"/>
  </si>
  <si>
    <t>４％以上削減　25点</t>
    <rPh sb="2" eb="4">
      <t>イジョウ</t>
    </rPh>
    <rPh sb="4" eb="6">
      <t>サクゲン</t>
    </rPh>
    <rPh sb="9" eb="10">
      <t>テン</t>
    </rPh>
    <phoneticPr fontId="1"/>
  </si>
  <si>
    <t>（　　　　　　　　）</t>
  </si>
  <si>
    <t xml:space="preserve">
実施年度</t>
    <rPh sb="1" eb="3">
      <t>ジッシ</t>
    </rPh>
    <rPh sb="3" eb="5">
      <t>ネンド</t>
    </rPh>
    <phoneticPr fontId="1"/>
  </si>
  <si>
    <t>【参考】ＬＰＧの立方メートル（㎥）からトン（ｔ）への換算係数</t>
    <rPh sb="1" eb="3">
      <t>サンコウ</t>
    </rPh>
    <rPh sb="8" eb="9">
      <t>タテ</t>
    </rPh>
    <rPh sb="9" eb="10">
      <t>ホウ</t>
    </rPh>
    <rPh sb="26" eb="28">
      <t>カンサン</t>
    </rPh>
    <rPh sb="28" eb="30">
      <t>ケイスウ</t>
    </rPh>
    <phoneticPr fontId="1"/>
  </si>
  <si>
    <t>※3　電気のうち買電に関するものは、各電力事業者の排出係数（各電力会社から公表される基礎排出係数又は代替値に1,000を乗じたもの）を欄外②に記入する。</t>
    <rPh sb="3" eb="5">
      <t>デンキ</t>
    </rPh>
    <rPh sb="8" eb="9">
      <t>カ</t>
    </rPh>
    <rPh sb="9" eb="10">
      <t>デン</t>
    </rPh>
    <rPh sb="11" eb="12">
      <t>カン</t>
    </rPh>
    <rPh sb="18" eb="19">
      <t>カク</t>
    </rPh>
    <rPh sb="19" eb="21">
      <t>デンリョク</t>
    </rPh>
    <rPh sb="21" eb="24">
      <t>ジギョウシャ</t>
    </rPh>
    <rPh sb="25" eb="27">
      <t>ハイシュツ</t>
    </rPh>
    <rPh sb="27" eb="29">
      <t>ケイスウ</t>
    </rPh>
    <rPh sb="42" eb="44">
      <t>キソ</t>
    </rPh>
    <rPh sb="67" eb="69">
      <t>ランガイ</t>
    </rPh>
    <rPh sb="71" eb="73">
      <t>キニュウ</t>
    </rPh>
    <phoneticPr fontId="1"/>
  </si>
  <si>
    <t>東海ガス株式会社</t>
  </si>
  <si>
    <t>熱</t>
    <rPh sb="0" eb="1">
      <t>ネツ</t>
    </rPh>
    <phoneticPr fontId="1"/>
  </si>
  <si>
    <t>産業用蒸気</t>
    <rPh sb="0" eb="3">
      <t>サンギョウヨウ</t>
    </rPh>
    <rPh sb="3" eb="5">
      <t>ジョウキ</t>
    </rPh>
    <phoneticPr fontId="1"/>
  </si>
  <si>
    <t>【参考】都市ガス供給事業者が公表する単位発熱量</t>
    <rPh sb="1" eb="3">
      <t>サンコウ</t>
    </rPh>
    <rPh sb="4" eb="6">
      <t>トシ</t>
    </rPh>
    <rPh sb="8" eb="10">
      <t>キョウキュウ</t>
    </rPh>
    <rPh sb="10" eb="13">
      <t>ジギョウシャ</t>
    </rPh>
    <rPh sb="14" eb="16">
      <t>コウヒョウ</t>
    </rPh>
    <rPh sb="18" eb="20">
      <t>タンイ</t>
    </rPh>
    <rPh sb="20" eb="22">
      <t>ハツネツ</t>
    </rPh>
    <rPh sb="22" eb="23">
      <t>リョウ</t>
    </rPh>
    <phoneticPr fontId="1"/>
  </si>
  <si>
    <t>下田ガス株式会社</t>
  </si>
  <si>
    <r>
      <t>電</t>
    </r>
    <r>
      <rPr>
        <sz val="10"/>
        <color auto="1"/>
        <rFont val="ＭＳ Ｐ明朝"/>
      </rPr>
      <t>気の排出係数（買電に係るもの）(※3)（ｔ-CO</t>
    </r>
    <r>
      <rPr>
        <vertAlign val="subscript"/>
        <sz val="10"/>
        <color auto="1"/>
        <rFont val="ＭＳ Ｐ明朝"/>
      </rPr>
      <t>2</t>
    </r>
    <r>
      <rPr>
        <sz val="10"/>
        <color auto="1"/>
        <rFont val="ＭＳ Ｐ明朝"/>
      </rPr>
      <t>/千kＷh）②</t>
    </r>
    <rPh sb="0" eb="2">
      <t>デンキ</t>
    </rPh>
    <rPh sb="3" eb="5">
      <t>ハイシュツ</t>
    </rPh>
    <rPh sb="5" eb="7">
      <t>ケイスウ</t>
    </rPh>
    <rPh sb="8" eb="9">
      <t>カ</t>
    </rPh>
    <rPh sb="9" eb="10">
      <t>デン</t>
    </rPh>
    <rPh sb="11" eb="12">
      <t>カカ</t>
    </rPh>
    <rPh sb="27" eb="28">
      <t>セン</t>
    </rPh>
    <phoneticPr fontId="1"/>
  </si>
  <si>
    <t>温水</t>
    <rPh sb="0" eb="2">
      <t>オンスイ</t>
    </rPh>
    <phoneticPr fontId="1"/>
  </si>
  <si>
    <t>※供給先が県内の事業者のみ抜粋</t>
    <rPh sb="1" eb="3">
      <t>キョウキュウ</t>
    </rPh>
    <rPh sb="3" eb="4">
      <t>サキ</t>
    </rPh>
    <rPh sb="5" eb="6">
      <t>ケン</t>
    </rPh>
    <rPh sb="6" eb="7">
      <t>ナイ</t>
    </rPh>
    <rPh sb="8" eb="11">
      <t>ジギョウシャ</t>
    </rPh>
    <rPh sb="13" eb="15">
      <t>バッスイ</t>
    </rPh>
    <phoneticPr fontId="1"/>
  </si>
  <si>
    <t>冷水</t>
    <rPh sb="0" eb="2">
      <t>レイスイ</t>
    </rPh>
    <phoneticPr fontId="1"/>
  </si>
  <si>
    <t>電気事業者
（※3）</t>
    <rPh sb="0" eb="2">
      <t>デンキ</t>
    </rPh>
    <rPh sb="2" eb="5">
      <t>ジギョウシャ</t>
    </rPh>
    <phoneticPr fontId="1"/>
  </si>
  <si>
    <t>袋井ガス株式会社</t>
  </si>
  <si>
    <t>なお、電気のうち買電に関するものは、Ａの値に欄外②の値を乗じた値を、自家発電に関するものはＤの値に欄外③の値を乗じた値を記入する。</t>
  </si>
  <si>
    <t>電力会社②</t>
  </si>
  <si>
    <t>（任意記載）温室効果ガスの排出量の削減実績</t>
    <rPh sb="1" eb="3">
      <t>ニンイ</t>
    </rPh>
    <rPh sb="3" eb="5">
      <t>キサイ</t>
    </rPh>
    <rPh sb="6" eb="8">
      <t>オンシツ</t>
    </rPh>
    <rPh sb="8" eb="10">
      <t>コウカ</t>
    </rPh>
    <rPh sb="13" eb="15">
      <t>ハイシュツ</t>
    </rPh>
    <rPh sb="15" eb="16">
      <t>リョウ</t>
    </rPh>
    <rPh sb="17" eb="19">
      <t>サクゲン</t>
    </rPh>
    <rPh sb="19" eb="21">
      <t>ジッセキ</t>
    </rPh>
    <phoneticPr fontId="1"/>
  </si>
  <si>
    <t>自家発電</t>
    <rPh sb="0" eb="2">
      <t>ジカ</t>
    </rPh>
    <rPh sb="2" eb="4">
      <t>ハツデン</t>
    </rPh>
    <phoneticPr fontId="1"/>
  </si>
  <si>
    <t>グリーン電力証書の購入により削減した量</t>
    <rPh sb="4" eb="6">
      <t>デンリョク</t>
    </rPh>
    <rPh sb="6" eb="8">
      <t>ショウショ</t>
    </rPh>
    <rPh sb="9" eb="11">
      <t>コウニュウ</t>
    </rPh>
    <rPh sb="14" eb="16">
      <t>サクゲン</t>
    </rPh>
    <rPh sb="18" eb="19">
      <t>リョウ</t>
    </rPh>
    <phoneticPr fontId="1"/>
  </si>
  <si>
    <r>
      <t>電</t>
    </r>
    <r>
      <rPr>
        <sz val="10"/>
        <color auto="1"/>
        <rFont val="ＭＳ Ｐ明朝"/>
      </rPr>
      <t>気の排出係数（買電に係るもの）（※3）（ｔ-CO</t>
    </r>
    <r>
      <rPr>
        <vertAlign val="subscript"/>
        <sz val="10"/>
        <color auto="1"/>
        <rFont val="ＭＳ Ｐ明朝"/>
      </rPr>
      <t>2</t>
    </r>
    <r>
      <rPr>
        <sz val="10"/>
        <color auto="1"/>
        <rFont val="ＭＳ Ｐ明朝"/>
      </rPr>
      <t>/千kＷh）①</t>
    </r>
    <rPh sb="0" eb="2">
      <t>デンキ</t>
    </rPh>
    <rPh sb="3" eb="5">
      <t>ハイシュツ</t>
    </rPh>
    <rPh sb="5" eb="7">
      <t>ケイスウ</t>
    </rPh>
    <rPh sb="8" eb="9">
      <t>カ</t>
    </rPh>
    <rPh sb="9" eb="10">
      <t>デン</t>
    </rPh>
    <rPh sb="11" eb="12">
      <t>カカ</t>
    </rPh>
    <rPh sb="27" eb="28">
      <t>セン</t>
    </rPh>
    <phoneticPr fontId="1"/>
  </si>
  <si>
    <t>電気事業者名</t>
    <rPh sb="0" eb="2">
      <t>デンキ</t>
    </rPh>
    <rPh sb="2" eb="5">
      <t>ジギョウシャ</t>
    </rPh>
    <rPh sb="5" eb="6">
      <t>メイ</t>
    </rPh>
    <phoneticPr fontId="1"/>
  </si>
  <si>
    <t>メニュー名</t>
    <rPh sb="4" eb="5">
      <t>メイ</t>
    </rPh>
    <phoneticPr fontId="1"/>
  </si>
  <si>
    <t>加重平均排出係数</t>
    <rPh sb="0" eb="2">
      <t>カジュウ</t>
    </rPh>
    <rPh sb="2" eb="4">
      <t>ヘイキン</t>
    </rPh>
    <rPh sb="4" eb="6">
      <t>ハイシュツ</t>
    </rPh>
    <rPh sb="6" eb="8">
      <t>ケイスウ</t>
    </rPh>
    <phoneticPr fontId="1"/>
  </si>
  <si>
    <t>※6　LPG使用量が帳票等において㎥で表示されている場合はtへの換算係数を供給事業者に確認してください。それが難しい場合、欄外の数値を用いて</t>
    <rPh sb="32" eb="34">
      <t>カンサン</t>
    </rPh>
    <phoneticPr fontId="1"/>
  </si>
  <si>
    <t>△△電力株式会社</t>
    <rPh sb="2" eb="4">
      <t>デンリョク</t>
    </rPh>
    <rPh sb="4" eb="8">
      <t>カブシキガイシャ</t>
    </rPh>
    <phoneticPr fontId="1"/>
  </si>
  <si>
    <t>ｔに換算してください。</t>
  </si>
  <si>
    <t>自己評価の全体合計</t>
    <rPh sb="0" eb="2">
      <t>ジコ</t>
    </rPh>
    <rPh sb="2" eb="4">
      <t>ヒョウカ</t>
    </rPh>
    <rPh sb="5" eb="7">
      <t>ゼンタイ</t>
    </rPh>
    <rPh sb="7" eb="9">
      <t>ゴウケイ</t>
    </rPh>
    <phoneticPr fontId="1"/>
  </si>
  <si>
    <t>【参考】R5電気事業者別排出係数(R7.3．18月公表)×1,000</t>
    <rPh sb="1" eb="3">
      <t>サンコウ</t>
    </rPh>
    <rPh sb="6" eb="8">
      <t>デンキ</t>
    </rPh>
    <rPh sb="8" eb="11">
      <t>ジギョウシャ</t>
    </rPh>
    <rPh sb="11" eb="12">
      <t>ベツ</t>
    </rPh>
    <rPh sb="12" eb="14">
      <t>ハイシュツ</t>
    </rPh>
    <rPh sb="14" eb="16">
      <t>ケイスウ</t>
    </rPh>
    <rPh sb="24" eb="25">
      <t>ガツ</t>
    </rPh>
    <rPh sb="25" eb="27">
      <t>コウヒョウ</t>
    </rPh>
    <phoneticPr fontId="1"/>
  </si>
  <si>
    <t>電気事業者名からメニュー名を選択し、基礎排出係数を入力してください。</t>
    <rPh sb="0" eb="2">
      <t>デンキ</t>
    </rPh>
    <rPh sb="2" eb="5">
      <t>ジギョウシャ</t>
    </rPh>
    <rPh sb="5" eb="6">
      <t>メイ</t>
    </rPh>
    <rPh sb="12" eb="13">
      <t>メイ</t>
    </rPh>
    <rPh sb="14" eb="16">
      <t>センタク</t>
    </rPh>
    <rPh sb="18" eb="20">
      <t>キソ</t>
    </rPh>
    <rPh sb="20" eb="22">
      <t>ハイシュツ</t>
    </rPh>
    <rPh sb="22" eb="24">
      <t>ケイスウ</t>
    </rPh>
    <rPh sb="25" eb="27">
      <t>ニュウリョク</t>
    </rPh>
    <phoneticPr fontId="1"/>
  </si>
  <si>
    <t>ＬＰＧの種類</t>
    <rPh sb="4" eb="6">
      <t>シュルイ</t>
    </rPh>
    <phoneticPr fontId="1"/>
  </si>
  <si>
    <t>プロパン</t>
  </si>
  <si>
    <t>1／502トン</t>
  </si>
  <si>
    <t>Ａの値に欄外②の値を乗じた値を、自家発電に関するものはＤの値に欄外③の値を乗じた値を記入する。</t>
  </si>
  <si>
    <t>ブタン</t>
  </si>
  <si>
    <t>1／355トン</t>
  </si>
  <si>
    <t>※資源エネルギー庁「定期報告書記入要領」参照</t>
    <rPh sb="1" eb="3">
      <t>シゲン</t>
    </rPh>
    <rPh sb="8" eb="9">
      <t>チョウ</t>
    </rPh>
    <rPh sb="10" eb="12">
      <t>テイキ</t>
    </rPh>
    <rPh sb="12" eb="14">
      <t>ホウコク</t>
    </rPh>
    <rPh sb="14" eb="15">
      <t>ショ</t>
    </rPh>
    <rPh sb="15" eb="17">
      <t>キニュウ</t>
    </rPh>
    <rPh sb="17" eb="19">
      <t>ヨウリョウ</t>
    </rPh>
    <rPh sb="20" eb="22">
      <t>サンショウ</t>
    </rPh>
    <phoneticPr fontId="1"/>
  </si>
  <si>
    <t>温室効果ガス排出削減報告書</t>
  </si>
  <si>
    <t>調整後の温室効果ガス排出量</t>
    <rPh sb="0" eb="3">
      <t>チョウセイゴ</t>
    </rPh>
    <rPh sb="4" eb="6">
      <t>オンシツ</t>
    </rPh>
    <rPh sb="6" eb="8">
      <t>コウカ</t>
    </rPh>
    <rPh sb="10" eb="12">
      <t>ハイシュツ</t>
    </rPh>
    <rPh sb="12" eb="13">
      <t>リョウ</t>
    </rPh>
    <phoneticPr fontId="1"/>
  </si>
  <si>
    <t>静岡県地球温暖化防止条例第13条の規定により、次のとおり提出します。</t>
  </si>
  <si>
    <t>1　実施年度</t>
    <rPh sb="2" eb="4">
      <t>ジッシ</t>
    </rPh>
    <rPh sb="4" eb="6">
      <t>ネンド</t>
    </rPh>
    <phoneticPr fontId="1"/>
  </si>
  <si>
    <t>計画
年度</t>
    <rPh sb="0" eb="2">
      <t>ケイカク</t>
    </rPh>
    <rPh sb="3" eb="5">
      <t>ネンド</t>
    </rPh>
    <phoneticPr fontId="1"/>
  </si>
  <si>
    <t>対策
区分</t>
    <rPh sb="0" eb="2">
      <t>タイサク</t>
    </rPh>
    <rPh sb="3" eb="5">
      <t>クブン</t>
    </rPh>
    <phoneticPr fontId="1"/>
  </si>
  <si>
    <t>温室効果ガスの排出の抑制を図るために実施した措置</t>
    <rPh sb="0" eb="2">
      <t>オンシツ</t>
    </rPh>
    <rPh sb="2" eb="4">
      <t>コウカ</t>
    </rPh>
    <rPh sb="7" eb="9">
      <t>ハイシュツ</t>
    </rPh>
    <rPh sb="10" eb="12">
      <t>ヨクセイ</t>
    </rPh>
    <rPh sb="13" eb="14">
      <t>ハカ</t>
    </rPh>
    <rPh sb="18" eb="20">
      <t>ジッシ</t>
    </rPh>
    <rPh sb="22" eb="24">
      <t>ソチ</t>
    </rPh>
    <phoneticPr fontId="1"/>
  </si>
  <si>
    <t>対策による削減実績</t>
    <rPh sb="0" eb="2">
      <t>タイサク</t>
    </rPh>
    <rPh sb="5" eb="7">
      <t>サクゲン</t>
    </rPh>
    <rPh sb="7" eb="9">
      <t>ジッセキ</t>
    </rPh>
    <phoneticPr fontId="1"/>
  </si>
  <si>
    <t>４％未満・目標未達　５点</t>
    <rPh sb="2" eb="4">
      <t>ミマン</t>
    </rPh>
    <rPh sb="5" eb="7">
      <t>モクヒョウ</t>
    </rPh>
    <rPh sb="7" eb="8">
      <t>ミ</t>
    </rPh>
    <rPh sb="8" eb="9">
      <t>タチ</t>
    </rPh>
    <rPh sb="11" eb="12">
      <t>テン</t>
    </rPh>
    <phoneticPr fontId="1"/>
  </si>
  <si>
    <t>計画書で行を追加した場合は、報告書も行をコピーして追加してください。</t>
    <rPh sb="0" eb="3">
      <t>ケイカクショ</t>
    </rPh>
    <rPh sb="4" eb="5">
      <t>ギョウ</t>
    </rPh>
    <rPh sb="6" eb="8">
      <t>ツイカ</t>
    </rPh>
    <rPh sb="10" eb="12">
      <t>バアイ</t>
    </rPh>
    <rPh sb="14" eb="16">
      <t>ホウコク</t>
    </rPh>
    <rPh sb="16" eb="17">
      <t>ショ</t>
    </rPh>
    <rPh sb="18" eb="19">
      <t>ギョウ</t>
    </rPh>
    <rPh sb="25" eb="27">
      <t>ツイカ</t>
    </rPh>
    <phoneticPr fontId="1"/>
  </si>
  <si>
    <t>計画どおり達成　５点</t>
    <rPh sb="0" eb="2">
      <t>ケイカク</t>
    </rPh>
    <rPh sb="5" eb="7">
      <t>タッセイ</t>
    </rPh>
    <rPh sb="9" eb="10">
      <t>テン</t>
    </rPh>
    <phoneticPr fontId="1"/>
  </si>
  <si>
    <t>（２）温室効果ガスの排出量（または原単位排出量）の削減実績の総括</t>
    <rPh sb="3" eb="5">
      <t>オンシツ</t>
    </rPh>
    <rPh sb="5" eb="7">
      <t>コウカ</t>
    </rPh>
    <rPh sb="10" eb="12">
      <t>ハイシュツ</t>
    </rPh>
    <rPh sb="12" eb="13">
      <t>リョウ</t>
    </rPh>
    <rPh sb="17" eb="20">
      <t>ゲンタンイ</t>
    </rPh>
    <rPh sb="20" eb="22">
      <t>ハイシュツ</t>
    </rPh>
    <rPh sb="22" eb="23">
      <t>リョウ</t>
    </rPh>
    <rPh sb="25" eb="27">
      <t>サクゲン</t>
    </rPh>
    <rPh sb="27" eb="29">
      <t>ジッセキ</t>
    </rPh>
    <rPh sb="30" eb="32">
      <t>ソウカツ</t>
    </rPh>
    <phoneticPr fontId="1"/>
  </si>
  <si>
    <t>参考</t>
    <rPh sb="0" eb="2">
      <t>サンコウ</t>
    </rPh>
    <phoneticPr fontId="1"/>
  </si>
  <si>
    <t>令和</t>
    <rPh sb="0" eb="2">
      <t>レイワ</t>
    </rPh>
    <phoneticPr fontId="1"/>
  </si>
  <si>
    <t>有</t>
    <rPh sb="0" eb="1">
      <t>アリ</t>
    </rPh>
    <phoneticPr fontId="1"/>
  </si>
  <si>
    <t>自己評価４（２）</t>
    <rPh sb="0" eb="2">
      <t>ジコ</t>
    </rPh>
    <rPh sb="2" eb="4">
      <t>ヒョウカ</t>
    </rPh>
    <phoneticPr fontId="1"/>
  </si>
  <si>
    <t>４　温室効果ガスの排出の抑制以外に実施した措置</t>
    <rPh sb="2" eb="4">
      <t>オンシツ</t>
    </rPh>
    <rPh sb="4" eb="6">
      <t>コウカ</t>
    </rPh>
    <rPh sb="9" eb="11">
      <t>ハイシュツ</t>
    </rPh>
    <rPh sb="12" eb="14">
      <t>ヨクセイ</t>
    </rPh>
    <rPh sb="14" eb="16">
      <t>イガイ</t>
    </rPh>
    <rPh sb="17" eb="19">
      <t>ジッシ</t>
    </rPh>
    <rPh sb="21" eb="23">
      <t>ソチ</t>
    </rPh>
    <phoneticPr fontId="1"/>
  </si>
  <si>
    <t>自己評価３</t>
    <rPh sb="0" eb="2">
      <t>ジコ</t>
    </rPh>
    <rPh sb="2" eb="4">
      <t>ヒョウカ</t>
    </rPh>
    <phoneticPr fontId="1"/>
  </si>
  <si>
    <t>温室効果ガスの排出量の削減実績　自己評価</t>
    <rPh sb="0" eb="2">
      <t>オンシツ</t>
    </rPh>
    <rPh sb="2" eb="4">
      <t>コウカ</t>
    </rPh>
    <rPh sb="7" eb="10">
      <t>ハイシュツリョウ</t>
    </rPh>
    <rPh sb="11" eb="13">
      <t>サクゲン</t>
    </rPh>
    <rPh sb="13" eb="15">
      <t>ジッセキ</t>
    </rPh>
    <rPh sb="16" eb="18">
      <t>ジコ</t>
    </rPh>
    <rPh sb="18" eb="20">
      <t>ヒョウカ</t>
    </rPh>
    <phoneticPr fontId="1"/>
  </si>
  <si>
    <t>増加　０点</t>
    <rPh sb="0" eb="2">
      <t>ゾウカ</t>
    </rPh>
    <rPh sb="4" eb="5">
      <t>テン</t>
    </rPh>
    <phoneticPr fontId="1"/>
  </si>
  <si>
    <t>（１）その他の地球温暖化対策により削減した量</t>
    <rPh sb="5" eb="6">
      <t>タ</t>
    </rPh>
    <rPh sb="7" eb="9">
      <t>チキュウ</t>
    </rPh>
    <rPh sb="9" eb="12">
      <t>オンダンカ</t>
    </rPh>
    <rPh sb="12" eb="14">
      <t>タイサク</t>
    </rPh>
    <rPh sb="17" eb="19">
      <t>サクゲン</t>
    </rPh>
    <rPh sb="21" eb="22">
      <t>リョウ</t>
    </rPh>
    <phoneticPr fontId="1"/>
  </si>
  <si>
    <t>Jクレジットの購入により削減した量</t>
    <rPh sb="7" eb="9">
      <t>コウニュウ</t>
    </rPh>
    <rPh sb="12" eb="14">
      <t>サクゲン</t>
    </rPh>
    <rPh sb="16" eb="17">
      <t>リョウ</t>
    </rPh>
    <phoneticPr fontId="1"/>
  </si>
  <si>
    <t>J-VERの購入により削減した量</t>
    <rPh sb="6" eb="8">
      <t>コウニュウ</t>
    </rPh>
    <rPh sb="11" eb="13">
      <t>サクゲン</t>
    </rPh>
    <rPh sb="15" eb="16">
      <t>リョウ</t>
    </rPh>
    <phoneticPr fontId="1"/>
  </si>
  <si>
    <t>グリーン熱証書の購入により削減した量</t>
    <rPh sb="4" eb="5">
      <t>ネツ</t>
    </rPh>
    <rPh sb="5" eb="7">
      <t>ショウショ</t>
    </rPh>
    <rPh sb="8" eb="10">
      <t>コウニュウ</t>
    </rPh>
    <rPh sb="13" eb="15">
      <t>サクゲン</t>
    </rPh>
    <rPh sb="17" eb="18">
      <t>リョウ</t>
    </rPh>
    <phoneticPr fontId="1"/>
  </si>
  <si>
    <t>対基準
年度比</t>
    <rPh sb="0" eb="1">
      <t>タイ</t>
    </rPh>
    <rPh sb="1" eb="3">
      <t>キジュン</t>
    </rPh>
    <rPh sb="4" eb="6">
      <t>ネンド</t>
    </rPh>
    <rPh sb="6" eb="7">
      <t>ヒ</t>
    </rPh>
    <phoneticPr fontId="1"/>
  </si>
  <si>
    <t>削減合計</t>
    <rPh sb="0" eb="2">
      <t>サクゲン</t>
    </rPh>
    <rPh sb="2" eb="4">
      <t>ゴウケイ</t>
    </rPh>
    <phoneticPr fontId="1"/>
  </si>
  <si>
    <t>導入なし　０点</t>
    <rPh sb="0" eb="2">
      <t>ドウニュウ</t>
    </rPh>
    <rPh sb="6" eb="7">
      <t>テン</t>
    </rPh>
    <phoneticPr fontId="1"/>
  </si>
  <si>
    <t>電気係数の変化</t>
  </si>
  <si>
    <t>実績年度の数値が基準年度の数値より増加（または減少）した理由</t>
    <rPh sb="0" eb="2">
      <t>ジッセキ</t>
    </rPh>
    <rPh sb="2" eb="4">
      <t>ネンド</t>
    </rPh>
    <rPh sb="5" eb="7">
      <t>スウチ</t>
    </rPh>
    <rPh sb="8" eb="10">
      <t>キジュン</t>
    </rPh>
    <rPh sb="10" eb="12">
      <t>ネンド</t>
    </rPh>
    <rPh sb="13" eb="15">
      <t>スウチ</t>
    </rPh>
    <rPh sb="17" eb="19">
      <t>ゾウカ</t>
    </rPh>
    <rPh sb="23" eb="25">
      <t>ゲンショウ</t>
    </rPh>
    <rPh sb="28" eb="30">
      <t>リユウ</t>
    </rPh>
    <phoneticPr fontId="1"/>
  </si>
  <si>
    <t>エネルギー全体のうち電気が占める割合</t>
  </si>
  <si>
    <t>（３）今後、実施する改善措置</t>
    <rPh sb="3" eb="5">
      <t>コンゴ</t>
    </rPh>
    <rPh sb="6" eb="8">
      <t>ジッシ</t>
    </rPh>
    <rPh sb="10" eb="12">
      <t>カイゼン</t>
    </rPh>
    <rPh sb="12" eb="14">
      <t>ソチ</t>
    </rPh>
    <phoneticPr fontId="1"/>
  </si>
  <si>
    <t>実施する改善措置の内容</t>
    <rPh sb="0" eb="2">
      <t>ジッシ</t>
    </rPh>
    <rPh sb="4" eb="6">
      <t>カイゼン</t>
    </rPh>
    <rPh sb="6" eb="8">
      <t>ソチ</t>
    </rPh>
    <rPh sb="9" eb="11">
      <t>ナイヨウ</t>
    </rPh>
    <phoneticPr fontId="1"/>
  </si>
  <si>
    <r>
      <t>二</t>
    </r>
    <r>
      <rPr>
        <sz val="11"/>
        <color auto="1"/>
        <rFont val="ＭＳ Ｐ明朝"/>
      </rPr>
      <t>酸化炭素排出量
（t-CO</t>
    </r>
    <r>
      <rPr>
        <vertAlign val="subscript"/>
        <sz val="11"/>
        <color auto="1"/>
        <rFont val="ＭＳ Ｐ明朝"/>
      </rPr>
      <t>2</t>
    </r>
    <r>
      <rPr>
        <sz val="11"/>
        <color auto="1"/>
        <rFont val="ＭＳ Ｐ明朝"/>
      </rPr>
      <t>）
G（※5）</t>
    </r>
    <rPh sb="0" eb="3">
      <t>ニサンカ</t>
    </rPh>
    <rPh sb="3" eb="5">
      <t>タンソ</t>
    </rPh>
    <rPh sb="5" eb="7">
      <t>ハイシュツ</t>
    </rPh>
    <rPh sb="7" eb="8">
      <t>リョウ</t>
    </rPh>
    <phoneticPr fontId="1"/>
  </si>
  <si>
    <t>エネルギー
使用量
数値</t>
    <rPh sb="6" eb="9">
      <t>シヨウリョウ</t>
    </rPh>
    <rPh sb="10" eb="12">
      <t>スウチ</t>
    </rPh>
    <phoneticPr fontId="1"/>
  </si>
  <si>
    <t>販売した
エネルギー
の量
数値</t>
    <rPh sb="0" eb="2">
      <t>ハンバイ</t>
    </rPh>
    <rPh sb="12" eb="13">
      <t>リョウ</t>
    </rPh>
    <rPh sb="14" eb="16">
      <t>スウチ</t>
    </rPh>
    <phoneticPr fontId="1"/>
  </si>
  <si>
    <t>合計
熱量</t>
    <rPh sb="0" eb="2">
      <t>ゴウケイ</t>
    </rPh>
    <rPh sb="3" eb="5">
      <t>ネツリョウ</t>
    </rPh>
    <phoneticPr fontId="1"/>
  </si>
  <si>
    <t>※4　電気の排出係数は、各電力会社から公表される基礎排出係数又は代替値に千を乗じたものとする。</t>
    <rPh sb="3" eb="5">
      <t>デンキ</t>
    </rPh>
    <rPh sb="6" eb="8">
      <t>ハイシュツ</t>
    </rPh>
    <rPh sb="8" eb="10">
      <t>ケイスウ</t>
    </rPh>
    <rPh sb="24" eb="26">
      <t>キソ</t>
    </rPh>
    <phoneticPr fontId="1"/>
  </si>
  <si>
    <t>※5　Ｆの値に、地球温暖化対策の推進に関する法律施行令（平成11年政令第143号）第7条に定める係数を乗じて求められる値を記入する。なお、電気のうち買電に関するものは</t>
    <rPh sb="5" eb="6">
      <t>アタイ</t>
    </rPh>
    <rPh sb="28" eb="30">
      <t>ヘイセイ</t>
    </rPh>
    <rPh sb="32" eb="33">
      <t>ネン</t>
    </rPh>
    <rPh sb="33" eb="35">
      <t>セイレイ</t>
    </rPh>
    <rPh sb="35" eb="36">
      <t>ダイ</t>
    </rPh>
    <rPh sb="39" eb="40">
      <t>ゴウ</t>
    </rPh>
    <rPh sb="41" eb="42">
      <t>ダイ</t>
    </rPh>
    <rPh sb="43" eb="44">
      <t>ジョウ</t>
    </rPh>
    <rPh sb="45" eb="46">
      <t>サダ</t>
    </rPh>
    <rPh sb="48" eb="50">
      <t>ケイスウ</t>
    </rPh>
    <rPh sb="51" eb="52">
      <t>ジョウ</t>
    </rPh>
    <rPh sb="54" eb="55">
      <t>モト</t>
    </rPh>
    <rPh sb="59" eb="60">
      <t>アタイ</t>
    </rPh>
    <rPh sb="61" eb="63">
      <t>キニュウ</t>
    </rPh>
    <rPh sb="69" eb="71">
      <t>デンキ</t>
    </rPh>
    <rPh sb="74" eb="75">
      <t>カ</t>
    </rPh>
    <rPh sb="75" eb="76">
      <t>デン</t>
    </rPh>
    <rPh sb="77" eb="78">
      <t>カン</t>
    </rPh>
    <phoneticPr fontId="1"/>
  </si>
  <si>
    <t>※6　LPG使用量が帳票等において㎥で表示されている場合はtへの換算係数を供給事業者に確認してください。それが難しい場合、欄外の数値を用いてｔに換算してください。</t>
    <rPh sb="32" eb="34">
      <t>カンサン</t>
    </rPh>
    <phoneticPr fontId="1"/>
  </si>
  <si>
    <t>東京電力株式会社</t>
    <rPh sb="0" eb="2">
      <t>トウキョウ</t>
    </rPh>
    <rPh sb="2" eb="4">
      <t>デンリョク</t>
    </rPh>
    <phoneticPr fontId="1"/>
  </si>
  <si>
    <t>※計画書から排出係数を固定した場合</t>
    <rPh sb="1" eb="4">
      <t>ケイカクショ</t>
    </rPh>
    <rPh sb="6" eb="8">
      <t>ハイシュツ</t>
    </rPh>
    <rPh sb="8" eb="10">
      <t>ケイスウ</t>
    </rPh>
    <rPh sb="11" eb="13">
      <t>コテイ</t>
    </rPh>
    <rPh sb="15" eb="17">
      <t>バアイ</t>
    </rPh>
    <phoneticPr fontId="1"/>
  </si>
  <si>
    <t>電気会社①</t>
    <rPh sb="0" eb="2">
      <t>デンキ</t>
    </rPh>
    <rPh sb="2" eb="4">
      <t>カイシャ</t>
    </rPh>
    <phoneticPr fontId="1"/>
  </si>
  <si>
    <t>電気会社②</t>
    <rPh sb="0" eb="2">
      <t>デンキ</t>
    </rPh>
    <rPh sb="2" eb="4">
      <t>カイシャ</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</si>
</sst>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6" formatCode="&quot;¥&quot;#,##0;[Red]&quot;¥&quot;\-#,##0"/>
    <numFmt numFmtId="176" formatCode="[$-411]ggge&quot;年&quot;m&quot;月&quot;d&quot;日&quot;;@"/>
    <numFmt numFmtId="177" formatCode="0.00_ "/>
    <numFmt numFmtId="178" formatCode="#,##0.0;[Red]\-#,##0.0"/>
    <numFmt numFmtId="179" formatCode="0.0%"/>
    <numFmt numFmtId="180" formatCode="0.000_ "/>
    <numFmt numFmtId="181" formatCode="0.0;&quot;▲ &quot;0.0"/>
    <numFmt numFmtId="182" formatCode="#,##0.0;&quot;▲ &quot;#,##0.0"/>
    <numFmt numFmtId="183" formatCode="0.00_);[Red]\(0.00\)"/>
    <numFmt numFmtId="184" formatCode="#,##0;&quot;▲ &quot;#,##0"/>
    <numFmt numFmtId="185" formatCode="#,##0.0_ ;[Red]\-#,##0.0\ "/>
    <numFmt numFmtId="186" formatCode="#,##0.000000;&quot;▲ &quot;#,##0.000000"/>
    <numFmt numFmtId="187" formatCode="#,##0.00_ ;[Red]\-#,##0.00\ "/>
    <numFmt numFmtId="188" formatCode="\(@\)"/>
    <numFmt numFmtId="189" formatCode="#,##0.00_ "/>
  </numFmts>
  <fonts count="39">
    <font>
      <sz val="11"/>
      <color auto="1"/>
      <name val="ＭＳ Ｐゴシック"/>
      <family val="3"/>
    </font>
    <font>
      <sz val="6"/>
      <color auto="1"/>
      <name val="ＭＳ Ｐゴシック"/>
      <family val="3"/>
    </font>
    <font>
      <sz val="10"/>
      <color auto="1"/>
      <name val="ＭＳ 明朝"/>
      <family val="1"/>
    </font>
    <font>
      <sz val="12"/>
      <color auto="1"/>
      <name val="ＭＳ 明朝"/>
      <family val="1"/>
    </font>
    <font>
      <sz val="10"/>
      <color indexed="10"/>
      <name val="ＭＳ 明朝"/>
      <family val="1"/>
    </font>
    <font>
      <b/>
      <sz val="10"/>
      <color indexed="10"/>
      <name val="ＭＳ 明朝"/>
      <family val="1"/>
    </font>
    <font>
      <u/>
      <sz val="11"/>
      <color indexed="12"/>
      <name val="ＭＳ Ｐゴシック"/>
      <family val="3"/>
    </font>
    <font>
      <sz val="11"/>
      <color indexed="12"/>
      <name val="ＭＳ Ｐゴシック"/>
      <family val="3"/>
    </font>
    <font>
      <sz val="10"/>
      <color auto="1"/>
      <name val="ＭＳ ゴシック"/>
      <family val="3"/>
    </font>
    <font>
      <b/>
      <sz val="11"/>
      <color indexed="10"/>
      <name val="ＭＳ Ｐ明朝"/>
      <family val="1"/>
    </font>
    <font>
      <sz val="10"/>
      <color indexed="10"/>
      <name val="ＭＳ ゴシック"/>
    </font>
    <font>
      <b/>
      <u/>
      <sz val="11"/>
      <color indexed="10"/>
      <name val="ＭＳ Ｐゴシック"/>
      <family val="3"/>
    </font>
    <font>
      <b/>
      <sz val="10"/>
      <color indexed="12"/>
      <name val="ＭＳ 明朝"/>
      <family val="1"/>
    </font>
    <font>
      <sz val="11"/>
      <color auto="1"/>
      <name val="ＭＳ Ｐゴシック"/>
      <family val="3"/>
    </font>
    <font>
      <sz val="8"/>
      <color auto="1"/>
      <name val="ＭＳ 明朝"/>
      <family val="1"/>
    </font>
    <font>
      <sz val="10"/>
      <color indexed="8"/>
      <name val="ＭＳ 明朝"/>
      <family val="1"/>
    </font>
    <font>
      <sz val="8"/>
      <color auto="1"/>
      <name val="ＭＳ Ｐゴシック"/>
      <family val="3"/>
    </font>
    <font>
      <sz val="10"/>
      <color indexed="22"/>
      <name val="ＭＳ 明朝"/>
      <family val="1"/>
    </font>
    <font>
      <sz val="8"/>
      <color indexed="8"/>
      <name val="ＭＳ Ｐゴシック"/>
    </font>
    <font>
      <sz val="11"/>
      <color auto="1"/>
      <name val="ＭＳ 明朝"/>
      <family val="1"/>
    </font>
    <font>
      <sz val="11"/>
      <color auto="1"/>
      <name val="ＭＳ ゴシック"/>
      <family val="3"/>
    </font>
    <font>
      <sz val="11"/>
      <color auto="1"/>
      <name val="ＭＳ Ｐ明朝"/>
      <family val="1"/>
    </font>
    <font>
      <sz val="16"/>
      <color auto="1"/>
      <name val="ＭＳ 明朝"/>
      <family val="1"/>
    </font>
    <font>
      <sz val="9"/>
      <color auto="1"/>
      <name val="ＭＳ 明朝"/>
      <family val="1"/>
    </font>
    <font>
      <b/>
      <sz val="11"/>
      <color indexed="10"/>
      <name val="ＭＳ 明朝"/>
      <family val="1"/>
    </font>
    <font>
      <sz val="10"/>
      <color auto="1"/>
      <name val="ＭＳ Ｐ明朝"/>
      <family val="1"/>
    </font>
    <font>
      <u/>
      <sz val="11"/>
      <color indexed="36"/>
      <name val="ＭＳ Ｐゴシック"/>
      <family val="3"/>
    </font>
    <font>
      <sz val="11"/>
      <color indexed="10"/>
      <name val="ＭＳ 明朝"/>
      <family val="1"/>
    </font>
    <font>
      <sz val="7"/>
      <color auto="1"/>
      <name val="ＭＳ 明朝"/>
    </font>
    <font>
      <sz val="11"/>
      <color rgb="FFFF0000"/>
      <name val="ＭＳ 明朝"/>
      <family val="1"/>
    </font>
    <font>
      <b/>
      <sz val="11"/>
      <color indexed="10"/>
      <name val="ＭＳ ゴシック"/>
    </font>
    <font>
      <sz val="11"/>
      <color indexed="8"/>
      <name val="ＭＳ 明朝"/>
      <family val="1"/>
    </font>
    <font>
      <sz val="11"/>
      <color indexed="8"/>
      <name val="ＭＳ ゴシック"/>
      <family val="3"/>
    </font>
    <font>
      <sz val="6"/>
      <color indexed="8"/>
      <name val="ＭＳ 明朝"/>
      <family val="1"/>
    </font>
    <font>
      <sz val="6"/>
      <color auto="1"/>
      <name val="ＭＳ 明朝"/>
      <family val="1"/>
    </font>
    <font>
      <b/>
      <sz val="11"/>
      <color indexed="8"/>
      <name val="ＭＳ 明朝"/>
      <family val="1"/>
    </font>
    <font>
      <sz val="20"/>
      <color auto="1"/>
      <name val="ＭＳ Ｐ明朝"/>
      <family val="1"/>
    </font>
    <font>
      <sz val="7"/>
      <color auto="1"/>
      <name val="ＭＳ Ｐ明朝"/>
    </font>
    <font>
      <sz val="6"/>
      <color auto="1"/>
      <name val="游ゴシック"/>
      <family val="3"/>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style="dotted">
        <color indexed="64"/>
      </top>
      <bottom style="thin">
        <color indexed="64"/>
      </bottom>
      <diagonal/>
    </border>
    <border>
      <left/>
      <right/>
      <top style="dotted">
        <color indexed="64"/>
      </top>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s>
  <cellStyleXfs count="5">
    <xf numFmtId="0" fontId="0" fillId="0" borderId="0">
      <alignment vertical="center"/>
    </xf>
    <xf numFmtId="0" fontId="6" fillId="0" borderId="0" applyNumberFormat="0" applyFill="0" applyBorder="0" applyAlignment="0" applyProtection="0">
      <alignment vertical="top"/>
      <protection locked="0"/>
    </xf>
    <xf numFmtId="6" fontId="13" fillId="0" borderId="0" applyFont="0" applyFill="0" applyBorder="0" applyAlignment="0" applyProtection="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62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indent="2"/>
    </xf>
    <xf numFmtId="0" fontId="2" fillId="0" borderId="0" xfId="0" applyFont="1" applyAlignment="1">
      <alignment horizontal="left" vertical="center" indent="15"/>
    </xf>
    <xf numFmtId="0" fontId="2" fillId="0" borderId="0" xfId="0" applyFont="1" applyAlignment="1">
      <alignment vertical="center"/>
    </xf>
    <xf numFmtId="0" fontId="2" fillId="0" borderId="0" xfId="0" applyFont="1" applyAlignment="1">
      <alignment horizontal="right" vertical="center"/>
    </xf>
    <xf numFmtId="0" fontId="2" fillId="2"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5" fillId="0" borderId="0" xfId="0" applyFont="1">
      <alignment vertical="center"/>
    </xf>
    <xf numFmtId="0" fontId="7" fillId="0" borderId="0" xfId="1" applyFont="1" applyAlignment="1" applyProtection="1">
      <alignment horizontal="left" vertical="center"/>
    </xf>
    <xf numFmtId="0" fontId="8" fillId="0" borderId="0" xfId="0" applyFont="1">
      <alignment vertical="center"/>
    </xf>
    <xf numFmtId="0" fontId="9" fillId="0" borderId="0" xfId="0" applyFont="1" applyAlignment="1">
      <alignment vertical="center"/>
    </xf>
    <xf numFmtId="0" fontId="6" fillId="0" borderId="0" xfId="1" applyAlignment="1" applyProtection="1">
      <alignment vertical="center"/>
    </xf>
    <xf numFmtId="0" fontId="4" fillId="0" borderId="0" xfId="0" applyFont="1" applyAlignment="1">
      <alignment horizontal="left" vertical="center" indent="2"/>
    </xf>
    <xf numFmtId="0" fontId="10" fillId="0" borderId="0" xfId="0" applyFont="1" applyAlignment="1">
      <alignment horizontal="left" vertical="center"/>
    </xf>
    <xf numFmtId="0" fontId="0" fillId="0" borderId="0" xfId="0" applyAlignment="1">
      <alignment vertical="center"/>
    </xf>
    <xf numFmtId="0" fontId="11" fillId="0" borderId="0" xfId="0" applyFont="1" applyAlignment="1">
      <alignment horizontal="center" vertical="center"/>
    </xf>
    <xf numFmtId="0" fontId="12" fillId="0" borderId="0" xfId="0" applyFont="1">
      <alignment vertical="center"/>
    </xf>
    <xf numFmtId="0" fontId="11" fillId="0" borderId="0" xfId="1" applyFont="1" applyAlignment="1" applyProtection="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Fill="1" applyBorder="1" applyAlignment="1" applyProtection="1">
      <alignment vertical="center" wrapText="1"/>
      <protection locked="0"/>
    </xf>
    <xf numFmtId="0" fontId="2" fillId="3" borderId="4" xfId="0" applyFont="1" applyFill="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protection locked="0"/>
    </xf>
    <xf numFmtId="0" fontId="2" fillId="0" borderId="6" xfId="0" applyFont="1" applyBorder="1" applyAlignment="1" applyProtection="1">
      <alignment horizontal="left" vertical="center" wrapText="1"/>
      <protection locked="0"/>
    </xf>
    <xf numFmtId="0" fontId="2" fillId="4" borderId="0" xfId="0" applyFont="1" applyFill="1" applyAlignment="1" applyProtection="1">
      <alignment horizontal="center" vertical="center"/>
      <protection locked="0"/>
    </xf>
    <xf numFmtId="0" fontId="2" fillId="0" borderId="0" xfId="0" applyFont="1" applyFill="1" applyBorder="1" applyAlignment="1">
      <alignment vertical="center" wrapText="1"/>
    </xf>
    <xf numFmtId="0" fontId="2" fillId="0" borderId="7" xfId="0" applyFont="1" applyFill="1" applyBorder="1" applyAlignment="1">
      <alignment horizontal="left" vertical="center" wrapText="1"/>
    </xf>
    <xf numFmtId="0" fontId="2" fillId="4" borderId="3"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4" borderId="5" xfId="0" applyFont="1" applyFill="1" applyBorder="1" applyAlignment="1" applyProtection="1">
      <alignment horizontal="left" vertical="center" wrapText="1"/>
      <protection locked="0"/>
    </xf>
    <xf numFmtId="6" fontId="2" fillId="0" borderId="8" xfId="2" applyFont="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shrinkToFit="1"/>
      <protection locked="0"/>
    </xf>
    <xf numFmtId="0" fontId="2" fillId="3" borderId="5" xfId="0" applyFont="1" applyFill="1" applyBorder="1" applyAlignment="1" applyProtection="1">
      <alignment horizontal="left" vertical="center" wrapText="1" shrinkToFit="1"/>
      <protection locked="0"/>
    </xf>
    <xf numFmtId="0" fontId="2" fillId="3" borderId="4" xfId="0" applyFont="1" applyFill="1" applyBorder="1" applyAlignment="1" applyProtection="1">
      <alignment horizontal="left" vertical="center" wrapText="1"/>
      <protection locked="0"/>
    </xf>
    <xf numFmtId="6" fontId="2" fillId="0" borderId="5" xfId="2" applyFont="1" applyBorder="1" applyAlignment="1" applyProtection="1">
      <alignment horizontal="left" vertical="center" wrapText="1"/>
      <protection locked="0"/>
    </xf>
    <xf numFmtId="0" fontId="2" fillId="0" borderId="8" xfId="0" applyFont="1" applyBorder="1" applyAlignment="1" applyProtection="1">
      <alignment horizontal="center" vertical="center" shrinkToFit="1"/>
      <protection locked="0"/>
    </xf>
    <xf numFmtId="0" fontId="2" fillId="4" borderId="2"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wrapText="1"/>
      <protection locked="0"/>
    </xf>
    <xf numFmtId="6" fontId="2" fillId="0" borderId="7" xfId="2" applyFont="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shrinkToFit="1"/>
      <protection locked="0"/>
    </xf>
    <xf numFmtId="0" fontId="2" fillId="3" borderId="0" xfId="0" applyFont="1" applyFill="1" applyBorder="1" applyAlignment="1" applyProtection="1">
      <alignment horizontal="left" vertical="center" wrapText="1" shrinkToFit="1"/>
      <protection locked="0"/>
    </xf>
    <xf numFmtId="0" fontId="2" fillId="3" borderId="6" xfId="0" applyFont="1" applyFill="1" applyBorder="1" applyAlignment="1" applyProtection="1">
      <alignment horizontal="left" vertical="center" wrapText="1"/>
      <protection locked="0"/>
    </xf>
    <xf numFmtId="6" fontId="2" fillId="0" borderId="0" xfId="2" applyFont="1" applyBorder="1" applyAlignment="1" applyProtection="1">
      <alignment horizontal="left" vertical="center" wrapText="1"/>
      <protection locked="0"/>
    </xf>
    <xf numFmtId="0" fontId="2" fillId="0" borderId="7" xfId="0" applyFont="1" applyBorder="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2" fillId="3" borderId="0" xfId="0" applyFont="1" applyFill="1" applyAlignment="1" applyProtection="1">
      <alignment horizontal="center" vertical="top" wrapText="1"/>
      <protection locked="0"/>
    </xf>
    <xf numFmtId="0" fontId="2" fillId="3" borderId="7" xfId="0" applyFont="1" applyFill="1" applyBorder="1" applyAlignment="1" applyProtection="1">
      <alignment horizontal="left" vertical="center" wrapText="1"/>
      <protection locked="0"/>
    </xf>
    <xf numFmtId="176" fontId="2" fillId="4" borderId="0" xfId="0" applyNumberFormat="1" applyFont="1" applyFill="1" applyAlignment="1" applyProtection="1">
      <alignment horizontal="right" vertical="center"/>
      <protection locked="0"/>
    </xf>
    <xf numFmtId="0" fontId="2" fillId="0" borderId="0" xfId="0" applyFont="1" applyFill="1" applyAlignment="1" applyProtection="1">
      <alignment horizontal="center" vertical="center"/>
      <protection locked="0"/>
    </xf>
    <xf numFmtId="0" fontId="2" fillId="0" borderId="0" xfId="0" applyFont="1" applyFill="1" applyBorder="1" applyAlignment="1" applyProtection="1">
      <alignment horizontal="right" vertical="center" wrapText="1"/>
      <protection locked="0"/>
    </xf>
    <xf numFmtId="0" fontId="2" fillId="0" borderId="0" xfId="0" applyFont="1" applyFill="1" applyBorder="1" applyAlignment="1" applyProtection="1">
      <alignment vertical="center" wrapText="1"/>
      <protection locked="0"/>
    </xf>
    <xf numFmtId="0" fontId="2" fillId="0" borderId="7" xfId="0" applyFont="1" applyFill="1" applyBorder="1" applyAlignment="1" applyProtection="1">
      <alignment horizontal="left" vertical="center" wrapText="1" shrinkToFit="1"/>
      <protection locked="0"/>
    </xf>
    <xf numFmtId="0" fontId="2" fillId="0" borderId="0" xfId="0" applyFont="1" applyBorder="1" applyAlignment="1">
      <alignment vertical="center"/>
    </xf>
    <xf numFmtId="0" fontId="2" fillId="0" borderId="0" xfId="0" applyFont="1" applyFill="1" applyBorder="1" applyAlignment="1">
      <alignment horizontal="right" vertical="center" wrapText="1"/>
    </xf>
    <xf numFmtId="0" fontId="2" fillId="3" borderId="0" xfId="0" applyFont="1" applyFill="1" applyAlignment="1" applyProtection="1">
      <alignment vertical="top" wrapText="1"/>
      <protection locked="0"/>
    </xf>
    <xf numFmtId="0" fontId="2" fillId="4" borderId="9"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4" borderId="11"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shrinkToFit="1"/>
      <protection locked="0"/>
    </xf>
    <xf numFmtId="0" fontId="2" fillId="3" borderId="11" xfId="0" applyFont="1" applyFill="1" applyBorder="1" applyAlignment="1" applyProtection="1">
      <alignment horizontal="left" vertical="center" wrapText="1" shrinkToFit="1"/>
      <protection locked="0"/>
    </xf>
    <xf numFmtId="0" fontId="2" fillId="3" borderId="12" xfId="0" applyFont="1" applyFill="1" applyBorder="1" applyAlignment="1" applyProtection="1">
      <alignment horizontal="left" vertical="center" wrapText="1"/>
      <protection locked="0"/>
    </xf>
    <xf numFmtId="0" fontId="2" fillId="0" borderId="9" xfId="0" applyFont="1" applyBorder="1" applyAlignment="1">
      <alignment horizontal="left" vertical="center" wrapText="1"/>
    </xf>
    <xf numFmtId="0" fontId="2" fillId="0" borderId="11" xfId="0" applyFont="1" applyFill="1" applyBorder="1" applyAlignment="1">
      <alignment vertical="center" wrapText="1"/>
    </xf>
    <xf numFmtId="0" fontId="2" fillId="0" borderId="11" xfId="0" applyFont="1" applyFill="1" applyBorder="1" applyAlignment="1">
      <alignment horizontal="right" vertical="center" wrapText="1"/>
    </xf>
    <xf numFmtId="0" fontId="2" fillId="0" borderId="10" xfId="0" applyFont="1" applyFill="1" applyBorder="1" applyAlignment="1">
      <alignment vertical="center" wrapText="1"/>
    </xf>
    <xf numFmtId="0" fontId="2" fillId="3" borderId="12" xfId="0" applyFont="1" applyFill="1" applyBorder="1" applyAlignment="1" applyProtection="1">
      <alignment horizontal="left" vertical="center"/>
      <protection locked="0"/>
    </xf>
    <xf numFmtId="0" fontId="2" fillId="0" borderId="12" xfId="0" applyFont="1" applyBorder="1" applyAlignment="1" applyProtection="1">
      <alignment horizontal="left" vertical="center" wrapText="1"/>
      <protection locked="0"/>
    </xf>
    <xf numFmtId="0" fontId="14" fillId="0" borderId="0" xfId="0" applyFont="1" applyAlignment="1">
      <alignment horizontal="right" vertical="center"/>
    </xf>
    <xf numFmtId="0" fontId="15"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left" vertical="top"/>
    </xf>
    <xf numFmtId="0" fontId="15" fillId="0" borderId="0" xfId="0" applyFont="1" applyBorder="1" applyAlignment="1">
      <alignment horizontal="left" vertical="top"/>
    </xf>
    <xf numFmtId="0" fontId="17" fillId="0" borderId="0" xfId="0" applyFont="1" applyAlignment="1">
      <alignment horizontal="center" vertical="center"/>
    </xf>
    <xf numFmtId="0" fontId="0" fillId="0" borderId="0" xfId="0">
      <alignment vertical="center"/>
    </xf>
    <xf numFmtId="0" fontId="18" fillId="0" borderId="0" xfId="0" applyFont="1" applyBorder="1" applyAlignment="1">
      <alignment horizontal="left" vertical="top"/>
    </xf>
    <xf numFmtId="0" fontId="18" fillId="0" borderId="0" xfId="0" applyFont="1" applyBorder="1" applyAlignment="1">
      <alignment horizontal="left" vertical="center"/>
    </xf>
    <xf numFmtId="0" fontId="2" fillId="0" borderId="0" xfId="0" applyFont="1" applyProtection="1">
      <alignment vertical="center"/>
      <protection locked="0"/>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19"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19" fillId="5" borderId="5" xfId="0" applyFont="1" applyFill="1" applyBorder="1" applyAlignment="1" applyProtection="1">
      <alignment horizontal="center" vertical="center"/>
      <protection locked="0"/>
    </xf>
    <xf numFmtId="0" fontId="19" fillId="5" borderId="3" xfId="0" applyFont="1" applyFill="1" applyBorder="1" applyAlignment="1" applyProtection="1">
      <alignment horizontal="center" vertical="center"/>
      <protection locked="0"/>
    </xf>
    <xf numFmtId="0" fontId="19" fillId="0" borderId="5" xfId="0" applyFont="1" applyBorder="1" applyAlignment="1">
      <alignment horizontal="center" vertical="center"/>
    </xf>
    <xf numFmtId="0" fontId="19" fillId="0" borderId="8" xfId="0" applyFont="1" applyBorder="1" applyAlignment="1">
      <alignment horizontal="center" vertical="center"/>
    </xf>
    <xf numFmtId="0" fontId="2" fillId="2" borderId="4" xfId="0" applyFont="1" applyFill="1" applyBorder="1" applyAlignment="1">
      <alignment horizontal="center" vertical="center" wrapText="1"/>
    </xf>
    <xf numFmtId="49" fontId="19" fillId="5" borderId="4" xfId="0" applyNumberFormat="1" applyFont="1" applyFill="1" applyBorder="1" applyAlignment="1" applyProtection="1">
      <alignment horizontal="center" vertical="center"/>
      <protection locked="0"/>
    </xf>
    <xf numFmtId="0" fontId="19" fillId="0" borderId="0" xfId="0" applyFont="1" applyBorder="1" applyAlignment="1">
      <alignment horizontal="left" vertical="center" wrapText="1"/>
    </xf>
    <xf numFmtId="0" fontId="19" fillId="0" borderId="0" xfId="0" applyFont="1" applyFill="1" applyBorder="1" applyAlignment="1">
      <alignment horizontal="center" vertical="center" wrapText="1"/>
    </xf>
    <xf numFmtId="0" fontId="19" fillId="2" borderId="6" xfId="0" applyFont="1" applyFill="1" applyBorder="1" applyAlignment="1">
      <alignment horizontal="center" vertical="center"/>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2" borderId="6" xfId="0" applyFont="1" applyFill="1" applyBorder="1" applyAlignment="1">
      <alignment horizontal="center" vertical="center" wrapText="1"/>
    </xf>
    <xf numFmtId="49" fontId="19" fillId="5" borderId="6" xfId="0" applyNumberFormat="1" applyFont="1" applyFill="1" applyBorder="1" applyAlignment="1" applyProtection="1">
      <alignment horizontal="center" vertical="center"/>
      <protection locked="0"/>
    </xf>
    <xf numFmtId="0" fontId="19" fillId="2" borderId="1" xfId="0" applyFont="1" applyFill="1" applyBorder="1" applyAlignment="1">
      <alignment horizontal="center"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8" xfId="0" applyFont="1" applyBorder="1" applyAlignment="1">
      <alignment horizontal="left" vertical="center" wrapText="1"/>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9" fillId="0" borderId="8" xfId="0" applyFont="1" applyBorder="1" applyAlignment="1">
      <alignment horizontal="left" vertical="center"/>
    </xf>
    <xf numFmtId="0" fontId="19" fillId="0" borderId="3" xfId="0" applyFont="1" applyBorder="1">
      <alignment vertical="center"/>
    </xf>
    <xf numFmtId="0" fontId="19" fillId="0" borderId="5" xfId="0" applyFont="1" applyBorder="1">
      <alignment vertical="center"/>
    </xf>
    <xf numFmtId="0" fontId="19" fillId="0" borderId="8" xfId="0" applyFont="1" applyBorder="1">
      <alignment vertical="center"/>
    </xf>
    <xf numFmtId="0" fontId="2"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19" fillId="0" borderId="2" xfId="0" applyFont="1" applyBorder="1" applyAlignment="1">
      <alignment horizontal="left" vertical="center" wrapText="1"/>
    </xf>
    <xf numFmtId="0" fontId="19" fillId="0" borderId="0" xfId="0" applyFont="1" applyAlignment="1">
      <alignment horizontal="left" vertical="center" wrapText="1"/>
    </xf>
    <xf numFmtId="0" fontId="19" fillId="0" borderId="7" xfId="0" applyFont="1" applyBorder="1" applyAlignment="1">
      <alignment horizontal="left" vertical="center" wrapText="1"/>
    </xf>
    <xf numFmtId="0" fontId="19" fillId="0" borderId="2" xfId="0" applyFont="1" applyBorder="1" applyAlignment="1">
      <alignment horizontal="left" vertical="center"/>
    </xf>
    <xf numFmtId="0" fontId="19" fillId="0" borderId="0" xfId="0" applyFont="1" applyBorder="1" applyAlignment="1">
      <alignment horizontal="left" vertical="center"/>
    </xf>
    <xf numFmtId="0" fontId="19" fillId="0" borderId="7" xfId="0" applyFont="1" applyBorder="1" applyAlignment="1">
      <alignment horizontal="left" vertical="center"/>
    </xf>
    <xf numFmtId="0" fontId="19" fillId="0" borderId="2" xfId="0" applyFont="1" applyBorder="1">
      <alignment vertical="center"/>
    </xf>
    <xf numFmtId="0" fontId="19" fillId="0" borderId="7" xfId="0" applyFont="1" applyBorder="1">
      <alignment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2" fillId="2" borderId="12" xfId="0" applyFont="1" applyFill="1" applyBorder="1" applyAlignment="1">
      <alignment horizontal="center" vertical="center" wrapText="1"/>
    </xf>
    <xf numFmtId="49" fontId="19" fillId="5" borderId="12" xfId="0" applyNumberFormat="1" applyFont="1" applyFill="1" applyBorder="1" applyAlignment="1" applyProtection="1">
      <alignment horizontal="center" vertical="center"/>
      <protection locked="0"/>
    </xf>
    <xf numFmtId="0" fontId="19" fillId="0" borderId="9" xfId="0" applyFont="1" applyBorder="1" applyAlignment="1">
      <alignment horizontal="left" vertical="center" wrapText="1"/>
    </xf>
    <xf numFmtId="0" fontId="19"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9" xfId="0" applyFont="1" applyBorder="1" applyAlignment="1">
      <alignment horizontal="left" vertical="center"/>
    </xf>
    <xf numFmtId="0" fontId="19" fillId="0" borderId="11" xfId="0" applyFont="1" applyBorder="1" applyAlignment="1">
      <alignment horizontal="left" vertical="center"/>
    </xf>
    <xf numFmtId="0" fontId="19" fillId="0" borderId="10" xfId="0" applyFont="1" applyBorder="1" applyAlignment="1">
      <alignment horizontal="left" vertical="center"/>
    </xf>
    <xf numFmtId="0" fontId="19" fillId="0" borderId="9" xfId="0" applyFont="1" applyBorder="1">
      <alignment vertical="center"/>
    </xf>
    <xf numFmtId="0" fontId="19" fillId="0" borderId="11" xfId="0" applyFont="1" applyBorder="1">
      <alignment vertical="center"/>
    </xf>
    <xf numFmtId="0" fontId="19" fillId="0" borderId="10" xfId="0" applyFont="1" applyBorder="1">
      <alignment vertical="center"/>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0" borderId="5" xfId="0" applyFont="1" applyBorder="1" applyAlignment="1">
      <alignment horizontal="center" vertical="center" wrapText="1"/>
    </xf>
    <xf numFmtId="38" fontId="19" fillId="4" borderId="5" xfId="3" applyFont="1" applyFill="1" applyBorder="1" applyAlignment="1" applyProtection="1">
      <alignment horizontal="center" vertical="center" wrapText="1"/>
      <protection locked="0"/>
    </xf>
    <xf numFmtId="177" fontId="19" fillId="0" borderId="22" xfId="0" applyNumberFormat="1" applyFont="1" applyBorder="1" applyAlignment="1">
      <alignment horizontal="center" vertical="center" wrapText="1"/>
    </xf>
    <xf numFmtId="178" fontId="19" fillId="5" borderId="23" xfId="3" applyNumberFormat="1" applyFont="1" applyFill="1" applyBorder="1" applyAlignment="1" applyProtection="1">
      <alignment horizontal="right" vertical="center" wrapText="1"/>
      <protection locked="0"/>
    </xf>
    <xf numFmtId="0" fontId="19" fillId="5" borderId="24" xfId="0" applyFont="1" applyFill="1" applyBorder="1" applyAlignment="1" applyProtection="1">
      <alignment horizontal="left" vertical="center" wrapText="1"/>
      <protection locked="0"/>
    </xf>
    <xf numFmtId="0" fontId="19" fillId="5" borderId="3" xfId="0" applyFont="1" applyFill="1" applyBorder="1" applyAlignment="1" applyProtection="1">
      <alignment horizontal="left" vertical="center" wrapText="1"/>
      <protection locked="0"/>
    </xf>
    <xf numFmtId="0" fontId="19" fillId="5" borderId="1" xfId="0" applyFont="1" applyFill="1" applyBorder="1" applyAlignment="1" applyProtection="1">
      <alignment horizontal="left" vertical="center" wrapText="1"/>
      <protection locked="0"/>
    </xf>
    <xf numFmtId="0" fontId="19" fillId="0" borderId="1" xfId="0" applyFont="1" applyBorder="1" applyAlignment="1">
      <alignment vertical="center" wrapText="1"/>
    </xf>
    <xf numFmtId="0" fontId="19" fillId="0" borderId="1" xfId="0" applyFont="1" applyBorder="1">
      <alignment vertical="center"/>
    </xf>
    <xf numFmtId="0" fontId="19" fillId="0" borderId="4" xfId="0" applyFont="1" applyBorder="1" applyAlignment="1">
      <alignment horizontal="left" vertical="center" wrapText="1"/>
    </xf>
    <xf numFmtId="0" fontId="19" fillId="0" borderId="4" xfId="0" applyFont="1" applyBorder="1" applyAlignment="1">
      <alignment horizontal="left" vertical="center"/>
    </xf>
    <xf numFmtId="0" fontId="21" fillId="0" borderId="4"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xf>
    <xf numFmtId="38" fontId="19" fillId="4" borderId="0" xfId="3" applyFont="1" applyFill="1" applyBorder="1" applyAlignment="1" applyProtection="1">
      <alignment horizontal="center" vertical="center" wrapText="1"/>
      <protection locked="0"/>
    </xf>
    <xf numFmtId="177" fontId="19" fillId="0" borderId="13" xfId="0" applyNumberFormat="1" applyFont="1" applyBorder="1" applyAlignment="1">
      <alignment horizontal="center" vertical="center" wrapText="1"/>
    </xf>
    <xf numFmtId="178" fontId="19" fillId="5" borderId="17" xfId="3" applyNumberFormat="1" applyFont="1" applyFill="1" applyBorder="1" applyAlignment="1" applyProtection="1">
      <alignment horizontal="right" vertical="center" wrapText="1"/>
      <protection locked="0"/>
    </xf>
    <xf numFmtId="0" fontId="19" fillId="5" borderId="0" xfId="0" applyFont="1" applyFill="1" applyBorder="1" applyAlignment="1" applyProtection="1">
      <alignment horizontal="center" vertical="center" wrapText="1"/>
      <protection locked="0"/>
    </xf>
    <xf numFmtId="0" fontId="19" fillId="5" borderId="18" xfId="0" applyFont="1" applyFill="1" applyBorder="1" applyAlignment="1" applyProtection="1">
      <alignment horizontal="left" vertical="center" wrapText="1"/>
      <protection locked="0"/>
    </xf>
    <xf numFmtId="0" fontId="19" fillId="5" borderId="2" xfId="0" applyFont="1" applyFill="1" applyBorder="1" applyAlignment="1" applyProtection="1">
      <alignment horizontal="left" vertical="center" wrapText="1"/>
      <protection locked="0"/>
    </xf>
    <xf numFmtId="0" fontId="19" fillId="0" borderId="6" xfId="0" applyFont="1" applyBorder="1" applyAlignment="1">
      <alignment horizontal="left" vertical="center" wrapText="1"/>
    </xf>
    <xf numFmtId="0" fontId="19" fillId="0" borderId="6" xfId="0" applyFont="1" applyBorder="1" applyAlignment="1">
      <alignment horizontal="left" vertical="center"/>
    </xf>
    <xf numFmtId="0" fontId="21" fillId="0" borderId="6" xfId="0" applyFont="1" applyFill="1" applyBorder="1" applyAlignment="1">
      <alignment vertical="center" wrapText="1"/>
    </xf>
    <xf numFmtId="0" fontId="19" fillId="3" borderId="6"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0" fontId="19" fillId="2" borderId="7" xfId="0" applyFont="1" applyFill="1" applyBorder="1" applyAlignment="1">
      <alignment horizontal="center" vertical="center"/>
    </xf>
    <xf numFmtId="0" fontId="19" fillId="5" borderId="9" xfId="0" applyFont="1" applyFill="1" applyBorder="1" applyAlignment="1" applyProtection="1">
      <alignment horizontal="left" vertical="center" wrapText="1"/>
      <protection locked="0"/>
    </xf>
    <xf numFmtId="0" fontId="19" fillId="2" borderId="4" xfId="0" applyFont="1" applyFill="1" applyBorder="1" applyAlignment="1">
      <alignment horizontal="center" vertical="center" wrapText="1"/>
    </xf>
    <xf numFmtId="0" fontId="19" fillId="5" borderId="8" xfId="0" applyFont="1" applyFill="1" applyBorder="1" applyAlignment="1" applyProtection="1">
      <alignment horizontal="left" vertical="center" wrapText="1" shrinkToFit="1"/>
      <protection locked="0"/>
    </xf>
    <xf numFmtId="0" fontId="19" fillId="5" borderId="4" xfId="0" applyFont="1" applyFill="1" applyBorder="1" applyAlignment="1" applyProtection="1">
      <alignment horizontal="left" vertical="center" wrapText="1" shrinkToFit="1"/>
      <protection locked="0"/>
    </xf>
    <xf numFmtId="0" fontId="19" fillId="5" borderId="1" xfId="0" applyFont="1" applyFill="1" applyBorder="1" applyAlignment="1" applyProtection="1">
      <alignment horizontal="left" vertical="center" wrapText="1" shrinkToFit="1"/>
      <protection locked="0"/>
    </xf>
    <xf numFmtId="38" fontId="19" fillId="5" borderId="17" xfId="3" applyFont="1" applyFill="1" applyBorder="1" applyAlignment="1" applyProtection="1">
      <alignment horizontal="center" vertical="center" wrapText="1"/>
      <protection locked="0"/>
    </xf>
    <xf numFmtId="0" fontId="19" fillId="2" borderId="6" xfId="0" applyFont="1" applyFill="1" applyBorder="1" applyAlignment="1">
      <alignment horizontal="center" vertical="center" wrapText="1"/>
    </xf>
    <xf numFmtId="0" fontId="19" fillId="5" borderId="7" xfId="0" applyFont="1" applyFill="1" applyBorder="1" applyAlignment="1" applyProtection="1">
      <alignment horizontal="left" vertical="center" wrapText="1" shrinkToFit="1"/>
      <protection locked="0"/>
    </xf>
    <xf numFmtId="0" fontId="19" fillId="5" borderId="6" xfId="0" applyFont="1" applyFill="1" applyBorder="1" applyAlignment="1" applyProtection="1">
      <alignment horizontal="left" vertical="center" wrapText="1" shrinkToFit="1"/>
      <protection locked="0"/>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38" fontId="19" fillId="4" borderId="11" xfId="3" applyFont="1" applyFill="1" applyBorder="1" applyAlignment="1" applyProtection="1">
      <alignment horizontal="center" vertical="center" wrapText="1"/>
      <protection locked="0"/>
    </xf>
    <xf numFmtId="177" fontId="19" fillId="0" borderId="19" xfId="0" applyNumberFormat="1" applyFont="1" applyBorder="1" applyAlignment="1">
      <alignment horizontal="center" vertical="center" wrapText="1"/>
    </xf>
    <xf numFmtId="38" fontId="19" fillId="5" borderId="20" xfId="3" applyFont="1" applyFill="1" applyBorder="1" applyAlignment="1" applyProtection="1">
      <alignment horizontal="center" vertical="center" wrapText="1"/>
      <protection locked="0"/>
    </xf>
    <xf numFmtId="0" fontId="19" fillId="0" borderId="11" xfId="0" applyFont="1" applyBorder="1" applyAlignment="1">
      <alignment horizontal="right" vertical="center" wrapText="1"/>
    </xf>
    <xf numFmtId="38" fontId="19" fillId="3" borderId="5" xfId="3" applyFont="1" applyFill="1" applyBorder="1" applyAlignment="1" applyProtection="1">
      <alignment horizontal="center" vertical="center" wrapText="1"/>
      <protection locked="0"/>
    </xf>
    <xf numFmtId="38" fontId="19" fillId="3" borderId="0" xfId="3"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protection locked="0"/>
    </xf>
    <xf numFmtId="38" fontId="19" fillId="0" borderId="17" xfId="3" applyFont="1" applyFill="1" applyBorder="1" applyAlignment="1" applyProtection="1">
      <alignment horizontal="center" vertical="center" wrapText="1"/>
      <protection locked="0"/>
    </xf>
    <xf numFmtId="38" fontId="19" fillId="3" borderId="11" xfId="3" applyFont="1" applyFill="1" applyBorder="1" applyAlignment="1" applyProtection="1">
      <alignment horizontal="center" vertical="center" wrapText="1"/>
      <protection locked="0"/>
    </xf>
    <xf numFmtId="38" fontId="19" fillId="0" borderId="20" xfId="3"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wrapText="1"/>
    </xf>
    <xf numFmtId="179" fontId="19" fillId="0" borderId="5" xfId="2" applyNumberFormat="1" applyFont="1" applyBorder="1" applyAlignment="1">
      <alignment horizontal="center" vertical="center" wrapText="1"/>
    </xf>
    <xf numFmtId="179" fontId="19" fillId="0" borderId="22" xfId="0" applyNumberFormat="1" applyFont="1" applyBorder="1" applyAlignment="1">
      <alignment horizontal="center" vertical="center" wrapText="1"/>
    </xf>
    <xf numFmtId="179" fontId="19" fillId="0" borderId="23" xfId="0" applyNumberFormat="1" applyFont="1" applyBorder="1" applyAlignment="1">
      <alignment horizontal="center" vertical="center" wrapText="1"/>
    </xf>
    <xf numFmtId="0" fontId="19" fillId="0" borderId="12" xfId="0" applyFont="1" applyBorder="1" applyAlignment="1">
      <alignment horizontal="center" vertical="center"/>
    </xf>
    <xf numFmtId="179" fontId="19" fillId="0" borderId="0" xfId="2" applyNumberFormat="1" applyFont="1" applyBorder="1" applyAlignment="1">
      <alignment horizontal="center" vertical="center" wrapText="1"/>
    </xf>
    <xf numFmtId="179" fontId="19" fillId="0" borderId="13" xfId="0" applyNumberFormat="1" applyFont="1" applyBorder="1" applyAlignment="1">
      <alignment horizontal="center" vertical="center" wrapText="1"/>
    </xf>
    <xf numFmtId="179" fontId="19" fillId="0" borderId="17" xfId="0" applyNumberFormat="1" applyFont="1" applyBorder="1" applyAlignment="1">
      <alignment horizontal="center" vertical="center" wrapText="1"/>
    </xf>
    <xf numFmtId="0" fontId="19" fillId="2" borderId="12" xfId="0" applyFont="1" applyFill="1" applyBorder="1" applyAlignment="1">
      <alignment horizontal="center" vertical="center" wrapText="1"/>
    </xf>
    <xf numFmtId="0" fontId="19" fillId="5" borderId="10" xfId="0" applyFont="1" applyFill="1" applyBorder="1" applyAlignment="1" applyProtection="1">
      <alignment horizontal="left" vertical="center" wrapText="1" shrinkToFit="1"/>
      <protection locked="0"/>
    </xf>
    <xf numFmtId="0" fontId="19" fillId="5" borderId="12" xfId="0" applyFont="1" applyFill="1" applyBorder="1" applyAlignment="1" applyProtection="1">
      <alignment horizontal="left" vertical="center" wrapText="1" shrinkToFit="1"/>
      <protection locked="0"/>
    </xf>
    <xf numFmtId="179" fontId="19" fillId="5" borderId="8" xfId="4" applyNumberFormat="1" applyFont="1" applyFill="1" applyBorder="1" applyAlignment="1" applyProtection="1">
      <alignment horizontal="center" vertical="center" shrinkToFit="1"/>
      <protection locked="0"/>
    </xf>
    <xf numFmtId="179" fontId="19" fillId="5" borderId="4" xfId="4" applyNumberFormat="1" applyFont="1" applyFill="1" applyBorder="1" applyAlignment="1" applyProtection="1">
      <alignment horizontal="center" vertical="center" shrinkToFit="1"/>
      <protection locked="0"/>
    </xf>
    <xf numFmtId="179" fontId="19" fillId="5" borderId="1" xfId="4" applyNumberFormat="1" applyFont="1" applyFill="1" applyBorder="1" applyAlignment="1" applyProtection="1">
      <alignment horizontal="center" vertical="center" shrinkToFit="1"/>
      <protection locked="0"/>
    </xf>
    <xf numFmtId="179" fontId="19" fillId="5" borderId="7" xfId="4" applyNumberFormat="1" applyFont="1" applyFill="1" applyBorder="1" applyAlignment="1" applyProtection="1">
      <alignment horizontal="center" vertical="center" shrinkToFit="1"/>
      <protection locked="0"/>
    </xf>
    <xf numFmtId="179" fontId="19" fillId="5" borderId="6" xfId="4" applyNumberFormat="1" applyFont="1" applyFill="1" applyBorder="1" applyAlignment="1" applyProtection="1">
      <alignment horizontal="center" vertical="center" shrinkToFit="1"/>
      <protection locked="0"/>
    </xf>
    <xf numFmtId="179" fontId="19" fillId="0" borderId="11" xfId="2" applyNumberFormat="1" applyFont="1" applyBorder="1" applyAlignment="1">
      <alignment horizontal="center" vertical="center" wrapText="1"/>
    </xf>
    <xf numFmtId="179" fontId="19" fillId="0" borderId="19" xfId="0" applyNumberFormat="1" applyFont="1" applyBorder="1" applyAlignment="1">
      <alignment horizontal="center" vertical="center" wrapText="1"/>
    </xf>
    <xf numFmtId="179" fontId="19" fillId="0" borderId="20" xfId="0" applyNumberFormat="1" applyFont="1" applyBorder="1" applyAlignment="1">
      <alignment horizontal="center" vertical="center" wrapText="1"/>
    </xf>
    <xf numFmtId="0" fontId="19" fillId="5" borderId="21" xfId="0" applyFont="1" applyFill="1" applyBorder="1" applyAlignment="1" applyProtection="1">
      <alignment horizontal="left" vertical="center" wrapText="1"/>
      <protection locked="0"/>
    </xf>
    <xf numFmtId="179" fontId="19" fillId="5" borderId="10" xfId="4" applyNumberFormat="1" applyFont="1" applyFill="1" applyBorder="1" applyAlignment="1" applyProtection="1">
      <alignment horizontal="center" vertical="center" shrinkToFit="1"/>
      <protection locked="0"/>
    </xf>
    <xf numFmtId="179" fontId="19" fillId="5" borderId="12" xfId="4" applyNumberFormat="1" applyFont="1" applyFill="1" applyBorder="1" applyAlignment="1" applyProtection="1">
      <alignment horizontal="center" vertical="center" shrinkToFit="1"/>
      <protection locked="0"/>
    </xf>
    <xf numFmtId="0" fontId="19" fillId="0" borderId="12" xfId="0" applyFont="1" applyBorder="1" applyAlignment="1">
      <alignment horizontal="left" vertical="center" wrapText="1"/>
    </xf>
    <xf numFmtId="0" fontId="19" fillId="0" borderId="12" xfId="0" applyFont="1" applyBorder="1" applyAlignment="1">
      <alignment horizontal="left" vertical="center"/>
    </xf>
    <xf numFmtId="0" fontId="21" fillId="0" borderId="12" xfId="0" applyFont="1" applyFill="1" applyBorder="1" applyAlignment="1">
      <alignment vertical="center" wrapText="1"/>
    </xf>
    <xf numFmtId="0" fontId="19" fillId="0" borderId="0" xfId="0" applyFont="1" applyAlignment="1" applyProtection="1">
      <alignment vertical="center" shrinkToFit="1"/>
      <protection locked="0"/>
    </xf>
    <xf numFmtId="0" fontId="19" fillId="0" borderId="0" xfId="0" applyFont="1" applyAlignment="1">
      <alignment vertical="center"/>
    </xf>
    <xf numFmtId="0" fontId="19" fillId="0" borderId="0" xfId="0" applyFont="1" applyAlignment="1">
      <alignment horizontal="center" vertical="center" shrinkToFit="1"/>
    </xf>
    <xf numFmtId="0" fontId="19" fillId="0" borderId="0" xfId="0" applyFont="1" applyAlignment="1">
      <alignment vertical="center"/>
    </xf>
    <xf numFmtId="49" fontId="19" fillId="0" borderId="0" xfId="0" applyNumberFormat="1" applyFont="1">
      <alignment vertical="center"/>
    </xf>
    <xf numFmtId="0" fontId="19" fillId="5" borderId="0" xfId="0" applyFont="1" applyFill="1">
      <alignment vertical="center"/>
    </xf>
    <xf numFmtId="0" fontId="19" fillId="0" borderId="0" xfId="0" applyFont="1" applyProtection="1">
      <alignment vertical="center"/>
    </xf>
    <xf numFmtId="0" fontId="22" fillId="0" borderId="0" xfId="0" applyFont="1" applyProtection="1">
      <alignment vertical="center"/>
    </xf>
    <xf numFmtId="0" fontId="19" fillId="0" borderId="3"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25" xfId="0" applyFont="1" applyBorder="1" applyAlignment="1" applyProtection="1">
      <alignment horizontal="center" vertical="center" textRotation="255" shrinkToFit="1"/>
    </xf>
    <xf numFmtId="0" fontId="19" fillId="0" borderId="26" xfId="0" applyFont="1" applyBorder="1" applyAlignment="1" applyProtection="1">
      <alignment horizontal="center" vertical="center" textRotation="255" shrinkToFit="1"/>
    </xf>
    <xf numFmtId="0" fontId="19" fillId="0" borderId="27" xfId="0" applyFont="1" applyBorder="1" applyAlignment="1" applyProtection="1">
      <alignment horizontal="center" vertical="center" textRotation="255" shrinkToFit="1"/>
    </xf>
    <xf numFmtId="0" fontId="19" fillId="6" borderId="1"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0" xfId="0" applyFont="1" applyFill="1" applyAlignment="1" applyProtection="1">
      <alignment horizontal="center" vertical="center"/>
    </xf>
    <xf numFmtId="0" fontId="23" fillId="0" borderId="0" xfId="0" applyFont="1" applyProtection="1">
      <alignment vertical="center"/>
    </xf>
    <xf numFmtId="0" fontId="23" fillId="0" borderId="0" xfId="0" applyFont="1" applyAlignment="1" applyProtection="1">
      <alignment vertical="center"/>
    </xf>
    <xf numFmtId="0" fontId="24" fillId="0" borderId="0" xfId="0" applyFont="1">
      <alignment vertical="center"/>
    </xf>
    <xf numFmtId="0" fontId="19" fillId="0" borderId="2"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1" xfId="0" applyFont="1" applyBorder="1" applyAlignment="1" applyProtection="1">
      <alignment horizontal="left" vertical="center" shrinkToFit="1"/>
    </xf>
    <xf numFmtId="0" fontId="19" fillId="0" borderId="1" xfId="0" applyFont="1" applyBorder="1" applyAlignment="1" applyProtection="1">
      <alignment horizontal="left" vertical="center"/>
    </xf>
    <xf numFmtId="0" fontId="19" fillId="0" borderId="25" xfId="0" applyFont="1" applyBorder="1" applyAlignment="1" applyProtection="1">
      <alignment vertical="center" shrinkToFit="1"/>
    </xf>
    <xf numFmtId="0" fontId="19" fillId="0" borderId="27" xfId="0" applyFont="1" applyBorder="1" applyAlignment="1" applyProtection="1">
      <alignment vertical="center" shrinkToFit="1"/>
    </xf>
    <xf numFmtId="0" fontId="19" fillId="0" borderId="25" xfId="0" applyFont="1" applyBorder="1" applyAlignment="1" applyProtection="1">
      <alignment vertical="center"/>
    </xf>
    <xf numFmtId="0" fontId="19" fillId="0" borderId="26" xfId="0" applyFont="1" applyBorder="1" applyAlignment="1" applyProtection="1">
      <alignment vertical="center"/>
    </xf>
    <xf numFmtId="0" fontId="19" fillId="0" borderId="27" xfId="0" applyFont="1" applyBorder="1" applyAlignment="1" applyProtection="1">
      <alignment vertical="center"/>
    </xf>
    <xf numFmtId="0" fontId="19" fillId="0" borderId="25" xfId="0" applyFont="1" applyBorder="1" applyAlignment="1" applyProtection="1">
      <alignment horizontal="center" vertical="center" shrinkToFit="1"/>
    </xf>
    <xf numFmtId="0" fontId="19" fillId="0" borderId="27" xfId="0" applyFont="1" applyBorder="1" applyAlignment="1" applyProtection="1">
      <alignment horizontal="center" vertical="center" shrinkToFit="1"/>
    </xf>
    <xf numFmtId="0" fontId="19" fillId="7" borderId="4" xfId="0" applyFont="1" applyFill="1" applyBorder="1" applyAlignment="1" applyProtection="1">
      <alignment horizontal="center" vertical="center"/>
    </xf>
    <xf numFmtId="0" fontId="19" fillId="7" borderId="1" xfId="0" applyFont="1" applyFill="1" applyBorder="1" applyAlignment="1" applyProtection="1">
      <alignment horizontal="center" vertical="center"/>
    </xf>
    <xf numFmtId="0" fontId="19" fillId="0" borderId="25" xfId="0" applyFont="1" applyBorder="1" applyAlignment="1" applyProtection="1">
      <alignment vertical="center" wrapText="1" shrinkToFit="1"/>
    </xf>
    <xf numFmtId="0" fontId="19" fillId="0" borderId="8" xfId="0" applyFont="1" applyBorder="1" applyAlignment="1" applyProtection="1">
      <alignment horizontal="center" vertical="center" shrinkToFit="1"/>
    </xf>
    <xf numFmtId="0" fontId="19" fillId="7" borderId="4" xfId="0" applyFont="1" applyFill="1" applyBorder="1" applyAlignment="1" applyProtection="1">
      <alignment vertical="center"/>
    </xf>
    <xf numFmtId="0" fontId="25" fillId="0" borderId="1" xfId="0" applyFont="1" applyBorder="1" applyAlignment="1">
      <alignment horizontal="center" vertical="center" wrapText="1" shrinkToFit="1"/>
    </xf>
    <xf numFmtId="0" fontId="19" fillId="0" borderId="0" xfId="0" applyFont="1" applyAlignment="1" applyProtection="1">
      <alignment vertical="center"/>
    </xf>
    <xf numFmtId="0" fontId="26" fillId="0" borderId="0" xfId="1" applyFont="1" applyAlignment="1" applyProtection="1">
      <alignment vertical="center"/>
      <protection locked="0"/>
    </xf>
    <xf numFmtId="0" fontId="24" fillId="0" borderId="0" xfId="0" applyFont="1" applyProtection="1">
      <alignment vertical="center"/>
    </xf>
    <xf numFmtId="0" fontId="19" fillId="0" borderId="4" xfId="0" applyFont="1" applyBorder="1" applyAlignment="1" applyProtection="1">
      <alignment horizontal="center" vertical="center"/>
    </xf>
    <xf numFmtId="0" fontId="0" fillId="0" borderId="0" xfId="0" applyAlignment="1" applyProtection="1">
      <alignment vertical="center"/>
    </xf>
    <xf numFmtId="0" fontId="19" fillId="0" borderId="4" xfId="0" applyFont="1" applyBorder="1" applyAlignment="1" applyProtection="1">
      <alignment horizontal="left" vertical="center" shrinkToFit="1"/>
    </xf>
    <xf numFmtId="38" fontId="19" fillId="5" borderId="4" xfId="3" applyFont="1" applyFill="1" applyBorder="1" applyAlignment="1" applyProtection="1">
      <alignment horizontal="left" vertical="center" shrinkToFit="1"/>
      <protection locked="0"/>
    </xf>
    <xf numFmtId="0" fontId="19" fillId="7" borderId="6" xfId="0" applyFont="1" applyFill="1" applyBorder="1" applyAlignment="1" applyProtection="1">
      <alignment horizontal="center" vertical="center"/>
    </xf>
    <xf numFmtId="0" fontId="19" fillId="0" borderId="7" xfId="0" applyFont="1" applyBorder="1" applyAlignment="1" applyProtection="1">
      <alignment horizontal="center" vertical="center" shrinkToFit="1"/>
    </xf>
    <xf numFmtId="0" fontId="19" fillId="7" borderId="6" xfId="0" applyFont="1" applyFill="1" applyBorder="1" applyAlignment="1" applyProtection="1">
      <alignment vertical="center"/>
    </xf>
    <xf numFmtId="0" fontId="19" fillId="0" borderId="1"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12"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12" xfId="0" applyFont="1" applyBorder="1" applyAlignment="1" applyProtection="1">
      <alignment horizontal="left" vertical="center" shrinkToFit="1"/>
    </xf>
    <xf numFmtId="38" fontId="19" fillId="5" borderId="12" xfId="3" applyFont="1" applyFill="1" applyBorder="1" applyAlignment="1" applyProtection="1">
      <alignment horizontal="left" vertical="center" shrinkToFit="1"/>
      <protection locked="0"/>
    </xf>
    <xf numFmtId="0" fontId="19" fillId="0" borderId="10" xfId="0" applyFont="1" applyBorder="1" applyAlignment="1" applyProtection="1">
      <alignment horizontal="center" vertical="center" shrinkToFit="1"/>
    </xf>
    <xf numFmtId="0" fontId="19" fillId="0" borderId="12" xfId="0" applyFont="1" applyBorder="1" applyAlignment="1">
      <alignment horizontal="center" vertical="center" wrapText="1" shrinkToFit="1"/>
    </xf>
    <xf numFmtId="0" fontId="19" fillId="0" borderId="1" xfId="0" applyFont="1" applyBorder="1" applyAlignment="1" applyProtection="1">
      <alignment horizontal="center" vertical="center" wrapText="1"/>
    </xf>
    <xf numFmtId="178" fontId="19" fillId="5" borderId="1" xfId="3" applyNumberFormat="1" applyFont="1" applyFill="1" applyBorder="1" applyAlignment="1" applyProtection="1">
      <alignment vertical="center" shrinkToFit="1"/>
      <protection locked="0"/>
    </xf>
    <xf numFmtId="0" fontId="19" fillId="7" borderId="28" xfId="0" applyFont="1" applyFill="1" applyBorder="1" applyAlignment="1" applyProtection="1">
      <alignment vertical="center"/>
    </xf>
    <xf numFmtId="0" fontId="19" fillId="6" borderId="28" xfId="0" applyFont="1" applyFill="1" applyBorder="1" applyAlignment="1" applyProtection="1">
      <alignment vertical="center"/>
    </xf>
    <xf numFmtId="0" fontId="19" fillId="0" borderId="2" xfId="0" applyFont="1" applyFill="1" applyBorder="1" applyAlignment="1" applyProtection="1">
      <alignment vertical="center"/>
    </xf>
    <xf numFmtId="0" fontId="19" fillId="0" borderId="0" xfId="0" applyFont="1" applyFill="1" applyBorder="1" applyAlignment="1" applyProtection="1">
      <alignment vertical="center"/>
    </xf>
    <xf numFmtId="180" fontId="19" fillId="5" borderId="1" xfId="0" applyNumberFormat="1" applyFont="1" applyFill="1" applyBorder="1" applyAlignment="1" applyProtection="1">
      <alignment vertical="center" wrapText="1"/>
      <protection locked="0"/>
    </xf>
    <xf numFmtId="180" fontId="19" fillId="5" borderId="1" xfId="0" applyNumberFormat="1" applyFont="1" applyFill="1" applyBorder="1" applyProtection="1">
      <alignment vertical="center"/>
      <protection locked="0"/>
    </xf>
    <xf numFmtId="0" fontId="27" fillId="0" borderId="0" xfId="0" applyFont="1" applyFill="1">
      <alignment vertical="center"/>
    </xf>
    <xf numFmtId="0" fontId="19" fillId="0" borderId="6" xfId="0" applyFont="1" applyBorder="1" applyAlignment="1" applyProtection="1">
      <alignment horizontal="center" vertical="center"/>
    </xf>
    <xf numFmtId="0" fontId="19" fillId="0" borderId="1" xfId="0" applyFont="1" applyBorder="1" applyAlignment="1" applyProtection="1">
      <alignment horizontal="center" vertical="center"/>
    </xf>
    <xf numFmtId="38" fontId="19" fillId="0" borderId="1" xfId="3" applyFont="1" applyBorder="1" applyAlignment="1" applyProtection="1">
      <alignment horizontal="center" vertical="center"/>
    </xf>
    <xf numFmtId="38" fontId="19" fillId="5" borderId="1" xfId="3" applyFont="1" applyFill="1" applyBorder="1" applyAlignment="1" applyProtection="1">
      <alignment horizontal="center" vertical="center"/>
      <protection locked="0"/>
    </xf>
    <xf numFmtId="0" fontId="19" fillId="6" borderId="29" xfId="0" applyFont="1" applyFill="1" applyBorder="1" applyAlignment="1" applyProtection="1">
      <alignment vertical="center"/>
    </xf>
    <xf numFmtId="0" fontId="19" fillId="6" borderId="4" xfId="0" applyFont="1" applyFill="1" applyBorder="1" applyAlignment="1" applyProtection="1">
      <alignment horizontal="center" vertical="center"/>
    </xf>
    <xf numFmtId="181" fontId="19" fillId="0" borderId="1" xfId="3" applyNumberFormat="1" applyFont="1" applyBorder="1" applyProtection="1">
      <alignment vertical="center"/>
    </xf>
    <xf numFmtId="182" fontId="19" fillId="7" borderId="1" xfId="3" applyNumberFormat="1" applyFont="1" applyFill="1" applyBorder="1" applyProtection="1">
      <alignment vertical="center"/>
    </xf>
    <xf numFmtId="183" fontId="19" fillId="0" borderId="28" xfId="3" applyNumberFormat="1" applyFont="1" applyBorder="1" applyProtection="1">
      <alignment vertical="center"/>
    </xf>
    <xf numFmtId="182" fontId="19" fillId="7" borderId="25" xfId="3" applyNumberFormat="1" applyFont="1" applyFill="1" applyBorder="1" applyProtection="1">
      <alignment vertical="center"/>
    </xf>
    <xf numFmtId="182" fontId="19" fillId="0" borderId="30" xfId="0" applyNumberFormat="1" applyFont="1" applyFill="1" applyBorder="1" applyAlignment="1" applyProtection="1">
      <alignment vertical="center"/>
    </xf>
    <xf numFmtId="184" fontId="19" fillId="0" borderId="0" xfId="0" applyNumberFormat="1" applyFont="1" applyFill="1" applyBorder="1" applyAlignment="1" applyProtection="1">
      <alignment vertical="center"/>
    </xf>
    <xf numFmtId="0" fontId="19" fillId="0" borderId="7" xfId="0" applyFont="1" applyFill="1" applyBorder="1" applyAlignment="1" applyProtection="1">
      <alignment vertical="center"/>
    </xf>
    <xf numFmtId="183" fontId="19" fillId="0" borderId="0" xfId="0" applyNumberFormat="1" applyFont="1" applyProtection="1">
      <alignment vertical="center"/>
    </xf>
    <xf numFmtId="185" fontId="19" fillId="0" borderId="28" xfId="3" applyNumberFormat="1" applyFont="1" applyFill="1" applyBorder="1" applyProtection="1">
      <alignment vertical="center"/>
    </xf>
    <xf numFmtId="0" fontId="19" fillId="6" borderId="31" xfId="0" applyFont="1" applyFill="1" applyBorder="1" applyAlignment="1" applyProtection="1">
      <alignment vertical="center"/>
    </xf>
    <xf numFmtId="0" fontId="24" fillId="0" borderId="0" xfId="0" applyFont="1" applyBorder="1" applyProtection="1">
      <alignment vertical="center"/>
    </xf>
    <xf numFmtId="0" fontId="19" fillId="0" borderId="0" xfId="0" applyFont="1" applyBorder="1" applyProtection="1">
      <alignment vertical="center"/>
    </xf>
    <xf numFmtId="0" fontId="19" fillId="0" borderId="0" xfId="0" applyFont="1" applyBorder="1" applyAlignment="1" applyProtection="1">
      <alignment horizontal="left" vertical="center"/>
    </xf>
    <xf numFmtId="0" fontId="19" fillId="0" borderId="0" xfId="0" applyFont="1" applyBorder="1" applyAlignment="1" applyProtection="1">
      <alignment horizontal="left" vertical="center" shrinkToFit="1"/>
    </xf>
    <xf numFmtId="0" fontId="19" fillId="0" borderId="0" xfId="0" applyFont="1" applyBorder="1" applyAlignment="1" applyProtection="1">
      <alignment vertical="center" shrinkToFit="1"/>
    </xf>
    <xf numFmtId="0" fontId="19" fillId="0" borderId="0" xfId="0" applyFont="1" applyBorder="1" applyAlignment="1" applyProtection="1">
      <alignment horizontal="center" vertical="center" shrinkToFit="1"/>
    </xf>
    <xf numFmtId="183" fontId="28" fillId="0" borderId="28" xfId="3" applyNumberFormat="1" applyFont="1" applyBorder="1" applyAlignment="1" applyProtection="1">
      <alignment vertical="center" wrapText="1" shrinkToFit="1"/>
    </xf>
    <xf numFmtId="0" fontId="28" fillId="0" borderId="28" xfId="0" applyFont="1" applyBorder="1" applyAlignment="1" applyProtection="1">
      <alignment vertical="center" shrinkToFit="1"/>
    </xf>
    <xf numFmtId="186" fontId="19" fillId="0" borderId="28" xfId="3" applyNumberFormat="1" applyFont="1" applyBorder="1" applyProtection="1">
      <alignment vertical="center"/>
    </xf>
    <xf numFmtId="0" fontId="19" fillId="7" borderId="32" xfId="0" applyFont="1" applyFill="1" applyBorder="1" applyAlignment="1" applyProtection="1">
      <alignment vertical="center"/>
    </xf>
    <xf numFmtId="182" fontId="19" fillId="0" borderId="33" xfId="0" applyNumberFormat="1" applyFont="1" applyFill="1" applyBorder="1" applyAlignment="1" applyProtection="1">
      <alignment vertical="center"/>
    </xf>
    <xf numFmtId="0" fontId="0" fillId="0" borderId="0" xfId="0" applyFont="1" applyAlignment="1">
      <alignment horizontal="left" vertical="center"/>
    </xf>
    <xf numFmtId="38" fontId="19" fillId="5" borderId="0" xfId="3" applyFont="1" applyFill="1" applyBorder="1" applyAlignment="1" applyProtection="1">
      <alignment horizontal="left" vertical="center" shrinkToFit="1"/>
      <protection locked="0"/>
    </xf>
    <xf numFmtId="0" fontId="19" fillId="0" borderId="25" xfId="0" applyFont="1" applyBorder="1" applyAlignment="1" applyProtection="1">
      <alignment horizontal="center" vertical="center" wrapText="1"/>
    </xf>
    <xf numFmtId="0" fontId="19" fillId="0" borderId="27" xfId="0" applyFont="1" applyBorder="1" applyAlignment="1" applyProtection="1">
      <alignment horizontal="center" vertical="center" wrapText="1"/>
    </xf>
    <xf numFmtId="182" fontId="19" fillId="0" borderId="1" xfId="3" applyNumberFormat="1" applyFont="1" applyBorder="1" applyProtection="1">
      <alignment vertical="center"/>
    </xf>
    <xf numFmtId="186" fontId="19" fillId="0" borderId="28" xfId="3" applyNumberFormat="1" applyFont="1" applyBorder="1" applyAlignment="1" applyProtection="1">
      <alignment vertical="center"/>
    </xf>
    <xf numFmtId="0" fontId="0" fillId="0" borderId="0" xfId="0" applyAlignment="1">
      <alignment vertical="center" wrapText="1"/>
    </xf>
    <xf numFmtId="184" fontId="19" fillId="0" borderId="1" xfId="3" applyNumberFormat="1" applyFont="1" applyBorder="1" applyAlignment="1" applyProtection="1">
      <alignment vertical="center"/>
    </xf>
    <xf numFmtId="184" fontId="19" fillId="7" borderId="1" xfId="3" applyNumberFormat="1" applyFont="1" applyFill="1" applyBorder="1" applyProtection="1">
      <alignment vertical="center"/>
    </xf>
    <xf numFmtId="184" fontId="19" fillId="7" borderId="25" xfId="3" applyNumberFormat="1" applyFont="1" applyFill="1" applyBorder="1" applyProtection="1">
      <alignment vertical="center"/>
    </xf>
    <xf numFmtId="184" fontId="19" fillId="0" borderId="30" xfId="3" applyNumberFormat="1" applyFont="1" applyFill="1" applyBorder="1" applyProtection="1">
      <alignment vertical="center"/>
    </xf>
    <xf numFmtId="184" fontId="19" fillId="0" borderId="0" xfId="3" applyNumberFormat="1" applyFont="1" applyFill="1" applyBorder="1" applyProtection="1">
      <alignment vertical="center"/>
    </xf>
    <xf numFmtId="185" fontId="19" fillId="0" borderId="0" xfId="0" applyNumberFormat="1" applyFont="1" applyBorder="1" applyProtection="1">
      <alignment vertical="center"/>
    </xf>
    <xf numFmtId="178" fontId="19" fillId="5" borderId="0" xfId="3" applyNumberFormat="1" applyFont="1" applyFill="1" applyBorder="1" applyAlignment="1" applyProtection="1">
      <alignment vertical="center" shrinkToFit="1"/>
      <protection locked="0"/>
    </xf>
    <xf numFmtId="0" fontId="19" fillId="0" borderId="1" xfId="0" applyFont="1" applyBorder="1" applyAlignment="1">
      <alignment horizontal="center" vertical="center" wrapText="1"/>
    </xf>
    <xf numFmtId="185" fontId="19" fillId="0" borderId="1" xfId="3" applyNumberFormat="1" applyFont="1" applyBorder="1">
      <alignment vertical="center"/>
    </xf>
    <xf numFmtId="187" fontId="19" fillId="0" borderId="1" xfId="3" applyNumberFormat="1" applyFont="1" applyBorder="1">
      <alignment vertical="center"/>
    </xf>
    <xf numFmtId="40" fontId="19" fillId="5" borderId="1" xfId="3" applyNumberFormat="1" applyFont="1" applyFill="1" applyBorder="1" applyAlignment="1" applyProtection="1">
      <alignment vertical="center" shrinkToFit="1"/>
      <protection locked="0"/>
    </xf>
    <xf numFmtId="38" fontId="19" fillId="5" borderId="1" xfId="3" applyFont="1" applyFill="1" applyBorder="1" applyAlignment="1" applyProtection="1">
      <alignment vertical="center" shrinkToFit="1"/>
      <protection locked="0"/>
    </xf>
    <xf numFmtId="185" fontId="19" fillId="7" borderId="28" xfId="3" applyNumberFormat="1" applyFont="1" applyFill="1" applyBorder="1">
      <alignment vertical="center"/>
    </xf>
    <xf numFmtId="187" fontId="27" fillId="0" borderId="1" xfId="3" applyNumberFormat="1" applyFont="1" applyBorder="1">
      <alignment vertical="center"/>
    </xf>
    <xf numFmtId="187" fontId="19" fillId="0" borderId="28" xfId="3" applyNumberFormat="1" applyFont="1" applyBorder="1">
      <alignment vertical="center"/>
    </xf>
    <xf numFmtId="187" fontId="19" fillId="7" borderId="28" xfId="3" applyNumberFormat="1" applyFont="1" applyFill="1" applyBorder="1">
      <alignment vertical="center"/>
    </xf>
    <xf numFmtId="185" fontId="19" fillId="6" borderId="31" xfId="3" applyNumberFormat="1" applyFont="1" applyFill="1" applyBorder="1">
      <alignment vertical="center"/>
    </xf>
    <xf numFmtId="38" fontId="19" fillId="0" borderId="0" xfId="3" applyFont="1" applyBorder="1" applyAlignment="1" applyProtection="1">
      <alignment horizontal="center" vertical="center"/>
    </xf>
    <xf numFmtId="0" fontId="19" fillId="0" borderId="1" xfId="0" applyFont="1" applyBorder="1" applyAlignment="1">
      <alignment horizontal="center" vertical="center"/>
    </xf>
    <xf numFmtId="38" fontId="19" fillId="0" borderId="1" xfId="3" applyFont="1" applyBorder="1" applyAlignment="1">
      <alignment horizontal="center" vertical="center"/>
    </xf>
    <xf numFmtId="38" fontId="19" fillId="7" borderId="28" xfId="3" applyFont="1" applyFill="1" applyBorder="1">
      <alignment vertical="center"/>
    </xf>
    <xf numFmtId="38" fontId="19" fillId="0" borderId="28" xfId="3" applyFont="1" applyBorder="1">
      <alignment vertical="center"/>
    </xf>
    <xf numFmtId="38" fontId="19" fillId="6" borderId="28" xfId="3" applyFont="1" applyFill="1" applyBorder="1">
      <alignment vertical="center"/>
    </xf>
    <xf numFmtId="0" fontId="27" fillId="0" borderId="1" xfId="0" applyFont="1" applyBorder="1">
      <alignment vertical="center"/>
    </xf>
    <xf numFmtId="0" fontId="29" fillId="0" borderId="1" xfId="0" applyFont="1" applyBorder="1">
      <alignment vertical="center"/>
    </xf>
    <xf numFmtId="0" fontId="30" fillId="0" borderId="0" xfId="0" applyFont="1" applyProtection="1">
      <alignment vertical="center"/>
    </xf>
    <xf numFmtId="0" fontId="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180" fontId="19" fillId="0" borderId="0" xfId="0" applyNumberFormat="1" applyFont="1" applyProtection="1">
      <alignment vertical="center"/>
    </xf>
    <xf numFmtId="0" fontId="19" fillId="0" borderId="4" xfId="0" applyFont="1" applyBorder="1" applyAlignment="1" applyProtection="1">
      <alignment horizontal="center" vertical="center" wrapText="1"/>
    </xf>
    <xf numFmtId="0" fontId="0" fillId="0" borderId="4" xfId="0" applyFont="1" applyBorder="1" applyAlignment="1" applyProtection="1">
      <alignment horizontal="center" vertical="center"/>
      <protection locked="0"/>
    </xf>
    <xf numFmtId="0" fontId="0" fillId="0" borderId="4" xfId="0" applyBorder="1" applyAlignment="1" applyProtection="1">
      <alignment horizontal="center" vertical="center" shrinkToFit="1"/>
      <protection locked="0"/>
    </xf>
    <xf numFmtId="0" fontId="19" fillId="0" borderId="34" xfId="0" applyFont="1" applyFill="1" applyBorder="1" applyAlignment="1" applyProtection="1">
      <alignment horizontal="center" vertical="center"/>
    </xf>
    <xf numFmtId="0" fontId="19" fillId="0" borderId="35" xfId="0" applyFont="1" applyBorder="1" applyAlignment="1" applyProtection="1">
      <alignment horizontal="center" vertical="center" wrapText="1"/>
    </xf>
    <xf numFmtId="0" fontId="19" fillId="0" borderId="36" xfId="0" applyFont="1" applyBorder="1" applyAlignment="1" applyProtection="1">
      <alignment horizontal="center" vertical="center" wrapText="1"/>
    </xf>
    <xf numFmtId="38" fontId="19" fillId="0" borderId="36" xfId="3" applyFont="1" applyBorder="1" applyProtection="1">
      <alignment vertical="center"/>
      <protection locked="0"/>
    </xf>
    <xf numFmtId="38" fontId="19" fillId="0" borderId="37" xfId="3" applyFont="1" applyFill="1" applyBorder="1" applyProtection="1">
      <alignment vertical="center"/>
    </xf>
    <xf numFmtId="0" fontId="19" fillId="0" borderId="12" xfId="0" applyFont="1" applyBorder="1" applyAlignment="1" applyProtection="1">
      <alignment horizontal="center" vertical="center" wrapText="1"/>
    </xf>
    <xf numFmtId="0" fontId="0" fillId="0" borderId="12" xfId="0" applyBorder="1" applyAlignment="1">
      <alignment horizontal="center" vertical="center" wrapText="1"/>
    </xf>
    <xf numFmtId="0" fontId="19" fillId="0" borderId="12" xfId="0" applyFont="1" applyBorder="1" applyAlignment="1" applyProtection="1">
      <alignment horizontal="center" vertical="center"/>
      <protection locked="0"/>
    </xf>
    <xf numFmtId="0" fontId="19" fillId="0" borderId="38" xfId="0" applyFont="1" applyFill="1" applyBorder="1" applyAlignment="1" applyProtection="1">
      <alignment horizontal="center" vertical="center"/>
    </xf>
    <xf numFmtId="0" fontId="0" fillId="0" borderId="12"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1" xfId="0" applyBorder="1" applyAlignment="1">
      <alignment horizontal="center" vertical="center" wrapText="1"/>
    </xf>
    <xf numFmtId="0" fontId="19" fillId="0" borderId="1" xfId="0" applyFont="1" applyBorder="1" applyAlignment="1" applyProtection="1">
      <alignment horizontal="center" vertical="center"/>
      <protection locked="0"/>
    </xf>
    <xf numFmtId="0" fontId="19" fillId="0" borderId="40" xfId="0" applyFont="1" applyFill="1" applyBorder="1" applyAlignment="1" applyProtection="1">
      <alignment horizontal="center" vertical="center"/>
    </xf>
    <xf numFmtId="0" fontId="0" fillId="0" borderId="1" xfId="0" applyBorder="1" applyAlignment="1" applyProtection="1">
      <alignment horizontal="center" vertical="center" wrapText="1"/>
      <protection locked="0"/>
    </xf>
    <xf numFmtId="0" fontId="23" fillId="0" borderId="1" xfId="0" applyFont="1" applyBorder="1" applyAlignment="1" applyProtection="1">
      <alignment horizontal="center" vertical="center" wrapText="1"/>
    </xf>
    <xf numFmtId="38" fontId="19" fillId="0" borderId="1" xfId="3" applyFont="1" applyBorder="1" applyProtection="1">
      <alignment vertical="center"/>
    </xf>
    <xf numFmtId="0" fontId="19" fillId="0" borderId="30" xfId="0" applyFont="1" applyBorder="1" applyProtection="1">
      <alignment vertical="center"/>
      <protection locked="0"/>
    </xf>
    <xf numFmtId="0" fontId="19" fillId="0" borderId="41" xfId="0" applyFont="1" applyBorder="1" applyProtection="1">
      <alignment vertical="center"/>
    </xf>
    <xf numFmtId="0" fontId="19" fillId="0" borderId="41" xfId="0" applyFont="1" applyBorder="1">
      <alignment vertical="center"/>
    </xf>
    <xf numFmtId="0" fontId="19" fillId="0" borderId="1" xfId="0" applyFont="1" applyFill="1" applyBorder="1" applyProtection="1">
      <alignment vertical="center"/>
    </xf>
    <xf numFmtId="0" fontId="19" fillId="0" borderId="0" xfId="0" applyFont="1" applyAlignment="1" applyProtection="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indent="1"/>
    </xf>
    <xf numFmtId="0" fontId="2" fillId="4" borderId="4" xfId="0" applyFont="1" applyFill="1"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4" borderId="6" xfId="0" applyFont="1" applyFill="1" applyBorder="1" applyAlignment="1" applyProtection="1">
      <alignment horizontal="left" vertical="center" wrapText="1"/>
      <protection locked="0"/>
    </xf>
    <xf numFmtId="0" fontId="2" fillId="0" borderId="6" xfId="0" applyFont="1" applyBorder="1" applyAlignment="1">
      <alignment horizontal="left" vertical="center" wrapText="1"/>
    </xf>
    <xf numFmtId="0" fontId="2" fillId="0" borderId="3" xfId="0" applyFont="1" applyBorder="1" applyAlignment="1" applyProtection="1">
      <alignment horizontal="center" vertical="center"/>
      <protection locked="0"/>
    </xf>
    <xf numFmtId="0" fontId="2" fillId="4" borderId="0" xfId="0" applyFont="1" applyFill="1" applyAlignment="1" applyProtection="1">
      <alignment vertical="top" wrapText="1"/>
      <protection locked="0"/>
    </xf>
    <xf numFmtId="0" fontId="2" fillId="4" borderId="0" xfId="0" applyFont="1" applyFill="1" applyAlignment="1" applyProtection="1">
      <alignment horizontal="center" vertical="top" wrapText="1"/>
      <protection locked="0"/>
    </xf>
    <xf numFmtId="0" fontId="2" fillId="0" borderId="0" xfId="0" applyFont="1" applyFill="1" applyBorder="1" applyAlignment="1" applyProtection="1">
      <alignment horizontal="right"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lignment horizontal="right" vertical="center"/>
    </xf>
    <xf numFmtId="0" fontId="2" fillId="4" borderId="12" xfId="0" applyFont="1" applyFill="1" applyBorder="1" applyAlignment="1" applyProtection="1">
      <alignment horizontal="left" vertical="center" wrapText="1"/>
      <protection locked="0"/>
    </xf>
    <xf numFmtId="0" fontId="2" fillId="0" borderId="11" xfId="0" applyFont="1" applyFill="1" applyBorder="1">
      <alignment vertical="center"/>
    </xf>
    <xf numFmtId="0" fontId="2" fillId="0" borderId="11" xfId="0" applyFont="1" applyFill="1" applyBorder="1" applyAlignment="1">
      <alignment horizontal="right" vertical="center"/>
    </xf>
    <xf numFmtId="0" fontId="2" fillId="0" borderId="12" xfId="0" applyFont="1" applyBorder="1" applyAlignment="1">
      <alignment horizontal="left" vertical="center" wrapText="1"/>
    </xf>
    <xf numFmtId="0" fontId="31" fillId="0" borderId="0" xfId="0" applyFont="1">
      <alignment vertical="center"/>
    </xf>
    <xf numFmtId="0" fontId="14" fillId="0" borderId="4" xfId="0" applyFont="1" applyBorder="1" applyAlignment="1">
      <alignment horizontal="left" vertical="center" wrapText="1"/>
    </xf>
    <xf numFmtId="0" fontId="19" fillId="0" borderId="5"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32" fillId="0" borderId="0" xfId="0" applyFont="1">
      <alignment vertical="center"/>
    </xf>
    <xf numFmtId="0" fontId="15" fillId="2" borderId="1" xfId="0" applyFont="1" applyFill="1" applyBorder="1" applyAlignment="1">
      <alignment horizontal="center" vertical="center" wrapText="1"/>
    </xf>
    <xf numFmtId="0" fontId="33" fillId="0" borderId="25" xfId="0" applyFont="1" applyBorder="1" applyAlignment="1">
      <alignment horizontal="center" vertical="center"/>
    </xf>
    <xf numFmtId="0" fontId="31" fillId="5" borderId="8" xfId="0" applyFont="1" applyFill="1" applyBorder="1" applyAlignment="1" applyProtection="1">
      <alignment horizontal="center" vertical="center" shrinkToFit="1"/>
      <protection locked="0"/>
    </xf>
    <xf numFmtId="0" fontId="2" fillId="0" borderId="0" xfId="0" applyFont="1" applyBorder="1" applyAlignment="1">
      <alignment horizontal="center" vertical="center"/>
    </xf>
    <xf numFmtId="0" fontId="14" fillId="0" borderId="12" xfId="0" applyFont="1" applyBorder="1" applyAlignment="1">
      <alignment horizontal="left"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31" fillId="5" borderId="7"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wrapText="1"/>
    </xf>
    <xf numFmtId="0" fontId="19" fillId="2" borderId="12" xfId="0" applyFont="1" applyFill="1" applyBorder="1" applyAlignment="1">
      <alignment horizontal="center" vertical="center"/>
    </xf>
    <xf numFmtId="0" fontId="14" fillId="0" borderId="6" xfId="0" applyFont="1" applyBorder="1" applyAlignment="1">
      <alignment horizontal="left" vertical="center" wrapText="1"/>
    </xf>
    <xf numFmtId="0" fontId="2" fillId="0" borderId="44" xfId="0" applyFont="1" applyBorder="1" applyAlignment="1">
      <alignment horizontal="center" vertical="center" wrapText="1"/>
    </xf>
    <xf numFmtId="0" fontId="2" fillId="0" borderId="27" xfId="0" applyFont="1" applyBorder="1" applyAlignment="1">
      <alignment horizontal="center" vertical="center" wrapText="1"/>
    </xf>
    <xf numFmtId="0" fontId="31" fillId="5" borderId="10" xfId="0" applyFont="1" applyFill="1" applyBorder="1" applyAlignment="1" applyProtection="1">
      <alignment horizontal="center" vertical="center" shrinkToFit="1"/>
      <protection locked="0"/>
    </xf>
    <xf numFmtId="0" fontId="15" fillId="2" borderId="4" xfId="0" applyFont="1" applyFill="1" applyBorder="1" applyAlignment="1">
      <alignment horizontal="center" vertical="center" wrapText="1"/>
    </xf>
    <xf numFmtId="0" fontId="33" fillId="0" borderId="3" xfId="0" applyFont="1" applyBorder="1" applyAlignment="1">
      <alignment horizontal="center" vertical="center"/>
    </xf>
    <xf numFmtId="0" fontId="19" fillId="0" borderId="4" xfId="0" applyFont="1" applyBorder="1" applyAlignment="1">
      <alignment horizontal="center" vertical="center" shrinkToFit="1"/>
    </xf>
    <xf numFmtId="0" fontId="31" fillId="0" borderId="4" xfId="0" applyFont="1" applyBorder="1" applyAlignment="1">
      <alignment horizontal="center" vertical="center" shrinkToFit="1"/>
    </xf>
    <xf numFmtId="0" fontId="15" fillId="2" borderId="6" xfId="0" applyFont="1" applyFill="1" applyBorder="1" applyAlignment="1">
      <alignment horizontal="center" vertical="center" wrapText="1"/>
    </xf>
    <xf numFmtId="0" fontId="33" fillId="0" borderId="2" xfId="0" applyFont="1" applyBorder="1" applyAlignment="1">
      <alignment horizontal="center" vertical="center"/>
    </xf>
    <xf numFmtId="0" fontId="23" fillId="2" borderId="4" xfId="0" applyFont="1" applyFill="1" applyBorder="1" applyAlignment="1">
      <alignment horizontal="center" vertical="center" wrapText="1"/>
    </xf>
    <xf numFmtId="0" fontId="19" fillId="0" borderId="6" xfId="0" applyFont="1" applyBorder="1" applyAlignment="1">
      <alignment horizontal="center" vertical="center" shrinkToFit="1"/>
    </xf>
    <xf numFmtId="0" fontId="2" fillId="2" borderId="25"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34" fillId="0" borderId="3" xfId="0" applyFont="1" applyBorder="1" applyAlignment="1">
      <alignment horizontal="center" vertical="center" wrapText="1"/>
    </xf>
    <xf numFmtId="38" fontId="2" fillId="0" borderId="26" xfId="3" applyFont="1" applyBorder="1" applyAlignment="1">
      <alignment horizontal="center" vertical="center"/>
    </xf>
    <xf numFmtId="185" fontId="19" fillId="0" borderId="23" xfId="3" applyNumberFormat="1" applyFont="1" applyBorder="1" applyAlignment="1">
      <alignment horizontal="center" vertical="center" wrapText="1"/>
    </xf>
    <xf numFmtId="188" fontId="14" fillId="0" borderId="8" xfId="0" applyNumberFormat="1" applyFont="1" applyBorder="1" applyAlignment="1">
      <alignment horizontal="center" vertical="center" wrapText="1"/>
    </xf>
    <xf numFmtId="0" fontId="31" fillId="0" borderId="6" xfId="0" applyFont="1" applyBorder="1" applyAlignment="1">
      <alignment horizontal="center" vertical="center" shrinkToFit="1"/>
    </xf>
    <xf numFmtId="38" fontId="2" fillId="5" borderId="26" xfId="3" applyFont="1" applyFill="1" applyBorder="1" applyAlignment="1" applyProtection="1">
      <alignment horizontal="center" vertical="center"/>
      <protection locked="0"/>
    </xf>
    <xf numFmtId="177" fontId="19" fillId="0" borderId="25" xfId="0" applyNumberFormat="1" applyFont="1" applyBorder="1" applyAlignment="1">
      <alignment horizontal="center" vertical="center" wrapText="1"/>
    </xf>
    <xf numFmtId="178" fontId="19" fillId="5" borderId="44" xfId="3" applyNumberFormat="1" applyFont="1" applyFill="1" applyBorder="1" applyAlignment="1" applyProtection="1">
      <alignment horizontal="center" vertical="center" wrapText="1"/>
      <protection locked="0"/>
    </xf>
    <xf numFmtId="0" fontId="23" fillId="2" borderId="6" xfId="0" applyFont="1" applyFill="1" applyBorder="1" applyAlignment="1">
      <alignment horizontal="center" vertical="center" wrapText="1"/>
    </xf>
    <xf numFmtId="0" fontId="34" fillId="0" borderId="2" xfId="0" applyFont="1" applyBorder="1" applyAlignment="1">
      <alignment horizontal="center" vertical="center" wrapText="1"/>
    </xf>
    <xf numFmtId="185" fontId="19" fillId="0" borderId="17" xfId="3" applyNumberFormat="1" applyFont="1" applyBorder="1" applyAlignment="1">
      <alignment horizontal="center" vertical="center" wrapText="1"/>
    </xf>
    <xf numFmtId="188" fontId="14" fillId="0" borderId="7" xfId="0" applyNumberFormat="1" applyFont="1" applyBorder="1" applyAlignment="1">
      <alignment horizontal="center" vertical="center" wrapText="1"/>
    </xf>
    <xf numFmtId="0" fontId="2" fillId="5" borderId="7"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15" fillId="2" borderId="12" xfId="0" applyFont="1" applyFill="1" applyBorder="1" applyAlignment="1">
      <alignment horizontal="center" vertical="center" wrapText="1"/>
    </xf>
    <xf numFmtId="0" fontId="33" fillId="0" borderId="9" xfId="0" applyFont="1" applyBorder="1" applyAlignment="1">
      <alignment horizontal="center" vertical="center"/>
    </xf>
    <xf numFmtId="0" fontId="34" fillId="0" borderId="9" xfId="0" applyFont="1" applyBorder="1" applyAlignment="1">
      <alignment horizontal="center" vertical="center" wrapText="1"/>
    </xf>
    <xf numFmtId="185" fontId="19" fillId="0" borderId="20" xfId="3" applyNumberFormat="1" applyFont="1" applyBorder="1" applyAlignment="1">
      <alignment horizontal="center" vertical="center" wrapText="1"/>
    </xf>
    <xf numFmtId="188" fontId="14" fillId="0" borderId="10" xfId="0" applyNumberFormat="1" applyFont="1" applyBorder="1" applyAlignment="1">
      <alignment horizontal="center" vertical="center" wrapText="1"/>
    </xf>
    <xf numFmtId="0" fontId="14" fillId="0" borderId="10" xfId="0" applyFont="1" applyBorder="1" applyAlignment="1">
      <alignment horizontal="center" vertical="center" wrapText="1"/>
    </xf>
    <xf numFmtId="0" fontId="33" fillId="0" borderId="3" xfId="0" applyFont="1" applyFill="1" applyBorder="1" applyAlignment="1">
      <alignment horizontal="center" vertical="center" wrapText="1"/>
    </xf>
    <xf numFmtId="0" fontId="19" fillId="3" borderId="4"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protection locked="0"/>
    </xf>
    <xf numFmtId="40" fontId="2" fillId="0" borderId="45" xfId="3" applyNumberFormat="1" applyFont="1" applyBorder="1" applyAlignment="1">
      <alignment horizontal="center" vertical="center"/>
    </xf>
    <xf numFmtId="177" fontId="19" fillId="0" borderId="25" xfId="0" applyNumberFormat="1" applyFont="1" applyBorder="1" applyAlignment="1">
      <alignment horizontal="center" vertical="center"/>
    </xf>
    <xf numFmtId="178" fontId="19" fillId="0" borderId="44" xfId="3" applyNumberFormat="1" applyFont="1" applyBorder="1" applyAlignment="1">
      <alignment horizontal="center" vertical="center"/>
    </xf>
    <xf numFmtId="0" fontId="33" fillId="0" borderId="2" xfId="0" applyFont="1" applyFill="1" applyBorder="1" applyAlignment="1">
      <alignment horizontal="center" vertical="center" wrapText="1"/>
    </xf>
    <xf numFmtId="0" fontId="19" fillId="3" borderId="6" xfId="0" applyFont="1" applyFill="1" applyBorder="1" applyAlignment="1" applyProtection="1">
      <alignment horizontal="left" vertical="center" wrapText="1"/>
      <protection locked="0"/>
    </xf>
    <xf numFmtId="0" fontId="19" fillId="0" borderId="12" xfId="0" applyFont="1" applyBorder="1" applyAlignment="1">
      <alignment horizontal="center" vertical="center" shrinkToFit="1"/>
    </xf>
    <xf numFmtId="0" fontId="31" fillId="0" borderId="12" xfId="0" applyFont="1" applyBorder="1" applyAlignment="1">
      <alignment horizontal="center" vertical="center" shrinkToFit="1"/>
    </xf>
    <xf numFmtId="0" fontId="33" fillId="0" borderId="9"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 fillId="2" borderId="5" xfId="0" applyFont="1" applyFill="1" applyBorder="1" applyAlignment="1">
      <alignment horizontal="center" vertical="center" wrapText="1"/>
    </xf>
    <xf numFmtId="179" fontId="19" fillId="0" borderId="3" xfId="4" applyNumberFormat="1" applyFont="1" applyBorder="1" applyAlignment="1">
      <alignment horizontal="center" vertical="center" wrapText="1"/>
    </xf>
    <xf numFmtId="179" fontId="19" fillId="0" borderId="8" xfId="4" applyNumberFormat="1" applyFont="1" applyBorder="1" applyAlignment="1">
      <alignment horizontal="center" vertical="center" wrapText="1"/>
    </xf>
    <xf numFmtId="179" fontId="19" fillId="0" borderId="22" xfId="4" applyNumberFormat="1" applyFont="1" applyBorder="1" applyAlignment="1">
      <alignment horizontal="center" vertical="center"/>
    </xf>
    <xf numFmtId="179" fontId="19" fillId="0" borderId="23" xfId="4" applyNumberFormat="1" applyFont="1" applyBorder="1" applyAlignment="1">
      <alignment horizontal="center" vertical="center"/>
    </xf>
    <xf numFmtId="179" fontId="19" fillId="0" borderId="8" xfId="4" applyNumberFormat="1" applyFont="1" applyBorder="1" applyAlignment="1">
      <alignment horizontal="center" vertical="center"/>
    </xf>
    <xf numFmtId="179" fontId="2" fillId="0" borderId="25" xfId="4" applyNumberFormat="1" applyFont="1" applyBorder="1" applyAlignment="1">
      <alignment horizontal="center" vertical="center"/>
    </xf>
    <xf numFmtId="179" fontId="2" fillId="0" borderId="26" xfId="4" applyNumberFormat="1" applyFont="1" applyBorder="1" applyAlignment="1">
      <alignment horizontal="center" vertical="center"/>
    </xf>
    <xf numFmtId="179" fontId="19" fillId="0" borderId="45" xfId="4" applyNumberFormat="1" applyFont="1" applyBorder="1" applyAlignment="1">
      <alignment horizontal="center" vertical="center"/>
    </xf>
    <xf numFmtId="179" fontId="2" fillId="0" borderId="44" xfId="4" applyNumberFormat="1" applyFont="1" applyBorder="1" applyAlignment="1">
      <alignment horizontal="center" vertical="center"/>
    </xf>
    <xf numFmtId="179" fontId="2" fillId="0" borderId="27" xfId="4" applyNumberFormat="1" applyFont="1" applyBorder="1" applyAlignment="1">
      <alignment horizontal="center" vertical="center"/>
    </xf>
    <xf numFmtId="179" fontId="2" fillId="0" borderId="4" xfId="4"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179" fontId="19" fillId="0" borderId="2" xfId="4" applyNumberFormat="1" applyFont="1" applyBorder="1" applyAlignment="1">
      <alignment horizontal="center" vertical="center" wrapText="1"/>
    </xf>
    <xf numFmtId="179" fontId="19" fillId="0" borderId="7" xfId="4" applyNumberFormat="1" applyFont="1" applyBorder="1" applyAlignment="1">
      <alignment horizontal="center" vertical="center" wrapText="1"/>
    </xf>
    <xf numFmtId="179" fontId="19" fillId="0" borderId="13" xfId="4" applyNumberFormat="1" applyFont="1" applyBorder="1" applyAlignment="1">
      <alignment horizontal="center" vertical="center"/>
    </xf>
    <xf numFmtId="179" fontId="19" fillId="0" borderId="17" xfId="4" applyNumberFormat="1" applyFont="1" applyBorder="1" applyAlignment="1">
      <alignment horizontal="center" vertical="center"/>
    </xf>
    <xf numFmtId="179" fontId="19" fillId="0" borderId="7" xfId="4" applyNumberFormat="1" applyFont="1" applyBorder="1" applyAlignment="1">
      <alignment horizontal="center" vertical="center"/>
    </xf>
    <xf numFmtId="179" fontId="2" fillId="0" borderId="12" xfId="4" applyNumberFormat="1" applyFont="1" applyBorder="1" applyAlignment="1">
      <alignment horizontal="center" vertical="center" shrinkToFit="1"/>
    </xf>
    <xf numFmtId="0" fontId="2" fillId="2" borderId="11" xfId="0" applyFont="1" applyFill="1" applyBorder="1" applyAlignment="1">
      <alignment horizontal="center" vertical="center" wrapText="1"/>
    </xf>
    <xf numFmtId="179" fontId="19" fillId="0" borderId="9" xfId="4" applyNumberFormat="1" applyFont="1" applyBorder="1" applyAlignment="1">
      <alignment horizontal="center" vertical="center" wrapText="1"/>
    </xf>
    <xf numFmtId="179" fontId="19" fillId="0" borderId="10" xfId="4" applyNumberFormat="1" applyFont="1" applyBorder="1" applyAlignment="1">
      <alignment horizontal="center" vertical="center" wrapText="1"/>
    </xf>
    <xf numFmtId="179" fontId="19" fillId="0" borderId="19" xfId="4" applyNumberFormat="1" applyFont="1" applyBorder="1" applyAlignment="1">
      <alignment horizontal="center" vertical="center"/>
    </xf>
    <xf numFmtId="179" fontId="19" fillId="0" borderId="20" xfId="4" applyNumberFormat="1" applyFont="1" applyBorder="1" applyAlignment="1">
      <alignment horizontal="center" vertical="center"/>
    </xf>
    <xf numFmtId="179" fontId="19" fillId="0" borderId="10" xfId="4" applyNumberFormat="1" applyFont="1" applyBorder="1" applyAlignment="1">
      <alignment horizontal="center" vertical="center"/>
    </xf>
    <xf numFmtId="0" fontId="14" fillId="5" borderId="4" xfId="0" applyFont="1" applyFill="1" applyBorder="1" applyAlignment="1" applyProtection="1">
      <alignment horizontal="left" vertical="center" wrapText="1"/>
      <protection locked="0"/>
    </xf>
    <xf numFmtId="38" fontId="2" fillId="4" borderId="26" xfId="3" applyFont="1" applyFill="1" applyBorder="1" applyAlignment="1" applyProtection="1">
      <alignment horizontal="center" vertical="center"/>
      <protection locked="0"/>
    </xf>
    <xf numFmtId="189" fontId="19" fillId="0" borderId="25" xfId="4" applyNumberFormat="1" applyFont="1" applyBorder="1" applyAlignment="1">
      <alignment horizontal="center" vertical="center"/>
    </xf>
    <xf numFmtId="178" fontId="19" fillId="5" borderId="44" xfId="3" applyNumberFormat="1" applyFont="1" applyFill="1" applyBorder="1" applyAlignment="1" applyProtection="1">
      <alignment horizontal="center" vertical="center"/>
      <protection locked="0"/>
    </xf>
    <xf numFmtId="0" fontId="14" fillId="5" borderId="6" xfId="0" applyFont="1" applyFill="1" applyBorder="1" applyAlignment="1" applyProtection="1">
      <alignment horizontal="left" vertical="center" wrapText="1"/>
      <protection locked="0"/>
    </xf>
    <xf numFmtId="179" fontId="19" fillId="0" borderId="25" xfId="4" applyNumberFormat="1" applyFont="1" applyBorder="1" applyAlignment="1">
      <alignment horizontal="center" vertical="center"/>
    </xf>
    <xf numFmtId="0" fontId="14" fillId="5" borderId="12" xfId="0" applyFont="1" applyFill="1" applyBorder="1" applyAlignment="1" applyProtection="1">
      <alignment horizontal="left" vertical="center" wrapText="1"/>
      <protection locked="0"/>
    </xf>
    <xf numFmtId="0" fontId="33" fillId="0" borderId="25" xfId="0" applyFont="1" applyFill="1" applyBorder="1" applyAlignment="1">
      <alignment horizontal="center" vertical="center" wrapText="1"/>
    </xf>
    <xf numFmtId="0" fontId="31" fillId="0" borderId="27" xfId="0" applyFont="1" applyBorder="1" applyAlignment="1">
      <alignment horizontal="center" vertical="center" shrinkToFit="1"/>
    </xf>
    <xf numFmtId="0" fontId="2"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38" fontId="2" fillId="4" borderId="8" xfId="3" applyFont="1" applyFill="1" applyBorder="1" applyAlignment="1" applyProtection="1">
      <alignment horizontal="center" vertical="center"/>
      <protection locked="0"/>
    </xf>
    <xf numFmtId="178" fontId="19" fillId="0" borderId="44" xfId="0" applyNumberFormat="1" applyFont="1" applyBorder="1" applyAlignment="1" applyProtection="1">
      <alignment horizontal="center" vertical="center"/>
      <protection locked="0"/>
    </xf>
    <xf numFmtId="0" fontId="2" fillId="2" borderId="6" xfId="0" applyFont="1" applyFill="1" applyBorder="1" applyAlignment="1">
      <alignment horizontal="center" vertical="center"/>
    </xf>
    <xf numFmtId="0" fontId="14" fillId="2" borderId="6" xfId="0" applyFont="1" applyFill="1" applyBorder="1" applyAlignment="1">
      <alignment horizontal="center" vertical="center" wrapText="1"/>
    </xf>
    <xf numFmtId="38" fontId="2" fillId="4" borderId="7" xfId="3" applyFont="1" applyFill="1" applyBorder="1" applyAlignment="1" applyProtection="1">
      <alignment horizontal="center" vertical="center"/>
      <protection locked="0"/>
    </xf>
    <xf numFmtId="38" fontId="2" fillId="4" borderId="10" xfId="3" applyFont="1" applyFill="1" applyBorder="1" applyAlignment="1" applyProtection="1">
      <alignment horizontal="center" vertical="center"/>
      <protection locked="0"/>
    </xf>
    <xf numFmtId="38" fontId="31" fillId="0" borderId="27" xfId="3" applyFont="1" applyBorder="1" applyAlignment="1">
      <alignment horizontal="center" vertical="center" shrinkToFit="1"/>
    </xf>
    <xf numFmtId="179" fontId="2" fillId="5" borderId="4" xfId="4" applyNumberFormat="1" applyFont="1" applyFill="1" applyBorder="1" applyAlignment="1" applyProtection="1">
      <alignment horizontal="center" vertical="center" shrinkToFit="1"/>
      <protection locked="0"/>
    </xf>
    <xf numFmtId="179" fontId="2" fillId="5" borderId="12" xfId="4" applyNumberFormat="1" applyFont="1" applyFill="1" applyBorder="1" applyAlignment="1" applyProtection="1">
      <alignment horizontal="center" vertical="center" shrinkToFit="1"/>
      <protection locked="0"/>
    </xf>
    <xf numFmtId="0" fontId="14" fillId="2" borderId="12" xfId="0" applyFont="1" applyFill="1" applyBorder="1" applyAlignment="1">
      <alignment horizontal="center" vertical="center" wrapText="1"/>
    </xf>
    <xf numFmtId="0" fontId="19" fillId="5" borderId="1" xfId="0" applyFont="1" applyFill="1" applyBorder="1" applyAlignment="1" applyProtection="1">
      <alignment horizontal="center" vertical="center" wrapText="1"/>
      <protection locked="0"/>
    </xf>
    <xf numFmtId="0" fontId="23" fillId="2" borderId="1" xfId="0" applyFont="1" applyFill="1" applyBorder="1" applyAlignment="1">
      <alignment horizontal="center" vertical="center" wrapText="1"/>
    </xf>
    <xf numFmtId="0" fontId="19" fillId="5" borderId="25"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5" fillId="0" borderId="25" xfId="0" applyFont="1" applyFill="1" applyBorder="1" applyAlignment="1">
      <alignment horizontal="center" vertical="center" wrapText="1"/>
    </xf>
    <xf numFmtId="179" fontId="31" fillId="0" borderId="27" xfId="4" applyNumberFormat="1" applyFont="1" applyBorder="1" applyAlignment="1">
      <alignment horizontal="center" vertical="center" shrinkToFit="1"/>
    </xf>
    <xf numFmtId="0" fontId="31" fillId="0" borderId="1" xfId="0" applyFont="1" applyFill="1" applyBorder="1" applyAlignment="1">
      <alignment horizontal="center" vertical="center" wrapText="1"/>
    </xf>
    <xf numFmtId="0" fontId="2" fillId="2" borderId="12" xfId="0" applyFont="1" applyFill="1" applyBorder="1" applyAlignment="1">
      <alignment horizontal="center" vertical="center"/>
    </xf>
    <xf numFmtId="0" fontId="19" fillId="3" borderId="12" xfId="0" applyFont="1" applyFill="1" applyBorder="1" applyAlignment="1" applyProtection="1">
      <alignment horizontal="left" vertical="center" wrapText="1"/>
      <protection locked="0"/>
    </xf>
    <xf numFmtId="0" fontId="31" fillId="0" borderId="0" xfId="0" applyFont="1" applyAlignment="1">
      <alignment vertical="center" wrapText="1"/>
    </xf>
    <xf numFmtId="0" fontId="35"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right" vertical="center" wrapText="1"/>
    </xf>
    <xf numFmtId="0" fontId="19" fillId="0" borderId="0" xfId="0" applyFont="1" applyProtection="1">
      <alignment vertical="center"/>
      <protection locked="0"/>
    </xf>
    <xf numFmtId="0" fontId="21" fillId="0" borderId="0" xfId="0" applyFont="1" applyProtection="1">
      <alignment vertical="center"/>
    </xf>
    <xf numFmtId="0" fontId="36" fillId="0" borderId="0" xfId="0" applyFont="1" applyProtection="1">
      <alignment vertical="center"/>
    </xf>
    <xf numFmtId="0" fontId="21" fillId="0" borderId="1" xfId="0" applyFont="1" applyBorder="1" applyAlignment="1" applyProtection="1">
      <alignment horizontal="center" vertical="center"/>
    </xf>
    <xf numFmtId="0" fontId="21" fillId="0" borderId="25" xfId="0" applyFont="1" applyBorder="1" applyAlignment="1" applyProtection="1">
      <alignment horizontal="center" vertical="center" textRotation="255" shrinkToFit="1"/>
    </xf>
    <xf numFmtId="0" fontId="21" fillId="0" borderId="26" xfId="0" applyFont="1" applyBorder="1" applyAlignment="1" applyProtection="1">
      <alignment horizontal="center" vertical="center" textRotation="255" shrinkToFit="1"/>
    </xf>
    <xf numFmtId="0" fontId="21" fillId="0" borderId="27" xfId="0" applyFont="1" applyBorder="1" applyAlignment="1" applyProtection="1">
      <alignment horizontal="center" vertical="center" textRotation="255" shrinkToFit="1"/>
    </xf>
    <xf numFmtId="0" fontId="21" fillId="6" borderId="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1" fillId="7" borderId="1" xfId="0" applyFont="1" applyFill="1" applyBorder="1" applyAlignment="1" applyProtection="1">
      <alignment horizontal="center" vertical="center"/>
    </xf>
    <xf numFmtId="0" fontId="21" fillId="0" borderId="8" xfId="0" applyFont="1" applyBorder="1" applyAlignment="1" applyProtection="1">
      <alignment horizontal="center" vertical="center" shrinkToFit="1"/>
    </xf>
    <xf numFmtId="0" fontId="21" fillId="7" borderId="4" xfId="0" applyFont="1" applyFill="1" applyBorder="1" applyAlignment="1" applyProtection="1">
      <alignment vertical="center"/>
    </xf>
    <xf numFmtId="0" fontId="25" fillId="0" borderId="1" xfId="0" applyFont="1" applyFill="1" applyBorder="1" applyAlignment="1" applyProtection="1">
      <alignment horizontal="center" vertical="center" wrapText="1" shrinkToFit="1"/>
    </xf>
    <xf numFmtId="0" fontId="21" fillId="0" borderId="7" xfId="0" applyFont="1" applyBorder="1" applyAlignment="1" applyProtection="1">
      <alignment horizontal="center" vertical="center" shrinkToFit="1"/>
    </xf>
    <xf numFmtId="0" fontId="21" fillId="7" borderId="6" xfId="0" applyFont="1" applyFill="1" applyBorder="1" applyAlignment="1" applyProtection="1">
      <alignment vertical="center"/>
    </xf>
    <xf numFmtId="0" fontId="21" fillId="0" borderId="2" xfId="0" applyFont="1" applyFill="1" applyBorder="1" applyAlignment="1" applyProtection="1">
      <alignment horizontal="center" vertical="center"/>
    </xf>
    <xf numFmtId="0" fontId="21" fillId="0" borderId="1" xfId="0" applyFont="1" applyBorder="1" applyAlignment="1" applyProtection="1">
      <alignment horizontal="center" vertical="center" wrapText="1" shrinkToFit="1"/>
    </xf>
    <xf numFmtId="0" fontId="21" fillId="0" borderId="25" xfId="0" applyFont="1" applyBorder="1" applyAlignment="1" applyProtection="1">
      <alignment vertical="center" wrapText="1" shrinkToFit="1"/>
    </xf>
    <xf numFmtId="0" fontId="21" fillId="0" borderId="27" xfId="0" applyFont="1" applyBorder="1" applyAlignment="1" applyProtection="1">
      <alignment vertical="center" shrinkToFit="1"/>
    </xf>
    <xf numFmtId="0" fontId="21" fillId="0" borderId="25" xfId="0" applyFont="1" applyBorder="1" applyAlignment="1" applyProtection="1">
      <alignment vertical="center"/>
    </xf>
    <xf numFmtId="0" fontId="21" fillId="0" borderId="10" xfId="0" applyFont="1" applyBorder="1" applyAlignment="1" applyProtection="1">
      <alignment horizontal="center" vertical="center" shrinkToFit="1"/>
    </xf>
    <xf numFmtId="0" fontId="21" fillId="0" borderId="1" xfId="0" applyFont="1" applyBorder="1" applyAlignment="1" applyProtection="1">
      <alignment horizontal="left" vertical="center" shrinkToFit="1"/>
    </xf>
    <xf numFmtId="0" fontId="2" fillId="0" borderId="4"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1" xfId="0" applyFont="1" applyBorder="1" applyAlignment="1" applyProtection="1">
      <alignment horizontal="center" vertical="center" wrapText="1"/>
    </xf>
    <xf numFmtId="0" fontId="21" fillId="7" borderId="28" xfId="0" applyFont="1" applyFill="1" applyBorder="1" applyAlignment="1" applyProtection="1">
      <alignment vertical="center" shrinkToFit="1"/>
    </xf>
    <xf numFmtId="185" fontId="21" fillId="5" borderId="1" xfId="3" applyNumberFormat="1" applyFont="1" applyFill="1" applyBorder="1" applyAlignment="1" applyProtection="1">
      <alignment vertical="center" shrinkToFit="1"/>
      <protection locked="0"/>
    </xf>
    <xf numFmtId="0" fontId="21" fillId="6" borderId="28" xfId="0" applyFont="1" applyFill="1" applyBorder="1" applyAlignment="1" applyProtection="1">
      <alignment vertical="center" shrinkToFit="1"/>
    </xf>
    <xf numFmtId="0" fontId="21" fillId="0" borderId="2" xfId="0" applyFont="1" applyFill="1" applyBorder="1" applyAlignment="1" applyProtection="1">
      <alignment vertical="center"/>
    </xf>
    <xf numFmtId="0" fontId="21" fillId="0" borderId="0" xfId="0" applyFont="1" applyFill="1" applyBorder="1" applyAlignment="1" applyProtection="1">
      <alignment vertical="center"/>
    </xf>
    <xf numFmtId="180" fontId="19" fillId="5" borderId="1" xfId="0" applyNumberFormat="1" applyFont="1" applyFill="1" applyBorder="1" applyAlignment="1" applyProtection="1">
      <alignment vertical="center"/>
      <protection locked="0"/>
    </xf>
    <xf numFmtId="0" fontId="2" fillId="0" borderId="6" xfId="0" applyFont="1" applyBorder="1" applyAlignment="1" applyProtection="1">
      <alignment horizontal="center" vertical="center"/>
    </xf>
    <xf numFmtId="0" fontId="21" fillId="0" borderId="6" xfId="0" applyFont="1" applyBorder="1" applyAlignment="1" applyProtection="1">
      <alignment horizontal="center" vertical="center"/>
    </xf>
    <xf numFmtId="38" fontId="21" fillId="0" borderId="1" xfId="3" applyFont="1" applyBorder="1" applyAlignment="1" applyProtection="1">
      <alignment horizontal="center" vertical="center" shrinkToFit="1"/>
    </xf>
    <xf numFmtId="0" fontId="21" fillId="6" borderId="29" xfId="0" applyFont="1" applyFill="1" applyBorder="1" applyAlignment="1" applyProtection="1">
      <alignment vertical="center" shrinkToFit="1"/>
    </xf>
    <xf numFmtId="0" fontId="21" fillId="6" borderId="4" xfId="0" applyFont="1" applyFill="1" applyBorder="1" applyAlignment="1" applyProtection="1">
      <alignment horizontal="center" vertical="center"/>
    </xf>
    <xf numFmtId="185" fontId="21" fillId="5" borderId="1" xfId="3" applyNumberFormat="1" applyFont="1" applyFill="1" applyBorder="1" applyProtection="1">
      <alignment vertical="center"/>
      <protection locked="0"/>
    </xf>
    <xf numFmtId="0" fontId="21" fillId="7" borderId="28" xfId="0" applyFont="1" applyFill="1" applyBorder="1" applyAlignment="1" applyProtection="1">
      <alignment vertical="center"/>
    </xf>
    <xf numFmtId="0" fontId="21" fillId="6" borderId="28" xfId="0" applyFont="1" applyFill="1" applyBorder="1" applyAlignment="1" applyProtection="1">
      <alignment vertical="center"/>
    </xf>
    <xf numFmtId="0" fontId="2" fillId="0" borderId="12" xfId="0" applyFont="1" applyBorder="1" applyAlignment="1" applyProtection="1">
      <alignment horizontal="center" vertical="center"/>
    </xf>
    <xf numFmtId="0" fontId="21" fillId="0" borderId="12" xfId="0" applyFont="1" applyBorder="1" applyAlignment="1" applyProtection="1">
      <alignment horizontal="center" vertical="center"/>
    </xf>
    <xf numFmtId="184" fontId="21" fillId="0" borderId="0" xfId="0" applyNumberFormat="1" applyFont="1" applyFill="1" applyBorder="1" applyAlignment="1" applyProtection="1">
      <alignment vertical="center"/>
    </xf>
    <xf numFmtId="0" fontId="21" fillId="0" borderId="7" xfId="0" applyFont="1" applyFill="1" applyBorder="1" applyAlignment="1" applyProtection="1">
      <alignment vertical="center"/>
    </xf>
    <xf numFmtId="0" fontId="25" fillId="0" borderId="0" xfId="0" applyFont="1" applyFill="1" applyBorder="1" applyAlignment="1" applyProtection="1">
      <alignment vertical="center" wrapText="1"/>
    </xf>
    <xf numFmtId="38" fontId="21" fillId="0" borderId="1" xfId="3" applyFont="1" applyBorder="1" applyAlignment="1" applyProtection="1">
      <alignment horizontal="center" vertical="center"/>
    </xf>
    <xf numFmtId="0" fontId="21" fillId="6" borderId="29" xfId="0" applyFont="1" applyFill="1" applyBorder="1" applyAlignment="1" applyProtection="1">
      <alignment vertical="center"/>
    </xf>
    <xf numFmtId="185" fontId="21" fillId="0" borderId="28" xfId="3" applyNumberFormat="1" applyFont="1" applyFill="1" applyBorder="1" applyAlignment="1" applyProtection="1">
      <alignment vertical="center" shrinkToFit="1"/>
    </xf>
    <xf numFmtId="0" fontId="21" fillId="6" borderId="31" xfId="0" applyFont="1" applyFill="1" applyBorder="1" applyAlignment="1" applyProtection="1">
      <alignment vertical="center" shrinkToFit="1"/>
    </xf>
    <xf numFmtId="180" fontId="19" fillId="5" borderId="0" xfId="0" applyNumberFormat="1" applyFont="1" applyFill="1" applyBorder="1" applyAlignment="1" applyProtection="1">
      <alignment vertical="center"/>
      <protection locked="0"/>
    </xf>
    <xf numFmtId="181" fontId="21" fillId="0" borderId="1" xfId="3" applyNumberFormat="1" applyFont="1" applyBorder="1" applyProtection="1">
      <alignment vertical="center"/>
    </xf>
    <xf numFmtId="185" fontId="21" fillId="0" borderId="28" xfId="3" applyNumberFormat="1" applyFont="1" applyFill="1" applyBorder="1" applyProtection="1">
      <alignment vertical="center"/>
    </xf>
    <xf numFmtId="0" fontId="21" fillId="6" borderId="31" xfId="0" applyFont="1" applyFill="1" applyBorder="1" applyAlignment="1" applyProtection="1">
      <alignment vertical="center"/>
    </xf>
    <xf numFmtId="180" fontId="19" fillId="5" borderId="4" xfId="0" applyNumberFormat="1" applyFont="1" applyFill="1" applyBorder="1" applyAlignment="1" applyProtection="1">
      <alignment horizontal="center" vertical="center"/>
      <protection locked="0"/>
    </xf>
    <xf numFmtId="180" fontId="19" fillId="5" borderId="1" xfId="0" applyNumberFormat="1" applyFont="1" applyFill="1" applyBorder="1" applyAlignment="1" applyProtection="1">
      <alignment horizontal="center" vertical="center"/>
      <protection locked="0"/>
    </xf>
    <xf numFmtId="0" fontId="21" fillId="0" borderId="25"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182" fontId="21" fillId="7" borderId="1" xfId="3" applyNumberFormat="1" applyFont="1" applyFill="1" applyBorder="1" applyAlignment="1" applyProtection="1">
      <alignment vertical="center" shrinkToFit="1"/>
    </xf>
    <xf numFmtId="186" fontId="21" fillId="0" borderId="28" xfId="3" applyNumberFormat="1" applyFont="1" applyBorder="1" applyAlignment="1" applyProtection="1">
      <alignment vertical="center" shrinkToFit="1"/>
    </xf>
    <xf numFmtId="0" fontId="21" fillId="7" borderId="32" xfId="0" applyFont="1" applyFill="1" applyBorder="1" applyAlignment="1" applyProtection="1">
      <alignment vertical="center" shrinkToFit="1"/>
    </xf>
    <xf numFmtId="182" fontId="21" fillId="0" borderId="30" xfId="0" applyNumberFormat="1" applyFont="1" applyFill="1" applyBorder="1" applyAlignment="1" applyProtection="1">
      <alignment vertical="center" shrinkToFit="1"/>
    </xf>
    <xf numFmtId="180" fontId="19" fillId="5" borderId="12" xfId="0" applyNumberFormat="1" applyFont="1" applyFill="1" applyBorder="1" applyAlignment="1" applyProtection="1">
      <alignment horizontal="center" vertical="center"/>
      <protection locked="0"/>
    </xf>
    <xf numFmtId="183" fontId="37" fillId="0" borderId="28" xfId="3" applyNumberFormat="1" applyFont="1" applyBorder="1" applyAlignment="1" applyProtection="1">
      <alignment vertical="center" wrapText="1" shrinkToFit="1"/>
    </xf>
    <xf numFmtId="0" fontId="37" fillId="0" borderId="28" xfId="0" applyFont="1" applyBorder="1" applyAlignment="1" applyProtection="1">
      <alignment vertical="center" shrinkToFit="1"/>
    </xf>
    <xf numFmtId="0" fontId="21" fillId="0" borderId="28" xfId="0" applyFont="1" applyBorder="1" applyAlignment="1" applyProtection="1">
      <alignment vertical="center"/>
    </xf>
    <xf numFmtId="0" fontId="21" fillId="7" borderId="32" xfId="0" applyFont="1" applyFill="1" applyBorder="1" applyAlignment="1" applyProtection="1">
      <alignment vertical="center"/>
    </xf>
    <xf numFmtId="0" fontId="21" fillId="0" borderId="3"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184" fontId="19" fillId="7" borderId="4" xfId="3" applyNumberFormat="1" applyFont="1" applyFill="1" applyBorder="1" applyProtection="1">
      <alignment vertical="center"/>
    </xf>
    <xf numFmtId="184" fontId="19" fillId="0" borderId="4" xfId="3" applyNumberFormat="1" applyFont="1" applyBorder="1" applyAlignment="1" applyProtection="1">
      <alignment vertical="center"/>
    </xf>
    <xf numFmtId="184" fontId="19" fillId="7" borderId="3" xfId="3" applyNumberFormat="1" applyFont="1" applyFill="1" applyBorder="1" applyProtection="1">
      <alignment vertical="center"/>
    </xf>
    <xf numFmtId="184" fontId="21" fillId="0" borderId="0" xfId="3" applyNumberFormat="1" applyFont="1" applyFill="1" applyBorder="1" applyProtection="1">
      <alignment vertical="center"/>
    </xf>
    <xf numFmtId="186" fontId="21" fillId="0" borderId="28" xfId="3" applyNumberFormat="1" applyFont="1" applyBorder="1" applyAlignment="1" applyProtection="1">
      <alignment vertical="center"/>
    </xf>
    <xf numFmtId="184" fontId="21" fillId="0" borderId="28" xfId="3" applyNumberFormat="1" applyFont="1" applyBorder="1" applyProtection="1">
      <alignment vertical="center"/>
    </xf>
    <xf numFmtId="0" fontId="21" fillId="0" borderId="1" xfId="0" applyFont="1" applyBorder="1" applyAlignment="1">
      <alignment horizontal="center" vertical="center" wrapText="1"/>
    </xf>
    <xf numFmtId="185" fontId="21" fillId="7" borderId="28" xfId="3" applyNumberFormat="1" applyFont="1" applyFill="1" applyBorder="1" applyAlignment="1">
      <alignment vertical="center" shrinkToFit="1"/>
    </xf>
    <xf numFmtId="187" fontId="21" fillId="7" borderId="28" xfId="3" applyNumberFormat="1" applyFont="1" applyFill="1" applyBorder="1" applyAlignment="1">
      <alignment vertical="center" shrinkToFit="1"/>
    </xf>
    <xf numFmtId="185" fontId="21" fillId="6" borderId="31" xfId="3" applyNumberFormat="1" applyFont="1" applyFill="1" applyBorder="1" applyAlignment="1">
      <alignment vertical="center" shrinkToFit="1"/>
    </xf>
    <xf numFmtId="184" fontId="21" fillId="0" borderId="4" xfId="3" applyNumberFormat="1" applyFont="1" applyBorder="1" applyAlignment="1" applyProtection="1">
      <alignment vertical="center"/>
    </xf>
    <xf numFmtId="184" fontId="21" fillId="7" borderId="3" xfId="3" applyNumberFormat="1" applyFont="1" applyFill="1" applyBorder="1" applyProtection="1">
      <alignment vertical="center"/>
    </xf>
    <xf numFmtId="184" fontId="21" fillId="0" borderId="30" xfId="3" applyNumberFormat="1" applyFont="1" applyFill="1" applyBorder="1" applyProtection="1">
      <alignment vertical="center"/>
    </xf>
    <xf numFmtId="0" fontId="21" fillId="0" borderId="1" xfId="0" applyFont="1" applyBorder="1" applyAlignment="1">
      <alignment horizontal="center" vertical="center"/>
    </xf>
    <xf numFmtId="38" fontId="21" fillId="0" borderId="1" xfId="3" applyFont="1" applyBorder="1" applyAlignment="1">
      <alignment horizontal="center" vertical="center" shrinkToFit="1"/>
    </xf>
    <xf numFmtId="38" fontId="21" fillId="7" borderId="28" xfId="3" applyFont="1" applyFill="1" applyBorder="1" applyAlignment="1">
      <alignment vertical="center" shrinkToFit="1"/>
    </xf>
    <xf numFmtId="38" fontId="21" fillId="6" borderId="28" xfId="3" applyFont="1" applyFill="1" applyBorder="1" applyAlignment="1">
      <alignment vertical="center" shrinkToFit="1"/>
    </xf>
    <xf numFmtId="187" fontId="21" fillId="0" borderId="1" xfId="3" applyNumberFormat="1" applyFont="1" applyBorder="1">
      <alignment vertical="center"/>
    </xf>
    <xf numFmtId="187" fontId="21" fillId="7" borderId="28" xfId="3" applyNumberFormat="1" applyFont="1" applyFill="1" applyBorder="1">
      <alignment vertical="center"/>
    </xf>
    <xf numFmtId="185" fontId="21" fillId="6" borderId="31" xfId="3" applyNumberFormat="1" applyFont="1" applyFill="1" applyBorder="1">
      <alignment vertical="center"/>
    </xf>
    <xf numFmtId="0" fontId="21" fillId="8" borderId="1" xfId="0" applyFont="1" applyFill="1" applyBorder="1" applyAlignment="1" applyProtection="1">
      <alignment horizontal="center" vertical="center"/>
    </xf>
    <xf numFmtId="0" fontId="21" fillId="8" borderId="1" xfId="0" applyFont="1" applyFill="1" applyBorder="1" applyAlignment="1" applyProtection="1">
      <alignment horizontal="center" vertical="center" wrapText="1"/>
    </xf>
    <xf numFmtId="182" fontId="21" fillId="0" borderId="1" xfId="0" applyNumberFormat="1" applyFont="1" applyBorder="1" applyAlignment="1" applyProtection="1">
      <alignment vertical="center" shrinkToFit="1"/>
    </xf>
    <xf numFmtId="182" fontId="21" fillId="7" borderId="4" xfId="3" applyNumberFormat="1" applyFont="1" applyFill="1" applyBorder="1" applyAlignment="1" applyProtection="1">
      <alignment vertical="center" shrinkToFit="1"/>
    </xf>
    <xf numFmtId="182" fontId="21" fillId="7" borderId="3" xfId="3" applyNumberFormat="1" applyFont="1" applyFill="1" applyBorder="1" applyAlignment="1" applyProtection="1">
      <alignment vertical="center" shrinkToFit="1"/>
    </xf>
    <xf numFmtId="182" fontId="21" fillId="0" borderId="33" xfId="3" applyNumberFormat="1" applyFont="1" applyFill="1" applyBorder="1" applyAlignment="1" applyProtection="1">
      <alignment vertical="center" shrinkToFit="1"/>
    </xf>
    <xf numFmtId="38" fontId="21" fillId="0" borderId="1" xfId="3" applyFont="1" applyBorder="1" applyAlignment="1">
      <alignment horizontal="center" vertical="center"/>
    </xf>
    <xf numFmtId="38" fontId="21" fillId="7" borderId="28" xfId="3" applyFont="1" applyFill="1" applyBorder="1">
      <alignment vertical="center"/>
    </xf>
    <xf numFmtId="38" fontId="21" fillId="6" borderId="28" xfId="3" applyFont="1" applyFill="1" applyBorder="1">
      <alignment vertical="center"/>
    </xf>
    <xf numFmtId="0" fontId="21" fillId="0" borderId="28" xfId="0" applyFont="1" applyBorder="1" applyAlignment="1" applyProtection="1">
      <alignment vertical="center" shrinkToFit="1"/>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4" xfId="0" applyFont="1" applyBorder="1" applyAlignment="1">
      <alignment horizontal="center" vertical="center"/>
    </xf>
    <xf numFmtId="0" fontId="0" fillId="0" borderId="4" xfId="0" applyFont="1" applyBorder="1" applyAlignment="1">
      <alignment horizontal="center" vertical="center" shrinkToFit="1"/>
    </xf>
    <xf numFmtId="0" fontId="14" fillId="0" borderId="1" xfId="0" applyFont="1" applyBorder="1" applyAlignment="1" applyProtection="1">
      <alignment horizontal="center" vertical="center" wrapText="1"/>
    </xf>
  </cellXfs>
  <cellStyles count="5">
    <cellStyle name="標準" xfId="0" builtinId="0"/>
    <cellStyle name="ハイパーリンク" xfId="1" builtinId="8"/>
    <cellStyle name="通貨" xfId="2" builtinId="7"/>
    <cellStyle name="桁区切り" xfId="3" builtinId="6"/>
    <cellStyle name="パーセント" xfId="4" builtin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30</xdr:col>
      <xdr:colOff>171450</xdr:colOff>
      <xdr:row>0</xdr:row>
      <xdr:rowOff>123825</xdr:rowOff>
    </xdr:from>
    <xdr:to xmlns:xdr="http://schemas.openxmlformats.org/drawingml/2006/spreadsheetDrawing">
      <xdr:col>34</xdr:col>
      <xdr:colOff>523875</xdr:colOff>
      <xdr:row>3</xdr:row>
      <xdr:rowOff>61595</xdr:rowOff>
    </xdr:to>
    <xdr:sp macro="" textlink="">
      <xdr:nvSpPr>
        <xdr:cNvPr id="1045" name="テキスト 21"/>
        <xdr:cNvSpPr txBox="1">
          <a:spLocks noChangeArrowheads="1"/>
        </xdr:cNvSpPr>
      </xdr:nvSpPr>
      <xdr:spPr>
        <a:xfrm>
          <a:off x="7315200" y="123825"/>
          <a:ext cx="3095625" cy="661670"/>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※本計画書は、計画初年度に提出してください。</a:t>
          </a:r>
        </a:p>
        <a:p>
          <a:pPr algn="l">
            <a:lnSpc>
              <a:spcPts val="1350"/>
            </a:lnSpc>
          </a:pPr>
          <a:r>
            <a:rPr lang="ja-JP" altLang="en-US" sz="1100" b="0" i="0" u="none" strike="noStrike" baseline="0">
              <a:solidFill>
                <a:sysClr val="windowText" lastClr="000000"/>
              </a:solidFill>
              <a:latin typeface="ＭＳ Ｐゴシック"/>
              <a:ea typeface="ＭＳ Ｐゴシック"/>
            </a:rPr>
            <a:t>（計画期間：令和4年度～令和6年度</a:t>
          </a:r>
        </a:p>
        <a:p>
          <a:pPr algn="l">
            <a:lnSpc>
              <a:spcPts val="1350"/>
            </a:lnSpc>
          </a:pPr>
          <a:r>
            <a:rPr lang="ja-JP" altLang="en-US" sz="1100" b="0" i="0" u="none" strike="noStrike" baseline="0">
              <a:solidFill>
                <a:sysClr val="windowText" lastClr="000000"/>
              </a:solidFill>
              <a:latin typeface="ＭＳ Ｐゴシック"/>
              <a:ea typeface="ＭＳ Ｐゴシック"/>
            </a:rPr>
            <a:t>　　⇒　計画書提出年度：令和４年度）</a:t>
          </a:r>
        </a:p>
      </xdr:txBody>
    </xdr:sp>
    <xdr:clientData/>
  </xdr:twoCellAnchor>
  <xdr:twoCellAnchor>
    <xdr:from xmlns:xdr="http://schemas.openxmlformats.org/drawingml/2006/spreadsheetDrawing">
      <xdr:col>30</xdr:col>
      <xdr:colOff>171450</xdr:colOff>
      <xdr:row>3</xdr:row>
      <xdr:rowOff>95250</xdr:rowOff>
    </xdr:from>
    <xdr:to xmlns:xdr="http://schemas.openxmlformats.org/drawingml/2006/spreadsheetDrawing">
      <xdr:col>34</xdr:col>
      <xdr:colOff>524510</xdr:colOff>
      <xdr:row>5</xdr:row>
      <xdr:rowOff>86360</xdr:rowOff>
    </xdr:to>
    <xdr:sp macro="" textlink="">
      <xdr:nvSpPr>
        <xdr:cNvPr id="1053" name="テキスト 29"/>
        <xdr:cNvSpPr txBox="1">
          <a:spLocks noChangeArrowheads="1"/>
        </xdr:cNvSpPr>
      </xdr:nvSpPr>
      <xdr:spPr>
        <a:xfrm>
          <a:off x="7315200" y="819150"/>
          <a:ext cx="3096260" cy="562610"/>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※計画書の内容を変更したい場合は、「２項」を「３項」に変更し、修正箇所を赤字にした上で提出してください。</a:t>
          </a:r>
        </a:p>
      </xdr:txBody>
    </xdr:sp>
    <xdr:clientData/>
  </xdr:twoCellAnchor>
  <xdr:twoCellAnchor>
    <xdr:from xmlns:xdr="http://schemas.openxmlformats.org/drawingml/2006/spreadsheetDrawing">
      <xdr:col>30</xdr:col>
      <xdr:colOff>180975</xdr:colOff>
      <xdr:row>5</xdr:row>
      <xdr:rowOff>190500</xdr:rowOff>
    </xdr:from>
    <xdr:to xmlns:xdr="http://schemas.openxmlformats.org/drawingml/2006/spreadsheetDrawing">
      <xdr:col>34</xdr:col>
      <xdr:colOff>504825</xdr:colOff>
      <xdr:row>10</xdr:row>
      <xdr:rowOff>149860</xdr:rowOff>
    </xdr:to>
    <xdr:sp macro="" textlink="">
      <xdr:nvSpPr>
        <xdr:cNvPr id="1056" name="テキスト 32"/>
        <xdr:cNvSpPr txBox="1">
          <a:spLocks noChangeArrowheads="1"/>
        </xdr:cNvSpPr>
      </xdr:nvSpPr>
      <xdr:spPr>
        <a:xfrm>
          <a:off x="7324725" y="1485900"/>
          <a:ext cx="3067050" cy="1388110"/>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p>
        <a:p>
          <a:pPr algn="l">
            <a:lnSpc>
              <a:spcPts val="1350"/>
            </a:lnSpc>
          </a:pPr>
          <a:r>
            <a:rPr lang="ja-JP" altLang="en-US" sz="1100" b="0" i="0" u="none" strike="noStrike" baseline="0">
              <a:solidFill>
                <a:sysClr val="windowText" lastClr="000000"/>
              </a:solidFill>
              <a:latin typeface="ＭＳ Ｐゴシック"/>
              <a:ea typeface="ＭＳ Ｐゴシック"/>
            </a:rPr>
            <a:t>　　　　　のセル：必ず手入力または選択するセル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のセル：自動計算されるが、修正する必要がある場合のみ、手入力するセル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p>
      </xdr:txBody>
    </xdr:sp>
    <xdr:clientData/>
  </xdr:twoCellAnchor>
  <xdr:twoCellAnchor>
    <xdr:from xmlns:xdr="http://schemas.openxmlformats.org/drawingml/2006/spreadsheetDrawing">
      <xdr:col>30</xdr:col>
      <xdr:colOff>342265</xdr:colOff>
      <xdr:row>6</xdr:row>
      <xdr:rowOff>90805</xdr:rowOff>
    </xdr:from>
    <xdr:to xmlns:xdr="http://schemas.openxmlformats.org/drawingml/2006/spreadsheetDrawing">
      <xdr:col>30</xdr:col>
      <xdr:colOff>617855</xdr:colOff>
      <xdr:row>6</xdr:row>
      <xdr:rowOff>244475</xdr:rowOff>
    </xdr:to>
    <xdr:sp macro="" textlink="">
      <xdr:nvSpPr>
        <xdr:cNvPr id="1057" name="四角形 33"/>
        <xdr:cNvSpPr>
          <a:spLocks noChangeArrowheads="1"/>
        </xdr:cNvSpPr>
      </xdr:nvSpPr>
      <xdr:spPr>
        <a:xfrm>
          <a:off x="7486015" y="1671955"/>
          <a:ext cx="275590" cy="153670"/>
        </a:xfrm>
        <a:prstGeom prst="rect">
          <a:avLst/>
        </a:prstGeom>
        <a:solidFill>
          <a:srgbClr val="FFCC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30</xdr:col>
      <xdr:colOff>342265</xdr:colOff>
      <xdr:row>6</xdr:row>
      <xdr:rowOff>269875</xdr:rowOff>
    </xdr:from>
    <xdr:to xmlns:xdr="http://schemas.openxmlformats.org/drawingml/2006/spreadsheetDrawing">
      <xdr:col>30</xdr:col>
      <xdr:colOff>617855</xdr:colOff>
      <xdr:row>7</xdr:row>
      <xdr:rowOff>135890</xdr:rowOff>
    </xdr:to>
    <xdr:sp macro="" textlink="">
      <xdr:nvSpPr>
        <xdr:cNvPr id="1058" name="四角形 34"/>
        <xdr:cNvSpPr>
          <a:spLocks noChangeArrowheads="1"/>
        </xdr:cNvSpPr>
      </xdr:nvSpPr>
      <xdr:spPr>
        <a:xfrm>
          <a:off x="7486015" y="1851025"/>
          <a:ext cx="275590" cy="151765"/>
        </a:xfrm>
        <a:prstGeom prst="rect">
          <a:avLst/>
        </a:prstGeom>
        <a:solidFill>
          <a:srgbClr val="CCFFCC"/>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30</xdr:col>
      <xdr:colOff>352425</xdr:colOff>
      <xdr:row>8</xdr:row>
      <xdr:rowOff>22225</xdr:rowOff>
    </xdr:from>
    <xdr:to xmlns:xdr="http://schemas.openxmlformats.org/drawingml/2006/spreadsheetDrawing">
      <xdr:col>30</xdr:col>
      <xdr:colOff>628015</xdr:colOff>
      <xdr:row>8</xdr:row>
      <xdr:rowOff>174625</xdr:rowOff>
    </xdr:to>
    <xdr:sp macro="" textlink="">
      <xdr:nvSpPr>
        <xdr:cNvPr id="1060" name="四角形 36"/>
        <xdr:cNvSpPr>
          <a:spLocks noChangeArrowheads="1"/>
        </xdr:cNvSpPr>
      </xdr:nvSpPr>
      <xdr:spPr>
        <a:xfrm>
          <a:off x="7496175" y="2174875"/>
          <a:ext cx="275590" cy="152400"/>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18</xdr:col>
      <xdr:colOff>180975</xdr:colOff>
      <xdr:row>9</xdr:row>
      <xdr:rowOff>0</xdr:rowOff>
    </xdr:from>
    <xdr:to xmlns:xdr="http://schemas.openxmlformats.org/drawingml/2006/spreadsheetDrawing">
      <xdr:col>30</xdr:col>
      <xdr:colOff>0</xdr:colOff>
      <xdr:row>10</xdr:row>
      <xdr:rowOff>19050</xdr:rowOff>
    </xdr:to>
    <xdr:sp macro="" textlink="">
      <xdr:nvSpPr>
        <xdr:cNvPr id="1068" name="図形 44"/>
        <xdr:cNvSpPr>
          <a:spLocks noChangeArrowheads="1"/>
        </xdr:cNvSpPr>
      </xdr:nvSpPr>
      <xdr:spPr>
        <a:xfrm>
          <a:off x="4467225" y="2438400"/>
          <a:ext cx="2676525" cy="304800"/>
        </a:xfrm>
        <a:prstGeom prst="bracketPair">
          <a:avLst>
            <a:gd name="adj" fmla="val 16668"/>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23</xdr:col>
      <xdr:colOff>8890</xdr:colOff>
      <xdr:row>9</xdr:row>
      <xdr:rowOff>38100</xdr:rowOff>
    </xdr:from>
    <xdr:to xmlns:xdr="http://schemas.openxmlformats.org/drawingml/2006/spreadsheetDrawing">
      <xdr:col>29</xdr:col>
      <xdr:colOff>205105</xdr:colOff>
      <xdr:row>9</xdr:row>
      <xdr:rowOff>278765</xdr:rowOff>
    </xdr:to>
    <xdr:sp macro="" textlink="">
      <xdr:nvSpPr>
        <xdr:cNvPr id="1082" name="四角形 45"/>
        <xdr:cNvSpPr>
          <a:spLocks noChangeArrowheads="1"/>
        </xdr:cNvSpPr>
      </xdr:nvSpPr>
      <xdr:spPr>
        <a:xfrm>
          <a:off x="5485765" y="2476500"/>
          <a:ext cx="1624965" cy="240665"/>
        </a:xfrm>
        <a:prstGeom prst="rect">
          <a:avLst/>
        </a:prstGeom>
        <a:noFill/>
        <a:ln w="9525">
          <a:solidFill>
            <a:sysClr val="windowText" lastClr="000000"/>
          </a:solidFill>
          <a:miter/>
        </a:ln>
      </xdr:spPr>
      <xdr:txBody>
        <a:bodyPr vertOverflow="clip" horzOverflow="overflow" wrap="square" lIns="23812" tIns="4762" rIns="4762" bIns="4762" anchor="ctr" upright="1"/>
        <a:lstStyle/>
        <a:p>
          <a:pPr algn="ctr">
            <a:lnSpc>
              <a:spcPts val="1350"/>
            </a:lnSpc>
          </a:pPr>
          <a:r>
            <a:rPr lang="ja-JP" altLang="en-US" sz="1100" b="0" i="0" u="none" strike="noStrike" baseline="0">
              <a:solidFill>
                <a:sysClr val="windowText" lastClr="000000"/>
              </a:solidFill>
              <a:latin typeface="ＭＳ Ｐゴシック"/>
              <a:ea typeface="ＭＳ Ｐゴシック"/>
            </a:rPr>
            <a:t>記入不要</a:t>
          </a:r>
        </a:p>
      </xdr:txBody>
    </xdr:sp>
    <xdr:clientData/>
  </xdr:twoCellAnchor>
  <xdr:twoCellAnchor>
    <xdr:from xmlns:xdr="http://schemas.openxmlformats.org/drawingml/2006/spreadsheetDrawing">
      <xdr:col>11</xdr:col>
      <xdr:colOff>24130</xdr:colOff>
      <xdr:row>32</xdr:row>
      <xdr:rowOff>1270</xdr:rowOff>
    </xdr:from>
    <xdr:to xmlns:xdr="http://schemas.openxmlformats.org/drawingml/2006/spreadsheetDrawing">
      <xdr:col>29</xdr:col>
      <xdr:colOff>120650</xdr:colOff>
      <xdr:row>35</xdr:row>
      <xdr:rowOff>254635</xdr:rowOff>
    </xdr:to>
    <xdr:sp macro="" textlink="">
      <xdr:nvSpPr>
        <xdr:cNvPr id="1085" name="四角形 48"/>
        <xdr:cNvSpPr>
          <a:spLocks noChangeArrowheads="1"/>
        </xdr:cNvSpPr>
      </xdr:nvSpPr>
      <xdr:spPr>
        <a:xfrm>
          <a:off x="2643505" y="8373745"/>
          <a:ext cx="4382770" cy="1110615"/>
        </a:xfrm>
        <a:prstGeom prst="rect">
          <a:avLst/>
        </a:prstGeom>
        <a:solidFill>
          <a:srgbClr val="FFFFFF"/>
        </a:solidFill>
        <a:ln w="9525">
          <a:solidFill>
            <a:sysClr val="windowText" lastClr="000000"/>
          </a:solidFill>
          <a:miter/>
        </a:ln>
      </xdr:spPr>
      <xdr:txBody>
        <a:bodyPr vertOverflow="clip" horzOverflow="overflow" wrap="square" lIns="23812" tIns="4762" rIns="4762" bIns="4762"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30</xdr:col>
      <xdr:colOff>170815</xdr:colOff>
      <xdr:row>4</xdr:row>
      <xdr:rowOff>101600</xdr:rowOff>
    </xdr:from>
    <xdr:to xmlns:xdr="http://schemas.openxmlformats.org/drawingml/2006/spreadsheetDrawing">
      <xdr:col>37</xdr:col>
      <xdr:colOff>9525</xdr:colOff>
      <xdr:row>9</xdr:row>
      <xdr:rowOff>43815</xdr:rowOff>
    </xdr:to>
    <xdr:sp macro="" textlink="">
      <xdr:nvSpPr>
        <xdr:cNvPr id="5171" name="テキスト 51"/>
        <xdr:cNvSpPr txBox="1">
          <a:spLocks noChangeArrowheads="1"/>
        </xdr:cNvSpPr>
      </xdr:nvSpPr>
      <xdr:spPr>
        <a:xfrm>
          <a:off x="7419340" y="1155700"/>
          <a:ext cx="3067685" cy="149796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p>
        <a:p>
          <a:pPr algn="l">
            <a:lnSpc>
              <a:spcPts val="1350"/>
            </a:lnSpc>
          </a:pPr>
          <a:r>
            <a:rPr lang="ja-JP" altLang="en-US" sz="1100" b="0" i="0" u="none" strike="noStrike" baseline="0">
              <a:solidFill>
                <a:sysClr val="windowText" lastClr="000000"/>
              </a:solidFill>
              <a:latin typeface="ＭＳ Ｐゴシック"/>
              <a:ea typeface="ＭＳ Ｐゴシック"/>
            </a:rPr>
            <a:t>　　　　　のセル：必ず手入力または選択するセル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のセル：自動計算されるが、修正する必要がある場合のみ、手入力するセル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p>
      </xdr:txBody>
    </xdr:sp>
    <xdr:clientData/>
  </xdr:twoCellAnchor>
  <xdr:twoCellAnchor>
    <xdr:from xmlns:xdr="http://schemas.openxmlformats.org/drawingml/2006/spreadsheetDrawing">
      <xdr:col>31</xdr:col>
      <xdr:colOff>88900</xdr:colOff>
      <xdr:row>4</xdr:row>
      <xdr:rowOff>288925</xdr:rowOff>
    </xdr:from>
    <xdr:to xmlns:xdr="http://schemas.openxmlformats.org/drawingml/2006/spreadsheetDrawing">
      <xdr:col>31</xdr:col>
      <xdr:colOff>365125</xdr:colOff>
      <xdr:row>5</xdr:row>
      <xdr:rowOff>142875</xdr:rowOff>
    </xdr:to>
    <xdr:sp macro="" textlink="">
      <xdr:nvSpPr>
        <xdr:cNvPr id="5172" name="四角形 52"/>
        <xdr:cNvSpPr>
          <a:spLocks noChangeArrowheads="1"/>
        </xdr:cNvSpPr>
      </xdr:nvSpPr>
      <xdr:spPr>
        <a:xfrm>
          <a:off x="7575550" y="1343025"/>
          <a:ext cx="276225" cy="152400"/>
        </a:xfrm>
        <a:prstGeom prst="rect">
          <a:avLst/>
        </a:prstGeom>
        <a:solidFill>
          <a:srgbClr val="FFCC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31</xdr:col>
      <xdr:colOff>83820</xdr:colOff>
      <xdr:row>5</xdr:row>
      <xdr:rowOff>168910</xdr:rowOff>
    </xdr:from>
    <xdr:to xmlns:xdr="http://schemas.openxmlformats.org/drawingml/2006/spreadsheetDrawing">
      <xdr:col>31</xdr:col>
      <xdr:colOff>360680</xdr:colOff>
      <xdr:row>6</xdr:row>
      <xdr:rowOff>7620</xdr:rowOff>
    </xdr:to>
    <xdr:sp macro="" textlink="">
      <xdr:nvSpPr>
        <xdr:cNvPr id="5173" name="四角形 53"/>
        <xdr:cNvSpPr>
          <a:spLocks noChangeArrowheads="1"/>
        </xdr:cNvSpPr>
      </xdr:nvSpPr>
      <xdr:spPr>
        <a:xfrm>
          <a:off x="7570470" y="1521460"/>
          <a:ext cx="276860" cy="153035"/>
        </a:xfrm>
        <a:prstGeom prst="rect">
          <a:avLst/>
        </a:prstGeom>
        <a:solidFill>
          <a:srgbClr val="CCFFCC"/>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31</xdr:col>
      <xdr:colOff>97790</xdr:colOff>
      <xdr:row>6</xdr:row>
      <xdr:rowOff>180975</xdr:rowOff>
    </xdr:from>
    <xdr:to xmlns:xdr="http://schemas.openxmlformats.org/drawingml/2006/spreadsheetDrawing">
      <xdr:col>31</xdr:col>
      <xdr:colOff>374015</xdr:colOff>
      <xdr:row>7</xdr:row>
      <xdr:rowOff>18415</xdr:rowOff>
    </xdr:to>
    <xdr:sp macro="" textlink="">
      <xdr:nvSpPr>
        <xdr:cNvPr id="5174" name="四角形 54"/>
        <xdr:cNvSpPr>
          <a:spLocks noChangeArrowheads="1"/>
        </xdr:cNvSpPr>
      </xdr:nvSpPr>
      <xdr:spPr>
        <a:xfrm>
          <a:off x="7584440" y="1847850"/>
          <a:ext cx="276225" cy="151765"/>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30</xdr:col>
      <xdr:colOff>138430</xdr:colOff>
      <xdr:row>0</xdr:row>
      <xdr:rowOff>69850</xdr:rowOff>
    </xdr:from>
    <xdr:to xmlns:xdr="http://schemas.openxmlformats.org/drawingml/2006/spreadsheetDrawing">
      <xdr:col>36</xdr:col>
      <xdr:colOff>252095</xdr:colOff>
      <xdr:row>4</xdr:row>
      <xdr:rowOff>78105</xdr:rowOff>
    </xdr:to>
    <xdr:sp macro="" textlink="">
      <xdr:nvSpPr>
        <xdr:cNvPr id="5194" name="テキスト 56"/>
        <xdr:cNvSpPr txBox="1">
          <a:spLocks noChangeArrowheads="1"/>
        </xdr:cNvSpPr>
      </xdr:nvSpPr>
      <xdr:spPr>
        <a:xfrm>
          <a:off x="7386955" y="69850"/>
          <a:ext cx="3075940" cy="106235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※本計画書は、計画初年度に提出してください。</a:t>
          </a:r>
        </a:p>
        <a:p>
          <a:pPr algn="l">
            <a:lnSpc>
              <a:spcPts val="1350"/>
            </a:lnSpc>
          </a:pPr>
          <a:r>
            <a:rPr lang="ja-JP" altLang="en-US" sz="1100" b="0" i="0" u="none" strike="noStrike" baseline="0">
              <a:solidFill>
                <a:sysClr val="windowText" lastClr="000000"/>
              </a:solidFill>
              <a:latin typeface="ＭＳ Ｐゴシック"/>
              <a:ea typeface="ＭＳ Ｐゴシック"/>
            </a:rPr>
            <a:t>（計画期間：令和7年度～令和8年度</a:t>
          </a:r>
        </a:p>
        <a:p>
          <a:pPr algn="l">
            <a:lnSpc>
              <a:spcPts val="1350"/>
            </a:lnSpc>
          </a:pPr>
          <a:r>
            <a:rPr lang="ja-JP" altLang="en-US" sz="1100" b="0" i="0" u="none" strike="noStrike" baseline="0">
              <a:solidFill>
                <a:sysClr val="windowText" lastClr="000000"/>
              </a:solidFill>
              <a:latin typeface="ＭＳ Ｐゴシック"/>
              <a:ea typeface="ＭＳ Ｐゴシック"/>
            </a:rPr>
            <a:t>　　⇒　計画書提出年度：令和6年度）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25</xdr:row>
      <xdr:rowOff>0</xdr:rowOff>
    </xdr:from>
    <xdr:to xmlns:xdr="http://schemas.openxmlformats.org/drawingml/2006/spreadsheetDrawing">
      <xdr:col>12</xdr:col>
      <xdr:colOff>219075</xdr:colOff>
      <xdr:row>25</xdr:row>
      <xdr:rowOff>180975</xdr:rowOff>
    </xdr:to>
    <xdr:sp macro="" textlink="">
      <xdr:nvSpPr>
        <xdr:cNvPr id="3073" name="四角形 1"/>
        <xdr:cNvSpPr>
          <a:spLocks noChangeArrowheads="1"/>
        </xdr:cNvSpPr>
      </xdr:nvSpPr>
      <xdr:spPr>
        <a:xfrm>
          <a:off x="9173845" y="6689725"/>
          <a:ext cx="219075" cy="180975"/>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12</xdr:col>
      <xdr:colOff>0</xdr:colOff>
      <xdr:row>26</xdr:row>
      <xdr:rowOff>0</xdr:rowOff>
    </xdr:from>
    <xdr:to xmlns:xdr="http://schemas.openxmlformats.org/drawingml/2006/spreadsheetDrawing">
      <xdr:col>12</xdr:col>
      <xdr:colOff>219075</xdr:colOff>
      <xdr:row>26</xdr:row>
      <xdr:rowOff>180975</xdr:rowOff>
    </xdr:to>
    <xdr:sp macro="" textlink="">
      <xdr:nvSpPr>
        <xdr:cNvPr id="3074" name="四角形 2"/>
        <xdr:cNvSpPr>
          <a:spLocks noChangeArrowheads="1"/>
        </xdr:cNvSpPr>
      </xdr:nvSpPr>
      <xdr:spPr>
        <a:xfrm>
          <a:off x="9173845" y="6950075"/>
          <a:ext cx="219075" cy="180975"/>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17</xdr:col>
      <xdr:colOff>60325</xdr:colOff>
      <xdr:row>2</xdr:row>
      <xdr:rowOff>443230</xdr:rowOff>
    </xdr:from>
    <xdr:to xmlns:xdr="http://schemas.openxmlformats.org/drawingml/2006/spreadsheetDrawing">
      <xdr:col>21</xdr:col>
      <xdr:colOff>384810</xdr:colOff>
      <xdr:row>6</xdr:row>
      <xdr:rowOff>71755</xdr:rowOff>
    </xdr:to>
    <xdr:sp macro="" textlink="">
      <xdr:nvSpPr>
        <xdr:cNvPr id="3090" name="テキスト 18"/>
        <xdr:cNvSpPr txBox="1">
          <a:spLocks noChangeArrowheads="1"/>
        </xdr:cNvSpPr>
      </xdr:nvSpPr>
      <xdr:spPr>
        <a:xfrm>
          <a:off x="12024995" y="871855"/>
          <a:ext cx="3067685" cy="94297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p>
      </xdr:txBody>
    </xdr:sp>
    <xdr:clientData/>
  </xdr:twoCellAnchor>
  <xdr:twoCellAnchor>
    <xdr:from xmlns:xdr="http://schemas.openxmlformats.org/drawingml/2006/spreadsheetDrawing">
      <xdr:col>17</xdr:col>
      <xdr:colOff>231775</xdr:colOff>
      <xdr:row>3</xdr:row>
      <xdr:rowOff>92075</xdr:rowOff>
    </xdr:from>
    <xdr:to xmlns:xdr="http://schemas.openxmlformats.org/drawingml/2006/spreadsheetDrawing">
      <xdr:col>17</xdr:col>
      <xdr:colOff>508000</xdr:colOff>
      <xdr:row>4</xdr:row>
      <xdr:rowOff>53975</xdr:rowOff>
    </xdr:to>
    <xdr:sp macro="" textlink="">
      <xdr:nvSpPr>
        <xdr:cNvPr id="3093" name="四角形 21"/>
        <xdr:cNvSpPr>
          <a:spLocks noChangeArrowheads="1"/>
        </xdr:cNvSpPr>
      </xdr:nvSpPr>
      <xdr:spPr>
        <a:xfrm>
          <a:off x="12196445" y="1054100"/>
          <a:ext cx="276225" cy="222250"/>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17</xdr:col>
      <xdr:colOff>19685</xdr:colOff>
      <xdr:row>21</xdr:row>
      <xdr:rowOff>133985</xdr:rowOff>
    </xdr:from>
    <xdr:to xmlns:xdr="http://schemas.openxmlformats.org/drawingml/2006/spreadsheetDrawing">
      <xdr:col>26</xdr:col>
      <xdr:colOff>10160</xdr:colOff>
      <xdr:row>22</xdr:row>
      <xdr:rowOff>191135</xdr:rowOff>
    </xdr:to>
    <xdr:sp macro="" textlink="">
      <xdr:nvSpPr>
        <xdr:cNvPr id="3108" name="テキスト 36"/>
        <xdr:cNvSpPr txBox="1">
          <a:spLocks noChangeArrowheads="1"/>
        </xdr:cNvSpPr>
      </xdr:nvSpPr>
      <xdr:spPr>
        <a:xfrm>
          <a:off x="11984355" y="5782310"/>
          <a:ext cx="6162675" cy="31750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※複数の都市ガス事業者と契約している場合はこちらを参照してください。</a:t>
          </a:r>
        </a:p>
      </xdr:txBody>
    </xdr:sp>
    <xdr:clientData/>
  </xdr:twoCellAnchor>
  <xdr:twoCellAnchor>
    <xdr:from xmlns:xdr="http://schemas.openxmlformats.org/drawingml/2006/spreadsheetDrawing">
      <xdr:col>23</xdr:col>
      <xdr:colOff>0</xdr:colOff>
      <xdr:row>36</xdr:row>
      <xdr:rowOff>123825</xdr:rowOff>
    </xdr:from>
    <xdr:to xmlns:xdr="http://schemas.openxmlformats.org/drawingml/2006/spreadsheetDrawing">
      <xdr:col>24</xdr:col>
      <xdr:colOff>104775</xdr:colOff>
      <xdr:row>38</xdr:row>
      <xdr:rowOff>75565</xdr:rowOff>
    </xdr:to>
    <xdr:sp macro="" textlink="">
      <xdr:nvSpPr>
        <xdr:cNvPr id="3109" name="楕円 37"/>
        <xdr:cNvSpPr>
          <a:spLocks noChangeArrowheads="1"/>
        </xdr:cNvSpPr>
      </xdr:nvSpPr>
      <xdr:spPr>
        <a:xfrm>
          <a:off x="16079470" y="9677400"/>
          <a:ext cx="790575" cy="472440"/>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0</xdr:colOff>
      <xdr:row>38</xdr:row>
      <xdr:rowOff>9525</xdr:rowOff>
    </xdr:from>
    <xdr:to xmlns:xdr="http://schemas.openxmlformats.org/drawingml/2006/spreadsheetDrawing">
      <xdr:col>25</xdr:col>
      <xdr:colOff>638810</xdr:colOff>
      <xdr:row>45</xdr:row>
      <xdr:rowOff>10160</xdr:rowOff>
    </xdr:to>
    <xdr:sp macro="" textlink="">
      <xdr:nvSpPr>
        <xdr:cNvPr id="3110" name="テキスト 38"/>
        <xdr:cNvSpPr txBox="1">
          <a:spLocks noChangeArrowheads="1"/>
        </xdr:cNvSpPr>
      </xdr:nvSpPr>
      <xdr:spPr>
        <a:xfrm>
          <a:off x="11964670" y="10083800"/>
          <a:ext cx="6125210" cy="153098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購入する都市ガス事業者ごと、事業所の都市ガス使用量の合計を算定してください。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「１」で算定した値を、購入する都市ガス事業者ごと、「事業所使用量」欄に入力してください。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○の値が、全事業所の加重平均発熱量となるため、左の表の単位発熱量「Ｃ」①の欄に入力してください。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※この方法の他、別紙２をガス事業者ごと複数枚提出する方法でも可とします。</a:t>
          </a:r>
        </a:p>
      </xdr:txBody>
    </xdr:sp>
    <xdr:clientData/>
  </xdr:twoCellAnchor>
  <xdr:twoCellAnchor>
    <xdr:from xmlns:xdr="http://schemas.openxmlformats.org/drawingml/2006/spreadsheetDrawing">
      <xdr:col>16</xdr:col>
      <xdr:colOff>162560</xdr:colOff>
      <xdr:row>45</xdr:row>
      <xdr:rowOff>124460</xdr:rowOff>
    </xdr:from>
    <xdr:to xmlns:xdr="http://schemas.openxmlformats.org/drawingml/2006/spreadsheetDrawing">
      <xdr:col>25</xdr:col>
      <xdr:colOff>629285</xdr:colOff>
      <xdr:row>46</xdr:row>
      <xdr:rowOff>180975</xdr:rowOff>
    </xdr:to>
    <xdr:sp macro="" textlink="">
      <xdr:nvSpPr>
        <xdr:cNvPr id="3111" name="テキスト 39"/>
        <xdr:cNvSpPr txBox="1">
          <a:spLocks noChangeArrowheads="1"/>
        </xdr:cNvSpPr>
      </xdr:nvSpPr>
      <xdr:spPr>
        <a:xfrm>
          <a:off x="11917680" y="11729085"/>
          <a:ext cx="6162675" cy="24701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※複数の電気事業者と契約している場合はこちらを参照してください。</a:t>
          </a:r>
        </a:p>
      </xdr:txBody>
    </xdr:sp>
    <xdr:clientData/>
  </xdr:twoCellAnchor>
  <xdr:twoCellAnchor>
    <xdr:from xmlns:xdr="http://schemas.openxmlformats.org/drawingml/2006/spreadsheetDrawing">
      <xdr:col>23</xdr:col>
      <xdr:colOff>0</xdr:colOff>
      <xdr:row>61</xdr:row>
      <xdr:rowOff>124460</xdr:rowOff>
    </xdr:from>
    <xdr:to xmlns:xdr="http://schemas.openxmlformats.org/drawingml/2006/spreadsheetDrawing">
      <xdr:col>24</xdr:col>
      <xdr:colOff>104775</xdr:colOff>
      <xdr:row>63</xdr:row>
      <xdr:rowOff>76835</xdr:rowOff>
    </xdr:to>
    <xdr:sp macro="" textlink="">
      <xdr:nvSpPr>
        <xdr:cNvPr id="3112" name="楕円 40"/>
        <xdr:cNvSpPr>
          <a:spLocks noChangeArrowheads="1"/>
        </xdr:cNvSpPr>
      </xdr:nvSpPr>
      <xdr:spPr>
        <a:xfrm>
          <a:off x="16079470" y="14510385"/>
          <a:ext cx="790575" cy="295275"/>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14</xdr:col>
      <xdr:colOff>209550</xdr:colOff>
      <xdr:row>64</xdr:row>
      <xdr:rowOff>8255</xdr:rowOff>
    </xdr:from>
    <xdr:to xmlns:xdr="http://schemas.openxmlformats.org/drawingml/2006/spreadsheetDrawing">
      <xdr:col>25</xdr:col>
      <xdr:colOff>638810</xdr:colOff>
      <xdr:row>71</xdr:row>
      <xdr:rowOff>85090</xdr:rowOff>
    </xdr:to>
    <xdr:sp macro="" textlink="">
      <xdr:nvSpPr>
        <xdr:cNvPr id="3113" name="テキスト 41"/>
        <xdr:cNvSpPr txBox="1">
          <a:spLocks noChangeArrowheads="1"/>
        </xdr:cNvSpPr>
      </xdr:nvSpPr>
      <xdr:spPr>
        <a:xfrm>
          <a:off x="10812145" y="14908530"/>
          <a:ext cx="7277735" cy="127698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購入する電気事業者ごと、事業所の電気使用量の合計を算定してください。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「１」で算定した値を、購入する電気事業者ごと、「事業所使用量」欄に入力してください。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○の値が、全事業所の加重平均排出係数となるため、左の表の電気の排出係数（買電に係るもの）②の欄に入力してください。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※この方法の他、別紙２を電力事業者ごと複数枚提出する方法でも可とします。</a:t>
          </a:r>
        </a:p>
      </xdr:txBody>
    </xdr:sp>
    <xdr:clientData/>
  </xdr:twoCellAnchor>
  <xdr:twoCellAnchor>
    <xdr:from xmlns:xdr="http://schemas.openxmlformats.org/drawingml/2006/spreadsheetDrawing">
      <xdr:col>23</xdr:col>
      <xdr:colOff>0</xdr:colOff>
      <xdr:row>61</xdr:row>
      <xdr:rowOff>124460</xdr:rowOff>
    </xdr:from>
    <xdr:to xmlns:xdr="http://schemas.openxmlformats.org/drawingml/2006/spreadsheetDrawing">
      <xdr:col>24</xdr:col>
      <xdr:colOff>104775</xdr:colOff>
      <xdr:row>63</xdr:row>
      <xdr:rowOff>76835</xdr:rowOff>
    </xdr:to>
    <xdr:sp macro="" textlink="">
      <xdr:nvSpPr>
        <xdr:cNvPr id="3114" name="楕円 42"/>
        <xdr:cNvSpPr>
          <a:spLocks noChangeArrowheads="1"/>
        </xdr:cNvSpPr>
      </xdr:nvSpPr>
      <xdr:spPr>
        <a:xfrm>
          <a:off x="16079470" y="14510385"/>
          <a:ext cx="790575" cy="295275"/>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67945</xdr:colOff>
      <xdr:row>13</xdr:row>
      <xdr:rowOff>26670</xdr:rowOff>
    </xdr:from>
    <xdr:to xmlns:xdr="http://schemas.openxmlformats.org/drawingml/2006/spreadsheetDrawing">
      <xdr:col>26</xdr:col>
      <xdr:colOff>67945</xdr:colOff>
      <xdr:row>14</xdr:row>
      <xdr:rowOff>83820</xdr:rowOff>
    </xdr:to>
    <xdr:sp macro="" textlink="">
      <xdr:nvSpPr>
        <xdr:cNvPr id="3127" name="テキスト 55"/>
        <xdr:cNvSpPr txBox="1">
          <a:spLocks noChangeArrowheads="1"/>
        </xdr:cNvSpPr>
      </xdr:nvSpPr>
      <xdr:spPr>
        <a:xfrm>
          <a:off x="12032615" y="3592195"/>
          <a:ext cx="6172200" cy="31750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その他の燃料を入力する場合は、こちらを参照してください。</a:t>
          </a:r>
        </a:p>
      </xdr:txBody>
    </xdr:sp>
    <xdr:clientData/>
  </xdr:twoCellAnchor>
  <xdr:twoCellAnchor>
    <xdr:from xmlns:xdr="http://schemas.openxmlformats.org/drawingml/2006/spreadsheetDrawing">
      <xdr:col>17</xdr:col>
      <xdr:colOff>67310</xdr:colOff>
      <xdr:row>0</xdr:row>
      <xdr:rowOff>158750</xdr:rowOff>
    </xdr:from>
    <xdr:to xmlns:xdr="http://schemas.openxmlformats.org/drawingml/2006/spreadsheetDrawing">
      <xdr:col>21</xdr:col>
      <xdr:colOff>418465</xdr:colOff>
      <xdr:row>2</xdr:row>
      <xdr:rowOff>393065</xdr:rowOff>
    </xdr:to>
    <xdr:sp macro="" textlink="">
      <xdr:nvSpPr>
        <xdr:cNvPr id="3137" name="テキスト 56"/>
        <xdr:cNvSpPr txBox="1">
          <a:spLocks noChangeArrowheads="1"/>
        </xdr:cNvSpPr>
      </xdr:nvSpPr>
      <xdr:spPr>
        <a:xfrm>
          <a:off x="12031980" y="158750"/>
          <a:ext cx="3094355" cy="662940"/>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※本計画書は、計画初年度に提出してください。</a:t>
          </a:r>
        </a:p>
        <a:p>
          <a:pPr algn="l">
            <a:lnSpc>
              <a:spcPts val="1350"/>
            </a:lnSpc>
          </a:pPr>
          <a:r>
            <a:rPr lang="ja-JP" altLang="en-US" sz="1100" b="0" i="0" u="none" strike="noStrike" baseline="0">
              <a:solidFill>
                <a:sysClr val="windowText" lastClr="000000"/>
              </a:solidFill>
              <a:latin typeface="ＭＳ Ｐゴシック"/>
              <a:ea typeface="ＭＳ Ｐゴシック"/>
            </a:rPr>
            <a:t>（計画期間：令和4年度～令和6年度</a:t>
          </a:r>
        </a:p>
        <a:p>
          <a:pPr algn="l">
            <a:lnSpc>
              <a:spcPts val="1350"/>
            </a:lnSpc>
          </a:pPr>
          <a:r>
            <a:rPr lang="ja-JP" altLang="en-US" sz="1100" b="0" i="0" u="none" strike="noStrike" baseline="0">
              <a:solidFill>
                <a:sysClr val="windowText" lastClr="000000"/>
              </a:solidFill>
              <a:latin typeface="ＭＳ Ｐゴシック"/>
              <a:ea typeface="ＭＳ Ｐゴシック"/>
            </a:rPr>
            <a:t>　　⇒　計画書提出年度：令和4年度）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30</xdr:col>
      <xdr:colOff>171450</xdr:colOff>
      <xdr:row>1</xdr:row>
      <xdr:rowOff>13335</xdr:rowOff>
    </xdr:from>
    <xdr:to xmlns:xdr="http://schemas.openxmlformats.org/drawingml/2006/spreadsheetDrawing">
      <xdr:col>35</xdr:col>
      <xdr:colOff>47625</xdr:colOff>
      <xdr:row>3</xdr:row>
      <xdr:rowOff>193040</xdr:rowOff>
    </xdr:to>
    <xdr:sp macro="" textlink="">
      <xdr:nvSpPr>
        <xdr:cNvPr id="11267" name="テキスト 3"/>
        <xdr:cNvSpPr txBox="1">
          <a:spLocks noChangeArrowheads="1"/>
        </xdr:cNvSpPr>
      </xdr:nvSpPr>
      <xdr:spPr>
        <a:xfrm>
          <a:off x="7315200" y="165735"/>
          <a:ext cx="3305175" cy="75120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※本報告書は、計画初年度の翌年度から目標年度の翌年度まで、毎年提出してください。</a:t>
          </a:r>
        </a:p>
        <a:p>
          <a:pPr algn="l">
            <a:lnSpc>
              <a:spcPts val="1350"/>
            </a:lnSpc>
          </a:pPr>
          <a:r>
            <a:rPr lang="ja-JP" altLang="en-US" sz="1100" b="0" i="0" u="none" strike="noStrike" baseline="0">
              <a:solidFill>
                <a:sysClr val="windowText" lastClr="000000"/>
              </a:solidFill>
              <a:latin typeface="ＭＳ Ｐゴシック"/>
              <a:ea typeface="ＭＳ Ｐゴシック"/>
            </a:rPr>
            <a:t>（計画提出が令和3年度の場合</a:t>
          </a:r>
        </a:p>
        <a:p>
          <a:pPr algn="l">
            <a:lnSpc>
              <a:spcPts val="1350"/>
            </a:lnSpc>
          </a:pPr>
          <a:r>
            <a:rPr lang="ja-JP" altLang="en-US" sz="1100" b="0" i="0" u="none" strike="noStrike" baseline="0">
              <a:solidFill>
                <a:sysClr val="windowText" lastClr="000000"/>
              </a:solidFill>
              <a:latin typeface="ＭＳ Ｐゴシック"/>
              <a:ea typeface="ＭＳ Ｐゴシック"/>
            </a:rPr>
            <a:t>　　⇒　報告書提出年度：令和4年度～令和6年度）</a:t>
          </a:r>
        </a:p>
      </xdr:txBody>
    </xdr:sp>
    <xdr:clientData/>
  </xdr:twoCellAnchor>
  <xdr:twoCellAnchor>
    <xdr:from xmlns:xdr="http://schemas.openxmlformats.org/drawingml/2006/spreadsheetDrawing">
      <xdr:col>30</xdr:col>
      <xdr:colOff>170180</xdr:colOff>
      <xdr:row>3</xdr:row>
      <xdr:rowOff>264160</xdr:rowOff>
    </xdr:from>
    <xdr:to xmlns:xdr="http://schemas.openxmlformats.org/drawingml/2006/spreadsheetDrawing">
      <xdr:col>35</xdr:col>
      <xdr:colOff>56515</xdr:colOff>
      <xdr:row>8</xdr:row>
      <xdr:rowOff>102235</xdr:rowOff>
    </xdr:to>
    <xdr:sp macro="" textlink="">
      <xdr:nvSpPr>
        <xdr:cNvPr id="11281" name="テキスト 17"/>
        <xdr:cNvSpPr txBox="1">
          <a:spLocks noChangeArrowheads="1"/>
        </xdr:cNvSpPr>
      </xdr:nvSpPr>
      <xdr:spPr>
        <a:xfrm>
          <a:off x="7313930" y="988060"/>
          <a:ext cx="3315335" cy="126682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p>
        <a:p>
          <a:pPr algn="l">
            <a:lnSpc>
              <a:spcPts val="1350"/>
            </a:lnSpc>
          </a:pPr>
          <a:r>
            <a:rPr lang="ja-JP" altLang="en-US" sz="1100" b="0" i="0" u="none" strike="noStrike" baseline="0">
              <a:solidFill>
                <a:sysClr val="windowText" lastClr="000000"/>
              </a:solidFill>
              <a:latin typeface="ＭＳ Ｐゴシック"/>
              <a:ea typeface="ＭＳ Ｐゴシック"/>
            </a:rPr>
            <a:t>　　　　　のセル：必ず手入力または選択するセル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のセル：自動計算されるが、修正する必要がある場合のみ、手入力するセル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p>
      </xdr:txBody>
    </xdr:sp>
    <xdr:clientData/>
  </xdr:twoCellAnchor>
  <xdr:twoCellAnchor>
    <xdr:from xmlns:xdr="http://schemas.openxmlformats.org/drawingml/2006/spreadsheetDrawing">
      <xdr:col>30</xdr:col>
      <xdr:colOff>341630</xdr:colOff>
      <xdr:row>4</xdr:row>
      <xdr:rowOff>168910</xdr:rowOff>
    </xdr:from>
    <xdr:to xmlns:xdr="http://schemas.openxmlformats.org/drawingml/2006/spreadsheetDrawing">
      <xdr:col>30</xdr:col>
      <xdr:colOff>617855</xdr:colOff>
      <xdr:row>5</xdr:row>
      <xdr:rowOff>36830</xdr:rowOff>
    </xdr:to>
    <xdr:sp macro="" textlink="">
      <xdr:nvSpPr>
        <xdr:cNvPr id="11282" name="四角形 18"/>
        <xdr:cNvSpPr>
          <a:spLocks noChangeArrowheads="1"/>
        </xdr:cNvSpPr>
      </xdr:nvSpPr>
      <xdr:spPr>
        <a:xfrm>
          <a:off x="7485380" y="1178560"/>
          <a:ext cx="276225" cy="153670"/>
        </a:xfrm>
        <a:prstGeom prst="rect">
          <a:avLst/>
        </a:prstGeom>
        <a:solidFill>
          <a:srgbClr val="FFCC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30</xdr:col>
      <xdr:colOff>341630</xdr:colOff>
      <xdr:row>5</xdr:row>
      <xdr:rowOff>64135</xdr:rowOff>
    </xdr:from>
    <xdr:to xmlns:xdr="http://schemas.openxmlformats.org/drawingml/2006/spreadsheetDrawing">
      <xdr:col>30</xdr:col>
      <xdr:colOff>618490</xdr:colOff>
      <xdr:row>5</xdr:row>
      <xdr:rowOff>216535</xdr:rowOff>
    </xdr:to>
    <xdr:sp macro="" textlink="">
      <xdr:nvSpPr>
        <xdr:cNvPr id="11283" name="四角形 19"/>
        <xdr:cNvSpPr>
          <a:spLocks noChangeArrowheads="1"/>
        </xdr:cNvSpPr>
      </xdr:nvSpPr>
      <xdr:spPr>
        <a:xfrm>
          <a:off x="7485380" y="1359535"/>
          <a:ext cx="276860" cy="152400"/>
        </a:xfrm>
        <a:prstGeom prst="rect">
          <a:avLst/>
        </a:prstGeom>
        <a:solidFill>
          <a:srgbClr val="CCFFCC"/>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30</xdr:col>
      <xdr:colOff>341630</xdr:colOff>
      <xdr:row>6</xdr:row>
      <xdr:rowOff>100965</xdr:rowOff>
    </xdr:from>
    <xdr:to xmlns:xdr="http://schemas.openxmlformats.org/drawingml/2006/spreadsheetDrawing">
      <xdr:col>30</xdr:col>
      <xdr:colOff>617855</xdr:colOff>
      <xdr:row>6</xdr:row>
      <xdr:rowOff>254635</xdr:rowOff>
    </xdr:to>
    <xdr:sp macro="" textlink="">
      <xdr:nvSpPr>
        <xdr:cNvPr id="11284" name="四角形 20"/>
        <xdr:cNvSpPr>
          <a:spLocks noChangeArrowheads="1"/>
        </xdr:cNvSpPr>
      </xdr:nvSpPr>
      <xdr:spPr>
        <a:xfrm>
          <a:off x="7485380" y="1682115"/>
          <a:ext cx="276225" cy="153670"/>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18</xdr:col>
      <xdr:colOff>180975</xdr:colOff>
      <xdr:row>9</xdr:row>
      <xdr:rowOff>0</xdr:rowOff>
    </xdr:from>
    <xdr:to xmlns:xdr="http://schemas.openxmlformats.org/drawingml/2006/spreadsheetDrawing">
      <xdr:col>30</xdr:col>
      <xdr:colOff>0</xdr:colOff>
      <xdr:row>10</xdr:row>
      <xdr:rowOff>19050</xdr:rowOff>
    </xdr:to>
    <xdr:sp macro="" textlink="">
      <xdr:nvSpPr>
        <xdr:cNvPr id="11285" name="図形 21"/>
        <xdr:cNvSpPr>
          <a:spLocks noChangeArrowheads="1"/>
        </xdr:cNvSpPr>
      </xdr:nvSpPr>
      <xdr:spPr>
        <a:xfrm>
          <a:off x="4467225" y="2438400"/>
          <a:ext cx="2676525" cy="304800"/>
        </a:xfrm>
        <a:prstGeom prst="bracketPair">
          <a:avLst>
            <a:gd name="adj" fmla="val 16668"/>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23</xdr:col>
      <xdr:colOff>0</xdr:colOff>
      <xdr:row>8</xdr:row>
      <xdr:rowOff>276860</xdr:rowOff>
    </xdr:from>
    <xdr:to xmlns:xdr="http://schemas.openxmlformats.org/drawingml/2006/spreadsheetDrawing">
      <xdr:col>29</xdr:col>
      <xdr:colOff>196215</xdr:colOff>
      <xdr:row>9</xdr:row>
      <xdr:rowOff>231775</xdr:rowOff>
    </xdr:to>
    <xdr:sp macro="" textlink="">
      <xdr:nvSpPr>
        <xdr:cNvPr id="11288" name="四角形 22"/>
        <xdr:cNvSpPr>
          <a:spLocks noChangeArrowheads="1"/>
        </xdr:cNvSpPr>
      </xdr:nvSpPr>
      <xdr:spPr>
        <a:xfrm>
          <a:off x="5476875" y="2429510"/>
          <a:ext cx="1624965" cy="240665"/>
        </a:xfrm>
        <a:prstGeom prst="rect">
          <a:avLst/>
        </a:prstGeom>
        <a:noFill/>
        <a:ln w="9525">
          <a:solidFill>
            <a:sysClr val="windowText" lastClr="000000"/>
          </a:solidFill>
          <a:miter/>
        </a:ln>
      </xdr:spPr>
      <xdr:txBody>
        <a:bodyPr vertOverflow="clip" horzOverflow="overflow" wrap="square" lIns="23812" tIns="4762" rIns="4762" bIns="4762" anchor="ctr" upright="1"/>
        <a:lstStyle/>
        <a:p>
          <a:pPr algn="ctr">
            <a:lnSpc>
              <a:spcPts val="1350"/>
            </a:lnSpc>
          </a:pPr>
          <a:r>
            <a:rPr lang="ja-JP" altLang="en-US" sz="1100" b="0" i="0" u="none" strike="noStrike" baseline="0">
              <a:solidFill>
                <a:sysClr val="windowText" lastClr="000000"/>
              </a:solidFill>
              <a:latin typeface="ＭＳ Ｐゴシック"/>
              <a:ea typeface="ＭＳ Ｐゴシック"/>
            </a:rPr>
            <a:t>記入不要</a:t>
          </a:r>
        </a:p>
      </xdr:txBody>
    </xdr:sp>
    <xdr:clientData/>
  </xdr:twoCellAnchor>
  <xdr:twoCellAnchor>
    <xdr:from xmlns:xdr="http://schemas.openxmlformats.org/drawingml/2006/spreadsheetDrawing">
      <xdr:col>10</xdr:col>
      <xdr:colOff>217170</xdr:colOff>
      <xdr:row>30</xdr:row>
      <xdr:rowOff>83185</xdr:rowOff>
    </xdr:from>
    <xdr:to xmlns:xdr="http://schemas.openxmlformats.org/drawingml/2006/spreadsheetDrawing">
      <xdr:col>28</xdr:col>
      <xdr:colOff>27940</xdr:colOff>
      <xdr:row>33</xdr:row>
      <xdr:rowOff>278765</xdr:rowOff>
    </xdr:to>
    <xdr:sp macro="" textlink="">
      <xdr:nvSpPr>
        <xdr:cNvPr id="11289" name="四角形 23"/>
        <xdr:cNvSpPr>
          <a:spLocks noChangeArrowheads="1"/>
        </xdr:cNvSpPr>
      </xdr:nvSpPr>
      <xdr:spPr>
        <a:xfrm>
          <a:off x="2598420" y="8522335"/>
          <a:ext cx="4097020" cy="1052830"/>
        </a:xfrm>
        <a:prstGeom prst="rect">
          <a:avLst/>
        </a:prstGeom>
        <a:solidFill>
          <a:srgbClr val="FFFFFF"/>
        </a:solidFill>
        <a:ln w="9525">
          <a:solidFill>
            <a:sysClr val="windowText" lastClr="000000"/>
          </a:solidFill>
          <a:miter/>
        </a:ln>
      </xdr:spPr>
      <xdr:txBody>
        <a:bodyPr vertOverflow="clip" horzOverflow="overflow" wrap="square" lIns="23812" tIns="4762" rIns="4762" bIns="4762"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記入不要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15</xdr:col>
      <xdr:colOff>95250</xdr:colOff>
      <xdr:row>33</xdr:row>
      <xdr:rowOff>28575</xdr:rowOff>
    </xdr:from>
    <xdr:to xmlns:xdr="http://schemas.openxmlformats.org/drawingml/2006/spreadsheetDrawing">
      <xdr:col>28</xdr:col>
      <xdr:colOff>200025</xdr:colOff>
      <xdr:row>35</xdr:row>
      <xdr:rowOff>86360</xdr:rowOff>
    </xdr:to>
    <xdr:sp macro="" textlink="">
      <xdr:nvSpPr>
        <xdr:cNvPr id="9217" name="四角形 1"/>
        <xdr:cNvSpPr>
          <a:spLocks noChangeArrowheads="1"/>
        </xdr:cNvSpPr>
      </xdr:nvSpPr>
      <xdr:spPr>
        <a:xfrm>
          <a:off x="3810000" y="9499600"/>
          <a:ext cx="3200400" cy="55308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※左欄は、基準年度以前に大幅な温室効果ガスの排出削減を行った結果、報告年度の削減が困難となっている事業者のみ記載すること。</a:t>
          </a:r>
        </a:p>
      </xdr:txBody>
    </xdr:sp>
    <xdr:clientData/>
  </xdr:twoCellAnchor>
  <xdr:twoCellAnchor>
    <xdr:from xmlns:xdr="http://schemas.openxmlformats.org/drawingml/2006/spreadsheetDrawing">
      <xdr:col>33</xdr:col>
      <xdr:colOff>238760</xdr:colOff>
      <xdr:row>0</xdr:row>
      <xdr:rowOff>16510</xdr:rowOff>
    </xdr:from>
    <xdr:to xmlns:xdr="http://schemas.openxmlformats.org/drawingml/2006/spreadsheetDrawing">
      <xdr:col>38</xdr:col>
      <xdr:colOff>153035</xdr:colOff>
      <xdr:row>4</xdr:row>
      <xdr:rowOff>155575</xdr:rowOff>
    </xdr:to>
    <xdr:sp macro="" textlink="">
      <xdr:nvSpPr>
        <xdr:cNvPr id="9246" name="テキスト 30"/>
        <xdr:cNvSpPr txBox="1">
          <a:spLocks noChangeArrowheads="1"/>
        </xdr:cNvSpPr>
      </xdr:nvSpPr>
      <xdr:spPr>
        <a:xfrm>
          <a:off x="9182735" y="16510"/>
          <a:ext cx="3343275" cy="79946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※本報告書は、計画初年度の翌年度から目標年度の翌年度まで、毎年提出してください。</a:t>
          </a:r>
        </a:p>
        <a:p>
          <a:pPr algn="l">
            <a:lnSpc>
              <a:spcPts val="1350"/>
            </a:lnSpc>
          </a:pPr>
          <a:r>
            <a:rPr lang="ja-JP" altLang="en-US" sz="1100" b="0" i="0" u="none" strike="noStrike" baseline="0">
              <a:solidFill>
                <a:sysClr val="windowText" lastClr="000000"/>
              </a:solidFill>
              <a:latin typeface="ＭＳ Ｐゴシック"/>
              <a:ea typeface="ＭＳ Ｐゴシック"/>
            </a:rPr>
            <a:t>（計画提出が令和3年度の場合</a:t>
          </a:r>
        </a:p>
        <a:p>
          <a:pPr algn="l">
            <a:lnSpc>
              <a:spcPts val="1350"/>
            </a:lnSpc>
          </a:pPr>
          <a:r>
            <a:rPr lang="ja-JP" altLang="en-US" sz="1100" b="0" i="0" u="none" strike="noStrike" baseline="0">
              <a:solidFill>
                <a:sysClr val="windowText" lastClr="000000"/>
              </a:solidFill>
              <a:latin typeface="ＭＳ Ｐゴシック"/>
              <a:ea typeface="ＭＳ Ｐゴシック"/>
            </a:rPr>
            <a:t>　　⇒　報告書提出年度：令和4年度～令和6年度）</a:t>
          </a:r>
        </a:p>
      </xdr:txBody>
    </xdr:sp>
    <xdr:clientData/>
  </xdr:twoCellAnchor>
  <xdr:twoCellAnchor>
    <xdr:from xmlns:xdr="http://schemas.openxmlformats.org/drawingml/2006/spreadsheetDrawing">
      <xdr:col>33</xdr:col>
      <xdr:colOff>228600</xdr:colOff>
      <xdr:row>5</xdr:row>
      <xdr:rowOff>82550</xdr:rowOff>
    </xdr:from>
    <xdr:to xmlns:xdr="http://schemas.openxmlformats.org/drawingml/2006/spreadsheetDrawing">
      <xdr:col>38</xdr:col>
      <xdr:colOff>153035</xdr:colOff>
      <xdr:row>7</xdr:row>
      <xdr:rowOff>642620</xdr:rowOff>
    </xdr:to>
    <xdr:sp macro="" textlink="">
      <xdr:nvSpPr>
        <xdr:cNvPr id="9247" name="テキスト 31"/>
        <xdr:cNvSpPr txBox="1">
          <a:spLocks noChangeArrowheads="1"/>
        </xdr:cNvSpPr>
      </xdr:nvSpPr>
      <xdr:spPr>
        <a:xfrm>
          <a:off x="9172575" y="914400"/>
          <a:ext cx="3353435" cy="127444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p>
        <a:p>
          <a:pPr algn="l">
            <a:lnSpc>
              <a:spcPts val="1350"/>
            </a:lnSpc>
          </a:pPr>
          <a:r>
            <a:rPr lang="ja-JP" altLang="en-US" sz="1100" b="0" i="0" u="none" strike="noStrike" baseline="0">
              <a:solidFill>
                <a:sysClr val="windowText" lastClr="000000"/>
              </a:solidFill>
              <a:latin typeface="ＭＳ Ｐゴシック"/>
              <a:ea typeface="ＭＳ Ｐゴシック"/>
            </a:rPr>
            <a:t>　　　　　のセル：必ず手入力または選択するセル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のセル：自動計算されるが、修正する必要がある場合のみ、手入力するセル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p>
      </xdr:txBody>
    </xdr:sp>
    <xdr:clientData/>
  </xdr:twoCellAnchor>
  <xdr:twoCellAnchor>
    <xdr:from xmlns:xdr="http://schemas.openxmlformats.org/drawingml/2006/spreadsheetDrawing">
      <xdr:col>33</xdr:col>
      <xdr:colOff>400050</xdr:colOff>
      <xdr:row>6</xdr:row>
      <xdr:rowOff>95885</xdr:rowOff>
    </xdr:from>
    <xdr:to xmlns:xdr="http://schemas.openxmlformats.org/drawingml/2006/spreadsheetDrawing">
      <xdr:col>33</xdr:col>
      <xdr:colOff>676910</xdr:colOff>
      <xdr:row>6</xdr:row>
      <xdr:rowOff>247015</xdr:rowOff>
    </xdr:to>
    <xdr:sp macro="" textlink="">
      <xdr:nvSpPr>
        <xdr:cNvPr id="9248" name="四角形 32"/>
        <xdr:cNvSpPr>
          <a:spLocks noChangeArrowheads="1"/>
        </xdr:cNvSpPr>
      </xdr:nvSpPr>
      <xdr:spPr>
        <a:xfrm>
          <a:off x="9344025" y="1099185"/>
          <a:ext cx="276860" cy="151130"/>
        </a:xfrm>
        <a:prstGeom prst="rect">
          <a:avLst/>
        </a:prstGeom>
        <a:solidFill>
          <a:srgbClr val="FFCC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33</xdr:col>
      <xdr:colOff>400050</xdr:colOff>
      <xdr:row>6</xdr:row>
      <xdr:rowOff>274955</xdr:rowOff>
    </xdr:from>
    <xdr:to xmlns:xdr="http://schemas.openxmlformats.org/drawingml/2006/spreadsheetDrawing">
      <xdr:col>33</xdr:col>
      <xdr:colOff>676275</xdr:colOff>
      <xdr:row>6</xdr:row>
      <xdr:rowOff>427990</xdr:rowOff>
    </xdr:to>
    <xdr:sp macro="" textlink="">
      <xdr:nvSpPr>
        <xdr:cNvPr id="9249" name="四角形 33"/>
        <xdr:cNvSpPr>
          <a:spLocks noChangeArrowheads="1"/>
        </xdr:cNvSpPr>
      </xdr:nvSpPr>
      <xdr:spPr>
        <a:xfrm>
          <a:off x="9344025" y="1278255"/>
          <a:ext cx="276225" cy="153035"/>
        </a:xfrm>
        <a:prstGeom prst="rect">
          <a:avLst/>
        </a:prstGeom>
        <a:solidFill>
          <a:srgbClr val="CCFFCC"/>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33</xdr:col>
      <xdr:colOff>400050</xdr:colOff>
      <xdr:row>7</xdr:row>
      <xdr:rowOff>63500</xdr:rowOff>
    </xdr:from>
    <xdr:to xmlns:xdr="http://schemas.openxmlformats.org/drawingml/2006/spreadsheetDrawing">
      <xdr:col>33</xdr:col>
      <xdr:colOff>676910</xdr:colOff>
      <xdr:row>7</xdr:row>
      <xdr:rowOff>220345</xdr:rowOff>
    </xdr:to>
    <xdr:sp macro="" textlink="">
      <xdr:nvSpPr>
        <xdr:cNvPr id="9250" name="四角形 34"/>
        <xdr:cNvSpPr>
          <a:spLocks noChangeArrowheads="1"/>
        </xdr:cNvSpPr>
      </xdr:nvSpPr>
      <xdr:spPr>
        <a:xfrm>
          <a:off x="9344025" y="1609725"/>
          <a:ext cx="276860" cy="156845"/>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25</xdr:row>
      <xdr:rowOff>0</xdr:rowOff>
    </xdr:from>
    <xdr:to xmlns:xdr="http://schemas.openxmlformats.org/drawingml/2006/spreadsheetDrawing">
      <xdr:col>12</xdr:col>
      <xdr:colOff>219710</xdr:colOff>
      <xdr:row>25</xdr:row>
      <xdr:rowOff>181610</xdr:rowOff>
    </xdr:to>
    <xdr:sp macro="" textlink="">
      <xdr:nvSpPr>
        <xdr:cNvPr id="10241" name="四角形 1"/>
        <xdr:cNvSpPr>
          <a:spLocks noChangeArrowheads="1"/>
        </xdr:cNvSpPr>
      </xdr:nvSpPr>
      <xdr:spPr>
        <a:xfrm>
          <a:off x="8391525" y="5600700"/>
          <a:ext cx="219710" cy="18161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12</xdr:col>
      <xdr:colOff>0</xdr:colOff>
      <xdr:row>26</xdr:row>
      <xdr:rowOff>0</xdr:rowOff>
    </xdr:from>
    <xdr:to xmlns:xdr="http://schemas.openxmlformats.org/drawingml/2006/spreadsheetDrawing">
      <xdr:col>12</xdr:col>
      <xdr:colOff>219710</xdr:colOff>
      <xdr:row>26</xdr:row>
      <xdr:rowOff>181610</xdr:rowOff>
    </xdr:to>
    <xdr:sp macro="" textlink="">
      <xdr:nvSpPr>
        <xdr:cNvPr id="10242" name="四角形 2"/>
        <xdr:cNvSpPr>
          <a:spLocks noChangeArrowheads="1"/>
        </xdr:cNvSpPr>
      </xdr:nvSpPr>
      <xdr:spPr>
        <a:xfrm>
          <a:off x="8391525" y="5791200"/>
          <a:ext cx="219710" cy="18161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17</xdr:col>
      <xdr:colOff>164465</xdr:colOff>
      <xdr:row>0</xdr:row>
      <xdr:rowOff>106680</xdr:rowOff>
    </xdr:from>
    <xdr:to xmlns:xdr="http://schemas.openxmlformats.org/drawingml/2006/spreadsheetDrawing">
      <xdr:col>22</xdr:col>
      <xdr:colOff>88265</xdr:colOff>
      <xdr:row>2</xdr:row>
      <xdr:rowOff>421005</xdr:rowOff>
    </xdr:to>
    <xdr:sp macro="" textlink="">
      <xdr:nvSpPr>
        <xdr:cNvPr id="10248" name="テキスト 8"/>
        <xdr:cNvSpPr txBox="1">
          <a:spLocks noChangeArrowheads="1"/>
        </xdr:cNvSpPr>
      </xdr:nvSpPr>
      <xdr:spPr>
        <a:xfrm>
          <a:off x="12137390" y="106680"/>
          <a:ext cx="3352800" cy="90487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※本報告書は、計画初年度の翌年度から目標年度の翌年度まで、毎年提出してください。</a:t>
          </a:r>
        </a:p>
        <a:p>
          <a:pPr algn="l">
            <a:lnSpc>
              <a:spcPts val="1350"/>
            </a:lnSpc>
          </a:pPr>
          <a:r>
            <a:rPr lang="ja-JP" altLang="en-US" sz="1100" b="0" i="0" u="none" strike="noStrike" baseline="0">
              <a:solidFill>
                <a:sysClr val="windowText" lastClr="000000"/>
              </a:solidFill>
              <a:latin typeface="ＭＳ Ｐゴシック"/>
              <a:ea typeface="ＭＳ Ｐゴシック"/>
            </a:rPr>
            <a:t>（計画提出が令和4年度の場合</a:t>
          </a:r>
        </a:p>
        <a:p>
          <a:pPr algn="l">
            <a:lnSpc>
              <a:spcPts val="1350"/>
            </a:lnSpc>
          </a:pPr>
          <a:r>
            <a:rPr lang="ja-JP" altLang="en-US" sz="1100" b="0" i="0" u="none" strike="noStrike" baseline="0">
              <a:solidFill>
                <a:sysClr val="windowText" lastClr="000000"/>
              </a:solidFill>
              <a:latin typeface="ＭＳ Ｐゴシック"/>
              <a:ea typeface="ＭＳ Ｐゴシック"/>
            </a:rPr>
            <a:t>　　⇒　報告書提出年度：令和5年度～令和7年度）</a:t>
          </a:r>
        </a:p>
      </xdr:txBody>
    </xdr:sp>
    <xdr:clientData/>
  </xdr:twoCellAnchor>
  <xdr:twoCellAnchor>
    <xdr:from xmlns:xdr="http://schemas.openxmlformats.org/drawingml/2006/spreadsheetDrawing">
      <xdr:col>17</xdr:col>
      <xdr:colOff>163195</xdr:colOff>
      <xdr:row>2</xdr:row>
      <xdr:rowOff>533400</xdr:rowOff>
    </xdr:from>
    <xdr:to xmlns:xdr="http://schemas.openxmlformats.org/drawingml/2006/spreadsheetDrawing">
      <xdr:col>22</xdr:col>
      <xdr:colOff>96520</xdr:colOff>
      <xdr:row>5</xdr:row>
      <xdr:rowOff>67945</xdr:rowOff>
    </xdr:to>
    <xdr:sp macro="" textlink="">
      <xdr:nvSpPr>
        <xdr:cNvPr id="10249" name="テキスト 9"/>
        <xdr:cNvSpPr txBox="1">
          <a:spLocks noChangeArrowheads="1"/>
        </xdr:cNvSpPr>
      </xdr:nvSpPr>
      <xdr:spPr>
        <a:xfrm>
          <a:off x="12136120" y="1123950"/>
          <a:ext cx="3362325" cy="73469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p>
      </xdr:txBody>
    </xdr:sp>
    <xdr:clientData/>
  </xdr:twoCellAnchor>
  <xdr:twoCellAnchor>
    <xdr:from xmlns:xdr="http://schemas.openxmlformats.org/drawingml/2006/spreadsheetDrawing">
      <xdr:col>17</xdr:col>
      <xdr:colOff>276225</xdr:colOff>
      <xdr:row>2</xdr:row>
      <xdr:rowOff>716280</xdr:rowOff>
    </xdr:from>
    <xdr:to xmlns:xdr="http://schemas.openxmlformats.org/drawingml/2006/spreadsheetDrawing">
      <xdr:col>17</xdr:col>
      <xdr:colOff>552450</xdr:colOff>
      <xdr:row>3</xdr:row>
      <xdr:rowOff>51435</xdr:rowOff>
    </xdr:to>
    <xdr:sp macro="" textlink="">
      <xdr:nvSpPr>
        <xdr:cNvPr id="10250" name="四角形 10"/>
        <xdr:cNvSpPr>
          <a:spLocks noChangeArrowheads="1"/>
        </xdr:cNvSpPr>
      </xdr:nvSpPr>
      <xdr:spPr>
        <a:xfrm>
          <a:off x="12249150" y="1306830"/>
          <a:ext cx="276225" cy="154305"/>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xdr:col>
      <xdr:colOff>171450</xdr:colOff>
      <xdr:row>56</xdr:row>
      <xdr:rowOff>168910</xdr:rowOff>
    </xdr:from>
    <xdr:to xmlns:xdr="http://schemas.openxmlformats.org/drawingml/2006/spreadsheetDrawing">
      <xdr:col>7</xdr:col>
      <xdr:colOff>266700</xdr:colOff>
      <xdr:row>68</xdr:row>
      <xdr:rowOff>0</xdr:rowOff>
    </xdr:to>
    <xdr:sp macro="" textlink="">
      <xdr:nvSpPr>
        <xdr:cNvPr id="10252" name="図形 12"/>
        <xdr:cNvSpPr>
          <a:spLocks noChangeArrowheads="1"/>
        </xdr:cNvSpPr>
      </xdr:nvSpPr>
      <xdr:spPr>
        <a:xfrm>
          <a:off x="2257425" y="11846560"/>
          <a:ext cx="2781300" cy="1898015"/>
        </a:xfrm>
        <a:prstGeom prst="downArrow">
          <a:avLst>
            <a:gd name="adj1" fmla="val 50000"/>
            <a:gd name="adj2" fmla="val 25000"/>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17</xdr:col>
      <xdr:colOff>657860</xdr:colOff>
      <xdr:row>23</xdr:row>
      <xdr:rowOff>114935</xdr:rowOff>
    </xdr:from>
    <xdr:to xmlns:xdr="http://schemas.openxmlformats.org/drawingml/2006/spreadsheetDrawing">
      <xdr:col>25</xdr:col>
      <xdr:colOff>209550</xdr:colOff>
      <xdr:row>24</xdr:row>
      <xdr:rowOff>172085</xdr:rowOff>
    </xdr:to>
    <xdr:sp macro="" textlink="">
      <xdr:nvSpPr>
        <xdr:cNvPr id="10265" name="テキスト 25"/>
        <xdr:cNvSpPr txBox="1">
          <a:spLocks noChangeArrowheads="1"/>
        </xdr:cNvSpPr>
      </xdr:nvSpPr>
      <xdr:spPr>
        <a:xfrm>
          <a:off x="12630785" y="5334635"/>
          <a:ext cx="5038090" cy="24765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※複数の都市ガス事業者と契約している場合はこちらを参照してください。</a:t>
          </a:r>
        </a:p>
      </xdr:txBody>
    </xdr:sp>
    <xdr:clientData/>
  </xdr:twoCellAnchor>
  <xdr:twoCellAnchor>
    <xdr:from xmlns:xdr="http://schemas.openxmlformats.org/drawingml/2006/spreadsheetDrawing">
      <xdr:col>24</xdr:col>
      <xdr:colOff>0</xdr:colOff>
      <xdr:row>37</xdr:row>
      <xdr:rowOff>123190</xdr:rowOff>
    </xdr:from>
    <xdr:to xmlns:xdr="http://schemas.openxmlformats.org/drawingml/2006/spreadsheetDrawing">
      <xdr:col>25</xdr:col>
      <xdr:colOff>104775</xdr:colOff>
      <xdr:row>39</xdr:row>
      <xdr:rowOff>76200</xdr:rowOff>
    </xdr:to>
    <xdr:sp macro="" textlink="">
      <xdr:nvSpPr>
        <xdr:cNvPr id="10266" name="楕円 26"/>
        <xdr:cNvSpPr>
          <a:spLocks noChangeArrowheads="1"/>
        </xdr:cNvSpPr>
      </xdr:nvSpPr>
      <xdr:spPr>
        <a:xfrm>
          <a:off x="16773525" y="8009890"/>
          <a:ext cx="790575" cy="410210"/>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610235</xdr:colOff>
      <xdr:row>40</xdr:row>
      <xdr:rowOff>9525</xdr:rowOff>
    </xdr:from>
    <xdr:to xmlns:xdr="http://schemas.openxmlformats.org/drawingml/2006/spreadsheetDrawing">
      <xdr:col>26</xdr:col>
      <xdr:colOff>638810</xdr:colOff>
      <xdr:row>47</xdr:row>
      <xdr:rowOff>89535</xdr:rowOff>
    </xdr:to>
    <xdr:sp macro="" textlink="">
      <xdr:nvSpPr>
        <xdr:cNvPr id="10267" name="テキスト 27"/>
        <xdr:cNvSpPr txBox="1">
          <a:spLocks noChangeArrowheads="1"/>
        </xdr:cNvSpPr>
      </xdr:nvSpPr>
      <xdr:spPr>
        <a:xfrm>
          <a:off x="12583160" y="8639175"/>
          <a:ext cx="6200775" cy="158496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購入する都市ガス事業者ごと、事業所の都市ガス使用量の合計を算定してください。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「１」で算定した値を、購入する都市ガス事業者ごと、「事業所使用量」欄に入力してください。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○の値が、全事業所の加重平均発熱量となるため、左の表の単位発熱量「Ｃ」①の欄に入力してください。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※この方法の他、別紙２をガス事業者ごと複数枚提出する方法でも可とします。</a:t>
          </a:r>
        </a:p>
      </xdr:txBody>
    </xdr:sp>
    <xdr:clientData/>
  </xdr:twoCellAnchor>
  <xdr:twoCellAnchor>
    <xdr:from xmlns:xdr="http://schemas.openxmlformats.org/drawingml/2006/spreadsheetDrawing">
      <xdr:col>17</xdr:col>
      <xdr:colOff>657860</xdr:colOff>
      <xdr:row>48</xdr:row>
      <xdr:rowOff>123190</xdr:rowOff>
    </xdr:from>
    <xdr:to xmlns:xdr="http://schemas.openxmlformats.org/drawingml/2006/spreadsheetDrawing">
      <xdr:col>25</xdr:col>
      <xdr:colOff>209550</xdr:colOff>
      <xdr:row>49</xdr:row>
      <xdr:rowOff>171450</xdr:rowOff>
    </xdr:to>
    <xdr:sp macro="" textlink="">
      <xdr:nvSpPr>
        <xdr:cNvPr id="10268" name="テキスト 28"/>
        <xdr:cNvSpPr txBox="1">
          <a:spLocks noChangeArrowheads="1"/>
        </xdr:cNvSpPr>
      </xdr:nvSpPr>
      <xdr:spPr>
        <a:xfrm>
          <a:off x="12630785" y="10429240"/>
          <a:ext cx="5038090" cy="21971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※複数の電気事業者と契約している場合はこちらを参照してください。</a:t>
          </a:r>
        </a:p>
      </xdr:txBody>
    </xdr:sp>
    <xdr:clientData/>
  </xdr:twoCellAnchor>
  <xdr:twoCellAnchor>
    <xdr:from xmlns:xdr="http://schemas.openxmlformats.org/drawingml/2006/spreadsheetDrawing">
      <xdr:col>24</xdr:col>
      <xdr:colOff>0</xdr:colOff>
      <xdr:row>63</xdr:row>
      <xdr:rowOff>124460</xdr:rowOff>
    </xdr:from>
    <xdr:to xmlns:xdr="http://schemas.openxmlformats.org/drawingml/2006/spreadsheetDrawing">
      <xdr:col>25</xdr:col>
      <xdr:colOff>104775</xdr:colOff>
      <xdr:row>65</xdr:row>
      <xdr:rowOff>76835</xdr:rowOff>
    </xdr:to>
    <xdr:sp macro="" textlink="">
      <xdr:nvSpPr>
        <xdr:cNvPr id="10269" name="楕円 29"/>
        <xdr:cNvSpPr>
          <a:spLocks noChangeArrowheads="1"/>
        </xdr:cNvSpPr>
      </xdr:nvSpPr>
      <xdr:spPr>
        <a:xfrm>
          <a:off x="16773525" y="13002260"/>
          <a:ext cx="790575" cy="304800"/>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610235</xdr:colOff>
      <xdr:row>66</xdr:row>
      <xdr:rowOff>9525</xdr:rowOff>
    </xdr:from>
    <xdr:to xmlns:xdr="http://schemas.openxmlformats.org/drawingml/2006/spreadsheetDrawing">
      <xdr:col>26</xdr:col>
      <xdr:colOff>638810</xdr:colOff>
      <xdr:row>76</xdr:row>
      <xdr:rowOff>104775</xdr:rowOff>
    </xdr:to>
    <xdr:sp macro="" textlink="">
      <xdr:nvSpPr>
        <xdr:cNvPr id="10270" name="テキスト 30"/>
        <xdr:cNvSpPr txBox="1">
          <a:spLocks noChangeArrowheads="1"/>
        </xdr:cNvSpPr>
      </xdr:nvSpPr>
      <xdr:spPr>
        <a:xfrm>
          <a:off x="12583160" y="13411200"/>
          <a:ext cx="6200775" cy="182880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購入する電気事業者ごと、事業所の電気使用量の合計を算定してください。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「１」で算定した値を、購入する電気事業者ごと、「事業所使用量」欄に入力してください。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○の値が、全事業所の加重平均排出係数となるため、左の表の電気の排出係数（買電に係るもの）②の欄に入力してください。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※複数の電気事業者に売電している場合は、上の表の「購入」を「売却」に読み替え、売却した全事業所の加重平均排出係数を左の表の電気の排出係数（売電に係るもの）③の欄に入力してください。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※この方法の他、別紙２を電力事業者ごと複数枚提出する方法でも可とします。</a:t>
          </a:r>
        </a:p>
      </xdr:txBody>
    </xdr:sp>
    <xdr:clientData/>
  </xdr:twoCellAnchor>
  <xdr:twoCellAnchor>
    <xdr:from xmlns:xdr="http://schemas.openxmlformats.org/drawingml/2006/spreadsheetDrawing">
      <xdr:col>17</xdr:col>
      <xdr:colOff>629285</xdr:colOff>
      <xdr:row>13</xdr:row>
      <xdr:rowOff>85725</xdr:rowOff>
    </xdr:from>
    <xdr:to xmlns:xdr="http://schemas.openxmlformats.org/drawingml/2006/spreadsheetDrawing">
      <xdr:col>25</xdr:col>
      <xdr:colOff>180975</xdr:colOff>
      <xdr:row>14</xdr:row>
      <xdr:rowOff>143510</xdr:rowOff>
    </xdr:to>
    <xdr:sp macro="" textlink="">
      <xdr:nvSpPr>
        <xdr:cNvPr id="10278" name="テキスト 38"/>
        <xdr:cNvSpPr txBox="1">
          <a:spLocks noChangeArrowheads="1"/>
        </xdr:cNvSpPr>
      </xdr:nvSpPr>
      <xdr:spPr>
        <a:xfrm>
          <a:off x="12602210" y="3400425"/>
          <a:ext cx="5038090" cy="24828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その他の燃料を入力する場合は、こちらを参照してください。</a:t>
          </a:r>
        </a:p>
      </xdr:txBody>
    </xdr:sp>
    <xdr:clientData/>
  </xdr:twoCellAnchor>
  <xdr:twoCellAnchor>
    <xdr:from xmlns:xdr="http://schemas.openxmlformats.org/drawingml/2006/spreadsheetDrawing">
      <xdr:col>12</xdr:col>
      <xdr:colOff>0</xdr:colOff>
      <xdr:row>25</xdr:row>
      <xdr:rowOff>0</xdr:rowOff>
    </xdr:from>
    <xdr:to xmlns:xdr="http://schemas.openxmlformats.org/drawingml/2006/spreadsheetDrawing">
      <xdr:col>12</xdr:col>
      <xdr:colOff>219710</xdr:colOff>
      <xdr:row>25</xdr:row>
      <xdr:rowOff>132080</xdr:rowOff>
    </xdr:to>
    <xdr:sp macro="" textlink="">
      <xdr:nvSpPr>
        <xdr:cNvPr id="10280" name="四角形 39"/>
        <xdr:cNvSpPr>
          <a:spLocks noChangeArrowheads="1"/>
        </xdr:cNvSpPr>
      </xdr:nvSpPr>
      <xdr:spPr>
        <a:xfrm>
          <a:off x="8391525" y="5600700"/>
          <a:ext cx="219710" cy="13208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12</xdr:col>
      <xdr:colOff>0</xdr:colOff>
      <xdr:row>26</xdr:row>
      <xdr:rowOff>0</xdr:rowOff>
    </xdr:from>
    <xdr:to xmlns:xdr="http://schemas.openxmlformats.org/drawingml/2006/spreadsheetDrawing">
      <xdr:col>12</xdr:col>
      <xdr:colOff>219710</xdr:colOff>
      <xdr:row>26</xdr:row>
      <xdr:rowOff>132080</xdr:rowOff>
    </xdr:to>
    <xdr:sp macro="" textlink="">
      <xdr:nvSpPr>
        <xdr:cNvPr id="10281" name="四角形 40"/>
        <xdr:cNvSpPr>
          <a:spLocks noChangeArrowheads="1"/>
        </xdr:cNvSpPr>
      </xdr:nvSpPr>
      <xdr:spPr>
        <a:xfrm>
          <a:off x="8391525" y="5791200"/>
          <a:ext cx="219710" cy="13208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hyperlink" Target="https://policies.env.go.jp/earth/ghg-santeikohyo/files/calc/r07_denki_coefficient.pdf" TargetMode="External" /><Relationship Id="rId2" Type="http://schemas.openxmlformats.org/officeDocument/2006/relationships/printerSettings" Target="../printerSettings/printerSettings3.bin" /><Relationship Id="rId3"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34"/>
  </sheetPr>
  <dimension ref="A1:AM147"/>
  <sheetViews>
    <sheetView view="pageBreakPreview" zoomScaleSheetLayoutView="100" workbookViewId="0">
      <selection activeCell="T8" sqref="T8:AD8"/>
    </sheetView>
  </sheetViews>
  <sheetFormatPr defaultRowHeight="12"/>
  <cols>
    <col min="1" max="30" width="3.125" style="1" customWidth="1"/>
    <col min="31" max="16384" width="9" style="1" bestFit="1" customWidth="1"/>
  </cols>
  <sheetData>
    <row r="1" spans="1:33">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1:33" s="2" customFormat="1" ht="22.5" customHeight="1">
      <c r="A2" s="5" t="s">
        <v>3</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3" ht="22.5" customHeight="1">
      <c r="U3" s="8"/>
      <c r="V3" s="8"/>
      <c r="W3" s="60" t="s">
        <v>9</v>
      </c>
      <c r="X3" s="60"/>
      <c r="Y3" s="60"/>
      <c r="Z3" s="60"/>
      <c r="AA3" s="60"/>
      <c r="AB3" s="60"/>
      <c r="AC3" s="60"/>
    </row>
    <row r="4" spans="1:33" ht="22.5" customHeight="1">
      <c r="AD4" s="8"/>
    </row>
    <row r="5" spans="1:33" ht="22.5" customHeight="1">
      <c r="A5" s="6" t="s">
        <v>23</v>
      </c>
      <c r="B5" s="6"/>
    </row>
    <row r="6" spans="1:33" ht="22.5" customHeight="1">
      <c r="A6" s="7"/>
      <c r="B6" s="7"/>
      <c r="R6" s="24" t="s">
        <v>26</v>
      </c>
      <c r="S6" s="24"/>
      <c r="T6" s="57"/>
      <c r="U6" s="57"/>
      <c r="V6" s="57"/>
      <c r="W6" s="57"/>
      <c r="X6" s="57"/>
      <c r="Y6" s="57"/>
      <c r="Z6" s="57"/>
      <c r="AA6" s="57"/>
      <c r="AB6" s="57"/>
      <c r="AC6" s="57"/>
      <c r="AD6" s="57"/>
    </row>
    <row r="7" spans="1:33" ht="22.5" customHeight="1">
      <c r="A7" s="7"/>
      <c r="B7" s="7"/>
      <c r="J7" s="24"/>
      <c r="K7" s="24"/>
      <c r="T7" s="57"/>
      <c r="U7" s="57"/>
      <c r="V7" s="57"/>
      <c r="W7" s="57"/>
      <c r="X7" s="57"/>
      <c r="Y7" s="57"/>
      <c r="Z7" s="57"/>
      <c r="AA7" s="57"/>
      <c r="AB7" s="57"/>
      <c r="AC7" s="57"/>
      <c r="AD7" s="57"/>
    </row>
    <row r="8" spans="1:33" ht="22.5" customHeight="1">
      <c r="A8" s="7"/>
      <c r="B8" s="7"/>
      <c r="R8" s="24" t="s">
        <v>32</v>
      </c>
      <c r="S8" s="24"/>
      <c r="T8" s="57"/>
      <c r="U8" s="57"/>
      <c r="V8" s="57"/>
      <c r="W8" s="57"/>
      <c r="X8" s="57"/>
      <c r="Y8" s="57"/>
      <c r="Z8" s="57"/>
      <c r="AA8" s="57"/>
      <c r="AB8" s="57"/>
      <c r="AC8" s="57"/>
      <c r="AD8" s="57"/>
    </row>
    <row r="9" spans="1:33" ht="22.5" customHeight="1">
      <c r="A9" s="7"/>
      <c r="B9" s="7"/>
      <c r="T9" s="58"/>
      <c r="U9" s="58"/>
      <c r="V9" s="58"/>
      <c r="W9" s="58"/>
      <c r="X9" s="58"/>
      <c r="Y9" s="58"/>
      <c r="Z9" s="58"/>
      <c r="AA9" s="58"/>
      <c r="AB9" s="58"/>
      <c r="AC9" s="58"/>
      <c r="AD9" s="67"/>
    </row>
    <row r="10" spans="1:33" ht="22.5" customHeight="1">
      <c r="A10" s="7"/>
      <c r="B10" s="7"/>
      <c r="I10" s="8"/>
      <c r="J10" s="8"/>
      <c r="K10" s="8"/>
      <c r="L10" s="8"/>
      <c r="M10" s="8"/>
      <c r="N10" s="8"/>
      <c r="O10" s="8"/>
      <c r="P10" s="8"/>
      <c r="Q10" s="8"/>
      <c r="R10" s="8"/>
      <c r="T10" s="8" t="s">
        <v>37</v>
      </c>
      <c r="U10" s="8"/>
      <c r="V10" s="8"/>
      <c r="W10" s="8"/>
      <c r="X10" s="61"/>
      <c r="Y10" s="61"/>
      <c r="Z10" s="61"/>
      <c r="AA10" s="61"/>
      <c r="AB10" s="61"/>
      <c r="AC10" s="61"/>
      <c r="AD10" s="61"/>
    </row>
    <row r="11" spans="1:33" ht="22.5" customHeight="1">
      <c r="A11" s="7"/>
      <c r="B11" s="7"/>
      <c r="I11" s="8"/>
      <c r="J11" s="8"/>
      <c r="K11" s="8"/>
      <c r="L11" s="8"/>
      <c r="M11" s="8"/>
      <c r="N11" s="8"/>
      <c r="O11" s="8"/>
      <c r="P11" s="8"/>
      <c r="Q11" s="8"/>
      <c r="R11" s="8"/>
      <c r="T11" s="8"/>
      <c r="U11" s="8"/>
      <c r="V11" s="8"/>
      <c r="W11" s="8"/>
      <c r="X11" s="8"/>
      <c r="Y11" s="8"/>
      <c r="Z11" s="8"/>
      <c r="AA11" s="8"/>
      <c r="AB11" s="8"/>
      <c r="AC11" s="8"/>
      <c r="AD11" s="8"/>
    </row>
    <row r="12" spans="1:33" ht="14.25" customHeight="1">
      <c r="A12" s="7"/>
      <c r="B12" s="7"/>
    </row>
    <row r="13" spans="1:33">
      <c r="A13" s="8"/>
      <c r="B13" s="8"/>
      <c r="C13" s="8"/>
      <c r="D13" s="8"/>
      <c r="E13" s="8"/>
      <c r="F13" s="8"/>
      <c r="G13" s="8"/>
      <c r="H13" s="8"/>
      <c r="I13" s="8"/>
      <c r="J13" s="8"/>
      <c r="K13" s="8"/>
      <c r="L13" s="8"/>
      <c r="M13" s="8"/>
      <c r="N13" s="24"/>
      <c r="O13" s="24"/>
      <c r="P13" s="8"/>
      <c r="Q13" s="8"/>
      <c r="R13" s="8"/>
      <c r="S13" s="8"/>
      <c r="T13" s="8"/>
      <c r="U13" s="8"/>
      <c r="V13" s="8"/>
      <c r="W13" s="8"/>
      <c r="X13" s="8"/>
      <c r="Y13" s="8"/>
      <c r="Z13" s="8"/>
      <c r="AA13" s="8"/>
      <c r="AB13" s="8"/>
      <c r="AC13" s="8"/>
      <c r="AD13" s="8"/>
      <c r="AF13" s="87" t="s">
        <v>11</v>
      </c>
      <c r="AG13" s="8"/>
    </row>
    <row r="14" spans="1:33">
      <c r="A14" s="9" t="s">
        <v>17</v>
      </c>
      <c r="B14" s="9"/>
      <c r="C14" s="9"/>
      <c r="D14" s="9"/>
      <c r="E14" s="9"/>
      <c r="F14" s="9"/>
      <c r="G14" s="9"/>
      <c r="H14" s="9"/>
      <c r="I14" s="9"/>
      <c r="J14" s="9"/>
      <c r="K14" s="9"/>
      <c r="L14" s="9"/>
      <c r="M14" s="9"/>
      <c r="N14" s="34" t="s">
        <v>39</v>
      </c>
      <c r="O14" s="34"/>
      <c r="P14" s="4" t="s">
        <v>41</v>
      </c>
      <c r="Q14" s="4"/>
      <c r="R14" s="4"/>
      <c r="S14" s="4"/>
      <c r="T14" s="4"/>
      <c r="U14" s="4"/>
      <c r="V14" s="4"/>
      <c r="W14" s="4"/>
      <c r="X14" s="4"/>
      <c r="Y14" s="4"/>
      <c r="Z14" s="4"/>
      <c r="AA14" s="4"/>
      <c r="AB14" s="4"/>
      <c r="AC14" s="4"/>
      <c r="AD14" s="4"/>
      <c r="AF14" s="87" t="s">
        <v>39</v>
      </c>
      <c r="AG14" s="8"/>
    </row>
    <row r="15" spans="1:33">
      <c r="N15" s="24"/>
      <c r="O15" s="24"/>
      <c r="AF15" s="87" t="s">
        <v>19</v>
      </c>
      <c r="AG15" s="8"/>
    </row>
    <row r="16" spans="1:33">
      <c r="Z16" s="65"/>
      <c r="AA16" s="65"/>
      <c r="AB16" s="65"/>
      <c r="AC16" s="65"/>
    </row>
    <row r="17" spans="1:39" ht="22.5" customHeight="1">
      <c r="A17" s="10" t="s">
        <v>42</v>
      </c>
      <c r="B17" s="10"/>
      <c r="C17" s="10"/>
      <c r="D17" s="10"/>
      <c r="E17" s="10"/>
      <c r="F17" s="10"/>
      <c r="G17" s="10"/>
      <c r="H17" s="10"/>
      <c r="I17" s="10"/>
      <c r="J17" s="10"/>
      <c r="K17" s="25" t="s">
        <v>43</v>
      </c>
      <c r="L17" s="25"/>
      <c r="M17" s="25"/>
      <c r="N17" s="25"/>
      <c r="O17" s="25"/>
      <c r="P17" s="25"/>
      <c r="Q17" s="25"/>
      <c r="R17" s="37" t="str">
        <f>IF(T8=0,"",T8)</f>
        <v/>
      </c>
      <c r="S17" s="47"/>
      <c r="T17" s="47"/>
      <c r="U17" s="47"/>
      <c r="V17" s="47"/>
      <c r="W17" s="47"/>
      <c r="X17" s="47"/>
      <c r="Y17" s="47"/>
      <c r="Z17" s="47"/>
      <c r="AA17" s="47"/>
      <c r="AB17" s="47"/>
      <c r="AC17" s="47"/>
      <c r="AD17" s="68"/>
    </row>
    <row r="18" spans="1:39" ht="22.5" customHeight="1">
      <c r="A18" s="10"/>
      <c r="B18" s="10"/>
      <c r="C18" s="10"/>
      <c r="D18" s="10"/>
      <c r="E18" s="10"/>
      <c r="F18" s="10"/>
      <c r="G18" s="10"/>
      <c r="H18" s="10"/>
      <c r="I18" s="10"/>
      <c r="J18" s="10"/>
      <c r="K18" s="25"/>
      <c r="L18" s="25"/>
      <c r="M18" s="25"/>
      <c r="N18" s="25"/>
      <c r="O18" s="25"/>
      <c r="P18" s="25"/>
      <c r="Q18" s="25"/>
      <c r="R18" s="38" t="str">
        <f>IF(T9=0,"",T9)</f>
        <v/>
      </c>
      <c r="S18" s="48"/>
      <c r="T18" s="48"/>
      <c r="U18" s="48"/>
      <c r="V18" s="48"/>
      <c r="W18" s="48"/>
      <c r="X18" s="48"/>
      <c r="Y18" s="48"/>
      <c r="Z18" s="48"/>
      <c r="AA18" s="48"/>
      <c r="AB18" s="48"/>
      <c r="AC18" s="48"/>
      <c r="AD18" s="69"/>
    </row>
    <row r="19" spans="1:39" ht="22.5" customHeight="1">
      <c r="A19" s="10"/>
      <c r="B19" s="10"/>
      <c r="C19" s="10"/>
      <c r="D19" s="10"/>
      <c r="E19" s="10"/>
      <c r="F19" s="10"/>
      <c r="G19" s="10"/>
      <c r="H19" s="10"/>
      <c r="I19" s="10"/>
      <c r="J19" s="10"/>
      <c r="K19" s="25" t="s">
        <v>51</v>
      </c>
      <c r="L19" s="25"/>
      <c r="M19" s="25"/>
      <c r="N19" s="25"/>
      <c r="O19" s="25"/>
      <c r="P19" s="25"/>
      <c r="Q19" s="25"/>
      <c r="R19" s="39" t="s">
        <v>52</v>
      </c>
      <c r="S19" s="49"/>
      <c r="T19" s="49"/>
      <c r="U19" s="49"/>
      <c r="V19" s="49"/>
      <c r="W19" s="49"/>
      <c r="X19" s="49"/>
      <c r="Y19" s="49"/>
      <c r="Z19" s="49"/>
      <c r="AA19" s="49"/>
      <c r="AB19" s="49"/>
      <c r="AC19" s="49"/>
      <c r="AD19" s="70"/>
    </row>
    <row r="20" spans="1:39" ht="22.5" customHeight="1">
      <c r="A20" s="10"/>
      <c r="B20" s="10"/>
      <c r="C20" s="10"/>
      <c r="D20" s="10"/>
      <c r="E20" s="10"/>
      <c r="F20" s="10"/>
      <c r="G20" s="10"/>
      <c r="H20" s="10"/>
      <c r="I20" s="10"/>
      <c r="J20" s="10"/>
      <c r="K20" s="25"/>
      <c r="L20" s="25"/>
      <c r="M20" s="25"/>
      <c r="N20" s="25"/>
      <c r="O20" s="25"/>
      <c r="P20" s="25"/>
      <c r="Q20" s="25"/>
      <c r="R20" s="40" t="str">
        <f>IF(T6=0,"",T6)</f>
        <v/>
      </c>
      <c r="S20" s="50"/>
      <c r="T20" s="50"/>
      <c r="U20" s="50"/>
      <c r="V20" s="50"/>
      <c r="W20" s="50"/>
      <c r="X20" s="50"/>
      <c r="Y20" s="50"/>
      <c r="Z20" s="50"/>
      <c r="AA20" s="50"/>
      <c r="AB20" s="50"/>
      <c r="AC20" s="50"/>
      <c r="AD20" s="71"/>
    </row>
    <row r="21" spans="1:39" ht="22.5" customHeight="1">
      <c r="A21" s="10"/>
      <c r="B21" s="10"/>
      <c r="C21" s="10"/>
      <c r="D21" s="10"/>
      <c r="E21" s="10"/>
      <c r="F21" s="10"/>
      <c r="G21" s="10"/>
      <c r="H21" s="10"/>
      <c r="I21" s="10"/>
      <c r="J21" s="10"/>
      <c r="K21" s="25"/>
      <c r="L21" s="25"/>
      <c r="M21" s="25"/>
      <c r="N21" s="25"/>
      <c r="O21" s="25"/>
      <c r="P21" s="25"/>
      <c r="Q21" s="25"/>
      <c r="R21" s="41" t="s">
        <v>60</v>
      </c>
      <c r="S21" s="51"/>
      <c r="T21" s="51"/>
      <c r="U21" s="51"/>
      <c r="V21" s="51"/>
      <c r="W21" s="51"/>
      <c r="X21" s="59"/>
      <c r="Y21" s="59"/>
      <c r="Z21" s="59"/>
      <c r="AA21" s="59"/>
      <c r="AB21" s="59"/>
      <c r="AC21" s="59"/>
      <c r="AD21" s="72"/>
    </row>
    <row r="22" spans="1:39" ht="22.5" customHeight="1">
      <c r="A22" s="10" t="s">
        <v>59</v>
      </c>
      <c r="B22" s="10"/>
      <c r="C22" s="10"/>
      <c r="D22" s="10"/>
      <c r="E22" s="10"/>
      <c r="F22" s="10"/>
      <c r="G22" s="10"/>
      <c r="H22" s="10"/>
      <c r="I22" s="10"/>
      <c r="J22" s="10"/>
      <c r="K22" s="25" t="s">
        <v>64</v>
      </c>
      <c r="L22" s="25"/>
      <c r="M22" s="25"/>
      <c r="N22" s="25"/>
      <c r="O22" s="25"/>
      <c r="P22" s="25"/>
      <c r="Q22" s="25"/>
      <c r="R22" s="42"/>
      <c r="S22" s="52"/>
      <c r="T22" s="52"/>
      <c r="U22" s="52"/>
      <c r="V22" s="52"/>
      <c r="W22" s="52"/>
      <c r="X22" s="52"/>
      <c r="Y22" s="52"/>
      <c r="Z22" s="52"/>
      <c r="AA22" s="52"/>
      <c r="AB22" s="52"/>
      <c r="AC22" s="52"/>
      <c r="AD22" s="73"/>
    </row>
    <row r="23" spans="1:39" ht="22.5" customHeight="1">
      <c r="A23" s="10"/>
      <c r="B23" s="10"/>
      <c r="C23" s="10"/>
      <c r="D23" s="10"/>
      <c r="E23" s="10"/>
      <c r="F23" s="10"/>
      <c r="G23" s="10"/>
      <c r="H23" s="10"/>
      <c r="I23" s="10"/>
      <c r="J23" s="10"/>
      <c r="K23" s="25" t="s">
        <v>65</v>
      </c>
      <c r="L23" s="25"/>
      <c r="M23" s="25"/>
      <c r="N23" s="25"/>
      <c r="O23" s="25"/>
      <c r="P23" s="25"/>
      <c r="Q23" s="25"/>
      <c r="R23" s="39" t="s">
        <v>52</v>
      </c>
      <c r="S23" s="49"/>
      <c r="T23" s="49"/>
      <c r="U23" s="49"/>
      <c r="V23" s="49"/>
      <c r="W23" s="49"/>
      <c r="X23" s="49"/>
      <c r="Y23" s="49"/>
      <c r="Z23" s="49"/>
      <c r="AA23" s="49"/>
      <c r="AB23" s="49"/>
      <c r="AC23" s="49"/>
      <c r="AD23" s="70"/>
    </row>
    <row r="24" spans="1:39" ht="22.5" customHeight="1">
      <c r="A24" s="10"/>
      <c r="B24" s="10"/>
      <c r="C24" s="10"/>
      <c r="D24" s="10"/>
      <c r="E24" s="10"/>
      <c r="F24" s="10"/>
      <c r="G24" s="10"/>
      <c r="H24" s="10"/>
      <c r="I24" s="10"/>
      <c r="J24" s="10"/>
      <c r="K24" s="25"/>
      <c r="L24" s="25"/>
      <c r="M24" s="25"/>
      <c r="N24" s="25"/>
      <c r="O24" s="25"/>
      <c r="P24" s="25"/>
      <c r="Q24" s="25"/>
      <c r="R24" s="43"/>
      <c r="S24" s="53"/>
      <c r="T24" s="53"/>
      <c r="U24" s="53"/>
      <c r="V24" s="53"/>
      <c r="W24" s="53"/>
      <c r="X24" s="53"/>
      <c r="Y24" s="53"/>
      <c r="Z24" s="53"/>
      <c r="AA24" s="53"/>
      <c r="AB24" s="53"/>
      <c r="AC24" s="53"/>
      <c r="AD24" s="74"/>
    </row>
    <row r="25" spans="1:39" ht="22.5" customHeight="1">
      <c r="A25" s="10"/>
      <c r="B25" s="10"/>
      <c r="C25" s="10"/>
      <c r="D25" s="10"/>
      <c r="E25" s="10"/>
      <c r="F25" s="10"/>
      <c r="G25" s="10"/>
      <c r="H25" s="10"/>
      <c r="I25" s="10"/>
      <c r="J25" s="10"/>
      <c r="K25" s="25"/>
      <c r="L25" s="25"/>
      <c r="M25" s="25"/>
      <c r="N25" s="25"/>
      <c r="O25" s="25"/>
      <c r="P25" s="25"/>
      <c r="Q25" s="25"/>
      <c r="R25" s="41" t="s">
        <v>60</v>
      </c>
      <c r="S25" s="51"/>
      <c r="T25" s="51"/>
      <c r="U25" s="51"/>
      <c r="V25" s="51"/>
      <c r="W25" s="51"/>
      <c r="X25" s="59"/>
      <c r="Y25" s="59"/>
      <c r="Z25" s="59"/>
      <c r="AA25" s="59"/>
      <c r="AB25" s="59"/>
      <c r="AC25" s="59"/>
      <c r="AD25" s="72"/>
    </row>
    <row r="26" spans="1:39" ht="22.5" customHeight="1">
      <c r="A26" s="10" t="s">
        <v>49</v>
      </c>
      <c r="B26" s="10"/>
      <c r="C26" s="10"/>
      <c r="D26" s="10"/>
      <c r="E26" s="10"/>
      <c r="F26" s="10"/>
      <c r="G26" s="10"/>
      <c r="H26" s="10"/>
      <c r="I26" s="10"/>
      <c r="J26" s="10"/>
      <c r="K26" s="25" t="s">
        <v>6</v>
      </c>
      <c r="L26" s="25"/>
      <c r="M26" s="25"/>
      <c r="N26" s="25"/>
      <c r="O26" s="25"/>
      <c r="P26" s="25"/>
      <c r="Q26" s="25"/>
      <c r="R26" s="44"/>
      <c r="S26" s="54"/>
      <c r="T26" s="54"/>
      <c r="U26" s="54"/>
      <c r="V26" s="54"/>
      <c r="W26" s="54"/>
      <c r="X26" s="54"/>
      <c r="Y26" s="54"/>
      <c r="Z26" s="54"/>
      <c r="AA26" s="54"/>
      <c r="AB26" s="54"/>
      <c r="AC26" s="54"/>
      <c r="AD26" s="75"/>
      <c r="AM26" s="1" t="s">
        <v>74</v>
      </c>
    </row>
    <row r="27" spans="1:39" ht="22.5" customHeight="1">
      <c r="A27" s="10"/>
      <c r="B27" s="10"/>
      <c r="C27" s="10"/>
      <c r="D27" s="10"/>
      <c r="E27" s="10"/>
      <c r="F27" s="10"/>
      <c r="G27" s="10"/>
      <c r="H27" s="10"/>
      <c r="I27" s="10"/>
      <c r="J27" s="10"/>
      <c r="K27" s="25" t="s">
        <v>34</v>
      </c>
      <c r="L27" s="25"/>
      <c r="M27" s="25"/>
      <c r="N27" s="25"/>
      <c r="O27" s="25"/>
      <c r="P27" s="25"/>
      <c r="Q27" s="25"/>
      <c r="R27" s="44"/>
      <c r="S27" s="54"/>
      <c r="T27" s="54"/>
      <c r="U27" s="54"/>
      <c r="V27" s="54"/>
      <c r="W27" s="54"/>
      <c r="X27" s="54"/>
      <c r="Y27" s="54"/>
      <c r="Z27" s="54"/>
      <c r="AA27" s="54"/>
      <c r="AB27" s="54"/>
      <c r="AC27" s="54"/>
      <c r="AD27" s="75"/>
      <c r="AM27" s="1" t="s">
        <v>77</v>
      </c>
    </row>
    <row r="28" spans="1:39" ht="22.5" customHeight="1">
      <c r="A28" s="10"/>
      <c r="B28" s="10"/>
      <c r="C28" s="10"/>
      <c r="D28" s="10"/>
      <c r="E28" s="10"/>
      <c r="F28" s="10"/>
      <c r="G28" s="10"/>
      <c r="H28" s="10"/>
      <c r="I28" s="10"/>
      <c r="J28" s="10"/>
      <c r="K28" s="25" t="s">
        <v>78</v>
      </c>
      <c r="L28" s="25"/>
      <c r="M28" s="25"/>
      <c r="N28" s="25"/>
      <c r="O28" s="25"/>
      <c r="P28" s="25"/>
      <c r="Q28" s="25"/>
      <c r="R28" s="39" t="s">
        <v>52</v>
      </c>
      <c r="S28" s="47" t="str">
        <f>IF(S23=0,"",S23)</f>
        <v/>
      </c>
      <c r="T28" s="47"/>
      <c r="U28" s="47"/>
      <c r="V28" s="47"/>
      <c r="W28" s="47"/>
      <c r="X28" s="47"/>
      <c r="Y28" s="47"/>
      <c r="Z28" s="47"/>
      <c r="AA28" s="47"/>
      <c r="AB28" s="47"/>
      <c r="AC28" s="47"/>
      <c r="AD28" s="68"/>
      <c r="AM28" s="1" t="s">
        <v>30</v>
      </c>
    </row>
    <row r="29" spans="1:39" ht="22.5" customHeight="1">
      <c r="A29" s="10"/>
      <c r="B29" s="10"/>
      <c r="C29" s="10"/>
      <c r="D29" s="10"/>
      <c r="E29" s="10"/>
      <c r="F29" s="10"/>
      <c r="G29" s="10"/>
      <c r="H29" s="10"/>
      <c r="I29" s="10"/>
      <c r="J29" s="10"/>
      <c r="K29" s="25"/>
      <c r="L29" s="25"/>
      <c r="M29" s="25"/>
      <c r="N29" s="25"/>
      <c r="O29" s="25"/>
      <c r="P29" s="25"/>
      <c r="Q29" s="25"/>
      <c r="R29" s="40" t="str">
        <f>IF(R24=0,"",R24)</f>
        <v/>
      </c>
      <c r="S29" s="50"/>
      <c r="T29" s="50"/>
      <c r="U29" s="50"/>
      <c r="V29" s="50"/>
      <c r="W29" s="50"/>
      <c r="X29" s="50"/>
      <c r="Y29" s="50"/>
      <c r="Z29" s="50"/>
      <c r="AA29" s="50"/>
      <c r="AB29" s="50"/>
      <c r="AC29" s="50"/>
      <c r="AD29" s="71"/>
      <c r="AM29" s="1" t="s">
        <v>79</v>
      </c>
    </row>
    <row r="30" spans="1:39" ht="22.5" customHeight="1">
      <c r="A30" s="10"/>
      <c r="B30" s="10"/>
      <c r="C30" s="10"/>
      <c r="D30" s="10"/>
      <c r="E30" s="10"/>
      <c r="F30" s="10"/>
      <c r="G30" s="10"/>
      <c r="H30" s="10"/>
      <c r="I30" s="10"/>
      <c r="J30" s="10"/>
      <c r="K30" s="25"/>
      <c r="L30" s="25"/>
      <c r="M30" s="25"/>
      <c r="N30" s="25"/>
      <c r="O30" s="25"/>
      <c r="P30" s="25"/>
      <c r="Q30" s="25"/>
      <c r="R30" s="45" t="s">
        <v>60</v>
      </c>
      <c r="S30" s="55"/>
      <c r="T30" s="55"/>
      <c r="U30" s="55"/>
      <c r="V30" s="55"/>
      <c r="W30" s="55"/>
      <c r="X30" s="50" t="str">
        <f>IF(X25=0,"",X25)</f>
        <v/>
      </c>
      <c r="Y30" s="50"/>
      <c r="Z30" s="50"/>
      <c r="AA30" s="50"/>
      <c r="AB30" s="50"/>
      <c r="AC30" s="50"/>
      <c r="AD30" s="71"/>
      <c r="AF30" s="1" t="s">
        <v>83</v>
      </c>
      <c r="AM30" s="1" t="s">
        <v>24</v>
      </c>
    </row>
    <row r="31" spans="1:39" ht="22.5" customHeight="1">
      <c r="A31" s="10"/>
      <c r="B31" s="10"/>
      <c r="C31" s="10"/>
      <c r="D31" s="10"/>
      <c r="E31" s="10"/>
      <c r="F31" s="10"/>
      <c r="G31" s="10"/>
      <c r="H31" s="10"/>
      <c r="I31" s="10"/>
      <c r="J31" s="10"/>
      <c r="K31" s="25"/>
      <c r="L31" s="25"/>
      <c r="M31" s="25"/>
      <c r="N31" s="25"/>
      <c r="O31" s="25"/>
      <c r="P31" s="25"/>
      <c r="Q31" s="25"/>
      <c r="R31" s="46" t="s">
        <v>85</v>
      </c>
      <c r="S31" s="56"/>
      <c r="T31" s="56"/>
      <c r="U31" s="56"/>
      <c r="V31" s="59"/>
      <c r="W31" s="59"/>
      <c r="X31" s="59"/>
      <c r="Y31" s="59"/>
      <c r="Z31" s="59"/>
      <c r="AA31" s="59"/>
      <c r="AB31" s="59"/>
      <c r="AC31" s="59"/>
      <c r="AD31" s="72"/>
      <c r="AM31" s="1" t="s">
        <v>88</v>
      </c>
    </row>
    <row r="32" spans="1:39" ht="22.5" customHeight="1">
      <c r="A32" s="10" t="s">
        <v>91</v>
      </c>
      <c r="B32" s="10"/>
      <c r="C32" s="10"/>
      <c r="D32" s="10"/>
      <c r="E32" s="10"/>
      <c r="F32" s="10"/>
      <c r="G32" s="10"/>
      <c r="H32" s="10"/>
      <c r="I32" s="10"/>
      <c r="J32" s="10"/>
      <c r="K32" s="26" t="s">
        <v>93</v>
      </c>
      <c r="L32" s="11"/>
      <c r="M32" s="11"/>
      <c r="N32" s="11"/>
      <c r="O32" s="11"/>
      <c r="P32" s="11"/>
      <c r="Q32" s="11"/>
      <c r="R32" s="11"/>
      <c r="S32" s="11"/>
      <c r="T32" s="11"/>
      <c r="U32" s="11"/>
      <c r="V32" s="11"/>
      <c r="W32" s="11"/>
      <c r="X32" s="11"/>
      <c r="Y32" s="11"/>
      <c r="Z32" s="11"/>
      <c r="AA32" s="11"/>
      <c r="AB32" s="11"/>
      <c r="AC32" s="11"/>
      <c r="AD32" s="76"/>
      <c r="AE32" s="1" t="s">
        <v>96</v>
      </c>
      <c r="AM32" s="1" t="s">
        <v>97</v>
      </c>
    </row>
    <row r="33" spans="1:38" ht="22.5" customHeight="1">
      <c r="A33" s="10"/>
      <c r="B33" s="10"/>
      <c r="C33" s="10"/>
      <c r="D33" s="10"/>
      <c r="E33" s="10"/>
      <c r="F33" s="10"/>
      <c r="G33" s="10"/>
      <c r="H33" s="10"/>
      <c r="I33" s="10"/>
      <c r="J33" s="10"/>
      <c r="K33" s="27" t="s">
        <v>83</v>
      </c>
      <c r="L33" s="30" t="s">
        <v>99</v>
      </c>
      <c r="M33" s="31"/>
      <c r="N33" s="31"/>
      <c r="O33" s="35"/>
      <c r="P33" s="35"/>
      <c r="Q33" s="35"/>
      <c r="R33" s="35"/>
      <c r="S33" s="35"/>
      <c r="T33" s="35"/>
      <c r="U33" s="35"/>
      <c r="V33" s="35"/>
      <c r="W33" s="35"/>
      <c r="X33" s="35"/>
      <c r="Y33" s="35"/>
      <c r="Z33" s="35"/>
      <c r="AA33" s="35"/>
      <c r="AB33" s="35"/>
      <c r="AC33" s="35"/>
      <c r="AD33" s="77"/>
      <c r="AE33" s="1" t="s">
        <v>102</v>
      </c>
      <c r="AK33" s="91" t="b">
        <f>K33="レ"</f>
        <v>1</v>
      </c>
    </row>
    <row r="34" spans="1:38" ht="22.5" customHeight="1">
      <c r="A34" s="10"/>
      <c r="B34" s="10"/>
      <c r="C34" s="10"/>
      <c r="D34" s="10"/>
      <c r="E34" s="10"/>
      <c r="F34" s="10"/>
      <c r="G34" s="10"/>
      <c r="H34" s="10"/>
      <c r="I34" s="10"/>
      <c r="J34" s="10"/>
      <c r="K34" s="27"/>
      <c r="L34" s="30" t="s">
        <v>15</v>
      </c>
      <c r="M34" s="31"/>
      <c r="N34" s="31"/>
      <c r="O34" s="12" t="s">
        <v>103</v>
      </c>
      <c r="P34" s="12"/>
      <c r="Q34" s="12"/>
      <c r="R34" s="12"/>
      <c r="S34" s="12"/>
      <c r="T34" s="12"/>
      <c r="U34" s="12"/>
      <c r="V34" s="12"/>
      <c r="W34" s="12"/>
      <c r="X34" s="62"/>
      <c r="Y34" s="62"/>
      <c r="Z34" s="62"/>
      <c r="AA34" s="62"/>
      <c r="AB34" s="66" t="s">
        <v>81</v>
      </c>
      <c r="AC34" s="66"/>
      <c r="AD34" s="78"/>
      <c r="AE34" s="1" t="s">
        <v>107</v>
      </c>
      <c r="AK34" s="91" t="b">
        <f>K34="レ"</f>
        <v>0</v>
      </c>
    </row>
    <row r="35" spans="1:38" ht="22.5" customHeight="1">
      <c r="A35" s="10"/>
      <c r="B35" s="10"/>
      <c r="C35" s="10"/>
      <c r="D35" s="10"/>
      <c r="E35" s="10"/>
      <c r="F35" s="10"/>
      <c r="G35" s="10"/>
      <c r="H35" s="10"/>
      <c r="I35" s="10"/>
      <c r="J35" s="10"/>
      <c r="K35" s="27"/>
      <c r="L35" s="31" t="s">
        <v>67</v>
      </c>
      <c r="M35" s="31"/>
      <c r="N35" s="31"/>
      <c r="O35" s="12" t="s">
        <v>44</v>
      </c>
      <c r="P35" s="12"/>
      <c r="Q35" s="12"/>
      <c r="R35" s="12"/>
      <c r="S35" s="12"/>
      <c r="T35" s="12"/>
      <c r="U35" s="12"/>
      <c r="V35" s="12"/>
      <c r="W35" s="12"/>
      <c r="X35" s="63"/>
      <c r="Y35" s="63"/>
      <c r="Z35" s="63"/>
      <c r="AA35" s="63"/>
      <c r="AB35" s="66" t="s">
        <v>108</v>
      </c>
      <c r="AC35" s="66"/>
      <c r="AD35" s="78"/>
      <c r="AE35" s="1" t="s">
        <v>87</v>
      </c>
      <c r="AK35" s="91" t="b">
        <f>K35="レ"</f>
        <v>0</v>
      </c>
    </row>
    <row r="36" spans="1:38" ht="22.5" customHeight="1">
      <c r="A36" s="10"/>
      <c r="B36" s="10"/>
      <c r="C36" s="10"/>
      <c r="D36" s="10"/>
      <c r="E36" s="10"/>
      <c r="F36" s="10"/>
      <c r="G36" s="10"/>
      <c r="H36" s="10"/>
      <c r="I36" s="10"/>
      <c r="J36" s="10"/>
      <c r="K36" s="27"/>
      <c r="L36" s="31" t="s">
        <v>55</v>
      </c>
      <c r="M36" s="31"/>
      <c r="N36" s="31"/>
      <c r="O36" s="36" t="s">
        <v>54</v>
      </c>
      <c r="P36" s="36"/>
      <c r="Q36" s="36"/>
      <c r="R36" s="36"/>
      <c r="S36" s="36"/>
      <c r="T36" s="36"/>
      <c r="U36" s="36"/>
      <c r="V36" s="36"/>
      <c r="W36" s="36"/>
      <c r="X36" s="64"/>
      <c r="Y36" s="64"/>
      <c r="Z36" s="64"/>
      <c r="AA36" s="64"/>
      <c r="AB36" s="64"/>
      <c r="AC36" s="64"/>
      <c r="AD36" s="79" t="s">
        <v>72</v>
      </c>
      <c r="AE36" s="1" t="s">
        <v>110</v>
      </c>
      <c r="AK36" s="91" t="b">
        <f>K36="レ"</f>
        <v>0</v>
      </c>
    </row>
    <row r="37" spans="1:38" ht="22.5" customHeight="1">
      <c r="A37" s="10" t="s">
        <v>7</v>
      </c>
      <c r="B37" s="10"/>
      <c r="C37" s="10"/>
      <c r="D37" s="10"/>
      <c r="E37" s="10"/>
      <c r="F37" s="10"/>
      <c r="G37" s="10"/>
      <c r="H37" s="10"/>
      <c r="I37" s="10"/>
      <c r="J37" s="10"/>
      <c r="K37" s="28" t="s">
        <v>111</v>
      </c>
      <c r="L37" s="32"/>
      <c r="M37" s="32"/>
      <c r="N37" s="32"/>
      <c r="O37" s="32"/>
      <c r="P37" s="32"/>
      <c r="Q37" s="32"/>
      <c r="R37" s="32"/>
      <c r="S37" s="32"/>
      <c r="T37" s="32"/>
      <c r="U37" s="32"/>
      <c r="V37" s="32"/>
      <c r="W37" s="32"/>
      <c r="X37" s="32"/>
      <c r="Y37" s="32"/>
      <c r="Z37" s="32"/>
      <c r="AA37" s="32"/>
      <c r="AB37" s="32"/>
      <c r="AC37" s="32"/>
      <c r="AD37" s="80"/>
    </row>
    <row r="38" spans="1:38" ht="22.5" customHeight="1">
      <c r="A38" s="10" t="s">
        <v>47</v>
      </c>
      <c r="B38" s="10"/>
      <c r="C38" s="10"/>
      <c r="D38" s="10"/>
      <c r="E38" s="10"/>
      <c r="F38" s="10"/>
      <c r="G38" s="10"/>
      <c r="H38" s="10"/>
      <c r="I38" s="10"/>
      <c r="J38" s="10"/>
      <c r="K38" s="29" t="s">
        <v>21</v>
      </c>
      <c r="L38" s="33"/>
      <c r="M38" s="33"/>
      <c r="N38" s="33"/>
      <c r="O38" s="33"/>
      <c r="P38" s="33"/>
      <c r="Q38" s="33"/>
      <c r="R38" s="33"/>
      <c r="S38" s="33"/>
      <c r="T38" s="33"/>
      <c r="U38" s="33"/>
      <c r="V38" s="33"/>
      <c r="W38" s="33"/>
      <c r="X38" s="33"/>
      <c r="Y38" s="33"/>
      <c r="Z38" s="33"/>
      <c r="AA38" s="33"/>
      <c r="AB38" s="33"/>
      <c r="AC38" s="33"/>
      <c r="AD38" s="81"/>
      <c r="AF38" s="1" t="s">
        <v>21</v>
      </c>
    </row>
    <row r="39" spans="1:38" ht="10" customHeight="1">
      <c r="A39" s="11" t="s">
        <v>84</v>
      </c>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F39" s="1" t="s">
        <v>38</v>
      </c>
    </row>
    <row r="40" spans="1:38" ht="12.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F40" s="1" t="s">
        <v>2</v>
      </c>
    </row>
    <row r="41" spans="1:38" s="3" customFormat="1">
      <c r="A41" s="4" t="s">
        <v>112</v>
      </c>
      <c r="B41" s="18"/>
    </row>
    <row r="42" spans="1:38" s="1" customFormat="1">
      <c r="A42" s="12" t="s">
        <v>113</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row>
    <row r="43" spans="1:38" s="1" customForma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row>
    <row r="47" spans="1:38" ht="13.5">
      <c r="A47" s="13"/>
      <c r="B47" s="13"/>
      <c r="C47" s="13"/>
      <c r="D47" s="13"/>
      <c r="E47" s="13"/>
      <c r="F47" s="13"/>
      <c r="G47" s="13"/>
      <c r="H47" s="13"/>
      <c r="I47" s="13"/>
      <c r="J47" s="13"/>
      <c r="K47" s="13"/>
      <c r="AD47" s="82" t="s">
        <v>116</v>
      </c>
      <c r="AE47" s="83" t="s">
        <v>53</v>
      </c>
      <c r="AF47" s="88"/>
      <c r="AG47" s="88"/>
      <c r="AH47" s="88"/>
      <c r="AI47" s="88"/>
      <c r="AJ47" s="88"/>
      <c r="AL47" s="88"/>
    </row>
    <row r="48" spans="1:38" ht="13.5">
      <c r="A48" s="14"/>
      <c r="B48" s="19"/>
      <c r="C48" s="19"/>
      <c r="D48" s="19"/>
      <c r="E48" s="19"/>
      <c r="F48" s="19"/>
      <c r="G48" s="22"/>
      <c r="AD48" s="82" t="s">
        <v>117</v>
      </c>
      <c r="AE48" s="84" t="s">
        <v>111</v>
      </c>
      <c r="AF48" s="89"/>
      <c r="AK48" s="88"/>
    </row>
    <row r="49" spans="1:32" ht="13.5">
      <c r="A49" s="15"/>
      <c r="B49" s="15"/>
      <c r="C49" s="15"/>
      <c r="D49" s="15"/>
      <c r="E49" s="15"/>
      <c r="F49" s="21"/>
      <c r="G49" s="23"/>
      <c r="H49" s="15"/>
      <c r="I49" s="15"/>
      <c r="J49" s="15"/>
      <c r="K49" s="21"/>
      <c r="L49" s="23"/>
      <c r="M49" s="15"/>
      <c r="N49" s="15"/>
      <c r="O49" s="15"/>
      <c r="AD49" s="82" t="s">
        <v>117</v>
      </c>
      <c r="AE49" s="84" t="s">
        <v>27</v>
      </c>
      <c r="AF49" s="89"/>
    </row>
    <row r="50" spans="1:32">
      <c r="AD50" s="82" t="s">
        <v>117</v>
      </c>
      <c r="AE50" s="84" t="s">
        <v>89</v>
      </c>
      <c r="AF50" s="89"/>
    </row>
    <row r="51" spans="1:32">
      <c r="AD51" s="82" t="s">
        <v>117</v>
      </c>
      <c r="AE51" s="84" t="s">
        <v>119</v>
      </c>
      <c r="AF51" s="89"/>
    </row>
    <row r="52" spans="1:32" ht="13.5">
      <c r="A52" s="16"/>
      <c r="B52" s="20"/>
      <c r="C52" s="20"/>
      <c r="D52" s="20"/>
      <c r="E52" s="20"/>
      <c r="AD52" s="82" t="s">
        <v>117</v>
      </c>
      <c r="AE52" s="84" t="s">
        <v>121</v>
      </c>
      <c r="AF52" s="89"/>
    </row>
    <row r="53" spans="1:32" ht="13.5">
      <c r="A53" s="17"/>
      <c r="AD53" s="82" t="s">
        <v>117</v>
      </c>
      <c r="AE53" s="84" t="s">
        <v>123</v>
      </c>
      <c r="AF53" s="89"/>
    </row>
    <row r="54" spans="1:32">
      <c r="AD54" s="82" t="s">
        <v>117</v>
      </c>
      <c r="AE54" s="84" t="s">
        <v>125</v>
      </c>
      <c r="AF54" s="89"/>
    </row>
    <row r="55" spans="1:32">
      <c r="AD55" s="82" t="s">
        <v>117</v>
      </c>
      <c r="AE55" s="84" t="s">
        <v>127</v>
      </c>
      <c r="AF55" s="89"/>
    </row>
    <row r="56" spans="1:32">
      <c r="AD56" s="82" t="s">
        <v>117</v>
      </c>
      <c r="AE56" s="84" t="s">
        <v>129</v>
      </c>
      <c r="AF56" s="89"/>
    </row>
    <row r="57" spans="1:32">
      <c r="AD57" s="82" t="s">
        <v>117</v>
      </c>
      <c r="AE57" s="84" t="s">
        <v>130</v>
      </c>
      <c r="AF57" s="89"/>
    </row>
    <row r="58" spans="1:32">
      <c r="AD58" s="82" t="s">
        <v>117</v>
      </c>
      <c r="AE58" s="84" t="s">
        <v>131</v>
      </c>
      <c r="AF58" s="89"/>
    </row>
    <row r="59" spans="1:32">
      <c r="AD59" s="82" t="s">
        <v>117</v>
      </c>
      <c r="AE59" s="84" t="s">
        <v>133</v>
      </c>
      <c r="AF59" s="89"/>
    </row>
    <row r="60" spans="1:32">
      <c r="AD60" s="82" t="s">
        <v>117</v>
      </c>
      <c r="AE60" s="84" t="s">
        <v>136</v>
      </c>
      <c r="AF60" s="89"/>
    </row>
    <row r="61" spans="1:32">
      <c r="AD61" s="82" t="s">
        <v>117</v>
      </c>
      <c r="AE61" s="84" t="s">
        <v>138</v>
      </c>
      <c r="AF61" s="89"/>
    </row>
    <row r="62" spans="1:32">
      <c r="AD62" s="82" t="s">
        <v>117</v>
      </c>
      <c r="AE62" s="84" t="s">
        <v>140</v>
      </c>
      <c r="AF62" s="89"/>
    </row>
    <row r="63" spans="1:32">
      <c r="AD63" s="82" t="s">
        <v>117</v>
      </c>
      <c r="AE63" s="84" t="s">
        <v>70</v>
      </c>
      <c r="AF63" s="89"/>
    </row>
    <row r="64" spans="1:32">
      <c r="AD64" s="82" t="s">
        <v>117</v>
      </c>
      <c r="AE64" s="84" t="s">
        <v>144</v>
      </c>
      <c r="AF64" s="89"/>
    </row>
    <row r="65" spans="30:32">
      <c r="AD65" s="82" t="s">
        <v>117</v>
      </c>
      <c r="AE65" s="84" t="s">
        <v>151</v>
      </c>
      <c r="AF65" s="89"/>
    </row>
    <row r="66" spans="30:32">
      <c r="AD66" s="82" t="s">
        <v>117</v>
      </c>
      <c r="AE66" s="84" t="s">
        <v>153</v>
      </c>
      <c r="AF66" s="89"/>
    </row>
    <row r="67" spans="30:32">
      <c r="AD67" s="82" t="s">
        <v>117</v>
      </c>
      <c r="AE67" s="84" t="s">
        <v>155</v>
      </c>
      <c r="AF67" s="89"/>
    </row>
    <row r="68" spans="30:32">
      <c r="AD68" s="82" t="s">
        <v>117</v>
      </c>
      <c r="AE68" s="84" t="s">
        <v>156</v>
      </c>
      <c r="AF68" s="89"/>
    </row>
    <row r="69" spans="30:32">
      <c r="AD69" s="82" t="s">
        <v>117</v>
      </c>
      <c r="AE69" s="84" t="s">
        <v>160</v>
      </c>
      <c r="AF69" s="89"/>
    </row>
    <row r="70" spans="30:32">
      <c r="AD70" s="82" t="s">
        <v>117</v>
      </c>
      <c r="AE70" s="84" t="s">
        <v>36</v>
      </c>
      <c r="AF70" s="89"/>
    </row>
    <row r="71" spans="30:32">
      <c r="AD71" s="82" t="s">
        <v>117</v>
      </c>
      <c r="AE71" s="84" t="s">
        <v>162</v>
      </c>
      <c r="AF71" s="89"/>
    </row>
    <row r="72" spans="30:32">
      <c r="AD72" s="82" t="s">
        <v>117</v>
      </c>
      <c r="AE72" s="84" t="s">
        <v>95</v>
      </c>
      <c r="AF72" s="89"/>
    </row>
    <row r="73" spans="30:32">
      <c r="AD73" s="82" t="s">
        <v>117</v>
      </c>
      <c r="AE73" s="85" t="s">
        <v>163</v>
      </c>
      <c r="AF73" s="89"/>
    </row>
    <row r="74" spans="30:32">
      <c r="AD74" s="82" t="s">
        <v>117</v>
      </c>
      <c r="AE74" s="85" t="s">
        <v>164</v>
      </c>
      <c r="AF74" s="89"/>
    </row>
    <row r="75" spans="30:32">
      <c r="AD75" s="82" t="s">
        <v>117</v>
      </c>
      <c r="AE75" s="85" t="s">
        <v>166</v>
      </c>
      <c r="AF75" s="89"/>
    </row>
    <row r="76" spans="30:32">
      <c r="AD76" s="82" t="s">
        <v>117</v>
      </c>
      <c r="AE76" s="85" t="s">
        <v>57</v>
      </c>
      <c r="AF76" s="89"/>
    </row>
    <row r="77" spans="30:32">
      <c r="AD77" s="82" t="s">
        <v>117</v>
      </c>
      <c r="AE77" s="85" t="s">
        <v>167</v>
      </c>
      <c r="AF77" s="89"/>
    </row>
    <row r="78" spans="30:32">
      <c r="AD78" s="82" t="s">
        <v>117</v>
      </c>
      <c r="AE78" s="85" t="s">
        <v>168</v>
      </c>
      <c r="AF78" s="89"/>
    </row>
    <row r="79" spans="30:32">
      <c r="AD79" s="82" t="s">
        <v>117</v>
      </c>
      <c r="AE79" s="85" t="s">
        <v>169</v>
      </c>
      <c r="AF79" s="89"/>
    </row>
    <row r="80" spans="30:32">
      <c r="AD80" s="82" t="s">
        <v>117</v>
      </c>
      <c r="AE80" s="85" t="s">
        <v>170</v>
      </c>
      <c r="AF80" s="89"/>
    </row>
    <row r="81" spans="30:32">
      <c r="AD81" s="82" t="s">
        <v>117</v>
      </c>
      <c r="AE81" s="85" t="s">
        <v>171</v>
      </c>
      <c r="AF81" s="89"/>
    </row>
    <row r="82" spans="30:32">
      <c r="AD82" s="82" t="s">
        <v>117</v>
      </c>
      <c r="AE82" s="85" t="s">
        <v>172</v>
      </c>
      <c r="AF82" s="90"/>
    </row>
    <row r="83" spans="30:32">
      <c r="AD83" s="82" t="s">
        <v>117</v>
      </c>
      <c r="AE83" s="84" t="s">
        <v>173</v>
      </c>
      <c r="AF83" s="89"/>
    </row>
    <row r="84" spans="30:32">
      <c r="AD84" s="82" t="s">
        <v>174</v>
      </c>
      <c r="AE84" s="85" t="s">
        <v>128</v>
      </c>
      <c r="AF84" s="89"/>
    </row>
    <row r="85" spans="30:32">
      <c r="AD85" s="82" t="s">
        <v>174</v>
      </c>
      <c r="AE85" s="85" t="s">
        <v>175</v>
      </c>
      <c r="AF85" s="89"/>
    </row>
    <row r="86" spans="30:32">
      <c r="AD86" s="82" t="s">
        <v>174</v>
      </c>
      <c r="AE86" s="85" t="s">
        <v>22</v>
      </c>
      <c r="AF86" s="89"/>
    </row>
    <row r="87" spans="30:32">
      <c r="AD87" s="82" t="s">
        <v>174</v>
      </c>
      <c r="AE87" s="85" t="s">
        <v>177</v>
      </c>
      <c r="AF87" s="89"/>
    </row>
    <row r="88" spans="30:32">
      <c r="AD88" s="82" t="s">
        <v>174</v>
      </c>
      <c r="AE88" s="85" t="s">
        <v>132</v>
      </c>
      <c r="AF88" s="90"/>
    </row>
    <row r="89" spans="30:32">
      <c r="AD89" s="82" t="s">
        <v>117</v>
      </c>
      <c r="AE89" s="84" t="s">
        <v>124</v>
      </c>
      <c r="AF89" s="90"/>
    </row>
    <row r="90" spans="30:32">
      <c r="AD90" s="82" t="s">
        <v>117</v>
      </c>
      <c r="AE90" s="85" t="s">
        <v>179</v>
      </c>
      <c r="AF90" s="89"/>
    </row>
    <row r="91" spans="30:32">
      <c r="AD91" s="82" t="s">
        <v>117</v>
      </c>
      <c r="AE91" s="85" t="s">
        <v>92</v>
      </c>
      <c r="AF91" s="89"/>
    </row>
    <row r="92" spans="30:32">
      <c r="AD92" s="82" t="s">
        <v>117</v>
      </c>
      <c r="AE92" s="85" t="s">
        <v>181</v>
      </c>
      <c r="AF92" s="89"/>
    </row>
    <row r="93" spans="30:32">
      <c r="AD93" s="82" t="s">
        <v>117</v>
      </c>
      <c r="AE93" s="85" t="s">
        <v>56</v>
      </c>
      <c r="AF93" s="89"/>
    </row>
    <row r="94" spans="30:32">
      <c r="AD94" s="82" t="s">
        <v>117</v>
      </c>
      <c r="AE94" s="85" t="s">
        <v>182</v>
      </c>
      <c r="AF94" s="89"/>
    </row>
    <row r="95" spans="30:32">
      <c r="AD95" s="82" t="s">
        <v>174</v>
      </c>
      <c r="AE95" s="85" t="s">
        <v>184</v>
      </c>
      <c r="AF95" s="89"/>
    </row>
    <row r="96" spans="30:32">
      <c r="AD96" s="82" t="s">
        <v>174</v>
      </c>
      <c r="AE96" s="85" t="s">
        <v>62</v>
      </c>
      <c r="AF96" s="89"/>
    </row>
    <row r="97" spans="30:32">
      <c r="AD97" s="82" t="s">
        <v>174</v>
      </c>
      <c r="AE97" s="85" t="s">
        <v>186</v>
      </c>
      <c r="AF97" s="89"/>
    </row>
    <row r="98" spans="30:32">
      <c r="AD98" s="82" t="s">
        <v>174</v>
      </c>
      <c r="AE98" s="84" t="s">
        <v>187</v>
      </c>
      <c r="AF98" s="89"/>
    </row>
    <row r="99" spans="30:32">
      <c r="AD99" s="82" t="s">
        <v>174</v>
      </c>
      <c r="AE99" s="84" t="s">
        <v>188</v>
      </c>
      <c r="AF99" s="89"/>
    </row>
    <row r="100" spans="30:32">
      <c r="AD100" s="82" t="s">
        <v>174</v>
      </c>
      <c r="AE100" s="84" t="s">
        <v>193</v>
      </c>
      <c r="AF100" s="89"/>
    </row>
    <row r="101" spans="30:32">
      <c r="AD101" s="82" t="s">
        <v>174</v>
      </c>
      <c r="AE101" s="84" t="s">
        <v>197</v>
      </c>
      <c r="AF101" s="89"/>
    </row>
    <row r="102" spans="30:32">
      <c r="AD102" s="82" t="s">
        <v>174</v>
      </c>
      <c r="AE102" s="84" t="s">
        <v>73</v>
      </c>
      <c r="AF102" s="89"/>
    </row>
    <row r="103" spans="30:32">
      <c r="AD103" s="82" t="s">
        <v>174</v>
      </c>
      <c r="AE103" s="84" t="s">
        <v>198</v>
      </c>
      <c r="AF103" s="89"/>
    </row>
    <row r="104" spans="30:32">
      <c r="AD104" s="82" t="s">
        <v>174</v>
      </c>
      <c r="AE104" s="84" t="s">
        <v>199</v>
      </c>
      <c r="AF104" s="89"/>
    </row>
    <row r="105" spans="30:32">
      <c r="AD105" s="82" t="s">
        <v>174</v>
      </c>
      <c r="AE105" s="84" t="s">
        <v>201</v>
      </c>
      <c r="AF105" s="89"/>
    </row>
    <row r="106" spans="30:32">
      <c r="AD106" s="82" t="s">
        <v>174</v>
      </c>
      <c r="AE106" s="84" t="s">
        <v>203</v>
      </c>
      <c r="AF106" s="89"/>
    </row>
    <row r="107" spans="30:32">
      <c r="AD107" s="82" t="s">
        <v>174</v>
      </c>
      <c r="AE107" s="84" t="s">
        <v>204</v>
      </c>
      <c r="AF107" s="89"/>
    </row>
    <row r="108" spans="30:32">
      <c r="AD108" s="82" t="s">
        <v>174</v>
      </c>
      <c r="AE108" s="84" t="s">
        <v>207</v>
      </c>
      <c r="AF108" s="90"/>
    </row>
    <row r="109" spans="30:32">
      <c r="AD109" s="82" t="s">
        <v>174</v>
      </c>
      <c r="AE109" s="84" t="s">
        <v>209</v>
      </c>
      <c r="AF109" s="89"/>
    </row>
    <row r="110" spans="30:32">
      <c r="AD110" s="82" t="s">
        <v>174</v>
      </c>
      <c r="AE110" s="84" t="s">
        <v>196</v>
      </c>
      <c r="AF110" s="89"/>
    </row>
    <row r="111" spans="30:32">
      <c r="AD111" s="82" t="s">
        <v>174</v>
      </c>
      <c r="AE111" s="84" t="s">
        <v>82</v>
      </c>
      <c r="AF111" s="89"/>
    </row>
    <row r="112" spans="30:32">
      <c r="AD112" s="82" t="s">
        <v>174</v>
      </c>
      <c r="AE112" s="84" t="s">
        <v>211</v>
      </c>
      <c r="AF112" s="89"/>
    </row>
    <row r="113" spans="30:32">
      <c r="AD113" s="82" t="s">
        <v>174</v>
      </c>
      <c r="AE113" s="84" t="s">
        <v>212</v>
      </c>
      <c r="AF113" s="89"/>
    </row>
    <row r="114" spans="30:32">
      <c r="AD114" s="82" t="s">
        <v>174</v>
      </c>
      <c r="AE114" s="84" t="s">
        <v>185</v>
      </c>
      <c r="AF114" s="89"/>
    </row>
    <row r="115" spans="30:32">
      <c r="AD115" s="82" t="s">
        <v>174</v>
      </c>
      <c r="AE115" s="84" t="s">
        <v>216</v>
      </c>
      <c r="AF115" s="89"/>
    </row>
    <row r="116" spans="30:32">
      <c r="AD116" s="82" t="s">
        <v>174</v>
      </c>
      <c r="AE116" s="84" t="s">
        <v>217</v>
      </c>
      <c r="AF116" s="89"/>
    </row>
    <row r="117" spans="30:32">
      <c r="AD117" s="82" t="s">
        <v>174</v>
      </c>
      <c r="AE117" s="84" t="s">
        <v>161</v>
      </c>
      <c r="AF117" s="89"/>
    </row>
    <row r="118" spans="30:32">
      <c r="AD118" s="82" t="s">
        <v>174</v>
      </c>
      <c r="AE118" s="84" t="s">
        <v>10</v>
      </c>
      <c r="AF118" s="89"/>
    </row>
    <row r="119" spans="30:32">
      <c r="AD119" s="82" t="s">
        <v>174</v>
      </c>
      <c r="AE119" s="84" t="s">
        <v>218</v>
      </c>
      <c r="AF119" s="89"/>
    </row>
    <row r="120" spans="30:32">
      <c r="AD120" s="82" t="s">
        <v>174</v>
      </c>
      <c r="AE120" s="84" t="s">
        <v>219</v>
      </c>
      <c r="AF120" s="89"/>
    </row>
    <row r="121" spans="30:32">
      <c r="AD121" s="82" t="s">
        <v>174</v>
      </c>
      <c r="AE121" s="84" t="s">
        <v>58</v>
      </c>
      <c r="AF121" s="89"/>
    </row>
    <row r="122" spans="30:32">
      <c r="AD122" s="82" t="s">
        <v>174</v>
      </c>
      <c r="AE122" s="84" t="s">
        <v>221</v>
      </c>
      <c r="AF122" s="89"/>
    </row>
    <row r="123" spans="30:32">
      <c r="AD123" s="82" t="s">
        <v>174</v>
      </c>
      <c r="AE123" s="84" t="s">
        <v>222</v>
      </c>
      <c r="AF123" s="89"/>
    </row>
    <row r="124" spans="30:32">
      <c r="AD124" s="82" t="s">
        <v>174</v>
      </c>
      <c r="AE124" s="84" t="s">
        <v>224</v>
      </c>
      <c r="AF124" s="89"/>
    </row>
    <row r="125" spans="30:32">
      <c r="AD125" s="82" t="s">
        <v>174</v>
      </c>
      <c r="AE125" s="84" t="s">
        <v>225</v>
      </c>
      <c r="AF125" s="89"/>
    </row>
    <row r="126" spans="30:32">
      <c r="AD126" s="82" t="s">
        <v>174</v>
      </c>
      <c r="AE126" s="84" t="s">
        <v>226</v>
      </c>
      <c r="AF126" s="89"/>
    </row>
    <row r="127" spans="30:32">
      <c r="AD127" s="82" t="s">
        <v>174</v>
      </c>
      <c r="AE127" s="84" t="s">
        <v>115</v>
      </c>
      <c r="AF127" s="89"/>
    </row>
    <row r="128" spans="30:32">
      <c r="AD128" s="82" t="s">
        <v>174</v>
      </c>
      <c r="AE128" s="84" t="s">
        <v>230</v>
      </c>
      <c r="AF128" s="89"/>
    </row>
    <row r="129" spans="30:32">
      <c r="AD129" s="82" t="s">
        <v>174</v>
      </c>
      <c r="AE129" s="84" t="s">
        <v>232</v>
      </c>
      <c r="AF129" s="89"/>
    </row>
    <row r="130" spans="30:32">
      <c r="AD130" s="82" t="s">
        <v>174</v>
      </c>
      <c r="AE130" s="84" t="s">
        <v>233</v>
      </c>
      <c r="AF130" s="89"/>
    </row>
    <row r="131" spans="30:32">
      <c r="AD131" s="82" t="s">
        <v>174</v>
      </c>
      <c r="AE131" s="84" t="s">
        <v>71</v>
      </c>
      <c r="AF131" s="89"/>
    </row>
    <row r="132" spans="30:32">
      <c r="AD132" s="82" t="s">
        <v>174</v>
      </c>
      <c r="AE132" s="84" t="s">
        <v>234</v>
      </c>
      <c r="AF132" s="89"/>
    </row>
    <row r="133" spans="30:32">
      <c r="AD133" s="82" t="s">
        <v>174</v>
      </c>
      <c r="AE133" s="84" t="s">
        <v>235</v>
      </c>
      <c r="AF133" s="90"/>
    </row>
    <row r="134" spans="30:32">
      <c r="AD134" s="82" t="s">
        <v>174</v>
      </c>
      <c r="AE134" s="84" t="s">
        <v>237</v>
      </c>
      <c r="AF134" s="89"/>
    </row>
    <row r="135" spans="30:32">
      <c r="AD135" s="82" t="s">
        <v>174</v>
      </c>
      <c r="AE135" s="84" t="s">
        <v>238</v>
      </c>
      <c r="AF135" s="89"/>
    </row>
    <row r="136" spans="30:32">
      <c r="AD136" s="82" t="s">
        <v>174</v>
      </c>
      <c r="AE136" s="84" t="s">
        <v>240</v>
      </c>
      <c r="AF136" s="89"/>
    </row>
    <row r="137" spans="30:32">
      <c r="AD137" s="82" t="s">
        <v>174</v>
      </c>
      <c r="AE137" s="84" t="s">
        <v>244</v>
      </c>
      <c r="AF137" s="89"/>
    </row>
    <row r="138" spans="30:32">
      <c r="AD138" s="82" t="s">
        <v>174</v>
      </c>
      <c r="AE138" s="84" t="s">
        <v>245</v>
      </c>
      <c r="AF138" s="89"/>
    </row>
    <row r="139" spans="30:32">
      <c r="AD139" s="82" t="s">
        <v>174</v>
      </c>
      <c r="AE139" s="84" t="s">
        <v>246</v>
      </c>
      <c r="AF139" s="90"/>
    </row>
    <row r="140" spans="30:32">
      <c r="AD140" s="82" t="s">
        <v>174</v>
      </c>
      <c r="AE140" s="84" t="s">
        <v>249</v>
      </c>
      <c r="AF140" s="89"/>
    </row>
    <row r="141" spans="30:32">
      <c r="AD141" s="82" t="s">
        <v>174</v>
      </c>
      <c r="AE141" s="84" t="s">
        <v>251</v>
      </c>
      <c r="AF141" s="89"/>
    </row>
    <row r="142" spans="30:32">
      <c r="AD142" s="82" t="s">
        <v>174</v>
      </c>
      <c r="AE142" s="84" t="s">
        <v>252</v>
      </c>
      <c r="AF142" s="89"/>
    </row>
    <row r="143" spans="30:32">
      <c r="AD143" s="82" t="s">
        <v>174</v>
      </c>
      <c r="AE143" s="84" t="s">
        <v>253</v>
      </c>
      <c r="AF143" s="89"/>
    </row>
    <row r="144" spans="30:32">
      <c r="AD144" s="82" t="s">
        <v>174</v>
      </c>
      <c r="AE144" s="84" t="s">
        <v>254</v>
      </c>
      <c r="AF144" s="89"/>
    </row>
    <row r="145" spans="30:32">
      <c r="AD145" s="82" t="s">
        <v>174</v>
      </c>
      <c r="AE145" s="84" t="s">
        <v>250</v>
      </c>
      <c r="AF145" s="89"/>
    </row>
    <row r="146" spans="30:32">
      <c r="AD146" s="82" t="s">
        <v>174</v>
      </c>
      <c r="AE146" s="84" t="s">
        <v>255</v>
      </c>
      <c r="AF146" s="89"/>
    </row>
    <row r="147" spans="30:32">
      <c r="AE147" s="86"/>
    </row>
  </sheetData>
  <sheetProtection password="CC25" sheet="1" objects="1" scenarios="1" formatCells="0" formatColumns="0" formatRows="0" insertRows="0"/>
  <mergeCells count="65">
    <mergeCell ref="A1:AD1"/>
    <mergeCell ref="A2:AD2"/>
    <mergeCell ref="W3:AC3"/>
    <mergeCell ref="R6:S6"/>
    <mergeCell ref="R8:S8"/>
    <mergeCell ref="T8:AD8"/>
    <mergeCell ref="T9:AC9"/>
    <mergeCell ref="X10:AD10"/>
    <mergeCell ref="N13:O13"/>
    <mergeCell ref="A14:M14"/>
    <mergeCell ref="N14:O14"/>
    <mergeCell ref="N15:O15"/>
    <mergeCell ref="R17:AD17"/>
    <mergeCell ref="R18:AD18"/>
    <mergeCell ref="S19:AD19"/>
    <mergeCell ref="R20:AD20"/>
    <mergeCell ref="R21:W21"/>
    <mergeCell ref="X21:AD21"/>
    <mergeCell ref="K22:Q22"/>
    <mergeCell ref="R22:AD22"/>
    <mergeCell ref="S23:AD23"/>
    <mergeCell ref="R24:AD24"/>
    <mergeCell ref="R25:W25"/>
    <mergeCell ref="X25:AD25"/>
    <mergeCell ref="K26:Q26"/>
    <mergeCell ref="R26:AD26"/>
    <mergeCell ref="K27:Q27"/>
    <mergeCell ref="R27:AD27"/>
    <mergeCell ref="S28:AD28"/>
    <mergeCell ref="R29:AD29"/>
    <mergeCell ref="R30:W30"/>
    <mergeCell ref="X30:AD30"/>
    <mergeCell ref="R31:U31"/>
    <mergeCell ref="V31:AD31"/>
    <mergeCell ref="K32:AD32"/>
    <mergeCell ref="L33:N33"/>
    <mergeCell ref="L34:N34"/>
    <mergeCell ref="O34:W34"/>
    <mergeCell ref="X34:AA34"/>
    <mergeCell ref="AB34:AD34"/>
    <mergeCell ref="L35:N35"/>
    <mergeCell ref="O35:W35"/>
    <mergeCell ref="X35:AA35"/>
    <mergeCell ref="AB35:AD35"/>
    <mergeCell ref="L36:N36"/>
    <mergeCell ref="O36:W36"/>
    <mergeCell ref="X36:AC36"/>
    <mergeCell ref="A37:J37"/>
    <mergeCell ref="K37:AD37"/>
    <mergeCell ref="A38:J38"/>
    <mergeCell ref="K38:AD38"/>
    <mergeCell ref="A48:F48"/>
    <mergeCell ref="F49:G49"/>
    <mergeCell ref="K49:L49"/>
    <mergeCell ref="T6:AD7"/>
    <mergeCell ref="A17:J21"/>
    <mergeCell ref="K17:Q18"/>
    <mergeCell ref="K19:Q21"/>
    <mergeCell ref="A22:J25"/>
    <mergeCell ref="K23:Q25"/>
    <mergeCell ref="A26:J31"/>
    <mergeCell ref="K28:Q31"/>
    <mergeCell ref="A32:J36"/>
    <mergeCell ref="A39:AD40"/>
    <mergeCell ref="A42:AD43"/>
  </mergeCells>
  <phoneticPr fontId="1"/>
  <dataValidations count="25">
    <dataValidation allowBlank="1" showDropDown="0" showInputMessage="1" showErrorMessage="1" prompt="○第３号を選択したとき記入_x000a_　使用の本拠地を県内に登録している自動車の種類及び台数_x000a_※計画期間初年度の前年度の3月末時点の数_x000a_※例：トラック　100台" sqref="X35:AA35"/>
    <dataValidation type="list" errorStyle="information" allowBlank="1" showDropDown="0" showInputMessage="1" showErrorMessage="1" error="対象の温室効果ガスが複数ある場合のみ、手入力してください。" prompt="事業所から排出している対象の温室効果ガスが一種類の場合は、ドロップダウンリスト（▼）から選択してください_x000a_複数ある場合は、手入力してください" sqref="X36:AC36">
      <formula1>$AM$27:$AM$32</formula1>
    </dataValidation>
    <dataValidation allowBlank="1" showDropDown="0" showInputMessage="1" showErrorMessage="1" prompt="○第２号を選択したとき記入_x000a_　県内の全事業所数_x000a_※計画期間初年度の前年度の3月末時点の数_x000a_※店舗・営業所・事務所・配送所・工場等を含む" sqref="X34:AA34"/>
    <dataValidation allowBlank="1" showDropDown="0" showInputMessage="1" showErrorMessage="1" prompt="事業所郵便番号と異なる場合は、手入力で修正してください" sqref="S28:AD28"/>
    <dataValidation allowBlank="1" showDropDown="0" showInputMessage="1" showErrorMessage="1" prompt="事業所住所と異なる場合は、手入力で修正してください" sqref="R29:AD29"/>
    <dataValidation allowBlank="1" showDropDown="0" showInputMessage="1" showErrorMessage="1" prompt="事業所電話番号と異なる場合は、手入力で修正してください" sqref="X30:AD30"/>
    <dataValidation allowBlank="1" showDropDown="0" showInputMessage="1" showErrorMessage="1" prompt="電子申請する場合は、記入してください。_x000a_なお、申請者番号は、別に定める「電子申請届」を県に送付することで取得できます。（１度取得した申請者番号は、翌年度以降も使用できます。）" sqref="X10:AD10"/>
    <dataValidation type="list" allowBlank="1" showDropDown="0" showInputMessage="1" showErrorMessage="1" prompt="該当する要件に「レ」をつけてください。（ドロップダウンリストから選択）_x000a_※要件＝右欄外参照" sqref="K33:K36">
      <formula1>$AF$30</formula1>
    </dataValidation>
    <dataValidation allowBlank="1" showDropDown="0" showInputMessage="1" showErrorMessage="1" prompt="自動入力" sqref="R20:AD20 R17:AD17"/>
    <dataValidation allowBlank="1" showDropDown="0" showInputMessage="1" showErrorMessage="1" prompt="自動入力_x000a_" sqref="R18:AD18"/>
    <dataValidation type="list" allowBlank="1" showDropDown="0" showInputMessage="1" showErrorMessage="1" prompt="新規での提出→２項_x000a_計画書の内容変更→３項_x000a_を選択してください。_x000a__x000a_※３項の場合は、変更箇所を赤字にして提出してください" sqref="N14:O14">
      <formula1>$AF$13:$AF$15</formula1>
    </dataValidation>
    <dataValidation allowBlank="1" showDropDown="0" showInputMessage="1" showErrorMessage="1" prompt="計画書制度対象の事業所が複数ある場合は、「その他　事業所○件」と上記に記載した事業所以外の件数を記入" sqref="K38:AD38"/>
    <dataValidation allowBlank="1" showDropDown="0" showInputMessage="1" showErrorMessage="1" prompt="補助金により省エネ設備を導入した事業所を記入してください。_x000a_そのほか、複数事業所を計画書制度の対象とする場合は、続けて、「その他　事業所○件」と記入してください。" sqref="R22:AD22"/>
    <dataValidation allowBlank="1" showDropDown="0" showInputMessage="1" showErrorMessage="1" prompt="報告書作成担当者のメールアドレスを入力してください" sqref="V31:AD31"/>
    <dataValidation type="list" errorStyle="warning" allowBlank="1" showDropDown="0" showInputMessage="1" showErrorMessage="1" error="リストから選択してください" prompt="ドロップダウンリスト（▼）から選択してください" sqref="K37:AD37">
      <formula1>$AE$48:$AE$146</formula1>
    </dataValidation>
    <dataValidation allowBlank="1" showDropDown="0" showInputMessage="1" showErrorMessage="1" prompt="報告書作成担当者の氏名を入力してください" sqref="R27:AD27"/>
    <dataValidation allowBlank="1" showDropDown="0" showInputMessage="1" showErrorMessage="1" prompt="報告書作成担当者の所属部署名を入力してください" sqref="R26:AD26"/>
    <dataValidation allowBlank="1" showDropDown="0" showInputMessage="1" showErrorMessage="1" prompt="事業所担当部署の電話番号を記入してください" sqref="X25:AD25"/>
    <dataValidation allowBlank="1" showDropDown="0" showInputMessage="1" showErrorMessage="1" prompt="事業所住所を記入してください_x000a_" sqref="R24:AD24"/>
    <dataValidation allowBlank="1" showDropDown="0" showInputMessage="1" showErrorMessage="1" prompt="事業所住所の郵便番号を入力してください_x000a_" sqref="S23:AD23"/>
    <dataValidation allowBlank="1" showDropDown="0" showInputMessage="1" showErrorMessage="1" prompt="本社担当部署（または代表）の電話番号を入力してください" sqref="X21:AD21"/>
    <dataValidation allowBlank="1" showDropDown="0" showInputMessage="1" showErrorMessage="1" prompt="本社住所の郵便番号を入力してください" sqref="S19:AD19"/>
    <dataValidation allowBlank="1" showDropDown="0" showInputMessage="1" showErrorMessage="1" prompt="本社の住所を記載してください" sqref="T6:AD7"/>
    <dataValidation allowBlank="1" showDropDown="0" showInputMessage="1" showErrorMessage="1" prompt="会社等の名称を入力してください" sqref="T8:AD8"/>
    <dataValidation allowBlank="1" showDropDown="0" showInputMessage="1" showErrorMessage="1" prompt="代表者の役職・氏名を入力してください" sqref="T9:AC9"/>
  </dataValidations>
  <pageMargins left="0.59055118110236227" right="0.39370078740157483" top="0.39370078740157483" bottom="0.19685039370078741" header="0.51181102362204722" footer="0.51181102362204722"/>
  <pageSetup paperSize="9" scale="9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34"/>
  </sheetPr>
  <dimension ref="A1:AP87"/>
  <sheetViews>
    <sheetView showGridLines="0" view="pageBreakPreview" topLeftCell="A13" zoomScaleSheetLayoutView="100" workbookViewId="0">
      <selection activeCell="G11" sqref="G11:K11"/>
    </sheetView>
  </sheetViews>
  <sheetFormatPr defaultRowHeight="13.5"/>
  <cols>
    <col min="1" max="1" width="3.125" style="92" customWidth="1"/>
    <col min="2" max="2" width="4" style="92" customWidth="1"/>
    <col min="3" max="5" width="3.125" style="92" customWidth="1"/>
    <col min="6" max="6" width="3.625" style="92" customWidth="1"/>
    <col min="7" max="31" width="3.125" style="92" customWidth="1"/>
    <col min="32" max="32" width="5.125" style="92" customWidth="1"/>
    <col min="33" max="33" width="3.625" style="92" bestFit="1" customWidth="1"/>
    <col min="34" max="36" width="9" style="92" bestFit="1" customWidth="1"/>
    <col min="37" max="38" width="3.5" style="92" customWidth="1"/>
    <col min="39" max="16384" width="9" style="92" bestFit="1" customWidth="1"/>
  </cols>
  <sheetData>
    <row r="1" spans="1:42" ht="24.5" customHeight="1">
      <c r="A1" s="92" t="s">
        <v>150</v>
      </c>
    </row>
    <row r="2" spans="1:42" ht="24.5" customHeight="1">
      <c r="A2" s="94" t="s">
        <v>256</v>
      </c>
      <c r="AM2" s="233" t="s">
        <v>257</v>
      </c>
      <c r="AN2" s="92" t="s">
        <v>220</v>
      </c>
    </row>
    <row r="3" spans="1:42" ht="26.5" customHeight="1">
      <c r="A3" s="95" t="s">
        <v>258</v>
      </c>
      <c r="B3" s="105"/>
      <c r="C3" s="105"/>
      <c r="D3" s="105"/>
      <c r="E3" s="135" t="s">
        <v>114</v>
      </c>
      <c r="F3" s="136"/>
      <c r="G3" s="136"/>
      <c r="H3" s="136"/>
      <c r="I3" s="179">
        <v>7</v>
      </c>
      <c r="J3" s="179"/>
      <c r="K3" s="136" t="s">
        <v>1</v>
      </c>
      <c r="L3" s="136"/>
      <c r="M3" s="136"/>
      <c r="N3" s="136" t="s">
        <v>259</v>
      </c>
      <c r="O3" s="136"/>
      <c r="P3" s="136" t="s">
        <v>114</v>
      </c>
      <c r="Q3" s="136"/>
      <c r="R3" s="136"/>
      <c r="S3" s="136"/>
      <c r="T3" s="200">
        <v>9</v>
      </c>
      <c r="U3" s="200"/>
      <c r="V3" s="136" t="s">
        <v>1</v>
      </c>
      <c r="W3" s="136"/>
      <c r="X3" s="208"/>
      <c r="AM3" s="233" t="s">
        <v>262</v>
      </c>
      <c r="AN3" s="234" t="s">
        <v>265</v>
      </c>
    </row>
    <row r="4" spans="1:42" ht="7.5" customHeight="1">
      <c r="AM4" s="233" t="s">
        <v>68</v>
      </c>
      <c r="AN4" s="92" t="s">
        <v>266</v>
      </c>
    </row>
    <row r="5" spans="1:42" ht="23.5" customHeight="1">
      <c r="A5" s="94" t="s">
        <v>268</v>
      </c>
      <c r="AM5" s="233" t="s">
        <v>143</v>
      </c>
    </row>
    <row r="6" spans="1:42" ht="24.75" customHeight="1">
      <c r="A6" s="96" t="s">
        <v>116</v>
      </c>
      <c r="B6" s="96"/>
      <c r="C6" s="96"/>
      <c r="D6" s="96"/>
      <c r="E6" s="96"/>
      <c r="F6" s="96"/>
      <c r="G6" s="154" t="s">
        <v>269</v>
      </c>
      <c r="H6" s="168"/>
      <c r="I6" s="168"/>
      <c r="J6" s="168"/>
      <c r="K6" s="168"/>
      <c r="L6" s="168"/>
      <c r="M6" s="168"/>
      <c r="N6" s="192"/>
      <c r="O6" s="154" t="s">
        <v>271</v>
      </c>
      <c r="P6" s="168"/>
      <c r="Q6" s="168"/>
      <c r="R6" s="168"/>
      <c r="S6" s="168"/>
      <c r="T6" s="168"/>
      <c r="U6" s="168"/>
      <c r="V6" s="168"/>
      <c r="W6" s="154" t="s">
        <v>272</v>
      </c>
      <c r="X6" s="168"/>
      <c r="Y6" s="168"/>
      <c r="Z6" s="168"/>
      <c r="AA6" s="168"/>
      <c r="AB6" s="168"/>
      <c r="AC6" s="168"/>
      <c r="AD6" s="192"/>
      <c r="AM6" s="233" t="s">
        <v>273</v>
      </c>
    </row>
    <row r="7" spans="1:42" ht="24.75" customHeight="1">
      <c r="A7" s="96"/>
      <c r="B7" s="96"/>
      <c r="C7" s="96"/>
      <c r="D7" s="96"/>
      <c r="E7" s="96"/>
      <c r="F7" s="96"/>
      <c r="G7" s="155" t="s">
        <v>114</v>
      </c>
      <c r="H7" s="169"/>
      <c r="I7" s="169"/>
      <c r="J7" s="181">
        <f>IF(I3=0,"",I3-1)</f>
        <v>6</v>
      </c>
      <c r="K7" s="181"/>
      <c r="L7" s="181"/>
      <c r="M7" s="191" t="s">
        <v>275</v>
      </c>
      <c r="N7" s="193"/>
      <c r="O7" s="155" t="s">
        <v>114</v>
      </c>
      <c r="P7" s="169"/>
      <c r="Q7" s="169"/>
      <c r="R7" s="181">
        <f>IF(T3=0,"",T3)</f>
        <v>9</v>
      </c>
      <c r="S7" s="181"/>
      <c r="T7" s="181"/>
      <c r="U7" s="191" t="s">
        <v>275</v>
      </c>
      <c r="V7" s="193"/>
      <c r="W7" s="204"/>
      <c r="X7" s="191"/>
      <c r="Y7" s="191"/>
      <c r="Z7" s="191"/>
      <c r="AA7" s="191"/>
      <c r="AB7" s="191"/>
      <c r="AC7" s="191"/>
      <c r="AD7" s="193"/>
      <c r="AM7" s="233" t="s">
        <v>277</v>
      </c>
    </row>
    <row r="8" spans="1:42" ht="14.25" customHeight="1">
      <c r="A8" s="97"/>
      <c r="B8" s="106" t="s">
        <v>279</v>
      </c>
      <c r="C8" s="106"/>
      <c r="D8" s="106"/>
      <c r="E8" s="106"/>
      <c r="F8" s="137"/>
      <c r="G8" s="156" t="s">
        <v>280</v>
      </c>
      <c r="H8" s="125"/>
      <c r="I8" s="125"/>
      <c r="J8" s="125"/>
      <c r="K8" s="125"/>
      <c r="L8" s="125"/>
      <c r="M8" s="125"/>
      <c r="N8" s="141"/>
      <c r="O8" s="156" t="s">
        <v>280</v>
      </c>
      <c r="P8" s="125"/>
      <c r="Q8" s="125"/>
      <c r="R8" s="125"/>
      <c r="S8" s="125"/>
      <c r="T8" s="125"/>
      <c r="U8" s="125"/>
      <c r="V8" s="141"/>
      <c r="W8" s="205" t="str">
        <f>IF(O9=0,"",O9/G9)</f>
        <v/>
      </c>
      <c r="X8" s="209"/>
      <c r="Y8" s="209"/>
      <c r="Z8" s="209"/>
      <c r="AA8" s="209"/>
      <c r="AB8" s="209"/>
      <c r="AC8" s="209"/>
      <c r="AD8" s="220"/>
      <c r="AM8" s="233"/>
    </row>
    <row r="9" spans="1:42" ht="35.25" customHeight="1">
      <c r="A9" s="97"/>
      <c r="B9" s="107"/>
      <c r="C9" s="107"/>
      <c r="D9" s="107"/>
      <c r="E9" s="107"/>
      <c r="F9" s="138"/>
      <c r="G9" s="157" t="str">
        <f>IF(別紙２!L38=0,"",別紙２!L38)</f>
        <v/>
      </c>
      <c r="H9" s="170"/>
      <c r="I9" s="170"/>
      <c r="J9" s="170"/>
      <c r="K9" s="170"/>
      <c r="L9" s="170"/>
      <c r="M9" s="170"/>
      <c r="N9" s="194"/>
      <c r="O9" s="198"/>
      <c r="P9" s="199"/>
      <c r="Q9" s="199"/>
      <c r="R9" s="199"/>
      <c r="S9" s="199"/>
      <c r="T9" s="199"/>
      <c r="U9" s="199"/>
      <c r="V9" s="202"/>
      <c r="W9" s="205"/>
      <c r="X9" s="209"/>
      <c r="Y9" s="209"/>
      <c r="Z9" s="209"/>
      <c r="AA9" s="209"/>
      <c r="AB9" s="209"/>
      <c r="AC9" s="209"/>
      <c r="AD9" s="220"/>
      <c r="AF9" s="229" t="b">
        <v>1</v>
      </c>
      <c r="AG9" s="92" t="s">
        <v>83</v>
      </c>
    </row>
    <row r="10" spans="1:42" ht="35.25" customHeight="1">
      <c r="A10" s="98"/>
      <c r="B10" s="108" t="s">
        <v>192</v>
      </c>
      <c r="C10" s="108"/>
      <c r="D10" s="108"/>
      <c r="E10" s="108"/>
      <c r="F10" s="139"/>
      <c r="G10" s="158" t="str">
        <f>IF(G11=0,"",G9/G11)</f>
        <v/>
      </c>
      <c r="H10" s="171"/>
      <c r="I10" s="171"/>
      <c r="J10" s="171"/>
      <c r="K10" s="171"/>
      <c r="L10" s="171"/>
      <c r="M10" s="171"/>
      <c r="N10" s="195"/>
      <c r="O10" s="158" t="str">
        <f>IF(O11=0,"",O9/O11)</f>
        <v/>
      </c>
      <c r="P10" s="171"/>
      <c r="Q10" s="171"/>
      <c r="R10" s="171"/>
      <c r="S10" s="171"/>
      <c r="T10" s="171"/>
      <c r="U10" s="171"/>
      <c r="V10" s="195"/>
      <c r="W10" s="206" t="str">
        <f>IF(O11=0,"",O10/G10)</f>
        <v/>
      </c>
      <c r="X10" s="210"/>
      <c r="Y10" s="210"/>
      <c r="Z10" s="210"/>
      <c r="AA10" s="210"/>
      <c r="AB10" s="210"/>
      <c r="AC10" s="210"/>
      <c r="AD10" s="221"/>
      <c r="AF10" s="229" t="b">
        <f>A10="レ"</f>
        <v>0</v>
      </c>
    </row>
    <row r="11" spans="1:42" ht="31.5" customHeight="1">
      <c r="A11" s="99"/>
      <c r="B11" s="109" t="s">
        <v>281</v>
      </c>
      <c r="C11" s="124"/>
      <c r="D11" s="124"/>
      <c r="E11" s="124"/>
      <c r="F11" s="140"/>
      <c r="G11" s="159"/>
      <c r="H11" s="172"/>
      <c r="I11" s="172"/>
      <c r="J11" s="172"/>
      <c r="K11" s="172"/>
      <c r="L11" s="187"/>
      <c r="M11" s="187"/>
      <c r="N11" s="196"/>
      <c r="O11" s="159"/>
      <c r="P11" s="172"/>
      <c r="Q11" s="172"/>
      <c r="R11" s="172"/>
      <c r="S11" s="172"/>
      <c r="T11" s="201" t="str">
        <f>IF(L11=0,"",L11)</f>
        <v/>
      </c>
      <c r="U11" s="201"/>
      <c r="V11" s="203"/>
      <c r="W11" s="207" t="str">
        <f>IF(O11=0,"",O11/G11)</f>
        <v/>
      </c>
      <c r="X11" s="211"/>
      <c r="Y11" s="211"/>
      <c r="Z11" s="211"/>
      <c r="AA11" s="211"/>
      <c r="AB11" s="211"/>
      <c r="AC11" s="211"/>
      <c r="AD11" s="222"/>
    </row>
    <row r="12" spans="1:42" ht="31.5" customHeight="1">
      <c r="A12" s="99"/>
      <c r="B12" s="110"/>
      <c r="C12" s="125"/>
      <c r="D12" s="125"/>
      <c r="E12" s="125"/>
      <c r="F12" s="141"/>
      <c r="G12" s="116" t="s">
        <v>282</v>
      </c>
      <c r="H12" s="173"/>
      <c r="I12" s="173"/>
      <c r="J12" s="173"/>
      <c r="K12" s="173"/>
      <c r="L12" s="173"/>
      <c r="M12" s="173"/>
      <c r="N12" s="197" t="s">
        <v>72</v>
      </c>
      <c r="O12" s="116" t="s">
        <v>282</v>
      </c>
      <c r="P12" s="104" t="str">
        <f>IF(H12=0,"",H12)</f>
        <v/>
      </c>
      <c r="Q12" s="104"/>
      <c r="R12" s="104"/>
      <c r="S12" s="104"/>
      <c r="T12" s="104"/>
      <c r="U12" s="104"/>
      <c r="V12" s="197" t="s">
        <v>72</v>
      </c>
      <c r="W12" s="205"/>
      <c r="X12" s="209"/>
      <c r="Y12" s="209"/>
      <c r="Z12" s="209"/>
      <c r="AA12" s="209"/>
      <c r="AB12" s="209"/>
      <c r="AC12" s="209"/>
      <c r="AD12" s="220"/>
    </row>
    <row r="13" spans="1:42" ht="35.25" customHeight="1">
      <c r="A13" s="100"/>
      <c r="B13" s="111" t="s">
        <v>283</v>
      </c>
      <c r="C13" s="126"/>
      <c r="D13" s="126"/>
      <c r="E13" s="126"/>
      <c r="F13" s="142"/>
      <c r="G13" s="160"/>
      <c r="H13" s="174"/>
      <c r="I13" s="174"/>
      <c r="J13" s="174"/>
      <c r="K13" s="174"/>
      <c r="L13" s="174"/>
      <c r="M13" s="174"/>
      <c r="N13" s="174"/>
      <c r="O13" s="174"/>
      <c r="P13" s="174"/>
      <c r="Q13" s="174"/>
      <c r="R13" s="174"/>
      <c r="S13" s="174"/>
      <c r="T13" s="174"/>
      <c r="U13" s="174"/>
      <c r="V13" s="174"/>
      <c r="W13" s="174"/>
      <c r="X13" s="174"/>
      <c r="Y13" s="174"/>
      <c r="Z13" s="174"/>
      <c r="AA13" s="174"/>
      <c r="AB13" s="174"/>
      <c r="AC13" s="174"/>
      <c r="AD13" s="223"/>
    </row>
    <row r="14" spans="1:42" ht="7.5" customHeight="1"/>
    <row r="15" spans="1:42" ht="20.5" customHeight="1">
      <c r="A15" s="94" t="s">
        <v>285</v>
      </c>
      <c r="AF15" s="230"/>
      <c r="AG15" s="230"/>
      <c r="AH15" s="230"/>
      <c r="AI15" s="230"/>
      <c r="AJ15" s="230"/>
      <c r="AK15" s="230"/>
      <c r="AL15" s="230"/>
      <c r="AM15" s="230"/>
      <c r="AN15" s="230"/>
      <c r="AO15" s="230"/>
      <c r="AP15" s="230"/>
    </row>
    <row r="16" spans="1:42" s="93" customFormat="1" ht="32" customHeight="1">
      <c r="A16" s="101" t="s">
        <v>101</v>
      </c>
      <c r="B16" s="112"/>
      <c r="C16" s="112"/>
      <c r="D16" s="112"/>
      <c r="E16" s="112"/>
      <c r="F16" s="143"/>
      <c r="G16" s="10" t="s">
        <v>287</v>
      </c>
      <c r="H16" s="10"/>
      <c r="I16" s="10"/>
      <c r="J16" s="10"/>
      <c r="K16" s="183" t="s">
        <v>286</v>
      </c>
      <c r="L16" s="188"/>
      <c r="M16" s="188"/>
      <c r="N16" s="188"/>
      <c r="O16" s="188"/>
      <c r="P16" s="188"/>
      <c r="Q16" s="188"/>
      <c r="R16" s="188"/>
      <c r="S16" s="188"/>
      <c r="T16" s="188"/>
      <c r="U16" s="188"/>
      <c r="V16" s="188"/>
      <c r="W16" s="188"/>
      <c r="X16" s="188"/>
      <c r="Y16" s="188"/>
      <c r="Z16" s="188"/>
      <c r="AA16" s="212"/>
      <c r="AB16" s="10" t="s">
        <v>289</v>
      </c>
      <c r="AC16" s="10"/>
      <c r="AD16" s="10"/>
      <c r="AE16" s="93"/>
      <c r="AF16" s="231"/>
      <c r="AG16" s="230"/>
      <c r="AH16" s="230"/>
      <c r="AI16" s="230"/>
      <c r="AJ16" s="230"/>
      <c r="AK16" s="230"/>
      <c r="AL16" s="230"/>
      <c r="AM16" s="230"/>
      <c r="AN16" s="230"/>
      <c r="AO16" s="230"/>
      <c r="AP16" s="230"/>
    </row>
    <row r="17" spans="1:42" ht="51" customHeight="1">
      <c r="A17" s="102"/>
      <c r="B17" s="113"/>
      <c r="C17" s="113"/>
      <c r="D17" s="113"/>
      <c r="E17" s="113"/>
      <c r="F17" s="144"/>
      <c r="G17" s="161"/>
      <c r="H17" s="175"/>
      <c r="I17" s="175"/>
      <c r="J17" s="182"/>
      <c r="K17" s="184"/>
      <c r="L17" s="189"/>
      <c r="M17" s="189"/>
      <c r="N17" s="189"/>
      <c r="O17" s="189"/>
      <c r="P17" s="189"/>
      <c r="Q17" s="189"/>
      <c r="R17" s="189"/>
      <c r="S17" s="189"/>
      <c r="T17" s="189"/>
      <c r="U17" s="189"/>
      <c r="V17" s="189"/>
      <c r="W17" s="189"/>
      <c r="X17" s="189"/>
      <c r="Y17" s="189"/>
      <c r="Z17" s="189"/>
      <c r="AA17" s="213"/>
      <c r="AB17" s="215"/>
      <c r="AC17" s="218"/>
      <c r="AD17" s="224"/>
      <c r="AF17" s="230"/>
      <c r="AG17" s="230" t="s">
        <v>290</v>
      </c>
      <c r="AH17" s="230"/>
      <c r="AI17" s="230"/>
      <c r="AJ17" s="230"/>
      <c r="AK17" s="230"/>
      <c r="AL17" s="230"/>
      <c r="AM17" s="230"/>
      <c r="AN17" s="230"/>
      <c r="AO17" s="230"/>
      <c r="AP17" s="230"/>
    </row>
    <row r="18" spans="1:42" ht="51" customHeight="1">
      <c r="A18" s="102"/>
      <c r="B18" s="113"/>
      <c r="C18" s="113"/>
      <c r="D18" s="113"/>
      <c r="E18" s="113"/>
      <c r="F18" s="144"/>
      <c r="G18" s="161"/>
      <c r="H18" s="175"/>
      <c r="I18" s="175"/>
      <c r="J18" s="182"/>
      <c r="K18" s="185"/>
      <c r="L18" s="190"/>
      <c r="M18" s="190"/>
      <c r="N18" s="190"/>
      <c r="O18" s="190"/>
      <c r="P18" s="190"/>
      <c r="Q18" s="190"/>
      <c r="R18" s="190"/>
      <c r="S18" s="190"/>
      <c r="T18" s="190"/>
      <c r="U18" s="190"/>
      <c r="V18" s="190"/>
      <c r="W18" s="190"/>
      <c r="X18" s="190"/>
      <c r="Y18" s="190"/>
      <c r="Z18" s="190"/>
      <c r="AA18" s="214"/>
      <c r="AB18" s="216"/>
      <c r="AC18" s="219"/>
      <c r="AD18" s="225"/>
      <c r="AF18" s="230"/>
      <c r="AG18" s="230"/>
      <c r="AH18" s="230"/>
      <c r="AI18" s="230"/>
      <c r="AJ18" s="230"/>
      <c r="AK18" s="230"/>
      <c r="AL18" s="230"/>
      <c r="AM18" s="230"/>
      <c r="AN18" s="230"/>
      <c r="AO18" s="230"/>
      <c r="AP18" s="230"/>
    </row>
    <row r="19" spans="1:42" ht="51" customHeight="1">
      <c r="A19" s="102"/>
      <c r="B19" s="113"/>
      <c r="C19" s="113"/>
      <c r="D19" s="113"/>
      <c r="E19" s="113"/>
      <c r="F19" s="144"/>
      <c r="G19" s="161"/>
      <c r="H19" s="175"/>
      <c r="I19" s="175"/>
      <c r="J19" s="182"/>
      <c r="K19" s="185"/>
      <c r="L19" s="190"/>
      <c r="M19" s="190"/>
      <c r="N19" s="190"/>
      <c r="O19" s="190"/>
      <c r="P19" s="190"/>
      <c r="Q19" s="190"/>
      <c r="R19" s="190"/>
      <c r="S19" s="190"/>
      <c r="T19" s="190"/>
      <c r="U19" s="190"/>
      <c r="V19" s="190"/>
      <c r="W19" s="190"/>
      <c r="X19" s="190"/>
      <c r="Y19" s="190"/>
      <c r="Z19" s="190"/>
      <c r="AA19" s="214"/>
      <c r="AB19" s="216"/>
      <c r="AC19" s="219"/>
      <c r="AD19" s="225"/>
      <c r="AF19" s="230"/>
      <c r="AG19" s="230"/>
      <c r="AH19" s="230"/>
      <c r="AI19" s="230"/>
      <c r="AJ19" s="230"/>
      <c r="AK19" s="230"/>
      <c r="AL19" s="230"/>
      <c r="AM19" s="230"/>
      <c r="AN19" s="230"/>
      <c r="AO19" s="230"/>
      <c r="AP19" s="230"/>
    </row>
    <row r="20" spans="1:42" ht="51" customHeight="1">
      <c r="A20" s="102"/>
      <c r="B20" s="113"/>
      <c r="C20" s="113"/>
      <c r="D20" s="113"/>
      <c r="E20" s="113"/>
      <c r="F20" s="144"/>
      <c r="G20" s="162"/>
      <c r="H20" s="162"/>
      <c r="I20" s="162"/>
      <c r="J20" s="162"/>
      <c r="K20" s="186"/>
      <c r="L20" s="186"/>
      <c r="M20" s="186"/>
      <c r="N20" s="186"/>
      <c r="O20" s="186"/>
      <c r="P20" s="186"/>
      <c r="Q20" s="186"/>
      <c r="R20" s="186"/>
      <c r="S20" s="186"/>
      <c r="T20" s="186"/>
      <c r="U20" s="186"/>
      <c r="V20" s="186"/>
      <c r="W20" s="186"/>
      <c r="X20" s="186"/>
      <c r="Y20" s="186"/>
      <c r="Z20" s="186"/>
      <c r="AA20" s="186"/>
      <c r="AB20" s="217"/>
      <c r="AC20" s="217"/>
      <c r="AD20" s="217"/>
      <c r="AF20" s="128" t="s">
        <v>86</v>
      </c>
      <c r="AG20" s="128"/>
      <c r="AH20" s="128"/>
      <c r="AI20" s="128"/>
      <c r="AJ20" s="128"/>
      <c r="AK20" s="128"/>
      <c r="AL20" s="128"/>
      <c r="AM20" s="128"/>
      <c r="AN20" s="230"/>
      <c r="AO20" s="230"/>
      <c r="AP20" s="230"/>
    </row>
    <row r="21" spans="1:42" ht="7.5" customHeight="1">
      <c r="I21" s="180"/>
      <c r="J21" s="180"/>
      <c r="K21" s="180"/>
      <c r="L21" s="180"/>
      <c r="M21" s="180"/>
      <c r="P21" s="180"/>
      <c r="Q21" s="180"/>
      <c r="R21" s="180"/>
      <c r="S21" s="180"/>
      <c r="T21" s="180"/>
      <c r="U21" s="180"/>
      <c r="V21" s="180"/>
      <c r="W21" s="180"/>
      <c r="X21" s="180"/>
      <c r="Y21" s="180"/>
      <c r="AG21" s="230"/>
      <c r="AH21" s="230"/>
      <c r="AI21" s="230"/>
      <c r="AJ21" s="230"/>
      <c r="AK21" s="230"/>
      <c r="AL21" s="230"/>
      <c r="AM21" s="230"/>
      <c r="AN21" s="230"/>
      <c r="AO21" s="230"/>
      <c r="AP21" s="230"/>
    </row>
    <row r="22" spans="1:42" ht="13.5" customHeight="1">
      <c r="A22" s="92" t="s">
        <v>80</v>
      </c>
      <c r="AG22" s="230"/>
      <c r="AH22" s="230"/>
      <c r="AI22" s="230"/>
      <c r="AJ22" s="230"/>
      <c r="AK22" s="230"/>
      <c r="AL22" s="230"/>
      <c r="AM22" s="230"/>
      <c r="AN22" s="230"/>
      <c r="AO22" s="230"/>
      <c r="AP22" s="230"/>
    </row>
    <row r="23" spans="1:42">
      <c r="A23" s="4" t="s">
        <v>291</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G23" s="230"/>
      <c r="AH23" s="230"/>
      <c r="AI23" s="230"/>
      <c r="AJ23" s="230"/>
      <c r="AK23" s="230"/>
      <c r="AL23" s="230"/>
      <c r="AM23" s="230"/>
      <c r="AN23" s="230"/>
      <c r="AO23" s="230"/>
      <c r="AP23" s="230"/>
    </row>
    <row r="24" spans="1:42" s="93" customFormat="1" ht="39.75" customHeight="1">
      <c r="A24" s="12" t="s">
        <v>159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92"/>
      <c r="AF24" s="92"/>
      <c r="AG24" s="230"/>
      <c r="AH24" s="230"/>
      <c r="AI24" s="230"/>
      <c r="AJ24" s="230"/>
      <c r="AK24" s="230"/>
      <c r="AL24" s="230"/>
      <c r="AM24" s="230"/>
      <c r="AN24" s="230"/>
      <c r="AO24" s="230"/>
      <c r="AP24" s="230"/>
    </row>
    <row r="25" spans="1:42" ht="13.5" customHeight="1">
      <c r="AG25" s="230"/>
      <c r="AH25" s="230"/>
      <c r="AI25" s="230"/>
      <c r="AJ25" s="230"/>
      <c r="AK25" s="230"/>
      <c r="AL25" s="230"/>
      <c r="AM25" s="230"/>
      <c r="AN25" s="230"/>
      <c r="AO25" s="230"/>
      <c r="AP25" s="230"/>
    </row>
    <row r="26" spans="1:42" s="0" customFormat="1" ht="37.5" customHeight="1">
      <c r="A26" s="103" t="s">
        <v>208</v>
      </c>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G26" s="232"/>
      <c r="AH26" s="232"/>
      <c r="AI26" s="232"/>
      <c r="AJ26" s="232"/>
      <c r="AK26" s="232"/>
      <c r="AL26" s="232"/>
      <c r="AM26" s="232"/>
      <c r="AN26" s="232"/>
      <c r="AO26" s="232"/>
      <c r="AP26" s="232"/>
    </row>
    <row r="27" spans="1:42" s="92" customFormat="1" ht="22" customHeight="1">
      <c r="A27" s="104"/>
      <c r="B27" s="114" t="s">
        <v>287</v>
      </c>
      <c r="C27" s="114"/>
      <c r="D27" s="114"/>
      <c r="E27" s="114"/>
      <c r="F27" s="114"/>
      <c r="G27" s="114" t="s">
        <v>292</v>
      </c>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92"/>
      <c r="AF27" s="92"/>
      <c r="AG27" s="230"/>
      <c r="AH27" s="230"/>
      <c r="AI27" s="230"/>
      <c r="AJ27" s="230"/>
      <c r="AK27" s="230"/>
      <c r="AL27" s="230"/>
      <c r="AM27" s="230"/>
      <c r="AN27" s="230"/>
      <c r="AO27" s="230"/>
      <c r="AP27" s="230"/>
    </row>
    <row r="28" spans="1:42" ht="21" customHeight="1">
      <c r="B28" s="115" t="s">
        <v>220</v>
      </c>
      <c r="C28" s="127"/>
      <c r="D28" s="127"/>
      <c r="E28" s="127"/>
      <c r="F28" s="145"/>
      <c r="G28" s="163" t="s">
        <v>293</v>
      </c>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G28" s="230"/>
      <c r="AH28" s="230"/>
      <c r="AI28" s="230"/>
      <c r="AJ28" s="230"/>
      <c r="AK28" s="230"/>
      <c r="AL28" s="230"/>
      <c r="AM28" s="230"/>
      <c r="AN28" s="230"/>
      <c r="AO28" s="230"/>
      <c r="AP28" s="230"/>
    </row>
    <row r="29" spans="1:42" ht="21" customHeight="1">
      <c r="B29" s="116"/>
      <c r="C29" s="103"/>
      <c r="D29" s="103"/>
      <c r="E29" s="103"/>
      <c r="F29" s="146"/>
      <c r="G29" s="164" t="s">
        <v>46</v>
      </c>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G29" s="230"/>
      <c r="AH29" s="230"/>
      <c r="AI29" s="230"/>
      <c r="AJ29" s="230"/>
      <c r="AK29" s="230"/>
      <c r="AL29" s="230"/>
      <c r="AM29" s="230"/>
      <c r="AN29" s="230"/>
      <c r="AO29" s="230"/>
      <c r="AP29" s="230"/>
    </row>
    <row r="30" spans="1:42" ht="28.5" customHeight="1">
      <c r="B30" s="116"/>
      <c r="C30" s="103"/>
      <c r="D30" s="103"/>
      <c r="E30" s="103"/>
      <c r="F30" s="146"/>
      <c r="G30" s="163" t="s">
        <v>294</v>
      </c>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G30" s="230"/>
      <c r="AH30" s="230"/>
      <c r="AI30" s="230"/>
      <c r="AJ30" s="230"/>
      <c r="AK30" s="230"/>
      <c r="AL30" s="230"/>
      <c r="AM30" s="230"/>
      <c r="AN30" s="230"/>
      <c r="AO30" s="230"/>
      <c r="AP30" s="230"/>
    </row>
    <row r="31" spans="1:42" ht="21.5" customHeight="1">
      <c r="B31" s="116"/>
      <c r="C31" s="103"/>
      <c r="D31" s="103"/>
      <c r="E31" s="103"/>
      <c r="F31" s="146"/>
      <c r="G31" s="164" t="s">
        <v>297</v>
      </c>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G31" s="230"/>
      <c r="AH31" s="230"/>
      <c r="AI31" s="230"/>
      <c r="AJ31" s="230"/>
      <c r="AK31" s="230"/>
      <c r="AL31" s="230"/>
      <c r="AM31" s="230"/>
      <c r="AN31" s="230"/>
      <c r="AO31" s="230"/>
      <c r="AP31" s="230"/>
    </row>
    <row r="32" spans="1:42" ht="40.5" customHeight="1">
      <c r="B32" s="116"/>
      <c r="C32" s="103"/>
      <c r="D32" s="103"/>
      <c r="E32" s="103"/>
      <c r="F32" s="146"/>
      <c r="G32" s="165" t="s">
        <v>299</v>
      </c>
      <c r="H32" s="176"/>
      <c r="I32" s="176"/>
      <c r="J32" s="176"/>
      <c r="K32" s="176"/>
      <c r="L32" s="176"/>
      <c r="M32" s="176"/>
      <c r="N32" s="176"/>
      <c r="O32" s="176"/>
      <c r="P32" s="176"/>
      <c r="Q32" s="176"/>
      <c r="R32" s="176"/>
      <c r="S32" s="176"/>
      <c r="T32" s="176"/>
      <c r="U32" s="176"/>
      <c r="V32" s="176"/>
      <c r="W32" s="176"/>
      <c r="X32" s="176"/>
      <c r="Y32" s="176"/>
      <c r="Z32" s="176"/>
      <c r="AA32" s="176"/>
      <c r="AB32" s="176"/>
      <c r="AC32" s="176"/>
      <c r="AD32" s="226"/>
      <c r="AG32" s="230"/>
      <c r="AH32" s="230"/>
      <c r="AI32" s="230"/>
      <c r="AJ32" s="230"/>
      <c r="AK32" s="230"/>
      <c r="AL32" s="230"/>
      <c r="AM32" s="230"/>
      <c r="AN32" s="230"/>
      <c r="AO32" s="230"/>
      <c r="AP32" s="230"/>
    </row>
    <row r="33" spans="2:42" ht="28.5" customHeight="1">
      <c r="B33" s="116"/>
      <c r="C33" s="103"/>
      <c r="D33" s="103"/>
      <c r="E33" s="103"/>
      <c r="F33" s="146"/>
      <c r="G33" s="163" t="s">
        <v>301</v>
      </c>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G33" s="230"/>
      <c r="AH33" s="230"/>
      <c r="AI33" s="230"/>
      <c r="AJ33" s="230"/>
      <c r="AK33" s="230"/>
      <c r="AL33" s="230"/>
      <c r="AM33" s="230"/>
      <c r="AN33" s="230"/>
      <c r="AO33" s="230"/>
      <c r="AP33" s="230"/>
    </row>
    <row r="34" spans="2:42" ht="22" customHeight="1">
      <c r="B34" s="116"/>
      <c r="C34" s="103"/>
      <c r="D34" s="103"/>
      <c r="E34" s="103"/>
      <c r="F34" s="146"/>
      <c r="G34" s="165" t="s">
        <v>303</v>
      </c>
      <c r="H34" s="176"/>
      <c r="I34" s="176"/>
      <c r="J34" s="176"/>
      <c r="K34" s="176"/>
      <c r="L34" s="176"/>
      <c r="M34" s="176"/>
      <c r="N34" s="176"/>
      <c r="O34" s="176"/>
      <c r="P34" s="176"/>
      <c r="Q34" s="176"/>
      <c r="R34" s="176"/>
      <c r="S34" s="176"/>
      <c r="T34" s="176"/>
      <c r="U34" s="176"/>
      <c r="V34" s="176"/>
      <c r="W34" s="176"/>
      <c r="X34" s="176"/>
      <c r="Y34" s="176"/>
      <c r="Z34" s="176"/>
      <c r="AA34" s="176"/>
      <c r="AB34" s="176"/>
      <c r="AC34" s="176"/>
      <c r="AD34" s="226"/>
      <c r="AG34" s="230"/>
      <c r="AH34" s="230"/>
      <c r="AI34" s="230"/>
      <c r="AJ34" s="230"/>
      <c r="AK34" s="230"/>
      <c r="AL34" s="230"/>
      <c r="AM34" s="230"/>
      <c r="AN34" s="230"/>
      <c r="AO34" s="230"/>
      <c r="AP34" s="230"/>
    </row>
    <row r="35" spans="2:42" ht="22" customHeight="1">
      <c r="B35" s="116"/>
      <c r="C35" s="103"/>
      <c r="D35" s="103"/>
      <c r="E35" s="103"/>
      <c r="F35" s="146"/>
      <c r="G35" s="164" t="s">
        <v>149</v>
      </c>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G35" s="230"/>
      <c r="AH35" s="230"/>
      <c r="AI35" s="230"/>
      <c r="AJ35" s="230"/>
      <c r="AK35" s="230"/>
      <c r="AL35" s="230"/>
      <c r="AM35" s="230"/>
      <c r="AN35" s="230"/>
      <c r="AO35" s="230"/>
      <c r="AP35" s="230"/>
    </row>
    <row r="36" spans="2:42" ht="22" customHeight="1">
      <c r="B36" s="116"/>
      <c r="C36" s="103"/>
      <c r="D36" s="103"/>
      <c r="E36" s="103"/>
      <c r="F36" s="146"/>
      <c r="G36" s="164" t="s">
        <v>223</v>
      </c>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G36" s="230"/>
      <c r="AH36" s="230"/>
      <c r="AI36" s="230"/>
      <c r="AJ36" s="230"/>
      <c r="AK36" s="230"/>
      <c r="AL36" s="230"/>
      <c r="AM36" s="230"/>
      <c r="AN36" s="230"/>
      <c r="AO36" s="230"/>
      <c r="AP36" s="230"/>
    </row>
    <row r="37" spans="2:42" ht="22" customHeight="1">
      <c r="B37" s="116"/>
      <c r="C37" s="128"/>
      <c r="D37" s="128"/>
      <c r="E37" s="128"/>
      <c r="F37" s="146"/>
      <c r="G37" s="166" t="s">
        <v>304</v>
      </c>
      <c r="H37" s="177"/>
      <c r="I37" s="177"/>
      <c r="J37" s="177"/>
      <c r="K37" s="177"/>
      <c r="L37" s="177"/>
      <c r="M37" s="177"/>
      <c r="N37" s="177"/>
      <c r="O37" s="177"/>
      <c r="P37" s="177"/>
      <c r="Q37" s="177"/>
      <c r="R37" s="177"/>
      <c r="S37" s="177"/>
      <c r="T37" s="177"/>
      <c r="U37" s="177"/>
      <c r="V37" s="177"/>
      <c r="W37" s="177"/>
      <c r="X37" s="177"/>
      <c r="Y37" s="177"/>
      <c r="Z37" s="177"/>
      <c r="AA37" s="177"/>
      <c r="AB37" s="177"/>
      <c r="AC37" s="177"/>
      <c r="AD37" s="227"/>
      <c r="AG37" s="230"/>
      <c r="AH37" s="230"/>
      <c r="AI37" s="230"/>
      <c r="AJ37" s="230"/>
      <c r="AK37" s="230"/>
      <c r="AL37" s="230"/>
      <c r="AM37" s="230"/>
      <c r="AN37" s="230"/>
      <c r="AO37" s="230"/>
      <c r="AP37" s="230"/>
    </row>
    <row r="38" spans="2:42" ht="22" customHeight="1">
      <c r="B38" s="116"/>
      <c r="C38" s="103"/>
      <c r="D38" s="103"/>
      <c r="E38" s="103"/>
      <c r="F38" s="146"/>
      <c r="G38" s="165" t="s">
        <v>305</v>
      </c>
      <c r="H38" s="176"/>
      <c r="I38" s="176"/>
      <c r="J38" s="176"/>
      <c r="K38" s="176"/>
      <c r="L38" s="176"/>
      <c r="M38" s="176"/>
      <c r="N38" s="176"/>
      <c r="O38" s="176"/>
      <c r="P38" s="176"/>
      <c r="Q38" s="176"/>
      <c r="R38" s="176"/>
      <c r="S38" s="176"/>
      <c r="T38" s="176"/>
      <c r="U38" s="176"/>
      <c r="V38" s="176"/>
      <c r="W38" s="176"/>
      <c r="X38" s="176"/>
      <c r="Y38" s="176"/>
      <c r="Z38" s="176"/>
      <c r="AA38" s="176"/>
      <c r="AB38" s="176"/>
      <c r="AC38" s="176"/>
      <c r="AD38" s="226"/>
      <c r="AG38" s="230"/>
      <c r="AH38" s="230"/>
      <c r="AI38" s="230"/>
      <c r="AJ38" s="230"/>
      <c r="AK38" s="230"/>
      <c r="AL38" s="230"/>
      <c r="AM38" s="230"/>
      <c r="AN38" s="230"/>
      <c r="AO38" s="230"/>
      <c r="AP38" s="230"/>
    </row>
    <row r="39" spans="2:42" ht="22" customHeight="1">
      <c r="B39" s="116"/>
      <c r="C39" s="128"/>
      <c r="D39" s="128"/>
      <c r="E39" s="128"/>
      <c r="F39" s="146"/>
      <c r="G39" s="166" t="s">
        <v>306</v>
      </c>
      <c r="H39" s="177"/>
      <c r="I39" s="177"/>
      <c r="J39" s="177"/>
      <c r="K39" s="177"/>
      <c r="L39" s="177"/>
      <c r="M39" s="177"/>
      <c r="N39" s="177"/>
      <c r="O39" s="177"/>
      <c r="P39" s="177"/>
      <c r="Q39" s="177"/>
      <c r="R39" s="177"/>
      <c r="S39" s="177"/>
      <c r="T39" s="177"/>
      <c r="U39" s="177"/>
      <c r="V39" s="177"/>
      <c r="W39" s="177"/>
      <c r="X39" s="177"/>
      <c r="Y39" s="177"/>
      <c r="Z39" s="177"/>
      <c r="AA39" s="177"/>
      <c r="AB39" s="177"/>
      <c r="AC39" s="177"/>
      <c r="AD39" s="227"/>
      <c r="AG39" s="230"/>
      <c r="AH39" s="230"/>
      <c r="AI39" s="230"/>
      <c r="AJ39" s="230"/>
      <c r="AK39" s="230"/>
      <c r="AL39" s="230"/>
      <c r="AM39" s="230"/>
      <c r="AN39" s="230"/>
      <c r="AO39" s="230"/>
      <c r="AP39" s="230"/>
    </row>
    <row r="40" spans="2:42" ht="28.5" customHeight="1">
      <c r="B40" s="116"/>
      <c r="C40" s="103"/>
      <c r="D40" s="103"/>
      <c r="E40" s="103"/>
      <c r="F40" s="146"/>
      <c r="G40" s="165" t="s">
        <v>243</v>
      </c>
      <c r="H40" s="176"/>
      <c r="I40" s="176"/>
      <c r="J40" s="176"/>
      <c r="K40" s="176"/>
      <c r="L40" s="176"/>
      <c r="M40" s="176"/>
      <c r="N40" s="176"/>
      <c r="O40" s="176"/>
      <c r="P40" s="176"/>
      <c r="Q40" s="176"/>
      <c r="R40" s="176"/>
      <c r="S40" s="176"/>
      <c r="T40" s="176"/>
      <c r="U40" s="176"/>
      <c r="V40" s="176"/>
      <c r="W40" s="176"/>
      <c r="X40" s="176"/>
      <c r="Y40" s="176"/>
      <c r="Z40" s="176"/>
      <c r="AA40" s="176"/>
      <c r="AB40" s="176"/>
      <c r="AC40" s="176"/>
      <c r="AD40" s="226"/>
      <c r="AG40" s="230"/>
      <c r="AH40" s="230"/>
      <c r="AI40" s="230"/>
      <c r="AJ40" s="230"/>
      <c r="AK40" s="230"/>
      <c r="AL40" s="230"/>
      <c r="AM40" s="230"/>
      <c r="AN40" s="230"/>
      <c r="AO40" s="230"/>
      <c r="AP40" s="230"/>
    </row>
    <row r="41" spans="2:42" ht="22" customHeight="1">
      <c r="B41" s="117"/>
      <c r="C41" s="129"/>
      <c r="D41" s="129"/>
      <c r="E41" s="129"/>
      <c r="F41" s="147"/>
      <c r="G41" s="166" t="s">
        <v>307</v>
      </c>
      <c r="H41" s="177"/>
      <c r="I41" s="177"/>
      <c r="J41" s="177"/>
      <c r="K41" s="177"/>
      <c r="L41" s="177"/>
      <c r="M41" s="177"/>
      <c r="N41" s="177"/>
      <c r="O41" s="177"/>
      <c r="P41" s="177"/>
      <c r="Q41" s="177"/>
      <c r="R41" s="177"/>
      <c r="S41" s="177"/>
      <c r="T41" s="177"/>
      <c r="U41" s="177"/>
      <c r="V41" s="177"/>
      <c r="W41" s="177"/>
      <c r="X41" s="177"/>
      <c r="Y41" s="177"/>
      <c r="Z41" s="177"/>
      <c r="AA41" s="177"/>
      <c r="AB41" s="177"/>
      <c r="AC41" s="177"/>
      <c r="AD41" s="227"/>
      <c r="AG41" s="230"/>
      <c r="AH41" s="230"/>
      <c r="AI41" s="230"/>
      <c r="AJ41" s="230"/>
      <c r="AK41" s="230"/>
      <c r="AL41" s="230"/>
      <c r="AM41" s="230"/>
      <c r="AN41" s="230"/>
      <c r="AO41" s="230"/>
      <c r="AP41" s="230"/>
    </row>
    <row r="42" spans="2:42" ht="22" customHeight="1">
      <c r="B42" s="118" t="s">
        <v>265</v>
      </c>
      <c r="C42" s="130"/>
      <c r="D42" s="130"/>
      <c r="E42" s="130"/>
      <c r="F42" s="148"/>
      <c r="G42" s="164" t="s">
        <v>48</v>
      </c>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G42" s="230"/>
      <c r="AH42" s="230"/>
      <c r="AI42" s="230"/>
      <c r="AJ42" s="230"/>
      <c r="AK42" s="230"/>
      <c r="AL42" s="230"/>
      <c r="AM42" s="230"/>
      <c r="AN42" s="230"/>
      <c r="AO42" s="230"/>
      <c r="AP42" s="230"/>
    </row>
    <row r="43" spans="2:42" ht="22" customHeight="1">
      <c r="B43" s="119"/>
      <c r="C43" s="131"/>
      <c r="D43" s="131"/>
      <c r="E43" s="131"/>
      <c r="F43" s="149"/>
      <c r="G43" s="166" t="s">
        <v>308</v>
      </c>
      <c r="H43" s="177"/>
      <c r="I43" s="177"/>
      <c r="J43" s="177"/>
      <c r="K43" s="177"/>
      <c r="L43" s="177"/>
      <c r="M43" s="177"/>
      <c r="N43" s="177"/>
      <c r="O43" s="177"/>
      <c r="P43" s="177"/>
      <c r="Q43" s="177"/>
      <c r="R43" s="177"/>
      <c r="S43" s="177"/>
      <c r="T43" s="177"/>
      <c r="U43" s="177"/>
      <c r="V43" s="177"/>
      <c r="W43" s="177"/>
      <c r="X43" s="177"/>
      <c r="Y43" s="177"/>
      <c r="Z43" s="177"/>
      <c r="AA43" s="177"/>
      <c r="AB43" s="177"/>
      <c r="AC43" s="177"/>
      <c r="AD43" s="227"/>
      <c r="AG43" s="230"/>
      <c r="AH43" s="230"/>
      <c r="AI43" s="230"/>
      <c r="AJ43" s="230"/>
      <c r="AK43" s="230"/>
      <c r="AL43" s="230"/>
      <c r="AM43" s="230"/>
      <c r="AN43" s="230"/>
      <c r="AO43" s="230"/>
      <c r="AP43" s="230"/>
    </row>
    <row r="44" spans="2:42" ht="22" customHeight="1">
      <c r="B44" s="119"/>
      <c r="C44" s="131"/>
      <c r="D44" s="131"/>
      <c r="E44" s="131"/>
      <c r="F44" s="149"/>
      <c r="G44" s="166" t="s">
        <v>309</v>
      </c>
      <c r="H44" s="177"/>
      <c r="I44" s="177"/>
      <c r="J44" s="177"/>
      <c r="K44" s="177"/>
      <c r="L44" s="177"/>
      <c r="M44" s="177"/>
      <c r="N44" s="177"/>
      <c r="O44" s="177"/>
      <c r="P44" s="177"/>
      <c r="Q44" s="177"/>
      <c r="R44" s="177"/>
      <c r="S44" s="177"/>
      <c r="T44" s="177"/>
      <c r="U44" s="177"/>
      <c r="V44" s="177"/>
      <c r="W44" s="177"/>
      <c r="X44" s="177"/>
      <c r="Y44" s="177"/>
      <c r="Z44" s="177"/>
      <c r="AA44" s="177"/>
      <c r="AB44" s="177"/>
      <c r="AC44" s="177"/>
      <c r="AD44" s="227"/>
      <c r="AG44" s="230"/>
      <c r="AH44" s="230"/>
      <c r="AI44" s="230"/>
      <c r="AJ44" s="230"/>
      <c r="AK44" s="230"/>
      <c r="AL44" s="230"/>
      <c r="AM44" s="230"/>
      <c r="AN44" s="230"/>
      <c r="AO44" s="230"/>
      <c r="AP44" s="230"/>
    </row>
    <row r="45" spans="2:42" ht="22" customHeight="1">
      <c r="B45" s="119"/>
      <c r="C45" s="131"/>
      <c r="D45" s="131"/>
      <c r="E45" s="131"/>
      <c r="F45" s="149"/>
      <c r="G45" s="166" t="s">
        <v>310</v>
      </c>
      <c r="H45" s="177"/>
      <c r="I45" s="177"/>
      <c r="J45" s="177"/>
      <c r="K45" s="177"/>
      <c r="L45" s="177"/>
      <c r="M45" s="177"/>
      <c r="N45" s="177"/>
      <c r="O45" s="177"/>
      <c r="P45" s="177"/>
      <c r="Q45" s="177"/>
      <c r="R45" s="177"/>
      <c r="S45" s="177"/>
      <c r="T45" s="177"/>
      <c r="U45" s="177"/>
      <c r="V45" s="177"/>
      <c r="W45" s="177"/>
      <c r="X45" s="177"/>
      <c r="Y45" s="177"/>
      <c r="Z45" s="177"/>
      <c r="AA45" s="177"/>
      <c r="AB45" s="177"/>
      <c r="AC45" s="177"/>
      <c r="AD45" s="227"/>
      <c r="AG45" s="230"/>
      <c r="AH45" s="230"/>
      <c r="AI45" s="230"/>
      <c r="AJ45" s="230"/>
      <c r="AK45" s="230"/>
      <c r="AL45" s="230"/>
      <c r="AM45" s="230"/>
      <c r="AN45" s="230"/>
      <c r="AO45" s="230"/>
      <c r="AP45" s="230"/>
    </row>
    <row r="46" spans="2:42" ht="28.5" customHeight="1">
      <c r="B46" s="119"/>
      <c r="C46" s="131"/>
      <c r="D46" s="131"/>
      <c r="E46" s="131"/>
      <c r="F46" s="149"/>
      <c r="G46" s="165" t="s">
        <v>311</v>
      </c>
      <c r="H46" s="176"/>
      <c r="I46" s="176"/>
      <c r="J46" s="176"/>
      <c r="K46" s="176"/>
      <c r="L46" s="176"/>
      <c r="M46" s="176"/>
      <c r="N46" s="176"/>
      <c r="O46" s="176"/>
      <c r="P46" s="176"/>
      <c r="Q46" s="176"/>
      <c r="R46" s="176"/>
      <c r="S46" s="176"/>
      <c r="T46" s="176"/>
      <c r="U46" s="176"/>
      <c r="V46" s="176"/>
      <c r="W46" s="176"/>
      <c r="X46" s="176"/>
      <c r="Y46" s="176"/>
      <c r="Z46" s="176"/>
      <c r="AA46" s="176"/>
      <c r="AB46" s="176"/>
      <c r="AC46" s="176"/>
      <c r="AD46" s="226"/>
      <c r="AG46" s="230"/>
      <c r="AH46" s="230"/>
      <c r="AI46" s="230"/>
      <c r="AJ46" s="230"/>
      <c r="AK46" s="230"/>
      <c r="AL46" s="230"/>
      <c r="AM46" s="230"/>
      <c r="AN46" s="230"/>
      <c r="AO46" s="230"/>
      <c r="AP46" s="230"/>
    </row>
    <row r="47" spans="2:42" ht="22" customHeight="1">
      <c r="B47" s="119"/>
      <c r="C47" s="131"/>
      <c r="D47" s="131"/>
      <c r="E47" s="131"/>
      <c r="F47" s="149"/>
      <c r="G47" s="166" t="s">
        <v>312</v>
      </c>
      <c r="H47" s="177"/>
      <c r="I47" s="177"/>
      <c r="J47" s="177"/>
      <c r="K47" s="177"/>
      <c r="L47" s="177"/>
      <c r="M47" s="177"/>
      <c r="N47" s="177"/>
      <c r="O47" s="177"/>
      <c r="P47" s="177"/>
      <c r="Q47" s="177"/>
      <c r="R47" s="177"/>
      <c r="S47" s="177"/>
      <c r="T47" s="177"/>
      <c r="U47" s="177"/>
      <c r="V47" s="177"/>
      <c r="W47" s="177"/>
      <c r="X47" s="177"/>
      <c r="Y47" s="177"/>
      <c r="Z47" s="177"/>
      <c r="AA47" s="177"/>
      <c r="AB47" s="177"/>
      <c r="AC47" s="177"/>
      <c r="AD47" s="227"/>
      <c r="AG47" s="230"/>
      <c r="AH47" s="230"/>
      <c r="AI47" s="230"/>
      <c r="AJ47" s="230"/>
      <c r="AK47" s="230"/>
      <c r="AL47" s="230"/>
      <c r="AM47" s="230"/>
      <c r="AN47" s="230"/>
      <c r="AO47" s="230"/>
      <c r="AP47" s="230"/>
    </row>
    <row r="48" spans="2:42" ht="22" customHeight="1">
      <c r="B48" s="119"/>
      <c r="C48" s="131"/>
      <c r="D48" s="131"/>
      <c r="E48" s="131"/>
      <c r="F48" s="149"/>
      <c r="G48" s="166" t="s">
        <v>313</v>
      </c>
      <c r="H48" s="177"/>
      <c r="I48" s="177"/>
      <c r="J48" s="177"/>
      <c r="K48" s="177"/>
      <c r="L48" s="177"/>
      <c r="M48" s="177"/>
      <c r="N48" s="177"/>
      <c r="O48" s="177"/>
      <c r="P48" s="177"/>
      <c r="Q48" s="177"/>
      <c r="R48" s="177"/>
      <c r="S48" s="177"/>
      <c r="T48" s="177"/>
      <c r="U48" s="177"/>
      <c r="V48" s="177"/>
      <c r="W48" s="177"/>
      <c r="X48" s="177"/>
      <c r="Y48" s="177"/>
      <c r="Z48" s="177"/>
      <c r="AA48" s="177"/>
      <c r="AB48" s="177"/>
      <c r="AC48" s="177"/>
      <c r="AD48" s="227"/>
      <c r="AG48" s="230"/>
      <c r="AH48" s="230"/>
      <c r="AI48" s="230"/>
      <c r="AJ48" s="230"/>
      <c r="AK48" s="230"/>
      <c r="AL48" s="230"/>
      <c r="AM48" s="230"/>
      <c r="AN48" s="230"/>
      <c r="AO48" s="230"/>
      <c r="AP48" s="230"/>
    </row>
    <row r="49" spans="2:42" ht="22" customHeight="1">
      <c r="B49" s="119"/>
      <c r="C49" s="131"/>
      <c r="D49" s="131"/>
      <c r="E49" s="131"/>
      <c r="F49" s="149"/>
      <c r="G49" s="163" t="s">
        <v>314</v>
      </c>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G49" s="230"/>
      <c r="AH49" s="230"/>
      <c r="AI49" s="230"/>
      <c r="AJ49" s="230"/>
      <c r="AK49" s="230"/>
      <c r="AL49" s="230"/>
      <c r="AM49" s="230"/>
      <c r="AN49" s="230"/>
      <c r="AO49" s="230"/>
      <c r="AP49" s="230"/>
    </row>
    <row r="50" spans="2:42" ht="22" customHeight="1">
      <c r="B50" s="119"/>
      <c r="C50" s="131"/>
      <c r="D50" s="131"/>
      <c r="E50" s="131"/>
      <c r="F50" s="149"/>
      <c r="G50" s="163" t="s">
        <v>106</v>
      </c>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G50" s="230"/>
      <c r="AH50" s="230"/>
      <c r="AI50" s="230"/>
      <c r="AJ50" s="230"/>
      <c r="AK50" s="230"/>
      <c r="AL50" s="230"/>
      <c r="AM50" s="230"/>
      <c r="AN50" s="230"/>
      <c r="AO50" s="230"/>
      <c r="AP50" s="230"/>
    </row>
    <row r="51" spans="2:42" ht="22" customHeight="1">
      <c r="B51" s="119"/>
      <c r="C51" s="131"/>
      <c r="D51" s="131"/>
      <c r="E51" s="131"/>
      <c r="F51" s="149"/>
      <c r="G51" s="164" t="s">
        <v>148</v>
      </c>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G51" s="230"/>
      <c r="AH51" s="230"/>
      <c r="AI51" s="230"/>
      <c r="AJ51" s="230"/>
      <c r="AK51" s="230"/>
      <c r="AL51" s="230"/>
      <c r="AM51" s="230"/>
      <c r="AN51" s="230"/>
      <c r="AO51" s="230"/>
      <c r="AP51" s="230"/>
    </row>
    <row r="52" spans="2:42" ht="28.5" customHeight="1">
      <c r="B52" s="120"/>
      <c r="C52" s="132"/>
      <c r="D52" s="132"/>
      <c r="E52" s="132"/>
      <c r="F52" s="150"/>
      <c r="G52" s="165" t="s">
        <v>316</v>
      </c>
      <c r="H52" s="176"/>
      <c r="I52" s="176"/>
      <c r="J52" s="176"/>
      <c r="K52" s="176"/>
      <c r="L52" s="176"/>
      <c r="M52" s="176"/>
      <c r="N52" s="176"/>
      <c r="O52" s="176"/>
      <c r="P52" s="176"/>
      <c r="Q52" s="176"/>
      <c r="R52" s="176"/>
      <c r="S52" s="176"/>
      <c r="T52" s="176"/>
      <c r="U52" s="176"/>
      <c r="V52" s="176"/>
      <c r="W52" s="176"/>
      <c r="X52" s="176"/>
      <c r="Y52" s="176"/>
      <c r="Z52" s="176"/>
      <c r="AA52" s="176"/>
      <c r="AB52" s="176"/>
      <c r="AC52" s="176"/>
      <c r="AD52" s="226"/>
      <c r="AG52" s="230"/>
      <c r="AH52" s="230"/>
      <c r="AI52" s="230"/>
      <c r="AJ52" s="230"/>
      <c r="AK52" s="230"/>
      <c r="AL52" s="230"/>
      <c r="AM52" s="230"/>
      <c r="AN52" s="230"/>
      <c r="AO52" s="230"/>
      <c r="AP52" s="230"/>
    </row>
    <row r="53" spans="2:42" ht="22" hidden="1" customHeight="1">
      <c r="B53" s="121" t="s">
        <v>266</v>
      </c>
      <c r="C53" s="133"/>
      <c r="D53" s="133"/>
      <c r="E53" s="133"/>
      <c r="F53" s="151"/>
      <c r="G53" s="167" t="s">
        <v>318</v>
      </c>
      <c r="H53" s="178"/>
      <c r="I53" s="178"/>
      <c r="J53" s="178"/>
      <c r="K53" s="178"/>
      <c r="L53" s="178"/>
      <c r="M53" s="178"/>
      <c r="N53" s="178"/>
      <c r="O53" s="178"/>
      <c r="P53" s="178"/>
      <c r="Q53" s="178"/>
      <c r="R53" s="178"/>
      <c r="S53" s="178"/>
      <c r="T53" s="178"/>
      <c r="U53" s="178"/>
      <c r="V53" s="178"/>
      <c r="W53" s="178"/>
      <c r="X53" s="178"/>
      <c r="Y53" s="178"/>
      <c r="Z53" s="178"/>
      <c r="AA53" s="178"/>
      <c r="AB53" s="178"/>
      <c r="AC53" s="178"/>
      <c r="AD53" s="228"/>
      <c r="AG53" s="230"/>
      <c r="AH53" s="230"/>
      <c r="AI53" s="230"/>
      <c r="AJ53" s="230"/>
      <c r="AK53" s="230"/>
      <c r="AL53" s="230"/>
      <c r="AM53" s="230"/>
      <c r="AN53" s="230"/>
      <c r="AO53" s="230"/>
      <c r="AP53" s="230"/>
    </row>
    <row r="54" spans="2:42" ht="22" hidden="1" customHeight="1">
      <c r="B54" s="122"/>
      <c r="C54" s="92"/>
      <c r="D54" s="92"/>
      <c r="E54" s="92"/>
      <c r="F54" s="152"/>
      <c r="G54" s="167" t="s">
        <v>25</v>
      </c>
      <c r="H54" s="178"/>
      <c r="I54" s="178"/>
      <c r="J54" s="178"/>
      <c r="K54" s="178"/>
      <c r="L54" s="178"/>
      <c r="M54" s="178"/>
      <c r="N54" s="178"/>
      <c r="O54" s="178"/>
      <c r="P54" s="178"/>
      <c r="Q54" s="178"/>
      <c r="R54" s="178"/>
      <c r="S54" s="178"/>
      <c r="T54" s="178"/>
      <c r="U54" s="178"/>
      <c r="V54" s="178"/>
      <c r="W54" s="178"/>
      <c r="X54" s="178"/>
      <c r="Y54" s="178"/>
      <c r="Z54" s="178"/>
      <c r="AA54" s="178"/>
      <c r="AB54" s="178"/>
      <c r="AC54" s="178"/>
      <c r="AD54" s="228"/>
      <c r="AG54" s="230"/>
      <c r="AH54" s="230"/>
      <c r="AI54" s="230"/>
      <c r="AJ54" s="230"/>
      <c r="AK54" s="230"/>
      <c r="AL54" s="230"/>
      <c r="AM54" s="230"/>
      <c r="AN54" s="230"/>
      <c r="AO54" s="230"/>
      <c r="AP54" s="230"/>
    </row>
    <row r="55" spans="2:42" ht="22" hidden="1" customHeight="1">
      <c r="B55" s="122"/>
      <c r="C55" s="92"/>
      <c r="D55" s="92"/>
      <c r="E55" s="92"/>
      <c r="F55" s="152"/>
      <c r="G55" s="167" t="s">
        <v>31</v>
      </c>
      <c r="H55" s="178"/>
      <c r="I55" s="178"/>
      <c r="J55" s="178"/>
      <c r="K55" s="178"/>
      <c r="L55" s="178"/>
      <c r="M55" s="178"/>
      <c r="N55" s="178"/>
      <c r="O55" s="178"/>
      <c r="P55" s="178"/>
      <c r="Q55" s="178"/>
      <c r="R55" s="178"/>
      <c r="S55" s="178"/>
      <c r="T55" s="178"/>
      <c r="U55" s="178"/>
      <c r="V55" s="178"/>
      <c r="W55" s="178"/>
      <c r="X55" s="178"/>
      <c r="Y55" s="178"/>
      <c r="Z55" s="178"/>
      <c r="AA55" s="178"/>
      <c r="AB55" s="178"/>
      <c r="AC55" s="178"/>
      <c r="AD55" s="228"/>
      <c r="AG55" s="230"/>
      <c r="AH55" s="230"/>
      <c r="AI55" s="230"/>
      <c r="AJ55" s="230"/>
      <c r="AK55" s="230"/>
      <c r="AL55" s="230"/>
      <c r="AM55" s="230"/>
      <c r="AN55" s="230"/>
      <c r="AO55" s="230"/>
      <c r="AP55" s="230"/>
    </row>
    <row r="56" spans="2:42" ht="22" hidden="1" customHeight="1">
      <c r="B56" s="123"/>
      <c r="C56" s="134"/>
      <c r="D56" s="134"/>
      <c r="E56" s="134"/>
      <c r="F56" s="153"/>
      <c r="G56" s="164" t="s">
        <v>142</v>
      </c>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G56" s="230"/>
      <c r="AH56" s="230"/>
      <c r="AI56" s="230"/>
      <c r="AJ56" s="230"/>
      <c r="AK56" s="230"/>
      <c r="AL56" s="230"/>
      <c r="AM56" s="230"/>
      <c r="AN56" s="230"/>
      <c r="AO56" s="230"/>
      <c r="AP56" s="230"/>
    </row>
    <row r="57" spans="2:42" ht="13.5" customHeight="1">
      <c r="AG57" s="230"/>
      <c r="AH57" s="230"/>
      <c r="AI57" s="230"/>
      <c r="AJ57" s="230"/>
      <c r="AK57" s="230"/>
      <c r="AL57" s="230"/>
      <c r="AM57" s="230"/>
      <c r="AN57" s="230"/>
      <c r="AO57" s="230"/>
      <c r="AP57" s="230"/>
    </row>
    <row r="58" spans="2:42" ht="13.5" customHeight="1">
      <c r="AG58" s="230"/>
      <c r="AH58" s="230"/>
      <c r="AI58" s="230"/>
      <c r="AJ58" s="230"/>
      <c r="AK58" s="230"/>
      <c r="AL58" s="230"/>
      <c r="AM58" s="230"/>
      <c r="AN58" s="230"/>
      <c r="AO58" s="230"/>
      <c r="AP58" s="230"/>
    </row>
    <row r="59" spans="2:42" ht="13.5" customHeight="1">
      <c r="AG59" s="230"/>
      <c r="AH59" s="230"/>
      <c r="AI59" s="230"/>
      <c r="AJ59" s="230"/>
      <c r="AK59" s="230"/>
      <c r="AL59" s="230"/>
      <c r="AM59" s="230"/>
      <c r="AN59" s="230"/>
      <c r="AO59" s="230"/>
      <c r="AP59" s="230"/>
    </row>
    <row r="60" spans="2:42" ht="13.5" customHeight="1">
      <c r="AG60" s="230"/>
      <c r="AH60" s="230"/>
      <c r="AI60" s="230"/>
      <c r="AJ60" s="230"/>
      <c r="AK60" s="230"/>
      <c r="AL60" s="230"/>
      <c r="AM60" s="230"/>
      <c r="AN60" s="230"/>
      <c r="AO60" s="230"/>
      <c r="AP60" s="230"/>
    </row>
    <row r="61" spans="2:42" ht="13.5" customHeight="1">
      <c r="AG61" s="230"/>
      <c r="AH61" s="230"/>
      <c r="AI61" s="230"/>
      <c r="AJ61" s="230"/>
      <c r="AK61" s="230"/>
      <c r="AL61" s="230"/>
      <c r="AM61" s="230"/>
      <c r="AN61" s="230"/>
      <c r="AO61" s="230"/>
      <c r="AP61" s="230"/>
    </row>
    <row r="62" spans="2:42" ht="13.5" customHeight="1">
      <c r="AG62" s="230"/>
      <c r="AH62" s="230"/>
      <c r="AI62" s="230"/>
      <c r="AJ62" s="230"/>
      <c r="AK62" s="230"/>
      <c r="AL62" s="230"/>
      <c r="AM62" s="230"/>
      <c r="AN62" s="230"/>
      <c r="AO62" s="230"/>
      <c r="AP62" s="230"/>
    </row>
    <row r="63" spans="2:42" ht="13.5" customHeight="1">
      <c r="AG63" s="230"/>
      <c r="AH63" s="230"/>
      <c r="AI63" s="230"/>
      <c r="AJ63" s="230"/>
      <c r="AK63" s="230"/>
      <c r="AL63" s="230"/>
      <c r="AM63" s="230"/>
      <c r="AN63" s="230"/>
      <c r="AO63" s="230"/>
      <c r="AP63" s="230"/>
    </row>
    <row r="64" spans="2:42" ht="13.5" customHeight="1">
      <c r="AG64" s="230"/>
      <c r="AH64" s="230"/>
      <c r="AI64" s="230"/>
      <c r="AJ64" s="230"/>
      <c r="AK64" s="230"/>
      <c r="AL64" s="230"/>
      <c r="AM64" s="230"/>
      <c r="AN64" s="230"/>
      <c r="AO64" s="230"/>
      <c r="AP64" s="230"/>
    </row>
    <row r="65" spans="33:42" ht="13.5" customHeight="1">
      <c r="AG65" s="230"/>
      <c r="AH65" s="230"/>
      <c r="AI65" s="230"/>
      <c r="AJ65" s="230"/>
      <c r="AK65" s="230"/>
      <c r="AL65" s="230"/>
      <c r="AM65" s="230"/>
      <c r="AN65" s="230"/>
      <c r="AO65" s="230"/>
      <c r="AP65" s="230"/>
    </row>
    <row r="66" spans="33:42" ht="13.5" customHeight="1">
      <c r="AG66" s="230"/>
      <c r="AH66" s="230"/>
      <c r="AI66" s="230"/>
      <c r="AJ66" s="230"/>
      <c r="AK66" s="230"/>
      <c r="AL66" s="230"/>
      <c r="AM66" s="230"/>
      <c r="AN66" s="230"/>
      <c r="AO66" s="230"/>
      <c r="AP66" s="230"/>
    </row>
    <row r="67" spans="33:42" ht="13.5" customHeight="1">
      <c r="AG67" s="230"/>
      <c r="AH67" s="230"/>
      <c r="AI67" s="230"/>
      <c r="AJ67" s="230"/>
      <c r="AK67" s="230"/>
      <c r="AL67" s="230"/>
      <c r="AM67" s="230"/>
      <c r="AN67" s="230"/>
      <c r="AO67" s="230"/>
      <c r="AP67" s="230"/>
    </row>
    <row r="68" spans="33:42" ht="13.5" customHeight="1">
      <c r="AG68" s="230"/>
      <c r="AH68" s="230"/>
      <c r="AI68" s="230"/>
      <c r="AJ68" s="230"/>
      <c r="AK68" s="230"/>
      <c r="AL68" s="230"/>
      <c r="AM68" s="230"/>
      <c r="AN68" s="230"/>
      <c r="AO68" s="230"/>
      <c r="AP68" s="230"/>
    </row>
    <row r="69" spans="33:42" ht="13.5" customHeight="1">
      <c r="AG69" s="230"/>
      <c r="AH69" s="230"/>
      <c r="AI69" s="230"/>
      <c r="AJ69" s="230"/>
      <c r="AK69" s="230"/>
      <c r="AL69" s="230"/>
      <c r="AM69" s="230"/>
      <c r="AN69" s="230"/>
      <c r="AO69" s="230"/>
      <c r="AP69" s="230"/>
    </row>
    <row r="70" spans="33:42" ht="13.5" customHeight="1">
      <c r="AG70" s="230"/>
      <c r="AH70" s="230"/>
      <c r="AI70" s="230"/>
      <c r="AJ70" s="230"/>
      <c r="AK70" s="230"/>
      <c r="AL70" s="230"/>
      <c r="AM70" s="230"/>
      <c r="AN70" s="230"/>
      <c r="AO70" s="230"/>
      <c r="AP70" s="230"/>
    </row>
    <row r="71" spans="33:42" ht="13.5" customHeight="1">
      <c r="AG71" s="230"/>
      <c r="AH71" s="230"/>
      <c r="AI71" s="230"/>
      <c r="AJ71" s="230"/>
      <c r="AK71" s="230"/>
      <c r="AL71" s="230"/>
      <c r="AM71" s="230"/>
      <c r="AN71" s="230"/>
      <c r="AO71" s="230"/>
      <c r="AP71" s="230"/>
    </row>
    <row r="72" spans="33:42" ht="13.5" customHeight="1">
      <c r="AG72" s="230"/>
      <c r="AH72" s="230"/>
      <c r="AI72" s="230"/>
      <c r="AJ72" s="230"/>
      <c r="AK72" s="230"/>
      <c r="AL72" s="230"/>
      <c r="AM72" s="230"/>
      <c r="AN72" s="230"/>
      <c r="AO72" s="230"/>
      <c r="AP72" s="230"/>
    </row>
    <row r="73" spans="33:42" ht="13.5" customHeight="1">
      <c r="AG73" s="230"/>
      <c r="AH73" s="230"/>
      <c r="AI73" s="230"/>
      <c r="AJ73" s="230"/>
      <c r="AK73" s="230"/>
      <c r="AL73" s="230"/>
      <c r="AM73" s="230"/>
      <c r="AN73" s="230"/>
      <c r="AO73" s="230"/>
      <c r="AP73" s="230"/>
    </row>
    <row r="74" spans="33:42" ht="13.5" customHeight="1">
      <c r="AG74" s="230"/>
      <c r="AH74" s="230"/>
      <c r="AI74" s="230"/>
      <c r="AJ74" s="230"/>
      <c r="AK74" s="230"/>
      <c r="AL74" s="230"/>
      <c r="AM74" s="230"/>
      <c r="AN74" s="230"/>
      <c r="AO74" s="230"/>
      <c r="AP74" s="230"/>
    </row>
    <row r="75" spans="33:42" ht="13.5" customHeight="1">
      <c r="AG75" s="230"/>
      <c r="AH75" s="230"/>
      <c r="AI75" s="230"/>
      <c r="AJ75" s="230"/>
      <c r="AK75" s="230"/>
      <c r="AL75" s="230"/>
      <c r="AM75" s="230"/>
      <c r="AN75" s="230"/>
      <c r="AO75" s="230"/>
      <c r="AP75" s="230"/>
    </row>
    <row r="76" spans="33:42" ht="13.5" customHeight="1">
      <c r="AG76" s="230"/>
      <c r="AH76" s="230"/>
      <c r="AI76" s="230"/>
      <c r="AJ76" s="230"/>
      <c r="AK76" s="230"/>
      <c r="AL76" s="230"/>
      <c r="AM76" s="230"/>
      <c r="AN76" s="230"/>
      <c r="AO76" s="230"/>
      <c r="AP76" s="230"/>
    </row>
    <row r="77" spans="33:42" ht="13.5" customHeight="1">
      <c r="AG77" s="230"/>
      <c r="AH77" s="230"/>
      <c r="AI77" s="230"/>
      <c r="AJ77" s="230"/>
      <c r="AK77" s="230"/>
      <c r="AL77" s="230"/>
      <c r="AM77" s="230"/>
      <c r="AN77" s="230"/>
      <c r="AO77" s="230"/>
      <c r="AP77" s="230"/>
    </row>
    <row r="78" spans="33:42" ht="13.5" customHeight="1">
      <c r="AG78" s="230"/>
      <c r="AH78" s="230"/>
      <c r="AI78" s="230"/>
      <c r="AJ78" s="230"/>
      <c r="AK78" s="230"/>
      <c r="AL78" s="230"/>
      <c r="AM78" s="230"/>
      <c r="AN78" s="230"/>
      <c r="AO78" s="230"/>
      <c r="AP78" s="230"/>
    </row>
    <row r="79" spans="33:42" ht="13.5" customHeight="1">
      <c r="AG79" s="230"/>
      <c r="AH79" s="230"/>
      <c r="AI79" s="230"/>
      <c r="AJ79" s="230"/>
      <c r="AK79" s="230"/>
      <c r="AL79" s="230"/>
      <c r="AM79" s="230"/>
      <c r="AN79" s="230"/>
      <c r="AO79" s="230"/>
      <c r="AP79" s="230"/>
    </row>
    <row r="80" spans="33:42" ht="13.5" customHeight="1">
      <c r="AG80" s="230"/>
      <c r="AH80" s="230"/>
      <c r="AI80" s="230"/>
      <c r="AJ80" s="230"/>
      <c r="AK80" s="230"/>
      <c r="AL80" s="230"/>
      <c r="AM80" s="230"/>
      <c r="AN80" s="230"/>
      <c r="AO80" s="230"/>
      <c r="AP80" s="230"/>
    </row>
    <row r="81" spans="33:42" ht="13.5" customHeight="1">
      <c r="AG81" s="230"/>
      <c r="AH81" s="230"/>
      <c r="AI81" s="230"/>
      <c r="AJ81" s="230"/>
      <c r="AK81" s="230"/>
      <c r="AL81" s="230"/>
      <c r="AM81" s="230"/>
      <c r="AN81" s="230"/>
      <c r="AO81" s="230"/>
      <c r="AP81" s="230"/>
    </row>
    <row r="82" spans="33:42" ht="13.5" customHeight="1">
      <c r="AG82" s="230"/>
      <c r="AH82" s="230"/>
      <c r="AI82" s="230"/>
      <c r="AJ82" s="230"/>
      <c r="AK82" s="230"/>
      <c r="AL82" s="230"/>
      <c r="AM82" s="230"/>
      <c r="AN82" s="230"/>
      <c r="AO82" s="230"/>
      <c r="AP82" s="230"/>
    </row>
    <row r="83" spans="33:42" ht="13.5" customHeight="1">
      <c r="AG83" s="230"/>
      <c r="AH83" s="230"/>
      <c r="AI83" s="230"/>
      <c r="AJ83" s="230"/>
      <c r="AK83" s="230"/>
      <c r="AL83" s="230"/>
      <c r="AM83" s="230"/>
      <c r="AN83" s="230"/>
      <c r="AO83" s="230"/>
      <c r="AP83" s="230"/>
    </row>
    <row r="84" spans="33:42" ht="13.5" customHeight="1">
      <c r="AG84" s="230"/>
      <c r="AH84" s="230"/>
      <c r="AI84" s="230"/>
      <c r="AJ84" s="230"/>
      <c r="AK84" s="230"/>
      <c r="AL84" s="230"/>
      <c r="AM84" s="230"/>
      <c r="AN84" s="230"/>
      <c r="AO84" s="230"/>
      <c r="AP84" s="230"/>
    </row>
    <row r="85" spans="33:42" ht="13.5" customHeight="1">
      <c r="AG85" s="230"/>
      <c r="AH85" s="230"/>
      <c r="AI85" s="230"/>
      <c r="AJ85" s="230"/>
      <c r="AK85" s="230"/>
      <c r="AL85" s="230"/>
      <c r="AM85" s="230"/>
      <c r="AN85" s="230"/>
      <c r="AO85" s="230"/>
      <c r="AP85" s="230"/>
    </row>
    <row r="86" spans="33:42" ht="13.5" customHeight="1">
      <c r="AG86" s="230"/>
      <c r="AH86" s="230"/>
      <c r="AI86" s="230"/>
      <c r="AJ86" s="230"/>
      <c r="AK86" s="230"/>
      <c r="AL86" s="230"/>
      <c r="AM86" s="230"/>
      <c r="AN86" s="230"/>
      <c r="AO86" s="230"/>
      <c r="AP86" s="230"/>
    </row>
    <row r="87" spans="33:42" ht="13.5" customHeight="1">
      <c r="AG87" s="230"/>
      <c r="AH87" s="230"/>
      <c r="AI87" s="230"/>
      <c r="AJ87" s="230"/>
      <c r="AK87" s="230"/>
      <c r="AL87" s="230"/>
      <c r="AM87" s="230"/>
      <c r="AN87" s="230"/>
      <c r="AO87" s="230"/>
      <c r="AP87" s="230"/>
    </row>
    <row r="88" spans="33:42" ht="13.5" customHeight="1"/>
    <row r="89" spans="33:42" ht="13.5" customHeight="1"/>
    <row r="90" spans="33:42" ht="13.5" customHeight="1"/>
    <row r="91" spans="33:42" ht="13.5" customHeight="1"/>
    <row r="92" spans="33:42" ht="13.5" customHeight="1"/>
    <row r="93" spans="33:42" ht="13.5" customHeight="1"/>
    <row r="94" spans="33:42" ht="13.5" customHeight="1"/>
    <row r="95" spans="33:42" ht="13.5" customHeight="1"/>
    <row r="96" spans="33:42"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sheetData>
  <sheetProtection password="CC25" sheet="1" objects="1" scenarios="1" formatCells="0" formatColumns="0" formatRows="0" insertRows="0" deleteRows="0"/>
  <mergeCells count="98">
    <mergeCell ref="A3:D3"/>
    <mergeCell ref="E3:H3"/>
    <mergeCell ref="I3:J3"/>
    <mergeCell ref="K3:M3"/>
    <mergeCell ref="N3:O3"/>
    <mergeCell ref="P3:S3"/>
    <mergeCell ref="T3:U3"/>
    <mergeCell ref="V3:X3"/>
    <mergeCell ref="G6:N6"/>
    <mergeCell ref="O6:V6"/>
    <mergeCell ref="G7:I7"/>
    <mergeCell ref="J7:L7"/>
    <mergeCell ref="M7:N7"/>
    <mergeCell ref="O7:Q7"/>
    <mergeCell ref="R7:T7"/>
    <mergeCell ref="U7:V7"/>
    <mergeCell ref="G8:N8"/>
    <mergeCell ref="O8:V8"/>
    <mergeCell ref="G9:N9"/>
    <mergeCell ref="O9:V9"/>
    <mergeCell ref="B10:F10"/>
    <mergeCell ref="G10:N10"/>
    <mergeCell ref="O10:V10"/>
    <mergeCell ref="W10:AD10"/>
    <mergeCell ref="G11:K11"/>
    <mergeCell ref="L11:N11"/>
    <mergeCell ref="O11:S11"/>
    <mergeCell ref="T11:V11"/>
    <mergeCell ref="H12:M12"/>
    <mergeCell ref="P12:U12"/>
    <mergeCell ref="B13:F13"/>
    <mergeCell ref="G13:AD13"/>
    <mergeCell ref="A16:F16"/>
    <mergeCell ref="G16:J16"/>
    <mergeCell ref="K16:AA16"/>
    <mergeCell ref="AB16:AD16"/>
    <mergeCell ref="A17:F17"/>
    <mergeCell ref="G17:J17"/>
    <mergeCell ref="K17:AA17"/>
    <mergeCell ref="AB17:AD17"/>
    <mergeCell ref="A18:F18"/>
    <mergeCell ref="G18:J18"/>
    <mergeCell ref="K18:AA18"/>
    <mergeCell ref="AB18:AD18"/>
    <mergeCell ref="A19:F19"/>
    <mergeCell ref="G19:J19"/>
    <mergeCell ref="K19:AA19"/>
    <mergeCell ref="AB19:AD19"/>
    <mergeCell ref="A20:F20"/>
    <mergeCell ref="G20:J20"/>
    <mergeCell ref="K20:AA20"/>
    <mergeCell ref="AB20:AD20"/>
    <mergeCell ref="AF20:AM20"/>
    <mergeCell ref="A23:AD23"/>
    <mergeCell ref="A24:AD24"/>
    <mergeCell ref="A26:AD26"/>
    <mergeCell ref="B27:F27"/>
    <mergeCell ref="G27:AD27"/>
    <mergeCell ref="G28:AD28"/>
    <mergeCell ref="G29:AD29"/>
    <mergeCell ref="G30:AD30"/>
    <mergeCell ref="G31:AD31"/>
    <mergeCell ref="G32:AD32"/>
    <mergeCell ref="G33:AD33"/>
    <mergeCell ref="G34:AD34"/>
    <mergeCell ref="G35:AD35"/>
    <mergeCell ref="G36:AD36"/>
    <mergeCell ref="G37:AD37"/>
    <mergeCell ref="G38:AD38"/>
    <mergeCell ref="G39:AD39"/>
    <mergeCell ref="G40:AD40"/>
    <mergeCell ref="G41:AD41"/>
    <mergeCell ref="G42:AD42"/>
    <mergeCell ref="G43:AD43"/>
    <mergeCell ref="G44:AD44"/>
    <mergeCell ref="G45:AD45"/>
    <mergeCell ref="G46:AD46"/>
    <mergeCell ref="G47:AD47"/>
    <mergeCell ref="G48:AD48"/>
    <mergeCell ref="G49:AD49"/>
    <mergeCell ref="G50:AD50"/>
    <mergeCell ref="G51:AD51"/>
    <mergeCell ref="G52:AD52"/>
    <mergeCell ref="G53:AD53"/>
    <mergeCell ref="G54:AD54"/>
    <mergeCell ref="G55:AD55"/>
    <mergeCell ref="G56:AD56"/>
    <mergeCell ref="A6:F7"/>
    <mergeCell ref="W6:AD7"/>
    <mergeCell ref="A8:A9"/>
    <mergeCell ref="B8:F9"/>
    <mergeCell ref="W8:AD9"/>
    <mergeCell ref="A11:A13"/>
    <mergeCell ref="B11:F12"/>
    <mergeCell ref="W11:AD12"/>
    <mergeCell ref="B53:F56"/>
    <mergeCell ref="B28:F41"/>
    <mergeCell ref="B42:F52"/>
  </mergeCells>
  <phoneticPr fontId="1"/>
  <dataValidations count="18">
    <dataValidation type="custom" allowBlank="1" showDropDown="0" showInputMessage="1" showErrorMessage="1" error="AまたはA/Bのどちらかをチェックしてください_x000a_原単位排出量A/Bを選択した場合のみ、入力してください" prompt="原単位に活用する指標（生産数量等）を任意で設定してください" sqref="L12:M12">
      <formula1>AH10</formula1>
    </dataValidation>
    <dataValidation type="custom" allowBlank="1" showDropDown="0" showInputMessage="1" showErrorMessage="1" error="AまたはA/Bのどちらかをチェックしてください_x000a_原単位排出量A/Bを選択した場合のみ、入力してください" prompt="原単位に活用する指標（生産数量等）を任意で設定してください" sqref="H12:I12">
      <formula1>AF10</formula1>
    </dataValidation>
    <dataValidation type="custom" allowBlank="1" showDropDown="0" showInputMessage="1" showErrorMessage="1" error="AまたはA/Bのどちらかをチェックしてください_x000a_原単位排出量A/Bを選択した場合のみ、入力してください" prompt="原単位に活用する指標（生産数量等）を任意で設定してください" sqref="J12:K12">
      <formula1>#REF!</formula1>
    </dataValidation>
    <dataValidation allowBlank="1" showDropDown="0" showInputMessage="1" showErrorMessage="1" prompt="Bで選択した指標について、その理由を記載_x000a_例：生産数量により設備の稼動時間が大きく影響を受けるため_x000a_例2：売場面積により空調の負荷が大きく影響を受けるため　等" sqref="G13:AD13"/>
    <dataValidation allowBlank="0" showDropDown="0" showInputMessage="1" showErrorMessage="1" prompt="A/Bを選択した場合も必ず入力してください_x000a_※計算方法については、別紙２参照" sqref="O9:V9"/>
    <dataValidation type="custom" allowBlank="1" showDropDown="0" showInputMessage="1" showErrorMessage="1" prompt="自動計算" sqref="G10:N10">
      <formula1>$AF$9</formula1>
    </dataValidation>
    <dataValidation type="custom" allowBlank="1" showDropDown="0" showInputMessage="1" showErrorMessage="1" error="AまたはA/Bのどちらかをチェックしてください_x000a_原単位排出量A/Bを選択した場合のみ、入力してください" prompt="Aを選択した場合は入力不要です_x000a_A/Bを選択した場合は、（）内に指標の名称を記載し、この欄にBの値を入力してください" sqref="G11 O11">
      <formula1>$AF$10</formula1>
    </dataValidation>
    <dataValidation allowBlank="1" showDropDown="0" showInputMessage="1" showErrorMessage="1" prompt="基準年度の指標名称を自動で転記" sqref="P12:U12"/>
    <dataValidation allowBlank="1" showDropDown="0" showInputMessage="1" showErrorMessage="1" prompt="自動計算" sqref="W8:AD9 O10:AD10 W11:AD12"/>
    <dataValidation type="custom" allowBlank="1" showDropDown="0" showInputMessage="1" showErrorMessage="1" error="AまたはA/Bのどちらかをチェックしてください_x000a_原単位排出量A/Bを選択した場合のみ、入力してください" prompt="Aを選択した場合は入力不要です_x000a_左の値の単位を入力してください_x000a_例：個、千円、ｔ" sqref="L11:N11 T11:V11">
      <formula1>$AF$10</formula1>
    </dataValidation>
    <dataValidation type="list" allowBlank="1" showDropDown="0" showInputMessage="1" showErrorMessage="1" prompt="「排出量」または「原単位排出量」の_x000a_どちらか目標とするものに「レ」" sqref="A8:A10">
      <formula1>$AG$9</formula1>
    </dataValidation>
    <dataValidation allowBlank="0" showDropDown="0" showInputMessage="1" showErrorMessage="1" prompt="A/Bを選択した場合も必ず入力が必要。_x000a_※別紙２の温室効果ガス排出量が転記されますが、修正が必要な場合は手入力してください。" sqref="G9:N9"/>
    <dataValidation type="list" allowBlank="1" showDropDown="0" showInputMessage="1" showErrorMessage="1" prompt="ドロップダウンリスト（▼）から選択_x000a_・「提出年度」を選択" sqref="I3:J3">
      <formula1>"7"</formula1>
    </dataValidation>
    <dataValidation type="list" allowBlank="1" showDropDown="0" showInputMessage="1" showErrorMessage="1" prompt="原則、提出年度の２年後" sqref="T3:U3">
      <formula1>"9"</formula1>
    </dataValidation>
    <dataValidation type="decimal" allowBlank="1" showDropDown="0" showInputMessage="1" showErrorMessage="1" prompt="措置を実施することで排出量（温室効果ガスまたは原単位）の削減（省エネ効果）が見込める割合（％）を記載" sqref="AB17:AD20">
      <formula1>0</formula1>
      <formula2>1</formula2>
    </dataValidation>
    <dataValidation type="list" allowBlank="1" showDropDown="0" showInputMessage="1" showErrorMessage="1" prompt="ドロップダウンリスト（▼）から選択_x000a_運用改善、設備導入、その他、から近いものを選ぶ" sqref="G17:J20">
      <formula1>$AN$2:$AN$4</formula1>
    </dataValidation>
    <dataValidation allowBlank="1" showDropDown="0" showInputMessage="1" showErrorMessage="1" prompt="記載例を参考に、対策を簡潔に記載してください" sqref="K17:AA20"/>
    <dataValidation type="list" allowBlank="1" showDropDown="0" showInputMessage="1" showErrorMessage="1" prompt="ドロップダウンリスト（▼）から選択" sqref="A17:F20">
      <formula1>$AM$2:$AM$7</formula1>
    </dataValidation>
  </dataValidations>
  <pageMargins left="0.59055118110236227" right="0.39370078740157483" top="0.39370078740157483" bottom="0.19685039370078741" header="0.51181102362204722" footer="0.51181102362204722"/>
  <pageSetup paperSize="9" scale="98" fitToWidth="1" fitToHeight="1" orientation="portrait" usePrinterDefaults="1" r:id="rId1"/>
  <headerFooter alignWithMargins="0"/>
  <rowBreaks count="1" manualBreakCount="1">
    <brk id="25"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34"/>
  </sheetPr>
  <dimension ref="A1:Y98"/>
  <sheetViews>
    <sheetView view="pageBreakPreview" topLeftCell="A22" zoomScaleSheetLayoutView="100" workbookViewId="0">
      <selection activeCell="M58" sqref="M58"/>
    </sheetView>
  </sheetViews>
  <sheetFormatPr defaultRowHeight="13.5"/>
  <cols>
    <col min="1" max="1" width="4.54296875" style="235" customWidth="1"/>
    <col min="2" max="2" width="11.125" style="235" customWidth="1"/>
    <col min="3" max="3" width="12.625" style="235" customWidth="1"/>
    <col min="4" max="4" width="10.125" style="235" customWidth="1"/>
    <col min="5" max="5" width="10.75" style="235" customWidth="1"/>
    <col min="6" max="6" width="6.625" style="235" customWidth="1"/>
    <col min="7" max="7" width="12.25" style="235" customWidth="1"/>
    <col min="8" max="8" width="12.75" style="235" customWidth="1"/>
    <col min="9" max="9" width="6.625" style="235" customWidth="1"/>
    <col min="10" max="10" width="11.625" style="235" customWidth="1"/>
    <col min="11" max="11" width="10.625" style="235" customWidth="1"/>
    <col min="12" max="12" width="10.7265625" style="235" customWidth="1"/>
    <col min="13" max="13" width="9" style="235" bestFit="1" customWidth="1"/>
    <col min="14" max="14" width="9.75" style="235" bestFit="1" customWidth="1"/>
    <col min="15" max="15" width="2.75" style="235" customWidth="1"/>
    <col min="16" max="16" width="12.375" style="92" customWidth="1"/>
    <col min="17" max="17" width="2.75" style="235" customWidth="1"/>
    <col min="18" max="16384" width="9" style="235" bestFit="1" customWidth="1"/>
  </cols>
  <sheetData>
    <row r="1" spans="1:24" ht="18.75">
      <c r="A1" s="236" t="s">
        <v>319</v>
      </c>
    </row>
    <row r="2" spans="1:24" ht="15" customHeight="1">
      <c r="A2" s="237" t="s">
        <v>137</v>
      </c>
      <c r="B2" s="248"/>
      <c r="C2" s="248"/>
      <c r="D2" s="278"/>
      <c r="E2" s="268" t="s">
        <v>320</v>
      </c>
      <c r="F2" s="293"/>
      <c r="G2" s="277"/>
      <c r="H2" s="268" t="s">
        <v>141</v>
      </c>
      <c r="I2" s="293"/>
      <c r="J2" s="277"/>
      <c r="K2" s="322" t="s">
        <v>321</v>
      </c>
      <c r="L2" s="284" t="s">
        <v>98</v>
      </c>
      <c r="M2" s="294" t="s">
        <v>323</v>
      </c>
      <c r="N2" s="294"/>
      <c r="P2" s="345" t="s">
        <v>5</v>
      </c>
    </row>
    <row r="3" spans="1:24" ht="42" customHeight="1">
      <c r="A3" s="238"/>
      <c r="B3" s="249"/>
      <c r="C3" s="249"/>
      <c r="D3" s="279"/>
      <c r="E3" s="284" t="s">
        <v>325</v>
      </c>
      <c r="F3" s="294" t="s">
        <v>122</v>
      </c>
      <c r="G3" s="284" t="s">
        <v>118</v>
      </c>
      <c r="H3" s="284" t="s">
        <v>328</v>
      </c>
      <c r="I3" s="294" t="s">
        <v>122</v>
      </c>
      <c r="J3" s="284" t="s">
        <v>239</v>
      </c>
      <c r="K3" s="323"/>
      <c r="L3" s="284"/>
      <c r="M3" s="334" t="s">
        <v>270</v>
      </c>
      <c r="N3" s="345" t="s">
        <v>122</v>
      </c>
      <c r="P3" s="345"/>
    </row>
    <row r="4" spans="1:24" ht="20.5" customHeight="1">
      <c r="A4" s="239" t="s">
        <v>288</v>
      </c>
      <c r="B4" s="250" t="s">
        <v>147</v>
      </c>
      <c r="C4" s="250"/>
      <c r="D4" s="250"/>
      <c r="E4" s="285"/>
      <c r="F4" s="295" t="s">
        <v>206</v>
      </c>
      <c r="G4" s="299">
        <f t="shared" ref="G4:G27" si="0">E4*M4</f>
        <v>0</v>
      </c>
      <c r="H4" s="285"/>
      <c r="I4" s="295" t="s">
        <v>206</v>
      </c>
      <c r="J4" s="299">
        <f t="shared" ref="J4:J27" si="1">H4*M4</f>
        <v>0</v>
      </c>
      <c r="K4" s="324">
        <f t="shared" ref="K4:K27" si="2">G4-J4</f>
        <v>0</v>
      </c>
      <c r="L4" s="327">
        <f t="shared" ref="L4:L26" si="3">K4*P4*44/12</f>
        <v>0</v>
      </c>
      <c r="M4" s="335">
        <v>38.299999999999997</v>
      </c>
      <c r="N4" s="346" t="s">
        <v>274</v>
      </c>
      <c r="P4" s="164">
        <v>1.9e-002</v>
      </c>
    </row>
    <row r="5" spans="1:24" ht="20.5" customHeight="1">
      <c r="A5" s="240"/>
      <c r="B5" s="250" t="s">
        <v>4</v>
      </c>
      <c r="C5" s="250"/>
      <c r="D5" s="250"/>
      <c r="E5" s="285"/>
      <c r="F5" s="295" t="s">
        <v>206</v>
      </c>
      <c r="G5" s="299">
        <f t="shared" si="0"/>
        <v>0</v>
      </c>
      <c r="H5" s="285"/>
      <c r="I5" s="295" t="s">
        <v>206</v>
      </c>
      <c r="J5" s="299">
        <f t="shared" si="1"/>
        <v>0</v>
      </c>
      <c r="K5" s="324">
        <f t="shared" si="2"/>
        <v>0</v>
      </c>
      <c r="L5" s="327">
        <f t="shared" si="3"/>
        <v>0</v>
      </c>
      <c r="M5" s="335">
        <v>34.799999999999997</v>
      </c>
      <c r="N5" s="346" t="s">
        <v>274</v>
      </c>
      <c r="P5" s="164">
        <v>1.83e-002</v>
      </c>
    </row>
    <row r="6" spans="1:24" ht="20.5" customHeight="1">
      <c r="A6" s="240"/>
      <c r="B6" s="250" t="s">
        <v>45</v>
      </c>
      <c r="C6" s="250"/>
      <c r="D6" s="250"/>
      <c r="E6" s="285"/>
      <c r="F6" s="295" t="s">
        <v>206</v>
      </c>
      <c r="G6" s="299">
        <f t="shared" si="0"/>
        <v>0</v>
      </c>
      <c r="H6" s="285"/>
      <c r="I6" s="295" t="s">
        <v>206</v>
      </c>
      <c r="J6" s="299">
        <f t="shared" si="1"/>
        <v>0</v>
      </c>
      <c r="K6" s="324">
        <f t="shared" si="2"/>
        <v>0</v>
      </c>
      <c r="L6" s="327">
        <f t="shared" si="3"/>
        <v>0</v>
      </c>
      <c r="M6" s="335">
        <v>33.4</v>
      </c>
      <c r="N6" s="346" t="s">
        <v>274</v>
      </c>
      <c r="P6" s="164">
        <v>1.8700000000000001e-002</v>
      </c>
    </row>
    <row r="7" spans="1:24" ht="20.5" customHeight="1">
      <c r="A7" s="240"/>
      <c r="B7" s="250" t="s">
        <v>63</v>
      </c>
      <c r="C7" s="250"/>
      <c r="D7" s="250"/>
      <c r="E7" s="285"/>
      <c r="F7" s="295" t="s">
        <v>206</v>
      </c>
      <c r="G7" s="299">
        <f t="shared" si="0"/>
        <v>0</v>
      </c>
      <c r="H7" s="285"/>
      <c r="I7" s="295" t="s">
        <v>206</v>
      </c>
      <c r="J7" s="299">
        <f t="shared" si="1"/>
        <v>0</v>
      </c>
      <c r="K7" s="324">
        <f t="shared" si="2"/>
        <v>0</v>
      </c>
      <c r="L7" s="327">
        <f t="shared" si="3"/>
        <v>0</v>
      </c>
      <c r="M7" s="335">
        <v>33.299999999999997</v>
      </c>
      <c r="N7" s="346" t="s">
        <v>274</v>
      </c>
      <c r="P7" s="164">
        <v>1.8599999999999998e-002</v>
      </c>
    </row>
    <row r="8" spans="1:24" ht="20.5" customHeight="1">
      <c r="A8" s="240"/>
      <c r="B8" s="251" t="s">
        <v>329</v>
      </c>
      <c r="C8" s="251"/>
      <c r="D8" s="251"/>
      <c r="E8" s="285"/>
      <c r="F8" s="295" t="s">
        <v>206</v>
      </c>
      <c r="G8" s="299">
        <f t="shared" si="0"/>
        <v>0</v>
      </c>
      <c r="H8" s="285"/>
      <c r="I8" s="295" t="s">
        <v>206</v>
      </c>
      <c r="J8" s="299">
        <f t="shared" si="1"/>
        <v>0</v>
      </c>
      <c r="K8" s="324">
        <f t="shared" si="2"/>
        <v>0</v>
      </c>
      <c r="L8" s="327">
        <f t="shared" si="3"/>
        <v>0</v>
      </c>
      <c r="M8" s="335">
        <v>36.5</v>
      </c>
      <c r="N8" s="346" t="s">
        <v>274</v>
      </c>
      <c r="P8" s="164">
        <v>1.8700000000000001e-002</v>
      </c>
    </row>
    <row r="9" spans="1:24" ht="20.5" customHeight="1">
      <c r="A9" s="240"/>
      <c r="B9" s="251" t="s">
        <v>330</v>
      </c>
      <c r="C9" s="251"/>
      <c r="D9" s="251"/>
      <c r="E9" s="285"/>
      <c r="F9" s="295" t="s">
        <v>206</v>
      </c>
      <c r="G9" s="299">
        <f t="shared" si="0"/>
        <v>0</v>
      </c>
      <c r="H9" s="285"/>
      <c r="I9" s="295" t="s">
        <v>206</v>
      </c>
      <c r="J9" s="299">
        <f t="shared" si="1"/>
        <v>0</v>
      </c>
      <c r="K9" s="324">
        <f t="shared" si="2"/>
        <v>0</v>
      </c>
      <c r="L9" s="327">
        <f t="shared" si="3"/>
        <v>0</v>
      </c>
      <c r="M9" s="335">
        <v>38</v>
      </c>
      <c r="N9" s="346" t="s">
        <v>274</v>
      </c>
      <c r="P9" s="164">
        <v>1.8800000000000001e-002</v>
      </c>
    </row>
    <row r="10" spans="1:24" ht="20.5" customHeight="1">
      <c r="A10" s="240"/>
      <c r="B10" s="251" t="s">
        <v>331</v>
      </c>
      <c r="C10" s="251"/>
      <c r="D10" s="251"/>
      <c r="E10" s="285"/>
      <c r="F10" s="295" t="s">
        <v>206</v>
      </c>
      <c r="G10" s="299">
        <f t="shared" si="0"/>
        <v>0</v>
      </c>
      <c r="H10" s="285"/>
      <c r="I10" s="295" t="s">
        <v>206</v>
      </c>
      <c r="J10" s="299">
        <f t="shared" si="1"/>
        <v>0</v>
      </c>
      <c r="K10" s="324">
        <f t="shared" si="2"/>
        <v>0</v>
      </c>
      <c r="L10" s="327">
        <f t="shared" si="3"/>
        <v>0</v>
      </c>
      <c r="M10" s="335">
        <v>38.9</v>
      </c>
      <c r="N10" s="346" t="s">
        <v>274</v>
      </c>
      <c r="P10" s="164">
        <v>1.9300000000000001e-002</v>
      </c>
    </row>
    <row r="11" spans="1:24" ht="20.5" customHeight="1">
      <c r="A11" s="240"/>
      <c r="B11" s="251" t="s">
        <v>215</v>
      </c>
      <c r="C11" s="251"/>
      <c r="D11" s="251"/>
      <c r="E11" s="285"/>
      <c r="F11" s="295" t="s">
        <v>206</v>
      </c>
      <c r="G11" s="299">
        <f t="shared" si="0"/>
        <v>0</v>
      </c>
      <c r="H11" s="285"/>
      <c r="I11" s="295" t="s">
        <v>206</v>
      </c>
      <c r="J11" s="299">
        <f t="shared" si="1"/>
        <v>0</v>
      </c>
      <c r="K11" s="324">
        <f t="shared" si="2"/>
        <v>0</v>
      </c>
      <c r="L11" s="327">
        <f t="shared" si="3"/>
        <v>0</v>
      </c>
      <c r="M11" s="335">
        <v>41.8</v>
      </c>
      <c r="N11" s="346" t="s">
        <v>274</v>
      </c>
      <c r="P11" s="164">
        <v>2.0199999999999999e-002</v>
      </c>
    </row>
    <row r="12" spans="1:24" ht="20.5" customHeight="1">
      <c r="A12" s="240"/>
      <c r="B12" s="251" t="s">
        <v>332</v>
      </c>
      <c r="C12" s="251"/>
      <c r="D12" s="251"/>
      <c r="E12" s="285"/>
      <c r="F12" s="295" t="s">
        <v>333</v>
      </c>
      <c r="G12" s="299">
        <f t="shared" si="0"/>
        <v>0</v>
      </c>
      <c r="H12" s="285"/>
      <c r="I12" s="295" t="s">
        <v>333</v>
      </c>
      <c r="J12" s="299">
        <f t="shared" si="1"/>
        <v>0</v>
      </c>
      <c r="K12" s="324">
        <f t="shared" si="2"/>
        <v>0</v>
      </c>
      <c r="L12" s="327">
        <f t="shared" si="3"/>
        <v>0</v>
      </c>
      <c r="M12" s="335">
        <v>40</v>
      </c>
      <c r="N12" s="346" t="s">
        <v>326</v>
      </c>
      <c r="P12" s="164">
        <v>2.0400000000000001e-002</v>
      </c>
    </row>
    <row r="13" spans="1:24" ht="20.5" customHeight="1">
      <c r="A13" s="240"/>
      <c r="B13" s="251" t="s">
        <v>66</v>
      </c>
      <c r="C13" s="251"/>
      <c r="D13" s="251"/>
      <c r="E13" s="285"/>
      <c r="F13" s="295" t="s">
        <v>333</v>
      </c>
      <c r="G13" s="299">
        <f t="shared" si="0"/>
        <v>0</v>
      </c>
      <c r="H13" s="285"/>
      <c r="I13" s="295" t="s">
        <v>333</v>
      </c>
      <c r="J13" s="299">
        <f t="shared" si="1"/>
        <v>0</v>
      </c>
      <c r="K13" s="324">
        <f t="shared" si="2"/>
        <v>0</v>
      </c>
      <c r="L13" s="327">
        <f t="shared" si="3"/>
        <v>0</v>
      </c>
      <c r="M13" s="335">
        <v>34.1</v>
      </c>
      <c r="N13" s="346" t="s">
        <v>326</v>
      </c>
      <c r="P13" s="350">
        <v>2.4500000000000001e-002</v>
      </c>
    </row>
    <row r="14" spans="1:24" ht="20.5" customHeight="1">
      <c r="A14" s="240"/>
      <c r="B14" s="252" t="s">
        <v>146</v>
      </c>
      <c r="C14" s="250" t="s">
        <v>334</v>
      </c>
      <c r="D14" s="250"/>
      <c r="E14" s="285"/>
      <c r="F14" s="295" t="s">
        <v>333</v>
      </c>
      <c r="G14" s="299">
        <f t="shared" si="0"/>
        <v>0</v>
      </c>
      <c r="H14" s="285"/>
      <c r="I14" s="295" t="s">
        <v>333</v>
      </c>
      <c r="J14" s="299">
        <f t="shared" si="1"/>
        <v>0</v>
      </c>
      <c r="K14" s="324">
        <f t="shared" si="2"/>
        <v>0</v>
      </c>
      <c r="L14" s="327">
        <f t="shared" si="3"/>
        <v>0</v>
      </c>
      <c r="M14" s="335">
        <v>50.1</v>
      </c>
      <c r="N14" s="346" t="s">
        <v>326</v>
      </c>
      <c r="P14" s="164">
        <v>1.6299999999999999e-002</v>
      </c>
    </row>
    <row r="15" spans="1:24" ht="20.5" customHeight="1">
      <c r="A15" s="240"/>
      <c r="B15" s="253"/>
      <c r="C15" s="250" t="s">
        <v>20</v>
      </c>
      <c r="D15" s="250"/>
      <c r="E15" s="285"/>
      <c r="F15" s="295" t="s">
        <v>335</v>
      </c>
      <c r="G15" s="299">
        <f t="shared" si="0"/>
        <v>0</v>
      </c>
      <c r="H15" s="285"/>
      <c r="I15" s="295" t="s">
        <v>335</v>
      </c>
      <c r="J15" s="299">
        <f t="shared" si="1"/>
        <v>0</v>
      </c>
      <c r="K15" s="324">
        <f t="shared" si="2"/>
        <v>0</v>
      </c>
      <c r="L15" s="327">
        <f t="shared" si="3"/>
        <v>0</v>
      </c>
      <c r="M15" s="335">
        <v>46.1</v>
      </c>
      <c r="N15" s="346" t="s">
        <v>261</v>
      </c>
      <c r="P15" s="164">
        <v>1.44e-002</v>
      </c>
    </row>
    <row r="16" spans="1:24" ht="20.5" customHeight="1">
      <c r="A16" s="240"/>
      <c r="B16" s="252" t="s">
        <v>336</v>
      </c>
      <c r="C16" s="250" t="s">
        <v>315</v>
      </c>
      <c r="D16" s="250"/>
      <c r="E16" s="285"/>
      <c r="F16" s="295" t="s">
        <v>333</v>
      </c>
      <c r="G16" s="299">
        <f t="shared" si="0"/>
        <v>0</v>
      </c>
      <c r="H16" s="285"/>
      <c r="I16" s="295" t="s">
        <v>333</v>
      </c>
      <c r="J16" s="299">
        <f t="shared" si="1"/>
        <v>0</v>
      </c>
      <c r="K16" s="324">
        <f t="shared" si="2"/>
        <v>0</v>
      </c>
      <c r="L16" s="327">
        <f t="shared" si="3"/>
        <v>0</v>
      </c>
      <c r="M16" s="335">
        <v>54.7</v>
      </c>
      <c r="N16" s="346" t="s">
        <v>326</v>
      </c>
      <c r="P16" s="164">
        <v>1.3899999999999999e-002</v>
      </c>
      <c r="R16" s="235" t="s">
        <v>338</v>
      </c>
      <c r="X16" s="376"/>
    </row>
    <row r="17" spans="1:25" ht="20.5" customHeight="1">
      <c r="A17" s="240"/>
      <c r="B17" s="253"/>
      <c r="C17" s="250" t="s">
        <v>339</v>
      </c>
      <c r="D17" s="250"/>
      <c r="E17" s="285"/>
      <c r="F17" s="295" t="s">
        <v>335</v>
      </c>
      <c r="G17" s="299">
        <f t="shared" si="0"/>
        <v>0</v>
      </c>
      <c r="H17" s="285"/>
      <c r="I17" s="295" t="s">
        <v>335</v>
      </c>
      <c r="J17" s="299">
        <f t="shared" si="1"/>
        <v>0</v>
      </c>
      <c r="K17" s="324">
        <f t="shared" si="2"/>
        <v>0</v>
      </c>
      <c r="L17" s="327">
        <f t="shared" si="3"/>
        <v>0</v>
      </c>
      <c r="M17" s="335">
        <v>38.4</v>
      </c>
      <c r="N17" s="346" t="s">
        <v>261</v>
      </c>
      <c r="P17" s="164">
        <v>1.3899999999999999e-002</v>
      </c>
      <c r="X17" s="235" t="s">
        <v>342</v>
      </c>
    </row>
    <row r="18" spans="1:25" ht="20.5" customHeight="1">
      <c r="A18" s="240"/>
      <c r="B18" s="254" t="s">
        <v>76</v>
      </c>
      <c r="C18" s="250" t="s">
        <v>343</v>
      </c>
      <c r="D18" s="250"/>
      <c r="E18" s="285"/>
      <c r="F18" s="295" t="s">
        <v>333</v>
      </c>
      <c r="G18" s="299">
        <f t="shared" si="0"/>
        <v>0</v>
      </c>
      <c r="H18" s="285"/>
      <c r="I18" s="295" t="s">
        <v>333</v>
      </c>
      <c r="J18" s="299">
        <f t="shared" si="1"/>
        <v>0</v>
      </c>
      <c r="K18" s="324">
        <f t="shared" si="2"/>
        <v>0</v>
      </c>
      <c r="L18" s="327">
        <f t="shared" si="3"/>
        <v>0</v>
      </c>
      <c r="M18" s="335">
        <v>28.6</v>
      </c>
      <c r="N18" s="346" t="s">
        <v>326</v>
      </c>
      <c r="P18" s="164">
        <v>2.46e-002</v>
      </c>
    </row>
    <row r="19" spans="1:25" ht="20.5" customHeight="1">
      <c r="A19" s="240"/>
      <c r="B19" s="255"/>
      <c r="C19" s="250" t="s">
        <v>346</v>
      </c>
      <c r="D19" s="250"/>
      <c r="E19" s="285"/>
      <c r="F19" s="295" t="s">
        <v>333</v>
      </c>
      <c r="G19" s="299">
        <f t="shared" si="0"/>
        <v>0</v>
      </c>
      <c r="H19" s="285"/>
      <c r="I19" s="295" t="s">
        <v>333</v>
      </c>
      <c r="J19" s="299">
        <f t="shared" si="1"/>
        <v>0</v>
      </c>
      <c r="K19" s="324">
        <f t="shared" si="2"/>
        <v>0</v>
      </c>
      <c r="L19" s="327">
        <f t="shared" si="3"/>
        <v>0</v>
      </c>
      <c r="M19" s="335">
        <v>25.2</v>
      </c>
      <c r="N19" s="346" t="s">
        <v>326</v>
      </c>
      <c r="P19" s="164">
        <v>2.4199999999999999e-002</v>
      </c>
    </row>
    <row r="20" spans="1:25" ht="20.5" customHeight="1">
      <c r="A20" s="240"/>
      <c r="B20" s="256"/>
      <c r="C20" s="250" t="s">
        <v>109</v>
      </c>
      <c r="D20" s="250"/>
      <c r="E20" s="285"/>
      <c r="F20" s="295" t="s">
        <v>333</v>
      </c>
      <c r="G20" s="299">
        <f t="shared" si="0"/>
        <v>0</v>
      </c>
      <c r="H20" s="285"/>
      <c r="I20" s="295" t="s">
        <v>333</v>
      </c>
      <c r="J20" s="299">
        <f t="shared" si="1"/>
        <v>0</v>
      </c>
      <c r="K20" s="324">
        <f t="shared" si="2"/>
        <v>0</v>
      </c>
      <c r="L20" s="327">
        <f t="shared" si="3"/>
        <v>0</v>
      </c>
      <c r="M20" s="335">
        <v>27.8</v>
      </c>
      <c r="N20" s="346" t="s">
        <v>326</v>
      </c>
      <c r="P20" s="164">
        <v>2.5899999999999999e-002</v>
      </c>
    </row>
    <row r="21" spans="1:25" ht="20.5" customHeight="1">
      <c r="A21" s="240"/>
      <c r="B21" s="251" t="s">
        <v>337</v>
      </c>
      <c r="C21" s="251"/>
      <c r="D21" s="251"/>
      <c r="E21" s="285"/>
      <c r="F21" s="295" t="s">
        <v>333</v>
      </c>
      <c r="G21" s="299">
        <f t="shared" si="0"/>
        <v>0</v>
      </c>
      <c r="H21" s="285"/>
      <c r="I21" s="295" t="s">
        <v>333</v>
      </c>
      <c r="J21" s="299">
        <f t="shared" si="1"/>
        <v>0</v>
      </c>
      <c r="K21" s="324">
        <f t="shared" si="2"/>
        <v>0</v>
      </c>
      <c r="L21" s="327">
        <f t="shared" si="3"/>
        <v>0</v>
      </c>
      <c r="M21" s="335">
        <v>29</v>
      </c>
      <c r="N21" s="346" t="s">
        <v>326</v>
      </c>
      <c r="P21" s="164">
        <v>2.9899999999999999e-002</v>
      </c>
    </row>
    <row r="22" spans="1:25" ht="20.5" customHeight="1">
      <c r="A22" s="240"/>
      <c r="B22" s="251" t="s">
        <v>344</v>
      </c>
      <c r="C22" s="251"/>
      <c r="D22" s="251"/>
      <c r="E22" s="285"/>
      <c r="F22" s="295" t="s">
        <v>333</v>
      </c>
      <c r="G22" s="299">
        <f t="shared" si="0"/>
        <v>0</v>
      </c>
      <c r="H22" s="285"/>
      <c r="I22" s="295" t="s">
        <v>333</v>
      </c>
      <c r="J22" s="299">
        <f t="shared" si="1"/>
        <v>0</v>
      </c>
      <c r="K22" s="324">
        <f t="shared" si="2"/>
        <v>0</v>
      </c>
      <c r="L22" s="327">
        <f t="shared" si="3"/>
        <v>0</v>
      </c>
      <c r="M22" s="335">
        <v>37.299999999999997</v>
      </c>
      <c r="N22" s="346" t="s">
        <v>326</v>
      </c>
      <c r="P22" s="164">
        <v>2.0899999999999998e-002</v>
      </c>
    </row>
    <row r="23" spans="1:25" ht="20.5" customHeight="1">
      <c r="A23" s="240"/>
      <c r="B23" s="251" t="s">
        <v>296</v>
      </c>
      <c r="C23" s="251"/>
      <c r="D23" s="251"/>
      <c r="E23" s="285"/>
      <c r="F23" s="295" t="s">
        <v>335</v>
      </c>
      <c r="G23" s="299">
        <f t="shared" si="0"/>
        <v>0</v>
      </c>
      <c r="H23" s="285"/>
      <c r="I23" s="295" t="s">
        <v>335</v>
      </c>
      <c r="J23" s="299">
        <f t="shared" si="1"/>
        <v>0</v>
      </c>
      <c r="K23" s="324">
        <f t="shared" si="2"/>
        <v>0</v>
      </c>
      <c r="L23" s="327">
        <f t="shared" si="3"/>
        <v>0</v>
      </c>
      <c r="M23" s="335">
        <v>18.399999999999999</v>
      </c>
      <c r="N23" s="346" t="s">
        <v>261</v>
      </c>
      <c r="P23" s="164">
        <v>1.09e-002</v>
      </c>
      <c r="R23" s="352"/>
    </row>
    <row r="24" spans="1:25" ht="20.5" customHeight="1">
      <c r="A24" s="240"/>
      <c r="B24" s="251" t="s">
        <v>35</v>
      </c>
      <c r="C24" s="251"/>
      <c r="D24" s="251"/>
      <c r="E24" s="285"/>
      <c r="F24" s="295" t="s">
        <v>335</v>
      </c>
      <c r="G24" s="299">
        <f t="shared" si="0"/>
        <v>0</v>
      </c>
      <c r="H24" s="285"/>
      <c r="I24" s="295" t="s">
        <v>335</v>
      </c>
      <c r="J24" s="299">
        <f t="shared" si="1"/>
        <v>0</v>
      </c>
      <c r="K24" s="324">
        <f t="shared" si="2"/>
        <v>0</v>
      </c>
      <c r="L24" s="327">
        <f t="shared" si="3"/>
        <v>0</v>
      </c>
      <c r="M24" s="336">
        <v>3.23</v>
      </c>
      <c r="N24" s="346" t="s">
        <v>261</v>
      </c>
      <c r="P24" s="164">
        <v>2.64e-002</v>
      </c>
      <c r="R24" s="284" t="s">
        <v>347</v>
      </c>
      <c r="S24" s="356"/>
      <c r="T24" s="360" t="s">
        <v>29</v>
      </c>
      <c r="U24" s="364" t="s">
        <v>348</v>
      </c>
      <c r="V24" s="284"/>
      <c r="W24" s="374" t="s">
        <v>349</v>
      </c>
      <c r="X24" s="284" t="s">
        <v>12</v>
      </c>
      <c r="Y24" s="380"/>
    </row>
    <row r="25" spans="1:25" ht="20.5" customHeight="1">
      <c r="A25" s="240"/>
      <c r="B25" s="251" t="s">
        <v>242</v>
      </c>
      <c r="C25" s="251"/>
      <c r="D25" s="251"/>
      <c r="E25" s="285"/>
      <c r="F25" s="295" t="s">
        <v>335</v>
      </c>
      <c r="G25" s="299">
        <f t="shared" si="0"/>
        <v>0</v>
      </c>
      <c r="H25" s="285"/>
      <c r="I25" s="295" t="s">
        <v>335</v>
      </c>
      <c r="J25" s="299">
        <f t="shared" si="1"/>
        <v>0</v>
      </c>
      <c r="K25" s="324">
        <f t="shared" si="2"/>
        <v>0</v>
      </c>
      <c r="L25" s="327">
        <f t="shared" si="3"/>
        <v>0</v>
      </c>
      <c r="M25" s="336">
        <v>7.53</v>
      </c>
      <c r="N25" s="346" t="s">
        <v>261</v>
      </c>
      <c r="P25" s="164">
        <v>4.2000000000000003e-002</v>
      </c>
      <c r="R25" s="284"/>
      <c r="S25" s="356"/>
      <c r="T25" s="361"/>
      <c r="U25" s="364"/>
      <c r="V25" s="284"/>
      <c r="W25" s="374"/>
      <c r="X25" s="284"/>
      <c r="Y25" s="380"/>
    </row>
    <row r="26" spans="1:25" ht="20.5" customHeight="1">
      <c r="A26" s="240"/>
      <c r="B26" s="257" t="s">
        <v>350</v>
      </c>
      <c r="C26" s="270" t="s">
        <v>352</v>
      </c>
      <c r="D26" s="280"/>
      <c r="E26" s="285"/>
      <c r="F26" s="295" t="s">
        <v>335</v>
      </c>
      <c r="G26" s="299">
        <f t="shared" si="0"/>
        <v>0</v>
      </c>
      <c r="H26" s="285"/>
      <c r="I26" s="295" t="s">
        <v>335</v>
      </c>
      <c r="J26" s="299">
        <f t="shared" si="1"/>
        <v>0</v>
      </c>
      <c r="K26" s="324">
        <f t="shared" si="2"/>
        <v>0</v>
      </c>
      <c r="L26" s="327">
        <f t="shared" si="3"/>
        <v>0</v>
      </c>
      <c r="M26" s="337">
        <v>45</v>
      </c>
      <c r="N26" s="346" t="s">
        <v>261</v>
      </c>
      <c r="P26" s="351">
        <v>1.4e-002</v>
      </c>
      <c r="R26" s="353" t="s">
        <v>100</v>
      </c>
      <c r="S26" s="357"/>
      <c r="T26" s="362"/>
      <c r="U26" s="365">
        <v>45</v>
      </c>
      <c r="V26" s="370"/>
      <c r="W26" s="375">
        <f t="shared" ref="W26:W37" si="4">T26*U26</f>
        <v>0</v>
      </c>
      <c r="X26" s="377"/>
    </row>
    <row r="27" spans="1:25" ht="20.5" customHeight="1">
      <c r="A27" s="240"/>
      <c r="B27" s="258"/>
      <c r="C27" s="271" t="s">
        <v>354</v>
      </c>
      <c r="D27" s="281"/>
      <c r="E27" s="285"/>
      <c r="F27" s="296"/>
      <c r="G27" s="299">
        <f t="shared" si="0"/>
        <v>0</v>
      </c>
      <c r="H27" s="285"/>
      <c r="I27" s="296" t="str">
        <f>IF(F27=0,"",F27)</f>
        <v/>
      </c>
      <c r="J27" s="299">
        <f t="shared" si="1"/>
        <v>0</v>
      </c>
      <c r="K27" s="324">
        <f t="shared" si="2"/>
        <v>0</v>
      </c>
      <c r="L27" s="327">
        <f>K27*X16</f>
        <v>0</v>
      </c>
      <c r="M27" s="338"/>
      <c r="N27" s="296" t="s">
        <v>298</v>
      </c>
      <c r="P27" s="164"/>
      <c r="R27" s="353" t="s">
        <v>33</v>
      </c>
      <c r="S27" s="357"/>
      <c r="T27" s="362"/>
      <c r="U27" s="365">
        <v>45</v>
      </c>
      <c r="V27" s="370"/>
      <c r="W27" s="375">
        <f t="shared" si="4"/>
        <v>0</v>
      </c>
      <c r="X27" s="377"/>
    </row>
    <row r="28" spans="1:25" ht="20.5" customHeight="1">
      <c r="A28" s="240"/>
      <c r="B28" s="259" t="s">
        <v>14</v>
      </c>
      <c r="C28" s="272"/>
      <c r="D28" s="272"/>
      <c r="E28" s="286"/>
      <c r="F28" s="286"/>
      <c r="G28" s="300">
        <f>SUM(G4:G27)</f>
        <v>0</v>
      </c>
      <c r="H28" s="286"/>
      <c r="I28" s="286"/>
      <c r="J28" s="300">
        <f>SUM(J4:J27)</f>
        <v>0</v>
      </c>
      <c r="K28" s="300">
        <f>SUM(K4:K27)</f>
        <v>0</v>
      </c>
      <c r="L28" s="328">
        <f>SUM(L4:L27)</f>
        <v>0</v>
      </c>
      <c r="M28" s="339"/>
      <c r="N28" s="347"/>
      <c r="P28" s="164"/>
      <c r="R28" s="353" t="s">
        <v>50</v>
      </c>
      <c r="S28" s="357"/>
      <c r="T28" s="362"/>
      <c r="U28" s="365">
        <v>46</v>
      </c>
      <c r="V28" s="370"/>
      <c r="W28" s="375">
        <f t="shared" si="4"/>
        <v>0</v>
      </c>
      <c r="X28" s="377"/>
    </row>
    <row r="29" spans="1:25" ht="20.5" customHeight="1">
      <c r="A29" s="239" t="s">
        <v>359</v>
      </c>
      <c r="B29" s="251" t="s">
        <v>360</v>
      </c>
      <c r="C29" s="251"/>
      <c r="D29" s="251"/>
      <c r="E29" s="285"/>
      <c r="F29" s="295" t="s">
        <v>189</v>
      </c>
      <c r="G29" s="299">
        <f>E29*M29</f>
        <v>0</v>
      </c>
      <c r="H29" s="285"/>
      <c r="I29" s="295" t="s">
        <v>189</v>
      </c>
      <c r="J29" s="299">
        <f>H29*M29</f>
        <v>0</v>
      </c>
      <c r="K29" s="324">
        <f>+E29-H29</f>
        <v>0</v>
      </c>
      <c r="L29" s="327">
        <f>K29*P29</f>
        <v>0</v>
      </c>
      <c r="M29" s="340">
        <v>1.17</v>
      </c>
      <c r="N29" s="346" t="s">
        <v>61</v>
      </c>
      <c r="P29" s="350">
        <v>6.54e-002</v>
      </c>
      <c r="R29" s="353" t="s">
        <v>362</v>
      </c>
      <c r="S29" s="357"/>
      <c r="T29" s="362"/>
      <c r="U29" s="365">
        <v>62</v>
      </c>
      <c r="V29" s="370"/>
      <c r="W29" s="375">
        <f t="shared" si="4"/>
        <v>0</v>
      </c>
      <c r="X29" s="377"/>
    </row>
    <row r="30" spans="1:25" ht="20.5" customHeight="1">
      <c r="A30" s="240"/>
      <c r="B30" s="251" t="s">
        <v>276</v>
      </c>
      <c r="C30" s="251"/>
      <c r="D30" s="251"/>
      <c r="E30" s="285"/>
      <c r="F30" s="295" t="s">
        <v>189</v>
      </c>
      <c r="G30" s="299">
        <f>E30*M30</f>
        <v>0</v>
      </c>
      <c r="H30" s="285"/>
      <c r="I30" s="295" t="s">
        <v>189</v>
      </c>
      <c r="J30" s="299">
        <f>H30*M30</f>
        <v>0</v>
      </c>
      <c r="K30" s="324">
        <f>+E30-H30</f>
        <v>0</v>
      </c>
      <c r="L30" s="327">
        <f>K30*P30</f>
        <v>0</v>
      </c>
      <c r="M30" s="340">
        <v>1.19</v>
      </c>
      <c r="N30" s="346" t="s">
        <v>61</v>
      </c>
      <c r="P30" s="164">
        <v>5.3199999999999997e-002</v>
      </c>
      <c r="R30" s="353" t="s">
        <v>278</v>
      </c>
      <c r="S30" s="357"/>
      <c r="T30" s="362"/>
      <c r="U30" s="365">
        <v>45</v>
      </c>
      <c r="V30" s="370"/>
      <c r="W30" s="375">
        <f t="shared" si="4"/>
        <v>0</v>
      </c>
      <c r="X30" s="377"/>
    </row>
    <row r="31" spans="1:25" ht="20.5" customHeight="1">
      <c r="A31" s="240"/>
      <c r="B31" s="251" t="s">
        <v>364</v>
      </c>
      <c r="C31" s="251"/>
      <c r="D31" s="251"/>
      <c r="E31" s="285"/>
      <c r="F31" s="295" t="s">
        <v>189</v>
      </c>
      <c r="G31" s="299">
        <f>E31*M31</f>
        <v>0</v>
      </c>
      <c r="H31" s="285"/>
      <c r="I31" s="295" t="s">
        <v>189</v>
      </c>
      <c r="J31" s="299">
        <f>H31*M31</f>
        <v>0</v>
      </c>
      <c r="K31" s="324">
        <f>+E31-H31</f>
        <v>0</v>
      </c>
      <c r="L31" s="327">
        <f>K31*P31</f>
        <v>0</v>
      </c>
      <c r="M31" s="340">
        <v>1.19</v>
      </c>
      <c r="N31" s="346" t="s">
        <v>61</v>
      </c>
      <c r="P31" s="164">
        <v>5.3199999999999997e-002</v>
      </c>
      <c r="R31" s="353" t="s">
        <v>241</v>
      </c>
      <c r="S31" s="357"/>
      <c r="T31" s="362"/>
      <c r="U31" s="365">
        <v>45</v>
      </c>
      <c r="V31" s="370"/>
      <c r="W31" s="375">
        <f t="shared" si="4"/>
        <v>0</v>
      </c>
      <c r="X31" s="377"/>
    </row>
    <row r="32" spans="1:25" ht="20.5" customHeight="1">
      <c r="A32" s="240"/>
      <c r="B32" s="251" t="s">
        <v>366</v>
      </c>
      <c r="C32" s="251"/>
      <c r="D32" s="251"/>
      <c r="E32" s="285"/>
      <c r="F32" s="295" t="s">
        <v>189</v>
      </c>
      <c r="G32" s="299">
        <f>E32*M32</f>
        <v>0</v>
      </c>
      <c r="H32" s="285"/>
      <c r="I32" s="295" t="s">
        <v>189</v>
      </c>
      <c r="J32" s="299">
        <f>H32*M32</f>
        <v>0</v>
      </c>
      <c r="K32" s="324">
        <f>+E32-H32</f>
        <v>0</v>
      </c>
      <c r="L32" s="327">
        <f>K32*P32</f>
        <v>0</v>
      </c>
      <c r="M32" s="340">
        <v>1.19</v>
      </c>
      <c r="N32" s="346" t="s">
        <v>61</v>
      </c>
      <c r="P32" s="164">
        <v>5.3199999999999997e-002</v>
      </c>
      <c r="R32" s="353" t="s">
        <v>94</v>
      </c>
      <c r="S32" s="357"/>
      <c r="T32" s="362"/>
      <c r="U32" s="365">
        <v>45</v>
      </c>
      <c r="V32" s="370"/>
      <c r="W32" s="375">
        <f t="shared" si="4"/>
        <v>0</v>
      </c>
      <c r="X32" s="377"/>
    </row>
    <row r="33" spans="1:24" ht="20.5" customHeight="1">
      <c r="A33" s="241"/>
      <c r="B33" s="260" t="s">
        <v>14</v>
      </c>
      <c r="C33" s="260"/>
      <c r="D33" s="260"/>
      <c r="E33" s="286"/>
      <c r="F33" s="286"/>
      <c r="G33" s="300">
        <f>SUM(G29:G32)</f>
        <v>0</v>
      </c>
      <c r="H33" s="286"/>
      <c r="I33" s="286"/>
      <c r="J33" s="300">
        <f>SUM(J29:J32)</f>
        <v>0</v>
      </c>
      <c r="K33" s="300">
        <f>SUM(K29:K32)</f>
        <v>0</v>
      </c>
      <c r="L33" s="328">
        <f>SUM(L29:L32)</f>
        <v>0</v>
      </c>
      <c r="M33" s="339"/>
      <c r="N33" s="347"/>
      <c r="R33" s="353" t="s">
        <v>300</v>
      </c>
      <c r="S33" s="357"/>
      <c r="T33" s="362"/>
      <c r="U33" s="365">
        <v>45</v>
      </c>
      <c r="V33" s="370"/>
      <c r="W33" s="375">
        <f t="shared" si="4"/>
        <v>0</v>
      </c>
      <c r="X33" s="377"/>
    </row>
    <row r="34" spans="1:24" ht="20.5" customHeight="1">
      <c r="A34" s="240" t="s">
        <v>152</v>
      </c>
      <c r="B34" s="261" t="s">
        <v>367</v>
      </c>
      <c r="C34" s="250" t="s">
        <v>135</v>
      </c>
      <c r="D34" s="250"/>
      <c r="E34" s="285"/>
      <c r="F34" s="295" t="s">
        <v>324</v>
      </c>
      <c r="G34" s="299">
        <f>E34*M34</f>
        <v>0</v>
      </c>
      <c r="H34" s="307"/>
      <c r="I34" s="295" t="s">
        <v>324</v>
      </c>
      <c r="J34" s="315"/>
      <c r="K34" s="325"/>
      <c r="L34" s="327">
        <f>E34*E44</f>
        <v>0</v>
      </c>
      <c r="M34" s="340">
        <v>8.64</v>
      </c>
      <c r="N34" s="346" t="s">
        <v>248</v>
      </c>
      <c r="R34" s="353" t="s">
        <v>368</v>
      </c>
      <c r="S34" s="357"/>
      <c r="T34" s="362"/>
      <c r="U34" s="365">
        <v>45</v>
      </c>
      <c r="V34" s="370"/>
      <c r="W34" s="375">
        <f t="shared" si="4"/>
        <v>0</v>
      </c>
      <c r="X34" s="377"/>
    </row>
    <row r="35" spans="1:24" ht="20.5" customHeight="1">
      <c r="A35" s="240"/>
      <c r="B35" s="253"/>
      <c r="C35" s="250" t="s">
        <v>370</v>
      </c>
      <c r="D35" s="250"/>
      <c r="E35" s="285"/>
      <c r="F35" s="295" t="s">
        <v>324</v>
      </c>
      <c r="G35" s="299">
        <f>E35*M35</f>
        <v>0</v>
      </c>
      <c r="H35" s="307"/>
      <c r="I35" s="295" t="s">
        <v>324</v>
      </c>
      <c r="J35" s="316"/>
      <c r="K35" s="325"/>
      <c r="L35" s="327">
        <f>E35*J44</f>
        <v>0</v>
      </c>
      <c r="M35" s="340">
        <v>8.64</v>
      </c>
      <c r="N35" s="346" t="s">
        <v>248</v>
      </c>
      <c r="R35" s="353" t="s">
        <v>358</v>
      </c>
      <c r="S35" s="357"/>
      <c r="T35" s="362"/>
      <c r="U35" s="365">
        <v>45</v>
      </c>
      <c r="V35" s="370"/>
      <c r="W35" s="375">
        <f t="shared" si="4"/>
        <v>0</v>
      </c>
      <c r="X35" s="377"/>
    </row>
    <row r="36" spans="1:24" ht="20.5" customHeight="1">
      <c r="A36" s="240"/>
      <c r="B36" s="262" t="s">
        <v>372</v>
      </c>
      <c r="C36" s="273"/>
      <c r="D36" s="282"/>
      <c r="E36" s="285"/>
      <c r="F36" s="295" t="s">
        <v>324</v>
      </c>
      <c r="G36" s="301"/>
      <c r="H36" s="307"/>
      <c r="I36" s="295" t="s">
        <v>324</v>
      </c>
      <c r="J36" s="317"/>
      <c r="K36" s="317"/>
      <c r="L36" s="317"/>
      <c r="M36" s="341"/>
      <c r="N36" s="348"/>
      <c r="R36" s="354" t="s">
        <v>229</v>
      </c>
      <c r="S36" s="358"/>
      <c r="T36" s="362"/>
      <c r="U36" s="365">
        <v>45</v>
      </c>
      <c r="V36" s="370"/>
      <c r="W36" s="375">
        <f t="shared" si="4"/>
        <v>0</v>
      </c>
      <c r="X36" s="378"/>
    </row>
    <row r="37" spans="1:24" ht="20.5" customHeight="1">
      <c r="A37" s="241"/>
      <c r="B37" s="263" t="s">
        <v>14</v>
      </c>
      <c r="C37" s="274"/>
      <c r="D37" s="274"/>
      <c r="E37" s="286"/>
      <c r="F37" s="286"/>
      <c r="G37" s="302">
        <f>SUM(G34:G35)</f>
        <v>0</v>
      </c>
      <c r="H37" s="286"/>
      <c r="I37" s="286"/>
      <c r="J37" s="318"/>
      <c r="K37" s="318"/>
      <c r="L37" s="329">
        <f>SUM(L34:L35)</f>
        <v>0</v>
      </c>
      <c r="M37" s="342"/>
      <c r="N37" s="347"/>
      <c r="R37" s="353" t="s">
        <v>228</v>
      </c>
      <c r="S37" s="357"/>
      <c r="T37" s="362"/>
      <c r="U37" s="366"/>
      <c r="V37" s="371"/>
      <c r="W37" s="375">
        <f t="shared" si="4"/>
        <v>0</v>
      </c>
      <c r="X37" s="377"/>
    </row>
    <row r="38" spans="1:24" ht="20.5" customHeight="1">
      <c r="A38" s="242" t="s">
        <v>267</v>
      </c>
      <c r="B38" s="242"/>
      <c r="C38" s="242"/>
      <c r="D38" s="242"/>
      <c r="E38" s="287"/>
      <c r="F38" s="297"/>
      <c r="G38" s="303">
        <f>G28+G33+G37</f>
        <v>0</v>
      </c>
      <c r="H38" s="308"/>
      <c r="I38" s="297"/>
      <c r="J38" s="319">
        <f>J28+J33</f>
        <v>0</v>
      </c>
      <c r="K38" s="319">
        <f>K28+K33</f>
        <v>0</v>
      </c>
      <c r="L38" s="330">
        <f>ROUNDDOWN(L28+L33+L37,0)</f>
        <v>0</v>
      </c>
      <c r="M38" s="343"/>
      <c r="N38" s="349"/>
      <c r="R38" s="268" t="s">
        <v>69</v>
      </c>
      <c r="S38" s="359"/>
      <c r="T38" s="363">
        <f>SUM(T26:T37)</f>
        <v>0</v>
      </c>
      <c r="U38" s="367"/>
      <c r="V38" s="372"/>
      <c r="W38" s="375">
        <f>SUM(W26:W37)</f>
        <v>0</v>
      </c>
      <c r="X38" s="379" t="e">
        <f>ROUND(W38/T38,5)</f>
        <v>#DIV/0!</v>
      </c>
    </row>
    <row r="39" spans="1:24" s="235" customFormat="1" ht="15" customHeight="1">
      <c r="A39" s="243"/>
      <c r="B39" s="243"/>
      <c r="C39" s="248"/>
      <c r="D39" s="248"/>
      <c r="E39" s="288"/>
      <c r="F39" s="289"/>
      <c r="G39" s="304"/>
      <c r="H39" s="288"/>
      <c r="I39" s="289"/>
      <c r="J39" s="304"/>
      <c r="K39" s="304"/>
      <c r="L39" s="331"/>
      <c r="P39" s="92"/>
    </row>
    <row r="40" spans="1:24" s="235" customFormat="1" ht="20" customHeight="1">
      <c r="A40" s="242" t="s">
        <v>16</v>
      </c>
      <c r="B40" s="242"/>
      <c r="C40" s="242"/>
      <c r="D40" s="242"/>
      <c r="E40" s="242"/>
      <c r="F40" s="298"/>
      <c r="G40" s="303">
        <f>G38*0.0258</f>
        <v>0</v>
      </c>
      <c r="H40" s="289"/>
      <c r="I40" s="289"/>
      <c r="J40" s="304"/>
      <c r="K40" s="304"/>
      <c r="L40" s="331"/>
      <c r="P40" s="92"/>
      <c r="R40" s="355"/>
    </row>
    <row r="41" spans="1:24" ht="13.5" customHeight="1">
      <c r="A41" s="243"/>
      <c r="B41" s="243"/>
      <c r="C41" s="243"/>
      <c r="D41" s="243"/>
      <c r="E41" s="289"/>
      <c r="F41" s="289"/>
      <c r="G41" s="305"/>
      <c r="H41" s="305"/>
      <c r="I41" s="289"/>
      <c r="J41" s="289"/>
      <c r="K41" s="289"/>
      <c r="L41" s="331"/>
    </row>
    <row r="42" spans="1:24" ht="18" customHeight="1">
      <c r="A42" s="244"/>
      <c r="B42" s="264" t="s">
        <v>374</v>
      </c>
      <c r="C42" s="275" t="s">
        <v>375</v>
      </c>
      <c r="D42" s="275"/>
      <c r="E42" s="290"/>
      <c r="F42" s="265"/>
      <c r="G42" s="264" t="s">
        <v>202</v>
      </c>
      <c r="H42" s="275" t="s">
        <v>375</v>
      </c>
      <c r="I42" s="275"/>
      <c r="J42" s="291"/>
      <c r="K42" s="265"/>
      <c r="L42" s="331"/>
    </row>
    <row r="43" spans="1:24" ht="18" customHeight="1">
      <c r="A43" s="244"/>
      <c r="B43" s="264"/>
      <c r="C43" s="275" t="s">
        <v>376</v>
      </c>
      <c r="D43" s="275"/>
      <c r="E43" s="290"/>
      <c r="F43" s="265"/>
      <c r="G43" s="264"/>
      <c r="H43" s="275" t="s">
        <v>376</v>
      </c>
      <c r="I43" s="275"/>
      <c r="J43" s="291"/>
      <c r="K43" s="265"/>
      <c r="L43" s="331"/>
    </row>
    <row r="44" spans="1:24" ht="18" customHeight="1">
      <c r="A44" s="243"/>
      <c r="B44" s="264"/>
      <c r="C44" s="275" t="s">
        <v>180</v>
      </c>
      <c r="D44" s="275"/>
      <c r="E44" s="291"/>
      <c r="F44" s="289"/>
      <c r="G44" s="264"/>
      <c r="H44" s="275" t="s">
        <v>180</v>
      </c>
      <c r="I44" s="275"/>
      <c r="J44" s="291"/>
      <c r="K44" s="289"/>
      <c r="L44" s="331"/>
    </row>
    <row r="45" spans="1:24" ht="18" customHeight="1">
      <c r="A45" s="243"/>
      <c r="B45" s="264"/>
      <c r="C45" s="276" t="s">
        <v>317</v>
      </c>
      <c r="D45" s="283"/>
      <c r="E45" s="291"/>
      <c r="F45" s="289"/>
      <c r="G45" s="264"/>
      <c r="H45" s="276" t="s">
        <v>317</v>
      </c>
      <c r="I45" s="283"/>
      <c r="J45" s="291"/>
      <c r="K45" s="289"/>
      <c r="L45" s="331"/>
    </row>
    <row r="46" spans="1:24" ht="15" customHeight="1">
      <c r="A46" s="245" t="s">
        <v>158</v>
      </c>
      <c r="B46" s="245"/>
      <c r="G46" s="306"/>
      <c r="H46" s="306"/>
      <c r="I46" s="306"/>
      <c r="J46" s="306"/>
    </row>
    <row r="47" spans="1:24" ht="15" customHeight="1">
      <c r="A47" s="246" t="s">
        <v>28</v>
      </c>
      <c r="B47" s="246"/>
      <c r="C47" s="245"/>
      <c r="G47" s="306"/>
      <c r="H47" s="306"/>
      <c r="I47" s="306"/>
      <c r="J47" s="306"/>
    </row>
    <row r="48" spans="1:24">
      <c r="A48" s="246" t="s">
        <v>357</v>
      </c>
      <c r="B48" s="265"/>
      <c r="C48" s="265"/>
      <c r="D48" s="265"/>
      <c r="E48" s="265"/>
      <c r="F48" s="265"/>
      <c r="G48" s="265"/>
      <c r="H48" s="265"/>
      <c r="I48" s="265"/>
      <c r="R48" s="352"/>
    </row>
    <row r="49" spans="1:25" ht="13.5" customHeight="1">
      <c r="A49" s="246" t="s">
        <v>134</v>
      </c>
      <c r="B49" s="265"/>
      <c r="C49" s="265"/>
      <c r="D49" s="265"/>
      <c r="E49" s="265"/>
      <c r="F49" s="265"/>
      <c r="G49" s="265"/>
      <c r="H49" s="265"/>
      <c r="I49" s="265"/>
      <c r="R49" s="284" t="s">
        <v>105</v>
      </c>
      <c r="S49" s="356"/>
      <c r="T49" s="360" t="s">
        <v>29</v>
      </c>
      <c r="U49" s="364" t="s">
        <v>214</v>
      </c>
      <c r="V49" s="284"/>
      <c r="W49" s="374" t="s">
        <v>195</v>
      </c>
      <c r="X49" s="284" t="s">
        <v>377</v>
      </c>
      <c r="Y49" s="380"/>
    </row>
    <row r="50" spans="1:25">
      <c r="A50" s="246" t="s">
        <v>264</v>
      </c>
      <c r="B50" s="246"/>
      <c r="C50" s="265"/>
      <c r="D50" s="265"/>
      <c r="E50" s="265"/>
      <c r="F50" s="265"/>
      <c r="G50" s="265"/>
      <c r="H50" s="265"/>
      <c r="I50" s="265"/>
      <c r="R50" s="284"/>
      <c r="S50" s="356"/>
      <c r="T50" s="361"/>
      <c r="U50" s="364"/>
      <c r="V50" s="284"/>
      <c r="W50" s="374"/>
      <c r="X50" s="284"/>
      <c r="Y50" s="380"/>
    </row>
    <row r="51" spans="1:25">
      <c r="A51" s="246"/>
      <c r="B51" s="246" t="s">
        <v>369</v>
      </c>
      <c r="C51" s="265"/>
      <c r="D51" s="265"/>
      <c r="E51" s="265"/>
      <c r="F51" s="265"/>
      <c r="G51" s="265"/>
      <c r="H51" s="265"/>
      <c r="I51" s="265"/>
      <c r="R51" s="353" t="s">
        <v>341</v>
      </c>
      <c r="S51" s="357"/>
      <c r="T51" s="362"/>
      <c r="U51" s="368"/>
      <c r="V51" s="373"/>
      <c r="W51" s="375">
        <f t="shared" ref="W51:W62" si="5">T51*U51</f>
        <v>0</v>
      </c>
      <c r="X51" s="377"/>
    </row>
    <row r="52" spans="1:25" ht="13.5" customHeight="1">
      <c r="A52" s="246" t="s">
        <v>378</v>
      </c>
      <c r="B52" s="246"/>
      <c r="C52" s="245"/>
      <c r="G52" s="306"/>
      <c r="R52" s="353" t="s">
        <v>379</v>
      </c>
      <c r="S52" s="357"/>
      <c r="T52" s="362"/>
      <c r="U52" s="369"/>
      <c r="V52" s="368"/>
      <c r="W52" s="375">
        <f t="shared" si="5"/>
        <v>0</v>
      </c>
      <c r="X52" s="377"/>
    </row>
    <row r="53" spans="1:25">
      <c r="A53" s="246"/>
      <c r="B53" s="246" t="s">
        <v>380</v>
      </c>
      <c r="C53" s="245"/>
      <c r="G53" s="306"/>
      <c r="R53" s="353"/>
      <c r="S53" s="357"/>
      <c r="T53" s="362"/>
      <c r="U53" s="369"/>
      <c r="V53" s="368"/>
      <c r="W53" s="375">
        <f t="shared" si="5"/>
        <v>0</v>
      </c>
      <c r="X53" s="377"/>
    </row>
    <row r="54" spans="1:25" ht="13.5" customHeight="1">
      <c r="A54" s="247" t="s">
        <v>382</v>
      </c>
      <c r="B54" s="92"/>
      <c r="C54" s="92"/>
      <c r="J54" s="267" t="s">
        <v>361</v>
      </c>
      <c r="M54" s="326"/>
      <c r="R54" s="353"/>
      <c r="S54" s="357"/>
      <c r="T54" s="362"/>
      <c r="U54" s="369"/>
      <c r="V54" s="368"/>
      <c r="W54" s="375">
        <f t="shared" si="5"/>
        <v>0</v>
      </c>
      <c r="X54" s="377"/>
    </row>
    <row r="55" spans="1:25" ht="13.5" customHeight="1">
      <c r="A55" s="92"/>
      <c r="B55" s="92" t="s">
        <v>383</v>
      </c>
      <c r="C55" s="92"/>
      <c r="E55" s="292"/>
      <c r="J55" s="20" t="s">
        <v>100</v>
      </c>
      <c r="K55" s="326"/>
      <c r="L55" s="326">
        <v>45</v>
      </c>
      <c r="M55" s="326"/>
      <c r="R55" s="353"/>
      <c r="S55" s="357"/>
      <c r="T55" s="362"/>
      <c r="U55" s="369"/>
      <c r="V55" s="368"/>
      <c r="W55" s="375">
        <f t="shared" si="5"/>
        <v>0</v>
      </c>
      <c r="X55" s="377"/>
    </row>
    <row r="56" spans="1:25" ht="13.5" customHeight="1">
      <c r="A56" s="92"/>
      <c r="B56" s="92" t="s">
        <v>18</v>
      </c>
      <c r="C56" s="92"/>
      <c r="E56" s="292"/>
      <c r="J56" s="20" t="s">
        <v>33</v>
      </c>
      <c r="K56" s="326"/>
      <c r="L56" s="326">
        <v>45</v>
      </c>
      <c r="M56" s="326"/>
      <c r="R56" s="353"/>
      <c r="S56" s="357"/>
      <c r="T56" s="362"/>
      <c r="U56" s="369"/>
      <c r="V56" s="368"/>
      <c r="W56" s="375">
        <f t="shared" si="5"/>
        <v>0</v>
      </c>
      <c r="X56" s="377"/>
    </row>
    <row r="57" spans="1:25" ht="13.5" customHeight="1">
      <c r="A57" s="92"/>
      <c r="B57" s="266" t="s">
        <v>178</v>
      </c>
      <c r="C57" s="92"/>
      <c r="E57" s="292"/>
      <c r="J57" s="20" t="s">
        <v>50</v>
      </c>
      <c r="K57" s="326"/>
      <c r="L57" s="326">
        <v>46</v>
      </c>
      <c r="M57" s="326"/>
      <c r="R57" s="353"/>
      <c r="S57" s="357"/>
      <c r="T57" s="362"/>
      <c r="U57" s="369"/>
      <c r="V57" s="368"/>
      <c r="W57" s="375">
        <f t="shared" si="5"/>
        <v>0</v>
      </c>
      <c r="X57" s="377"/>
    </row>
    <row r="58" spans="1:25" ht="13.5" customHeight="1">
      <c r="B58" s="92"/>
      <c r="C58" s="92"/>
      <c r="E58" s="292"/>
      <c r="J58" s="20" t="s">
        <v>362</v>
      </c>
      <c r="K58" s="326"/>
      <c r="L58" s="326">
        <v>62</v>
      </c>
      <c r="M58" s="326"/>
      <c r="R58" s="353"/>
      <c r="S58" s="357"/>
      <c r="T58" s="362"/>
      <c r="U58" s="369"/>
      <c r="V58" s="368"/>
      <c r="W58" s="375">
        <f t="shared" si="5"/>
        <v>0</v>
      </c>
      <c r="X58" s="377"/>
    </row>
    <row r="59" spans="1:25" ht="13.5" customHeight="1">
      <c r="B59" s="267" t="s">
        <v>356</v>
      </c>
      <c r="C59" s="267"/>
      <c r="D59" s="267"/>
      <c r="E59" s="267"/>
      <c r="J59" s="20" t="s">
        <v>278</v>
      </c>
      <c r="K59" s="326"/>
      <c r="L59" s="326">
        <v>45</v>
      </c>
      <c r="M59" s="326"/>
      <c r="R59" s="353"/>
      <c r="S59" s="357"/>
      <c r="T59" s="362"/>
      <c r="U59" s="369"/>
      <c r="V59" s="368"/>
      <c r="W59" s="375">
        <f t="shared" si="5"/>
        <v>0</v>
      </c>
      <c r="X59" s="377"/>
    </row>
    <row r="60" spans="1:25" ht="13.5" customHeight="1">
      <c r="J60" s="20" t="s">
        <v>241</v>
      </c>
      <c r="K60" s="326"/>
      <c r="L60" s="326">
        <v>45</v>
      </c>
      <c r="M60" s="326"/>
      <c r="R60" s="353"/>
      <c r="S60" s="357"/>
      <c r="T60" s="362"/>
      <c r="U60" s="369"/>
      <c r="V60" s="368"/>
      <c r="W60" s="375">
        <f t="shared" si="5"/>
        <v>0</v>
      </c>
      <c r="X60" s="377"/>
    </row>
    <row r="61" spans="1:25" ht="13.5" customHeight="1">
      <c r="B61" s="268" t="s">
        <v>384</v>
      </c>
      <c r="C61" s="277"/>
      <c r="D61" s="268" t="s">
        <v>205</v>
      </c>
      <c r="E61" s="293"/>
      <c r="F61" s="277"/>
      <c r="J61" s="20" t="s">
        <v>94</v>
      </c>
      <c r="K61" s="326"/>
      <c r="L61" s="326">
        <v>45</v>
      </c>
      <c r="M61" s="326"/>
      <c r="R61" s="353"/>
      <c r="S61" s="357"/>
      <c r="T61" s="362"/>
      <c r="U61" s="369"/>
      <c r="V61" s="368"/>
      <c r="W61" s="375">
        <f t="shared" si="5"/>
        <v>0</v>
      </c>
      <c r="X61" s="377"/>
    </row>
    <row r="62" spans="1:25" ht="13.5" customHeight="1">
      <c r="B62" s="268" t="s">
        <v>385</v>
      </c>
      <c r="C62" s="277"/>
      <c r="D62" s="268" t="s">
        <v>386</v>
      </c>
      <c r="E62" s="293"/>
      <c r="F62" s="277"/>
      <c r="J62" s="20" t="s">
        <v>300</v>
      </c>
      <c r="K62" s="326"/>
      <c r="L62" s="326">
        <v>45</v>
      </c>
      <c r="M62" s="326"/>
      <c r="R62" s="353"/>
      <c r="S62" s="357"/>
      <c r="T62" s="362"/>
      <c r="U62" s="369"/>
      <c r="V62" s="368"/>
      <c r="W62" s="375">
        <f t="shared" si="5"/>
        <v>0</v>
      </c>
      <c r="X62" s="377"/>
    </row>
    <row r="63" spans="1:25" ht="13.5" customHeight="1">
      <c r="B63" s="268" t="s">
        <v>388</v>
      </c>
      <c r="C63" s="277"/>
      <c r="D63" s="268" t="s">
        <v>389</v>
      </c>
      <c r="E63" s="293"/>
      <c r="F63" s="277"/>
      <c r="J63" s="20" t="s">
        <v>368</v>
      </c>
      <c r="K63" s="326"/>
      <c r="L63" s="326">
        <v>45</v>
      </c>
      <c r="M63" s="326"/>
      <c r="R63" s="268" t="s">
        <v>69</v>
      </c>
      <c r="S63" s="359"/>
      <c r="T63" s="363">
        <f>SUM(T51:T62)</f>
        <v>0</v>
      </c>
      <c r="U63" s="367"/>
      <c r="V63" s="372"/>
      <c r="W63" s="375">
        <f>SUM(W51:W62)</f>
        <v>0</v>
      </c>
      <c r="X63" s="379" t="e">
        <f>ROUND(W63/T63,5)</f>
        <v>#DIV/0!</v>
      </c>
    </row>
    <row r="64" spans="1:25">
      <c r="B64" s="268" t="s">
        <v>200</v>
      </c>
      <c r="C64" s="277"/>
      <c r="D64" s="268" t="s">
        <v>183</v>
      </c>
      <c r="E64" s="293"/>
      <c r="F64" s="277"/>
      <c r="J64" s="20" t="s">
        <v>358</v>
      </c>
      <c r="K64" s="326"/>
      <c r="L64" s="326">
        <v>45</v>
      </c>
    </row>
    <row r="65" spans="2:18">
      <c r="B65" s="92"/>
      <c r="C65" s="92"/>
      <c r="E65" s="292"/>
      <c r="J65" s="320" t="s">
        <v>229</v>
      </c>
      <c r="K65" s="326"/>
      <c r="L65" s="326">
        <v>45</v>
      </c>
    </row>
    <row r="66" spans="2:18">
      <c r="B66" s="92"/>
      <c r="C66" s="92"/>
      <c r="E66" s="292"/>
      <c r="R66" s="355"/>
    </row>
    <row r="67" spans="2:18">
      <c r="B67" s="92"/>
      <c r="C67" s="92"/>
      <c r="E67" s="292"/>
      <c r="J67" s="235" t="s">
        <v>365</v>
      </c>
    </row>
    <row r="68" spans="2:18">
      <c r="B68" s="92"/>
      <c r="C68" s="92"/>
      <c r="E68" s="292"/>
      <c r="J68" s="235" t="s">
        <v>390</v>
      </c>
    </row>
    <row r="69" spans="2:18">
      <c r="B69" s="92"/>
      <c r="C69" s="92"/>
      <c r="E69" s="292"/>
    </row>
    <row r="70" spans="2:18">
      <c r="B70" s="92"/>
      <c r="C70" s="92"/>
      <c r="E70" s="292"/>
      <c r="I70" s="309"/>
      <c r="J70" s="309"/>
      <c r="K70" s="309"/>
      <c r="L70" s="309"/>
      <c r="M70" s="310"/>
    </row>
    <row r="71" spans="2:18">
      <c r="B71" s="92"/>
      <c r="C71" s="92"/>
      <c r="E71" s="292"/>
      <c r="I71" s="243"/>
      <c r="J71" s="243"/>
      <c r="K71" s="243"/>
      <c r="L71" s="310"/>
      <c r="M71" s="310"/>
    </row>
    <row r="72" spans="2:18">
      <c r="B72" s="92"/>
      <c r="C72" s="92"/>
      <c r="E72" s="292"/>
      <c r="I72" s="310"/>
      <c r="J72" s="310"/>
      <c r="K72" s="310"/>
      <c r="L72" s="310"/>
      <c r="M72" s="243"/>
    </row>
    <row r="73" spans="2:18">
      <c r="I73" s="311"/>
      <c r="J73" s="311"/>
      <c r="K73" s="311"/>
      <c r="L73" s="332"/>
      <c r="M73" s="243"/>
    </row>
    <row r="74" spans="2:18">
      <c r="B74" s="92"/>
      <c r="C74" s="92"/>
      <c r="I74" s="310"/>
      <c r="J74" s="310"/>
      <c r="K74" s="310"/>
      <c r="L74" s="310"/>
      <c r="M74" s="310"/>
    </row>
    <row r="75" spans="2:18">
      <c r="B75" s="269"/>
      <c r="C75" s="92"/>
      <c r="I75" s="312"/>
      <c r="J75" s="312"/>
      <c r="K75" s="312"/>
      <c r="L75" s="333"/>
      <c r="M75" s="344"/>
    </row>
    <row r="76" spans="2:18">
      <c r="I76" s="312"/>
      <c r="J76" s="312"/>
      <c r="K76" s="312"/>
      <c r="L76" s="333"/>
      <c r="M76" s="344"/>
    </row>
    <row r="77" spans="2:18">
      <c r="I77" s="312"/>
      <c r="J77" s="312"/>
      <c r="K77" s="312"/>
      <c r="L77" s="333"/>
      <c r="M77" s="344"/>
    </row>
    <row r="78" spans="2:18">
      <c r="I78" s="312"/>
      <c r="J78" s="312"/>
      <c r="K78" s="312"/>
      <c r="L78" s="333"/>
      <c r="M78" s="344"/>
    </row>
    <row r="79" spans="2:18">
      <c r="I79" s="311"/>
      <c r="J79" s="311"/>
      <c r="K79" s="311"/>
      <c r="L79" s="333"/>
      <c r="M79" s="344"/>
    </row>
    <row r="80" spans="2:18">
      <c r="I80" s="311"/>
      <c r="J80" s="311"/>
      <c r="K80" s="311"/>
      <c r="L80" s="333"/>
      <c r="M80" s="344"/>
    </row>
    <row r="81" spans="9:13">
      <c r="I81" s="311"/>
      <c r="J81" s="311"/>
      <c r="K81" s="311"/>
      <c r="L81" s="333"/>
      <c r="M81" s="344"/>
    </row>
    <row r="82" spans="9:13">
      <c r="I82" s="311"/>
      <c r="J82" s="311"/>
      <c r="K82" s="311"/>
      <c r="L82" s="333"/>
      <c r="M82" s="344"/>
    </row>
    <row r="83" spans="9:13">
      <c r="I83" s="311"/>
      <c r="J83" s="311"/>
      <c r="K83" s="311"/>
      <c r="L83" s="333"/>
      <c r="M83" s="344"/>
    </row>
    <row r="84" spans="9:13">
      <c r="I84" s="311"/>
      <c r="J84" s="311"/>
      <c r="K84" s="311"/>
      <c r="L84" s="333"/>
      <c r="M84" s="344"/>
    </row>
    <row r="85" spans="9:13">
      <c r="I85" s="313"/>
      <c r="J85" s="312"/>
      <c r="K85" s="312"/>
      <c r="L85" s="333"/>
      <c r="M85" s="344"/>
    </row>
    <row r="86" spans="9:13">
      <c r="I86" s="313"/>
      <c r="J86" s="312"/>
      <c r="K86" s="312"/>
      <c r="L86" s="333"/>
      <c r="M86" s="344"/>
    </row>
    <row r="87" spans="9:13">
      <c r="I87" s="313"/>
      <c r="J87" s="312"/>
      <c r="K87" s="312"/>
      <c r="L87" s="333"/>
      <c r="M87" s="344"/>
    </row>
    <row r="88" spans="9:13">
      <c r="I88" s="313"/>
      <c r="J88" s="312"/>
      <c r="K88" s="312"/>
      <c r="L88" s="333"/>
      <c r="M88" s="344"/>
    </row>
    <row r="89" spans="9:13">
      <c r="I89" s="289"/>
      <c r="J89" s="312"/>
      <c r="K89" s="312"/>
      <c r="L89" s="333"/>
      <c r="M89" s="344"/>
    </row>
    <row r="90" spans="9:13">
      <c r="I90" s="289"/>
      <c r="J90" s="312"/>
      <c r="K90" s="312"/>
      <c r="L90" s="333"/>
      <c r="M90" s="344"/>
    </row>
    <row r="91" spans="9:13">
      <c r="I91" s="289"/>
      <c r="J91" s="312"/>
      <c r="K91" s="312"/>
      <c r="L91" s="333"/>
      <c r="M91" s="344"/>
    </row>
    <row r="92" spans="9:13">
      <c r="I92" s="311"/>
      <c r="J92" s="311"/>
      <c r="K92" s="311"/>
      <c r="L92" s="333"/>
      <c r="M92" s="344"/>
    </row>
    <row r="93" spans="9:13">
      <c r="I93" s="311"/>
      <c r="J93" s="311"/>
      <c r="K93" s="311"/>
      <c r="L93" s="333"/>
      <c r="M93" s="344"/>
    </row>
    <row r="94" spans="9:13">
      <c r="I94" s="311"/>
      <c r="J94" s="311"/>
      <c r="K94" s="311"/>
      <c r="L94" s="333"/>
      <c r="M94" s="344"/>
    </row>
    <row r="95" spans="9:13">
      <c r="I95" s="311"/>
      <c r="J95" s="311"/>
      <c r="K95" s="311"/>
      <c r="L95" s="333"/>
      <c r="M95" s="344"/>
    </row>
    <row r="96" spans="9:13">
      <c r="I96" s="311"/>
      <c r="J96" s="311"/>
      <c r="K96" s="311"/>
      <c r="L96" s="333"/>
      <c r="M96" s="344"/>
    </row>
    <row r="97" spans="9:13">
      <c r="I97" s="314"/>
      <c r="J97" s="312"/>
      <c r="K97" s="312"/>
      <c r="L97" s="333"/>
      <c r="M97" s="344"/>
    </row>
    <row r="98" spans="9:13">
      <c r="I98" s="314"/>
      <c r="J98" s="321"/>
      <c r="K98" s="321"/>
      <c r="L98" s="333"/>
      <c r="M98" s="344"/>
    </row>
  </sheetData>
  <sheetProtection password="CC25" sheet="1" objects="1" scenarios="1"/>
  <mergeCells count="160">
    <mergeCell ref="E2:G2"/>
    <mergeCell ref="H2:J2"/>
    <mergeCell ref="M2:N2"/>
    <mergeCell ref="B4:D4"/>
    <mergeCell ref="B5:D5"/>
    <mergeCell ref="B6:D6"/>
    <mergeCell ref="B7:D7"/>
    <mergeCell ref="B8:D8"/>
    <mergeCell ref="B9:D9"/>
    <mergeCell ref="B10:D10"/>
    <mergeCell ref="B11:D11"/>
    <mergeCell ref="B12:D12"/>
    <mergeCell ref="B13:D13"/>
    <mergeCell ref="C14:D14"/>
    <mergeCell ref="C15:D15"/>
    <mergeCell ref="C16:D16"/>
    <mergeCell ref="C17:D17"/>
    <mergeCell ref="C18:D18"/>
    <mergeCell ref="C19:D19"/>
    <mergeCell ref="C20:D20"/>
    <mergeCell ref="B21:D21"/>
    <mergeCell ref="B22:D22"/>
    <mergeCell ref="B23:D23"/>
    <mergeCell ref="B24:D24"/>
    <mergeCell ref="B25:D25"/>
    <mergeCell ref="C26:D26"/>
    <mergeCell ref="R26:S26"/>
    <mergeCell ref="U26:V26"/>
    <mergeCell ref="C27:D27"/>
    <mergeCell ref="R27:S27"/>
    <mergeCell ref="U27:V27"/>
    <mergeCell ref="B28:D28"/>
    <mergeCell ref="R28:S28"/>
    <mergeCell ref="U28:V28"/>
    <mergeCell ref="B29:D29"/>
    <mergeCell ref="R29:S29"/>
    <mergeCell ref="U29:V29"/>
    <mergeCell ref="B30:D30"/>
    <mergeCell ref="R30:S30"/>
    <mergeCell ref="U30:V30"/>
    <mergeCell ref="B31:D31"/>
    <mergeCell ref="R31:S31"/>
    <mergeCell ref="U31:V31"/>
    <mergeCell ref="B32:D32"/>
    <mergeCell ref="R32:S32"/>
    <mergeCell ref="U32:V32"/>
    <mergeCell ref="B33:D33"/>
    <mergeCell ref="R33:S33"/>
    <mergeCell ref="U33:V33"/>
    <mergeCell ref="C34:D34"/>
    <mergeCell ref="R34:S34"/>
    <mergeCell ref="U34:V34"/>
    <mergeCell ref="C35:D35"/>
    <mergeCell ref="R35:S35"/>
    <mergeCell ref="U35:V35"/>
    <mergeCell ref="B36:D36"/>
    <mergeCell ref="R36:S36"/>
    <mergeCell ref="U36:V36"/>
    <mergeCell ref="R37:S37"/>
    <mergeCell ref="U37:V37"/>
    <mergeCell ref="A38:D38"/>
    <mergeCell ref="A40:F40"/>
    <mergeCell ref="C42:D42"/>
    <mergeCell ref="H42:I42"/>
    <mergeCell ref="C43:D43"/>
    <mergeCell ref="H43:I43"/>
    <mergeCell ref="C44:D44"/>
    <mergeCell ref="H44:I44"/>
    <mergeCell ref="C45:D45"/>
    <mergeCell ref="H45:I45"/>
    <mergeCell ref="R51:S51"/>
    <mergeCell ref="U51:V51"/>
    <mergeCell ref="R52:S52"/>
    <mergeCell ref="U52:V52"/>
    <mergeCell ref="R53:S53"/>
    <mergeCell ref="U53:V53"/>
    <mergeCell ref="R54:S54"/>
    <mergeCell ref="U54:V54"/>
    <mergeCell ref="R55:S55"/>
    <mergeCell ref="U55:V55"/>
    <mergeCell ref="R56:S56"/>
    <mergeCell ref="U56:V56"/>
    <mergeCell ref="R57:S57"/>
    <mergeCell ref="U57:V57"/>
    <mergeCell ref="R58:S58"/>
    <mergeCell ref="U58:V58"/>
    <mergeCell ref="R59:S59"/>
    <mergeCell ref="U59:V59"/>
    <mergeCell ref="R60:S60"/>
    <mergeCell ref="U60:V60"/>
    <mergeCell ref="B61:C61"/>
    <mergeCell ref="D61:F61"/>
    <mergeCell ref="R61:S61"/>
    <mergeCell ref="U61:V61"/>
    <mergeCell ref="B62:C62"/>
    <mergeCell ref="D62:F62"/>
    <mergeCell ref="R62:S62"/>
    <mergeCell ref="U62:V62"/>
    <mergeCell ref="B63:C63"/>
    <mergeCell ref="D63:F63"/>
    <mergeCell ref="R63:S63"/>
    <mergeCell ref="U63:V63"/>
    <mergeCell ref="B64:C64"/>
    <mergeCell ref="D64:F64"/>
    <mergeCell ref="I71:K71"/>
    <mergeCell ref="I73:K73"/>
    <mergeCell ref="I75:K75"/>
    <mergeCell ref="I76:K76"/>
    <mergeCell ref="I77:K77"/>
    <mergeCell ref="I78:K78"/>
    <mergeCell ref="I79:K79"/>
    <mergeCell ref="I80:K80"/>
    <mergeCell ref="I81:K81"/>
    <mergeCell ref="I82:K82"/>
    <mergeCell ref="I83:K83"/>
    <mergeCell ref="I84:K84"/>
    <mergeCell ref="J85:K85"/>
    <mergeCell ref="J86:K86"/>
    <mergeCell ref="J87:K87"/>
    <mergeCell ref="J88:K88"/>
    <mergeCell ref="J89:K89"/>
    <mergeCell ref="J90:K90"/>
    <mergeCell ref="J91:K91"/>
    <mergeCell ref="I92:K92"/>
    <mergeCell ref="I93:K93"/>
    <mergeCell ref="I94:K94"/>
    <mergeCell ref="I95:K95"/>
    <mergeCell ref="I96:K96"/>
    <mergeCell ref="J97:K97"/>
    <mergeCell ref="J98:K98"/>
    <mergeCell ref="A2:D3"/>
    <mergeCell ref="K2:K3"/>
    <mergeCell ref="L2:L3"/>
    <mergeCell ref="P2:P3"/>
    <mergeCell ref="B14:B15"/>
    <mergeCell ref="B16:B17"/>
    <mergeCell ref="B18:B20"/>
    <mergeCell ref="R24:S25"/>
    <mergeCell ref="T24:T25"/>
    <mergeCell ref="U24:V25"/>
    <mergeCell ref="W24:W25"/>
    <mergeCell ref="X24:X25"/>
    <mergeCell ref="Y24:Y25"/>
    <mergeCell ref="B26:B27"/>
    <mergeCell ref="A29:A33"/>
    <mergeCell ref="A34:A37"/>
    <mergeCell ref="B34:B35"/>
    <mergeCell ref="B42:B45"/>
    <mergeCell ref="G42:G45"/>
    <mergeCell ref="R49:S50"/>
    <mergeCell ref="T49:T50"/>
    <mergeCell ref="U49:V50"/>
    <mergeCell ref="W49:W50"/>
    <mergeCell ref="X49:X50"/>
    <mergeCell ref="Y49:Y50"/>
    <mergeCell ref="I85:I86"/>
    <mergeCell ref="I87:I88"/>
    <mergeCell ref="I89:I91"/>
    <mergeCell ref="I97:I98"/>
    <mergeCell ref="A4:A28"/>
  </mergeCells>
  <phoneticPr fontId="1"/>
  <dataValidations count="14">
    <dataValidation allowBlank="1" showDropDown="0" showInputMessage="1" showErrorMessage="1" prompt="自動計算" sqref="G4:G38 L37:L38 L4:L35 J4:K33 J38:K38"/>
    <dataValidation allowBlank="1" showDropDown="0" showInputMessage="1" showErrorMessage="1" prompt="固定値" sqref="M28:M35 M4:M25"/>
    <dataValidation type="list" errorStyle="warning" allowBlank="1" showDropDown="0" showInputMessage="1" showErrorMessage="1" error="ドロップダウンリストに取扱事業者がない場合やリストの値と異なる値を使用する場合は、手入力してください" prompt="ドロップダウンリスト（▼）から都市ガス事業者ごとの単位発熱量を選択_x000a_※リストは表示ページ外（下）を参照_x000a_※リストにない場合は手入力_x000a_※複数ある場合は表示ページ外（右）を参照" sqref="M26">
      <formula1>$L$56:$L$58</formula1>
    </dataValidation>
    <dataValidation allowBlank="1" showDropDown="0" showInputMessage="1" showErrorMessage="1" prompt="燃料ごとの単位発熱量を入力してください" sqref="M27"/>
    <dataValidation allowBlank="1" showDropDown="0" showInputMessage="1" showErrorMessage="1" prompt="上記以外の燃料を使用している場合、その種類を記入" sqref="J98:K98 C27:D27"/>
    <dataValidation allowBlank="1" showDropDown="0" showInputMessage="1" showErrorMessage="1" prompt="該当エネルギーを使用した場合、記入" sqref="L75:L98 E34:E35 E29:E32 H4:H27 E4:E27 H29:H32"/>
    <dataValidation allowBlank="1" showDropDown="0" showInputMessage="1" showErrorMessage="1" prompt="燃料の単位を入力" sqref="F27 N27 I27"/>
    <dataValidation allowBlank="1" showDropDown="0" showInputMessage="1" showErrorMessage="1" prompt="自動計算_x000a_※１事業所単位で1,500klを超えた場合に提出対象（１号）となります。なお、1,500kl未満の場合も、任意で提出が可能です。_x000a_このほか、２～４号に該当する場合も、提出対象となります。" sqref="G40"/>
    <dataValidation allowBlank="1" showDropDown="0" showInputMessage="1" showErrorMessage="1" prompt="該当エネルギーを使用した場合、記入_x000a_※非化石燃料（太陽光等）により発電した電気は含まない" sqref="E36"/>
    <dataValidation allowBlank="1" showDropDown="0" showInputMessage="1" showErrorMessage="1" prompt="契約しているガス会社の単位発熱量を入力してください" sqref="U37:V37"/>
    <dataValidation allowBlank="1" showDropDown="0" showInputMessage="1" showErrorMessage="1" prompt="ここの値を③欄に転記してください。" sqref="L71"/>
    <dataValidation allowBlank="1" showDropDown="0" showInputMessage="1" showErrorMessage="1" prompt="ex.中部電力ミライズ株式会社" sqref="E42"/>
    <dataValidation allowBlank="1" showDropDown="0" showInputMessage="1" showErrorMessage="1" prompt="ex.メニューB(残差)" sqref="E43"/>
    <dataValidation allowBlank="1" showDropDown="0" showInputMessage="1" showErrorMessage="1" prompt="ex.0.421" sqref="E44:E45"/>
  </dataValidations>
  <hyperlinks>
    <hyperlink ref="B57" r:id="rId1"/>
  </hyperlinks>
  <pageMargins left="0.39370078740157483" right="0.23622047244094491" top="0.98425196850393704" bottom="0.98425196850393704" header="0.51181102362204722" footer="0.51181102362204722"/>
  <pageSetup paperSize="9" scale="71" fitToWidth="1" fitToHeight="1" orientation="portrait" usePrinterDefaults="1" cellComments="asDisplayed"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5"/>
  </sheetPr>
  <dimension ref="A1:AG39"/>
  <sheetViews>
    <sheetView view="pageBreakPreview" zoomScaleSheetLayoutView="100" workbookViewId="0">
      <selection activeCell="AH13" sqref="AH13"/>
    </sheetView>
  </sheetViews>
  <sheetFormatPr defaultRowHeight="12"/>
  <cols>
    <col min="1" max="30" width="3.125" style="1" customWidth="1"/>
    <col min="31" max="16384" width="9" style="1" bestFit="1" customWidth="1"/>
  </cols>
  <sheetData>
    <row r="1" spans="1:30">
      <c r="A1" s="4" t="s">
        <v>194</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1:30" s="2" customFormat="1" ht="22.5" customHeight="1">
      <c r="A2" s="5" t="s">
        <v>391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ht="22.5" customHeight="1">
      <c r="U3" s="8"/>
      <c r="V3" s="8"/>
      <c r="W3" s="60" t="s">
        <v>9</v>
      </c>
      <c r="X3" s="60"/>
      <c r="Y3" s="60"/>
      <c r="Z3" s="60"/>
      <c r="AA3" s="60"/>
      <c r="AB3" s="60"/>
      <c r="AC3" s="60"/>
    </row>
    <row r="4" spans="1:30" ht="22.5" customHeight="1">
      <c r="AD4" s="8"/>
    </row>
    <row r="5" spans="1:30" ht="22.5" customHeight="1">
      <c r="A5" s="6" t="s">
        <v>23</v>
      </c>
      <c r="B5" s="6"/>
    </row>
    <row r="6" spans="1:30" ht="22.5" customHeight="1">
      <c r="A6" s="7"/>
      <c r="B6" s="7"/>
      <c r="R6" s="24" t="s">
        <v>26</v>
      </c>
      <c r="S6" s="24"/>
      <c r="T6" s="388" t="str">
        <f>IF(計画書!T6=0,"",計画書!T6)</f>
        <v/>
      </c>
      <c r="U6" s="388"/>
      <c r="V6" s="388"/>
      <c r="W6" s="388"/>
      <c r="X6" s="388"/>
      <c r="Y6" s="388"/>
      <c r="Z6" s="388"/>
      <c r="AA6" s="388"/>
      <c r="AB6" s="388"/>
      <c r="AC6" s="388"/>
      <c r="AD6" s="388"/>
    </row>
    <row r="7" spans="1:30" ht="22.5" customHeight="1">
      <c r="A7" s="7"/>
      <c r="B7" s="7"/>
      <c r="J7" s="24"/>
      <c r="K7" s="24"/>
      <c r="T7" s="388"/>
      <c r="U7" s="388"/>
      <c r="V7" s="388"/>
      <c r="W7" s="388"/>
      <c r="X7" s="388"/>
      <c r="Y7" s="388"/>
      <c r="Z7" s="388"/>
      <c r="AA7" s="388"/>
      <c r="AB7" s="388"/>
      <c r="AC7" s="388"/>
      <c r="AD7" s="388"/>
    </row>
    <row r="8" spans="1:30" ht="22.5" customHeight="1">
      <c r="A8" s="7"/>
      <c r="B8" s="7"/>
      <c r="R8" s="24" t="s">
        <v>32</v>
      </c>
      <c r="S8" s="24"/>
      <c r="T8" s="388" t="str">
        <f>IF(計画書!T8=0,"",計画書!T8)</f>
        <v/>
      </c>
      <c r="U8" s="388"/>
      <c r="V8" s="388"/>
      <c r="W8" s="388"/>
      <c r="X8" s="388"/>
      <c r="Y8" s="388"/>
      <c r="Z8" s="388"/>
      <c r="AA8" s="388"/>
      <c r="AB8" s="388"/>
      <c r="AC8" s="388"/>
      <c r="AD8" s="388"/>
    </row>
    <row r="9" spans="1:30" ht="22.5" customHeight="1">
      <c r="A9" s="7"/>
      <c r="B9" s="7"/>
      <c r="T9" s="389" t="str">
        <f>IF(計画書!T9=0,"",計画書!T9)</f>
        <v/>
      </c>
      <c r="U9" s="389"/>
      <c r="V9" s="389"/>
      <c r="W9" s="389"/>
      <c r="X9" s="389"/>
      <c r="Y9" s="389"/>
      <c r="Z9" s="389"/>
      <c r="AA9" s="389"/>
      <c r="AB9" s="389"/>
      <c r="AC9" s="389"/>
      <c r="AD9" s="388"/>
    </row>
    <row r="10" spans="1:30" ht="22.5" customHeight="1">
      <c r="A10" s="7"/>
      <c r="B10" s="7"/>
      <c r="I10" s="8"/>
      <c r="J10" s="8"/>
      <c r="K10" s="8"/>
      <c r="L10" s="8"/>
      <c r="M10" s="8"/>
      <c r="N10" s="8"/>
      <c r="O10" s="8"/>
      <c r="P10" s="8"/>
      <c r="Q10" s="8"/>
      <c r="R10" s="8"/>
      <c r="T10" s="8" t="s">
        <v>37</v>
      </c>
      <c r="U10" s="8"/>
      <c r="V10" s="8"/>
      <c r="W10" s="8"/>
      <c r="X10" s="61" t="str">
        <f>IF(計画書!X10=0,"",計画書!X10)</f>
        <v/>
      </c>
      <c r="Y10" s="61"/>
      <c r="Z10" s="61"/>
      <c r="AA10" s="61"/>
      <c r="AB10" s="61"/>
      <c r="AC10" s="61"/>
      <c r="AD10" s="61"/>
    </row>
    <row r="11" spans="1:30" ht="22.5" customHeight="1">
      <c r="A11" s="7"/>
      <c r="B11" s="7"/>
      <c r="I11" s="8"/>
      <c r="J11" s="8"/>
      <c r="K11" s="8"/>
      <c r="L11" s="8"/>
      <c r="M11" s="8"/>
      <c r="N11" s="8"/>
      <c r="O11" s="8"/>
      <c r="P11" s="8"/>
      <c r="Q11" s="8"/>
      <c r="R11" s="8"/>
      <c r="T11" s="8"/>
      <c r="U11" s="8"/>
      <c r="V11" s="8"/>
      <c r="W11" s="8"/>
      <c r="X11" s="8"/>
      <c r="Y11" s="8"/>
      <c r="Z11" s="8"/>
      <c r="AA11" s="8"/>
      <c r="AB11" s="8"/>
      <c r="AC11" s="8"/>
      <c r="AD11" s="8"/>
    </row>
    <row r="12" spans="1:30" ht="22.5" customHeight="1">
      <c r="A12" s="7"/>
      <c r="B12" s="7"/>
    </row>
    <row r="13" spans="1:30" ht="22.5" customHeight="1">
      <c r="A13" s="24" t="s">
        <v>393</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row>
    <row r="14" spans="1:30" ht="22.5" customHeight="1">
      <c r="Z14" s="65"/>
      <c r="AA14" s="65"/>
      <c r="AB14" s="65"/>
      <c r="AC14" s="65"/>
    </row>
    <row r="15" spans="1:30" ht="22.5" customHeight="1">
      <c r="A15" s="10" t="s">
        <v>42</v>
      </c>
      <c r="B15" s="10"/>
      <c r="C15" s="10"/>
      <c r="D15" s="10"/>
      <c r="E15" s="10"/>
      <c r="F15" s="10"/>
      <c r="G15" s="10"/>
      <c r="H15" s="10"/>
      <c r="I15" s="10"/>
      <c r="J15" s="10"/>
      <c r="K15" s="25" t="s">
        <v>43</v>
      </c>
      <c r="L15" s="25"/>
      <c r="M15" s="25"/>
      <c r="N15" s="25"/>
      <c r="O15" s="25"/>
      <c r="P15" s="25"/>
      <c r="Q15" s="25"/>
      <c r="R15" s="37" t="str">
        <f>計画書!R17</f>
        <v/>
      </c>
      <c r="S15" s="47"/>
      <c r="T15" s="47"/>
      <c r="U15" s="47"/>
      <c r="V15" s="47"/>
      <c r="W15" s="47"/>
      <c r="X15" s="47"/>
      <c r="Y15" s="47"/>
      <c r="Z15" s="47"/>
      <c r="AA15" s="47"/>
      <c r="AB15" s="47"/>
      <c r="AC15" s="47"/>
      <c r="AD15" s="68"/>
    </row>
    <row r="16" spans="1:30" ht="22.5" customHeight="1">
      <c r="A16" s="10"/>
      <c r="B16" s="10"/>
      <c r="C16" s="10"/>
      <c r="D16" s="10"/>
      <c r="E16" s="10"/>
      <c r="F16" s="10"/>
      <c r="G16" s="10"/>
      <c r="H16" s="10"/>
      <c r="I16" s="10"/>
      <c r="J16" s="10"/>
      <c r="K16" s="25"/>
      <c r="L16" s="25"/>
      <c r="M16" s="25"/>
      <c r="N16" s="25"/>
      <c r="O16" s="25"/>
      <c r="P16" s="25"/>
      <c r="Q16" s="25"/>
      <c r="R16" s="38" t="str">
        <f>計画書!R18</f>
        <v/>
      </c>
      <c r="S16" s="48"/>
      <c r="T16" s="48"/>
      <c r="U16" s="48"/>
      <c r="V16" s="48"/>
      <c r="W16" s="48"/>
      <c r="X16" s="48"/>
      <c r="Y16" s="48"/>
      <c r="Z16" s="48"/>
      <c r="AA16" s="48"/>
      <c r="AB16" s="48"/>
      <c r="AC16" s="48"/>
      <c r="AD16" s="69"/>
    </row>
    <row r="17" spans="1:33" ht="22.5" customHeight="1">
      <c r="A17" s="10"/>
      <c r="B17" s="10"/>
      <c r="C17" s="10"/>
      <c r="D17" s="10"/>
      <c r="E17" s="10"/>
      <c r="F17" s="10"/>
      <c r="G17" s="10"/>
      <c r="H17" s="10"/>
      <c r="I17" s="10"/>
      <c r="J17" s="10"/>
      <c r="K17" s="25" t="s">
        <v>51</v>
      </c>
      <c r="L17" s="25"/>
      <c r="M17" s="25"/>
      <c r="N17" s="25"/>
      <c r="O17" s="25"/>
      <c r="P17" s="25"/>
      <c r="Q17" s="25"/>
      <c r="R17" s="387" t="s">
        <v>52</v>
      </c>
      <c r="S17" s="47" t="str">
        <f>IF(計画書!S19=0,"",計画書!S19)</f>
        <v/>
      </c>
      <c r="T17" s="47"/>
      <c r="U17" s="47"/>
      <c r="V17" s="47"/>
      <c r="W17" s="47"/>
      <c r="X17" s="47"/>
      <c r="Y17" s="47"/>
      <c r="Z17" s="47"/>
      <c r="AA17" s="47"/>
      <c r="AB17" s="47"/>
      <c r="AC17" s="47"/>
      <c r="AD17" s="68"/>
    </row>
    <row r="18" spans="1:33" ht="22.5" customHeight="1">
      <c r="A18" s="10"/>
      <c r="B18" s="10"/>
      <c r="C18" s="10"/>
      <c r="D18" s="10"/>
      <c r="E18" s="10"/>
      <c r="F18" s="10"/>
      <c r="G18" s="10"/>
      <c r="H18" s="10"/>
      <c r="I18" s="10"/>
      <c r="J18" s="10"/>
      <c r="K18" s="25"/>
      <c r="L18" s="25"/>
      <c r="M18" s="25"/>
      <c r="N18" s="25"/>
      <c r="O18" s="25"/>
      <c r="P18" s="25"/>
      <c r="Q18" s="25"/>
      <c r="R18" s="40" t="str">
        <f>計画書!R20</f>
        <v/>
      </c>
      <c r="S18" s="50"/>
      <c r="T18" s="50"/>
      <c r="U18" s="50"/>
      <c r="V18" s="50"/>
      <c r="W18" s="50"/>
      <c r="X18" s="50"/>
      <c r="Y18" s="50"/>
      <c r="Z18" s="50"/>
      <c r="AA18" s="50"/>
      <c r="AB18" s="50"/>
      <c r="AC18" s="50"/>
      <c r="AD18" s="71"/>
    </row>
    <row r="19" spans="1:33" ht="22.5" customHeight="1">
      <c r="A19" s="10"/>
      <c r="B19" s="10"/>
      <c r="C19" s="10"/>
      <c r="D19" s="10"/>
      <c r="E19" s="10"/>
      <c r="F19" s="10"/>
      <c r="G19" s="10"/>
      <c r="H19" s="10"/>
      <c r="I19" s="10"/>
      <c r="J19" s="10"/>
      <c r="K19" s="25"/>
      <c r="L19" s="25"/>
      <c r="M19" s="25"/>
      <c r="N19" s="25"/>
      <c r="O19" s="25"/>
      <c r="P19" s="25"/>
      <c r="Q19" s="25"/>
      <c r="R19" s="41" t="s">
        <v>60</v>
      </c>
      <c r="S19" s="51"/>
      <c r="T19" s="51"/>
      <c r="U19" s="51"/>
      <c r="V19" s="51"/>
      <c r="W19" s="51"/>
      <c r="X19" s="48" t="str">
        <f>IF(計画書!X21=0,"",計画書!X21)</f>
        <v/>
      </c>
      <c r="Y19" s="48"/>
      <c r="Z19" s="48"/>
      <c r="AA19" s="48"/>
      <c r="AB19" s="48"/>
      <c r="AC19" s="48"/>
      <c r="AD19" s="69"/>
    </row>
    <row r="20" spans="1:33" ht="22.5" customHeight="1">
      <c r="A20" s="10" t="s">
        <v>59</v>
      </c>
      <c r="B20" s="10"/>
      <c r="C20" s="10"/>
      <c r="D20" s="10"/>
      <c r="E20" s="10"/>
      <c r="F20" s="10"/>
      <c r="G20" s="10"/>
      <c r="H20" s="10"/>
      <c r="I20" s="10"/>
      <c r="J20" s="10"/>
      <c r="K20" s="25" t="s">
        <v>64</v>
      </c>
      <c r="L20" s="25"/>
      <c r="M20" s="25"/>
      <c r="N20" s="25"/>
      <c r="O20" s="25"/>
      <c r="P20" s="25"/>
      <c r="Q20" s="25"/>
      <c r="R20" s="383" t="str">
        <f>IF(計画書!R22=0,"",計画書!R22)</f>
        <v/>
      </c>
      <c r="S20" s="385"/>
      <c r="T20" s="385"/>
      <c r="U20" s="385"/>
      <c r="V20" s="385"/>
      <c r="W20" s="385"/>
      <c r="X20" s="385"/>
      <c r="Y20" s="385"/>
      <c r="Z20" s="385"/>
      <c r="AA20" s="385"/>
      <c r="AB20" s="385"/>
      <c r="AC20" s="385"/>
      <c r="AD20" s="393"/>
    </row>
    <row r="21" spans="1:33" ht="22.5" customHeight="1">
      <c r="A21" s="10"/>
      <c r="B21" s="10"/>
      <c r="C21" s="10"/>
      <c r="D21" s="10"/>
      <c r="E21" s="10"/>
      <c r="F21" s="10"/>
      <c r="G21" s="10"/>
      <c r="H21" s="10"/>
      <c r="I21" s="10"/>
      <c r="J21" s="10"/>
      <c r="K21" s="25" t="s">
        <v>65</v>
      </c>
      <c r="L21" s="25"/>
      <c r="M21" s="25"/>
      <c r="N21" s="25"/>
      <c r="O21" s="25"/>
      <c r="P21" s="25"/>
      <c r="Q21" s="25"/>
      <c r="R21" s="387" t="s">
        <v>52</v>
      </c>
      <c r="S21" s="47" t="str">
        <f>IF(計画書!S23=0,"",計画書!S23)</f>
        <v/>
      </c>
      <c r="T21" s="47"/>
      <c r="U21" s="47"/>
      <c r="V21" s="47"/>
      <c r="W21" s="47"/>
      <c r="X21" s="47"/>
      <c r="Y21" s="47"/>
      <c r="Z21" s="47"/>
      <c r="AA21" s="47"/>
      <c r="AB21" s="47"/>
      <c r="AC21" s="47"/>
      <c r="AD21" s="68"/>
    </row>
    <row r="22" spans="1:33" ht="22.5" customHeight="1">
      <c r="A22" s="10"/>
      <c r="B22" s="10"/>
      <c r="C22" s="10"/>
      <c r="D22" s="10"/>
      <c r="E22" s="10"/>
      <c r="F22" s="10"/>
      <c r="G22" s="10"/>
      <c r="H22" s="10"/>
      <c r="I22" s="10"/>
      <c r="J22" s="10"/>
      <c r="K22" s="25"/>
      <c r="L22" s="25"/>
      <c r="M22" s="25"/>
      <c r="N22" s="25"/>
      <c r="O22" s="25"/>
      <c r="P22" s="25"/>
      <c r="Q22" s="25"/>
      <c r="R22" s="40" t="str">
        <f>IF(計画書!R24=0,"",計画書!R24)</f>
        <v/>
      </c>
      <c r="S22" s="50"/>
      <c r="T22" s="50"/>
      <c r="U22" s="50"/>
      <c r="V22" s="50"/>
      <c r="W22" s="50"/>
      <c r="X22" s="50"/>
      <c r="Y22" s="50"/>
      <c r="Z22" s="50"/>
      <c r="AA22" s="50"/>
      <c r="AB22" s="50"/>
      <c r="AC22" s="50"/>
      <c r="AD22" s="71"/>
    </row>
    <row r="23" spans="1:33" ht="22.5" customHeight="1">
      <c r="A23" s="10"/>
      <c r="B23" s="10"/>
      <c r="C23" s="10"/>
      <c r="D23" s="10"/>
      <c r="E23" s="10"/>
      <c r="F23" s="10"/>
      <c r="G23" s="10"/>
      <c r="H23" s="10"/>
      <c r="I23" s="10"/>
      <c r="J23" s="10"/>
      <c r="K23" s="25"/>
      <c r="L23" s="25"/>
      <c r="M23" s="25"/>
      <c r="N23" s="25"/>
      <c r="O23" s="25"/>
      <c r="P23" s="25"/>
      <c r="Q23" s="25"/>
      <c r="R23" s="41" t="s">
        <v>60</v>
      </c>
      <c r="S23" s="51"/>
      <c r="T23" s="51"/>
      <c r="U23" s="51"/>
      <c r="V23" s="51"/>
      <c r="W23" s="51"/>
      <c r="X23" s="48" t="str">
        <f>IF(計画書!X25=0,"",計画書!X25)</f>
        <v/>
      </c>
      <c r="Y23" s="48"/>
      <c r="Z23" s="48"/>
      <c r="AA23" s="48"/>
      <c r="AB23" s="48"/>
      <c r="AC23" s="48"/>
      <c r="AD23" s="69"/>
    </row>
    <row r="24" spans="1:33" ht="22.5" customHeight="1">
      <c r="A24" s="10" t="s">
        <v>49</v>
      </c>
      <c r="B24" s="10"/>
      <c r="C24" s="10"/>
      <c r="D24" s="10"/>
      <c r="E24" s="10"/>
      <c r="F24" s="10"/>
      <c r="G24" s="10"/>
      <c r="H24" s="10"/>
      <c r="I24" s="10"/>
      <c r="J24" s="10"/>
      <c r="K24" s="25" t="s">
        <v>6</v>
      </c>
      <c r="L24" s="25"/>
      <c r="M24" s="25"/>
      <c r="N24" s="25"/>
      <c r="O24" s="25"/>
      <c r="P24" s="25"/>
      <c r="Q24" s="25"/>
      <c r="R24" s="383" t="str">
        <f>IF(計画書!R26=0,"",計画書!R26)</f>
        <v/>
      </c>
      <c r="S24" s="385"/>
      <c r="T24" s="385"/>
      <c r="U24" s="385"/>
      <c r="V24" s="385"/>
      <c r="W24" s="385"/>
      <c r="X24" s="385"/>
      <c r="Y24" s="385"/>
      <c r="Z24" s="385"/>
      <c r="AA24" s="385"/>
      <c r="AB24" s="385"/>
      <c r="AC24" s="385"/>
      <c r="AD24" s="393"/>
    </row>
    <row r="25" spans="1:33" ht="22.5" customHeight="1">
      <c r="A25" s="10"/>
      <c r="B25" s="10"/>
      <c r="C25" s="10"/>
      <c r="D25" s="10"/>
      <c r="E25" s="10"/>
      <c r="F25" s="10"/>
      <c r="G25" s="10"/>
      <c r="H25" s="10"/>
      <c r="I25" s="10"/>
      <c r="J25" s="10"/>
      <c r="K25" s="25" t="s">
        <v>34</v>
      </c>
      <c r="L25" s="25"/>
      <c r="M25" s="25"/>
      <c r="N25" s="25"/>
      <c r="O25" s="25"/>
      <c r="P25" s="25"/>
      <c r="Q25" s="25"/>
      <c r="R25" s="383" t="str">
        <f>IF(計画書!R27=0,"",計画書!R27)</f>
        <v/>
      </c>
      <c r="S25" s="385"/>
      <c r="T25" s="385"/>
      <c r="U25" s="385"/>
      <c r="V25" s="385"/>
      <c r="W25" s="385"/>
      <c r="X25" s="385"/>
      <c r="Y25" s="385"/>
      <c r="Z25" s="385"/>
      <c r="AA25" s="385"/>
      <c r="AB25" s="385"/>
      <c r="AC25" s="385"/>
      <c r="AD25" s="393"/>
    </row>
    <row r="26" spans="1:33" ht="22.5" customHeight="1">
      <c r="A26" s="10"/>
      <c r="B26" s="10"/>
      <c r="C26" s="10"/>
      <c r="D26" s="10"/>
      <c r="E26" s="10"/>
      <c r="F26" s="10"/>
      <c r="G26" s="10"/>
      <c r="H26" s="10"/>
      <c r="I26" s="10"/>
      <c r="J26" s="10"/>
      <c r="K26" s="25" t="s">
        <v>78</v>
      </c>
      <c r="L26" s="25"/>
      <c r="M26" s="25"/>
      <c r="N26" s="25"/>
      <c r="O26" s="25"/>
      <c r="P26" s="25"/>
      <c r="Q26" s="25"/>
      <c r="R26" s="387" t="s">
        <v>52</v>
      </c>
      <c r="S26" s="47" t="str">
        <f>IF(計画書!S28=0,"",計画書!S28)</f>
        <v/>
      </c>
      <c r="T26" s="47"/>
      <c r="U26" s="47"/>
      <c r="V26" s="47"/>
      <c r="W26" s="47"/>
      <c r="X26" s="47"/>
      <c r="Y26" s="47"/>
      <c r="Z26" s="47"/>
      <c r="AA26" s="47"/>
      <c r="AB26" s="47"/>
      <c r="AC26" s="47"/>
      <c r="AD26" s="68"/>
    </row>
    <row r="27" spans="1:33" ht="22.5" customHeight="1">
      <c r="A27" s="10"/>
      <c r="B27" s="10"/>
      <c r="C27" s="10"/>
      <c r="D27" s="10"/>
      <c r="E27" s="10"/>
      <c r="F27" s="10"/>
      <c r="G27" s="10"/>
      <c r="H27" s="10"/>
      <c r="I27" s="10"/>
      <c r="J27" s="10"/>
      <c r="K27" s="25"/>
      <c r="L27" s="25"/>
      <c r="M27" s="25"/>
      <c r="N27" s="25"/>
      <c r="O27" s="25"/>
      <c r="P27" s="25"/>
      <c r="Q27" s="25"/>
      <c r="R27" s="40" t="str">
        <f>IF(計画書!R29=0,"",計画書!R29)</f>
        <v/>
      </c>
      <c r="S27" s="50"/>
      <c r="T27" s="50"/>
      <c r="U27" s="50"/>
      <c r="V27" s="50"/>
      <c r="W27" s="50"/>
      <c r="X27" s="50"/>
      <c r="Y27" s="50"/>
      <c r="Z27" s="50"/>
      <c r="AA27" s="50"/>
      <c r="AB27" s="50"/>
      <c r="AC27" s="50"/>
      <c r="AD27" s="71"/>
    </row>
    <row r="28" spans="1:33" ht="22.5" customHeight="1">
      <c r="A28" s="10"/>
      <c r="B28" s="10"/>
      <c r="C28" s="10"/>
      <c r="D28" s="10"/>
      <c r="E28" s="10"/>
      <c r="F28" s="10"/>
      <c r="G28" s="10"/>
      <c r="H28" s="10"/>
      <c r="I28" s="10"/>
      <c r="J28" s="10"/>
      <c r="K28" s="25"/>
      <c r="L28" s="25"/>
      <c r="M28" s="25"/>
      <c r="N28" s="25"/>
      <c r="O28" s="25"/>
      <c r="P28" s="25"/>
      <c r="Q28" s="25"/>
      <c r="R28" s="45" t="s">
        <v>60</v>
      </c>
      <c r="S28" s="55"/>
      <c r="T28" s="55"/>
      <c r="U28" s="55"/>
      <c r="V28" s="55"/>
      <c r="W28" s="55"/>
      <c r="X28" s="50" t="str">
        <f>IF(計画書!X30=0,"",計画書!X30)</f>
        <v/>
      </c>
      <c r="Y28" s="50"/>
      <c r="Z28" s="50"/>
      <c r="AA28" s="50"/>
      <c r="AB28" s="50"/>
      <c r="AC28" s="50"/>
      <c r="AD28" s="71"/>
    </row>
    <row r="29" spans="1:33" ht="22.5" customHeight="1">
      <c r="A29" s="10"/>
      <c r="B29" s="10"/>
      <c r="C29" s="10"/>
      <c r="D29" s="10"/>
      <c r="E29" s="10"/>
      <c r="F29" s="10"/>
      <c r="G29" s="10"/>
      <c r="H29" s="10"/>
      <c r="I29" s="10"/>
      <c r="J29" s="10"/>
      <c r="K29" s="25"/>
      <c r="L29" s="25"/>
      <c r="M29" s="25"/>
      <c r="N29" s="25"/>
      <c r="O29" s="25"/>
      <c r="P29" s="25"/>
      <c r="Q29" s="25"/>
      <c r="R29" s="46" t="s">
        <v>85</v>
      </c>
      <c r="S29" s="56"/>
      <c r="T29" s="56"/>
      <c r="U29" s="56"/>
      <c r="V29" s="48" t="str">
        <f>IF(計画書!V31=0,"",計画書!V31)</f>
        <v/>
      </c>
      <c r="W29" s="48"/>
      <c r="X29" s="48"/>
      <c r="Y29" s="48"/>
      <c r="Z29" s="48"/>
      <c r="AA29" s="48"/>
      <c r="AB29" s="48"/>
      <c r="AC29" s="48"/>
      <c r="AD29" s="69"/>
    </row>
    <row r="30" spans="1:33" ht="22.5" customHeight="1">
      <c r="A30" s="10" t="s">
        <v>91</v>
      </c>
      <c r="B30" s="10"/>
      <c r="C30" s="10"/>
      <c r="D30" s="10"/>
      <c r="E30" s="10"/>
      <c r="F30" s="10"/>
      <c r="G30" s="10"/>
      <c r="H30" s="10"/>
      <c r="I30" s="10"/>
      <c r="J30" s="10"/>
      <c r="K30" s="26" t="s">
        <v>93</v>
      </c>
      <c r="L30" s="11"/>
      <c r="M30" s="11"/>
      <c r="N30" s="11"/>
      <c r="O30" s="11"/>
      <c r="P30" s="11"/>
      <c r="Q30" s="11"/>
      <c r="R30" s="11"/>
      <c r="S30" s="11"/>
      <c r="T30" s="11"/>
      <c r="U30" s="11"/>
      <c r="V30" s="11"/>
      <c r="W30" s="11"/>
      <c r="X30" s="11"/>
      <c r="Y30" s="11"/>
      <c r="Z30" s="11"/>
      <c r="AA30" s="11"/>
      <c r="AB30" s="11"/>
      <c r="AC30" s="11"/>
      <c r="AD30" s="76"/>
      <c r="AE30" s="1" t="s">
        <v>96</v>
      </c>
      <c r="AG30" s="1" t="s">
        <v>83</v>
      </c>
    </row>
    <row r="31" spans="1:33" ht="22.5" customHeight="1">
      <c r="A31" s="10"/>
      <c r="B31" s="10"/>
      <c r="C31" s="10"/>
      <c r="D31" s="10"/>
      <c r="E31" s="10"/>
      <c r="F31" s="10"/>
      <c r="G31" s="10"/>
      <c r="H31" s="10"/>
      <c r="I31" s="10"/>
      <c r="J31" s="10"/>
      <c r="K31" s="27" t="str">
        <f>IF(計画書!K33=0,"",計画書!K33)</f>
        <v>レ</v>
      </c>
      <c r="L31" s="30" t="s">
        <v>99</v>
      </c>
      <c r="M31" s="31"/>
      <c r="N31" s="31"/>
      <c r="O31" s="35"/>
      <c r="P31" s="35"/>
      <c r="X31" s="35"/>
      <c r="Y31" s="35"/>
      <c r="Z31" s="35"/>
      <c r="AA31" s="35"/>
      <c r="AB31" s="35"/>
      <c r="AC31" s="35"/>
      <c r="AD31" s="394"/>
      <c r="AE31" s="1" t="s">
        <v>102</v>
      </c>
    </row>
    <row r="32" spans="1:33" ht="22.5" customHeight="1">
      <c r="A32" s="10"/>
      <c r="B32" s="10"/>
      <c r="C32" s="10"/>
      <c r="D32" s="10"/>
      <c r="E32" s="10"/>
      <c r="F32" s="10"/>
      <c r="G32" s="10"/>
      <c r="H32" s="10"/>
      <c r="I32" s="10"/>
      <c r="J32" s="10"/>
      <c r="K32" s="27" t="str">
        <f>IF(計画書!K34=0,"",計画書!K34)</f>
        <v/>
      </c>
      <c r="L32" s="30" t="s">
        <v>15</v>
      </c>
      <c r="M32" s="31"/>
      <c r="N32" s="31"/>
      <c r="O32" s="4" t="s">
        <v>103</v>
      </c>
      <c r="P32" s="4"/>
      <c r="Q32" s="4"/>
      <c r="R32" s="4"/>
      <c r="S32" s="4"/>
      <c r="T32" s="4"/>
      <c r="U32" s="4"/>
      <c r="V32" s="4"/>
      <c r="W32" s="4"/>
      <c r="X32" s="390"/>
      <c r="Y32" s="390"/>
      <c r="Z32" s="390"/>
      <c r="AA32" s="390"/>
      <c r="AB32" s="392" t="s">
        <v>81</v>
      </c>
      <c r="AC32" s="392"/>
      <c r="AD32" s="395"/>
      <c r="AE32" s="1" t="s">
        <v>107</v>
      </c>
    </row>
    <row r="33" spans="1:31" ht="22.5" customHeight="1">
      <c r="A33" s="10"/>
      <c r="B33" s="10"/>
      <c r="C33" s="10"/>
      <c r="D33" s="10"/>
      <c r="E33" s="10"/>
      <c r="F33" s="10"/>
      <c r="G33" s="10"/>
      <c r="H33" s="10"/>
      <c r="I33" s="10"/>
      <c r="J33" s="10"/>
      <c r="K33" s="27" t="str">
        <f>IF(計画書!K35=0,"",計画書!K35)</f>
        <v/>
      </c>
      <c r="L33" s="31" t="s">
        <v>67</v>
      </c>
      <c r="M33" s="31"/>
      <c r="N33" s="31"/>
      <c r="O33" s="4" t="s">
        <v>44</v>
      </c>
      <c r="P33" s="4"/>
      <c r="Q33" s="4"/>
      <c r="R33" s="4"/>
      <c r="S33" s="4"/>
      <c r="T33" s="4"/>
      <c r="U33" s="4"/>
      <c r="V33" s="4"/>
      <c r="W33" s="4"/>
      <c r="X33" s="391"/>
      <c r="Y33" s="391"/>
      <c r="Z33" s="391"/>
      <c r="AA33" s="391"/>
      <c r="AB33" s="392" t="s">
        <v>108</v>
      </c>
      <c r="AC33" s="392"/>
      <c r="AD33" s="395"/>
      <c r="AE33" s="1" t="s">
        <v>87</v>
      </c>
    </row>
    <row r="34" spans="1:31" ht="22.5" customHeight="1">
      <c r="A34" s="10"/>
      <c r="B34" s="10"/>
      <c r="C34" s="10"/>
      <c r="D34" s="10"/>
      <c r="E34" s="10"/>
      <c r="F34" s="10"/>
      <c r="G34" s="10"/>
      <c r="H34" s="10"/>
      <c r="I34" s="10"/>
      <c r="J34" s="10"/>
      <c r="K34" s="27" t="str">
        <f>IF(計画書!K36=0,"",計画書!K36)</f>
        <v/>
      </c>
      <c r="L34" s="31" t="s">
        <v>55</v>
      </c>
      <c r="M34" s="31"/>
      <c r="N34" s="31"/>
      <c r="O34" s="36" t="s">
        <v>54</v>
      </c>
      <c r="P34" s="36"/>
      <c r="Q34" s="36"/>
      <c r="R34" s="36"/>
      <c r="S34" s="36"/>
      <c r="T34" s="36"/>
      <c r="U34" s="36"/>
      <c r="V34" s="36"/>
      <c r="W34" s="36"/>
      <c r="X34" s="64" t="str">
        <f>IF(計画書!$X$36=0,"",計画書!$X$36)</f>
        <v/>
      </c>
      <c r="Y34" s="64"/>
      <c r="Z34" s="64"/>
      <c r="AA34" s="64"/>
      <c r="AB34" s="64"/>
      <c r="AC34" s="64"/>
      <c r="AD34" s="79" t="s">
        <v>72</v>
      </c>
      <c r="AE34" s="1" t="s">
        <v>110</v>
      </c>
    </row>
    <row r="35" spans="1:31" ht="22.5" customHeight="1">
      <c r="A35" s="10" t="s">
        <v>7</v>
      </c>
      <c r="B35" s="10"/>
      <c r="C35" s="10"/>
      <c r="D35" s="10"/>
      <c r="E35" s="10"/>
      <c r="F35" s="10"/>
      <c r="G35" s="10"/>
      <c r="H35" s="10"/>
      <c r="I35" s="10"/>
      <c r="J35" s="10"/>
      <c r="K35" s="383" t="str">
        <f>IF(計画書!K37=0,"",計画書!K37)</f>
        <v>1 農業</v>
      </c>
      <c r="L35" s="385"/>
      <c r="M35" s="385"/>
      <c r="N35" s="385"/>
      <c r="O35" s="385"/>
      <c r="P35" s="385"/>
      <c r="Q35" s="385"/>
      <c r="R35" s="385"/>
      <c r="S35" s="385"/>
      <c r="T35" s="385"/>
      <c r="U35" s="385"/>
      <c r="V35" s="385"/>
      <c r="W35" s="385"/>
      <c r="X35" s="385"/>
      <c r="Y35" s="385"/>
      <c r="Z35" s="385"/>
      <c r="AA35" s="385"/>
      <c r="AB35" s="385"/>
      <c r="AC35" s="385"/>
      <c r="AD35" s="393"/>
    </row>
    <row r="36" spans="1:31" ht="22.5" customHeight="1">
      <c r="A36" s="10" t="s">
        <v>47</v>
      </c>
      <c r="B36" s="10"/>
      <c r="C36" s="10"/>
      <c r="D36" s="10"/>
      <c r="E36" s="10"/>
      <c r="F36" s="10"/>
      <c r="G36" s="10"/>
      <c r="H36" s="10"/>
      <c r="I36" s="10"/>
      <c r="J36" s="10"/>
      <c r="K36" s="384" t="str">
        <f>計画書!K38</f>
        <v>別紙１、別紙２のとおり</v>
      </c>
      <c r="L36" s="386"/>
      <c r="M36" s="386"/>
      <c r="N36" s="386"/>
      <c r="O36" s="386"/>
      <c r="P36" s="386"/>
      <c r="Q36" s="386"/>
      <c r="R36" s="386"/>
      <c r="S36" s="386"/>
      <c r="T36" s="386"/>
      <c r="U36" s="386"/>
      <c r="V36" s="386"/>
      <c r="W36" s="386"/>
      <c r="X36" s="386"/>
      <c r="Y36" s="386"/>
      <c r="Z36" s="386"/>
      <c r="AA36" s="386"/>
      <c r="AB36" s="386"/>
      <c r="AC36" s="386"/>
      <c r="AD36" s="396"/>
    </row>
    <row r="37" spans="1:31" ht="18.75" customHeight="1">
      <c r="A37" s="4"/>
      <c r="B37" s="382"/>
    </row>
    <row r="38" spans="1:31" ht="28.5" customHeight="1">
      <c r="A38" s="381"/>
      <c r="B38" s="381"/>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row>
    <row r="39" spans="1:31" ht="15" customHeight="1">
      <c r="A39" s="4"/>
      <c r="B39" s="6"/>
    </row>
    <row r="40" spans="1:31" ht="15" customHeight="1"/>
  </sheetData>
  <sheetProtection password="CC25" sheet="1" objects="1" scenarios="1" formatCells="0" formatColumns="0" formatRows="0" insertColumns="0" insertRows="0" deleteColumns="0" deleteRows="0"/>
  <mergeCells count="58">
    <mergeCell ref="A1:AD1"/>
    <mergeCell ref="A2:AD2"/>
    <mergeCell ref="W3:AC3"/>
    <mergeCell ref="R6:S6"/>
    <mergeCell ref="R8:S8"/>
    <mergeCell ref="T8:AD8"/>
    <mergeCell ref="T9:AC9"/>
    <mergeCell ref="X10:AD10"/>
    <mergeCell ref="A13:AD13"/>
    <mergeCell ref="R15:AD15"/>
    <mergeCell ref="R16:AD16"/>
    <mergeCell ref="S17:AD17"/>
    <mergeCell ref="R18:AD18"/>
    <mergeCell ref="R19:W19"/>
    <mergeCell ref="X19:AD19"/>
    <mergeCell ref="K20:Q20"/>
    <mergeCell ref="R20:AD20"/>
    <mergeCell ref="S21:AD21"/>
    <mergeCell ref="R22:AD22"/>
    <mergeCell ref="R23:W23"/>
    <mergeCell ref="X23:AD23"/>
    <mergeCell ref="K24:Q24"/>
    <mergeCell ref="R24:AD24"/>
    <mergeCell ref="K25:Q25"/>
    <mergeCell ref="R25:AD25"/>
    <mergeCell ref="S26:AD26"/>
    <mergeCell ref="R27:AD27"/>
    <mergeCell ref="R28:W28"/>
    <mergeCell ref="X28:AD28"/>
    <mergeCell ref="R29:U29"/>
    <mergeCell ref="V29:AD29"/>
    <mergeCell ref="K30:AD30"/>
    <mergeCell ref="L31:N31"/>
    <mergeCell ref="L32:N32"/>
    <mergeCell ref="O32:W32"/>
    <mergeCell ref="X32:AA32"/>
    <mergeCell ref="AB32:AD32"/>
    <mergeCell ref="L33:N33"/>
    <mergeCell ref="O33:W33"/>
    <mergeCell ref="X33:AA33"/>
    <mergeCell ref="AB33:AD33"/>
    <mergeCell ref="L34:N34"/>
    <mergeCell ref="O34:W34"/>
    <mergeCell ref="X34:AC34"/>
    <mergeCell ref="A35:J35"/>
    <mergeCell ref="K35:AD35"/>
    <mergeCell ref="A36:J36"/>
    <mergeCell ref="K36:AD36"/>
    <mergeCell ref="A38:AD38"/>
    <mergeCell ref="T6:AD7"/>
    <mergeCell ref="A15:J19"/>
    <mergeCell ref="K15:Q16"/>
    <mergeCell ref="K17:Q19"/>
    <mergeCell ref="A20:J23"/>
    <mergeCell ref="K21:Q23"/>
    <mergeCell ref="A24:J29"/>
    <mergeCell ref="K26:Q29"/>
    <mergeCell ref="A30:J34"/>
  </mergeCells>
  <phoneticPr fontId="1"/>
  <dataValidations count="10">
    <dataValidation allowBlank="1" showDropDown="0" showInputMessage="1" showErrorMessage="1" prompt="自動計算_x000a_※計画書提出時点から変更があった場合は、変更後の計画書を提出願います。" sqref="R18:AD18 R15:R16 R20:AD20 S21:AD21 R22:AD22 S17:AD17"/>
    <dataValidation allowBlank="1" showDropDown="0" showInputMessage="1" showErrorMessage="1" prompt="○第２号を選択したとき記入_x000a_　県内の全事業所数_x000a_※実施年度の3月末時点の数_x000a_※店舗・営業所・事務所・配送所・工場等を含む" sqref="X32:AA32"/>
    <dataValidation errorStyle="information" allowBlank="1" showDropDown="0" showInputMessage="1" showErrorMessage="1" error="対象の温室効果ガスが複数ある場合のみ、手入力してください。" prompt="計画書提出時点から変更があった場合は、手入力で修正してください" sqref="X34:AC34"/>
    <dataValidation allowBlank="1" showDropDown="0" showInputMessage="1" showErrorMessage="1" prompt="○第３号を選択したとき記入_x000a_　使用の本拠地を県内に登録している自動車の種類及び台数_x000a_※実施年度の3月末時点の台数_x000a_※例：トラック　100台" sqref="X33:AA33"/>
    <dataValidation allowBlank="1" showDropDown="0" showInputMessage="1" showErrorMessage="1" prompt="計画書提出時点から変更があった場合は、手入力で修正してください" sqref="K35:AD35"/>
    <dataValidation allowBlank="1" showDropDown="0" showInputMessage="1" showErrorMessage="1" prompt="自動計算_x000a_※計画書提出時点から変更があった場合は手入力（変更後の計画書は提出不要" sqref="X19:AD19 V29 X23:AD23 R27:AD27 S26:AD26 R24:AD25 X28:AD28"/>
    <dataValidation allowBlank="1" showDropDown="0" showInputMessage="1" showErrorMessage="1" prompt="電子申請する場合は、記入してください。_x000a_※計画書時点で電子申請していれば、自動で転記されます。報告書以降に電子申請する場合は、手入力してください。_x000a__x000a_なお、申請者番号は、別に定める「電子申請届」を県に送付することで取得できます。（１度取得した申請者番号は、翌年度以降も使用できます。）" sqref="X10:AD10"/>
    <dataValidation type="list" allowBlank="1" showDropDown="0" showInputMessage="1" showErrorMessage="1" prompt="自動計算_x000a_※計画書提出時と変更があった場合は、変更後の計画書を御提出願います。" sqref="K31:K34">
      <formula1>$AG$30</formula1>
    </dataValidation>
    <dataValidation allowBlank="1" showDropDown="0" showInputMessage="0" showErrorMessage="1" sqref="AD9"/>
    <dataValidation allowBlank="1" showDropDown="0" showInputMessage="1" showErrorMessage="1" prompt="自動計算_x000a_※計画書から変更があった場合は、計画の変更を行ってください" sqref="T9:AC9 T6:AD8"/>
  </dataValidations>
  <pageMargins left="0.59055118110236227" right="0.39370078740157483" top="0.39370078740157483" bottom="0.19685039370078741" header="0.51181102362204722" footer="0.51181102362204722"/>
  <pageSetup paperSize="9" scale="98"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5"/>
  </sheetPr>
  <dimension ref="A1:AI65"/>
  <sheetViews>
    <sheetView showGridLines="0" view="pageBreakPreview" topLeftCell="A13" zoomScaleSheetLayoutView="100" workbookViewId="0">
      <selection activeCell="J23" sqref="J23:L23"/>
    </sheetView>
  </sheetViews>
  <sheetFormatPr defaultRowHeight="13.5"/>
  <cols>
    <col min="1" max="1" width="3.125" style="92" customWidth="1"/>
    <col min="2" max="2" width="4" style="92" customWidth="1"/>
    <col min="3" max="5" width="3.125" style="92" customWidth="1"/>
    <col min="6" max="6" width="4.125" style="92" customWidth="1"/>
    <col min="7" max="31" width="3.125" style="92" customWidth="1"/>
    <col min="32" max="32" width="9.625" style="92" bestFit="1" customWidth="1"/>
    <col min="33" max="16384" width="9" style="92" bestFit="1" customWidth="1"/>
  </cols>
  <sheetData>
    <row r="1" spans="1:33">
      <c r="A1" s="92" t="s">
        <v>150</v>
      </c>
    </row>
    <row r="2" spans="1:33">
      <c r="A2" s="94" t="s">
        <v>394</v>
      </c>
    </row>
    <row r="3" spans="1:33" ht="17.5" customHeight="1">
      <c r="A3" s="95" t="s">
        <v>101</v>
      </c>
      <c r="B3" s="105"/>
      <c r="C3" s="105"/>
      <c r="D3" s="411"/>
      <c r="E3" s="135" t="s">
        <v>114</v>
      </c>
      <c r="F3" s="136"/>
      <c r="G3" s="136"/>
      <c r="H3" s="136"/>
      <c r="I3" s="179">
        <v>7</v>
      </c>
      <c r="J3" s="179"/>
      <c r="K3" s="136" t="s">
        <v>1</v>
      </c>
      <c r="L3" s="136"/>
      <c r="M3" s="208"/>
    </row>
    <row r="4" spans="1:33" ht="7.5" customHeight="1"/>
    <row r="5" spans="1:33">
      <c r="A5" s="94" t="s">
        <v>139</v>
      </c>
    </row>
    <row r="6" spans="1:33">
      <c r="A6" s="94"/>
    </row>
    <row r="7" spans="1:33" s="93" customFormat="1" ht="42.75" customHeight="1">
      <c r="A7" s="10" t="s">
        <v>395</v>
      </c>
      <c r="B7" s="10"/>
      <c r="C7" s="112" t="s">
        <v>396</v>
      </c>
      <c r="D7" s="112"/>
      <c r="E7" s="112"/>
      <c r="F7" s="143"/>
      <c r="G7" s="422" t="s">
        <v>75</v>
      </c>
      <c r="H7" s="434"/>
      <c r="I7" s="434"/>
      <c r="J7" s="434"/>
      <c r="K7" s="434"/>
      <c r="L7" s="434"/>
      <c r="M7" s="457"/>
      <c r="N7" s="101" t="s">
        <v>345</v>
      </c>
      <c r="O7" s="143"/>
      <c r="P7" s="101" t="s">
        <v>397</v>
      </c>
      <c r="Q7" s="112"/>
      <c r="R7" s="112"/>
      <c r="S7" s="112"/>
      <c r="T7" s="143"/>
      <c r="U7" s="101" t="s">
        <v>145</v>
      </c>
      <c r="V7" s="112"/>
      <c r="W7" s="112"/>
      <c r="X7" s="112"/>
      <c r="Y7" s="143"/>
      <c r="Z7" s="101" t="s">
        <v>398</v>
      </c>
      <c r="AA7" s="143"/>
      <c r="AB7" s="10" t="s">
        <v>210</v>
      </c>
      <c r="AC7" s="10"/>
      <c r="AD7" s="10"/>
      <c r="AF7" s="93" t="s">
        <v>263</v>
      </c>
      <c r="AG7" s="517"/>
    </row>
    <row r="8" spans="1:33" ht="75" customHeight="1">
      <c r="A8" s="398" t="str">
        <f>IF(別紙１!A17=0,"",別紙１!A17)</f>
        <v/>
      </c>
      <c r="B8" s="406"/>
      <c r="C8" s="398" t="str">
        <f>IF(別紙１!G17=0,"",別紙１!G17)</f>
        <v/>
      </c>
      <c r="D8" s="412"/>
      <c r="E8" s="412"/>
      <c r="F8" s="406"/>
      <c r="G8" s="398" t="str">
        <f>IF(別紙１!K17=0,"",別紙１!K17)</f>
        <v/>
      </c>
      <c r="H8" s="412"/>
      <c r="I8" s="412"/>
      <c r="J8" s="412"/>
      <c r="K8" s="412"/>
      <c r="L8" s="412"/>
      <c r="M8" s="406"/>
      <c r="N8" s="469" t="str">
        <f>IF(別紙１!AB17=0,"",別紙１!AB17)</f>
        <v/>
      </c>
      <c r="O8" s="476"/>
      <c r="P8" s="483"/>
      <c r="Q8" s="487"/>
      <c r="R8" s="487"/>
      <c r="S8" s="487"/>
      <c r="T8" s="489"/>
      <c r="U8" s="483"/>
      <c r="V8" s="487"/>
      <c r="W8" s="487"/>
      <c r="X8" s="487"/>
      <c r="Y8" s="489"/>
      <c r="Z8" s="501"/>
      <c r="AA8" s="502"/>
      <c r="AB8" s="504"/>
      <c r="AC8" s="504"/>
      <c r="AD8" s="504"/>
      <c r="AF8" s="292">
        <f>IF(SUM(AB8:AD11)&gt;20,20,SUM(AB8:AD11))</f>
        <v>0</v>
      </c>
      <c r="AG8" s="92">
        <v>5</v>
      </c>
    </row>
    <row r="9" spans="1:33" ht="75" customHeight="1">
      <c r="A9" s="398" t="str">
        <f>IF(別紙１!A18=0,"",別紙１!A18)</f>
        <v/>
      </c>
      <c r="B9" s="406"/>
      <c r="C9" s="398" t="str">
        <f>IF(別紙１!G18=0,"",別紙１!G18)</f>
        <v/>
      </c>
      <c r="D9" s="412"/>
      <c r="E9" s="412"/>
      <c r="F9" s="406"/>
      <c r="G9" s="398" t="str">
        <f>IF(別紙１!K18=0,"",別紙１!K18)</f>
        <v/>
      </c>
      <c r="H9" s="412"/>
      <c r="I9" s="412"/>
      <c r="J9" s="412"/>
      <c r="K9" s="412"/>
      <c r="L9" s="412"/>
      <c r="M9" s="406"/>
      <c r="N9" s="469" t="str">
        <f>IF(別紙１!AB18=0,"",別紙１!AB18)</f>
        <v/>
      </c>
      <c r="O9" s="476"/>
      <c r="P9" s="483"/>
      <c r="Q9" s="487"/>
      <c r="R9" s="487"/>
      <c r="S9" s="487"/>
      <c r="T9" s="489"/>
      <c r="U9" s="483"/>
      <c r="V9" s="487"/>
      <c r="W9" s="487"/>
      <c r="X9" s="487"/>
      <c r="Y9" s="489"/>
      <c r="Z9" s="501"/>
      <c r="AA9" s="502"/>
      <c r="AB9" s="504"/>
      <c r="AC9" s="504"/>
      <c r="AD9" s="504"/>
      <c r="AG9" s="92">
        <v>3</v>
      </c>
    </row>
    <row r="10" spans="1:33" ht="75" customHeight="1">
      <c r="A10" s="398" t="str">
        <f>IF(別紙１!A19=0,"",別紙１!A19)</f>
        <v/>
      </c>
      <c r="B10" s="406"/>
      <c r="C10" s="398" t="str">
        <f>IF(別紙１!G19=0,"",別紙１!G19)</f>
        <v/>
      </c>
      <c r="D10" s="412"/>
      <c r="E10" s="412"/>
      <c r="F10" s="406"/>
      <c r="G10" s="398" t="str">
        <f>IF(別紙１!K19=0,"",別紙１!K19)</f>
        <v/>
      </c>
      <c r="H10" s="412"/>
      <c r="I10" s="412"/>
      <c r="J10" s="412"/>
      <c r="K10" s="412"/>
      <c r="L10" s="412"/>
      <c r="M10" s="406"/>
      <c r="N10" s="469" t="str">
        <f>IF(別紙１!AB19=0,"",別紙１!AB19)</f>
        <v/>
      </c>
      <c r="O10" s="476"/>
      <c r="P10" s="483"/>
      <c r="Q10" s="487"/>
      <c r="R10" s="487"/>
      <c r="S10" s="487"/>
      <c r="T10" s="489"/>
      <c r="U10" s="483"/>
      <c r="V10" s="487"/>
      <c r="W10" s="487"/>
      <c r="X10" s="487"/>
      <c r="Y10" s="489"/>
      <c r="Z10" s="501"/>
      <c r="AA10" s="502"/>
      <c r="AB10" s="504"/>
      <c r="AC10" s="504"/>
      <c r="AD10" s="504"/>
      <c r="AG10" s="92">
        <v>0</v>
      </c>
    </row>
    <row r="11" spans="1:33" ht="75" customHeight="1">
      <c r="A11" s="398" t="str">
        <f>IF(別紙１!A20=0,"",別紙１!A20)</f>
        <v/>
      </c>
      <c r="B11" s="406"/>
      <c r="C11" s="398" t="str">
        <f>IF(別紙１!G20=0,"",別紙１!G20)</f>
        <v/>
      </c>
      <c r="D11" s="412"/>
      <c r="E11" s="412"/>
      <c r="F11" s="406"/>
      <c r="G11" s="398" t="str">
        <f>IF(別紙１!K20=0,"",別紙１!K20)</f>
        <v/>
      </c>
      <c r="H11" s="412"/>
      <c r="I11" s="412"/>
      <c r="J11" s="412"/>
      <c r="K11" s="412"/>
      <c r="L11" s="412"/>
      <c r="M11" s="406"/>
      <c r="N11" s="469" t="str">
        <f>IF(別紙１!AB20=0,"",別紙１!AB20)</f>
        <v/>
      </c>
      <c r="O11" s="476"/>
      <c r="P11" s="483"/>
      <c r="Q11" s="487"/>
      <c r="R11" s="487"/>
      <c r="S11" s="487"/>
      <c r="T11" s="489"/>
      <c r="U11" s="483"/>
      <c r="V11" s="487"/>
      <c r="W11" s="487"/>
      <c r="X11" s="487"/>
      <c r="Y11" s="489"/>
      <c r="Z11" s="501"/>
      <c r="AA11" s="502"/>
      <c r="AB11" s="504"/>
      <c r="AC11" s="504"/>
      <c r="AD11" s="504"/>
      <c r="AF11" s="230" t="s">
        <v>400</v>
      </c>
    </row>
    <row r="12" spans="1:33" ht="7.5" customHeight="1"/>
    <row r="13" spans="1:33" ht="13.5" customHeight="1">
      <c r="I13" s="101" t="s">
        <v>90</v>
      </c>
      <c r="J13" s="112"/>
      <c r="K13" s="112"/>
      <c r="L13" s="112"/>
      <c r="M13" s="112"/>
      <c r="N13" s="112"/>
      <c r="O13" s="112"/>
      <c r="P13" s="112"/>
      <c r="Q13" s="112"/>
      <c r="R13" s="112"/>
      <c r="S13" s="112"/>
      <c r="T13" s="112"/>
      <c r="U13" s="112"/>
      <c r="V13" s="112"/>
      <c r="W13" s="112"/>
      <c r="X13" s="112"/>
      <c r="Y13" s="112"/>
      <c r="Z13" s="112"/>
      <c r="AA13" s="143"/>
      <c r="AB13" s="334" t="str">
        <f>IF(AF8=0,"",AF8)</f>
        <v/>
      </c>
      <c r="AC13" s="334"/>
      <c r="AD13" s="334"/>
    </row>
    <row r="14" spans="1:33" ht="7.5" customHeight="1"/>
    <row r="15" spans="1:33" ht="12" customHeight="1">
      <c r="A15" s="92" t="s">
        <v>13</v>
      </c>
      <c r="F15" s="418" t="s">
        <v>401</v>
      </c>
      <c r="G15" s="423"/>
      <c r="H15" s="423"/>
      <c r="I15" s="423"/>
      <c r="J15" s="423"/>
      <c r="K15" s="454"/>
      <c r="M15" s="418" t="s">
        <v>236</v>
      </c>
      <c r="N15" s="423"/>
      <c r="O15" s="423"/>
      <c r="P15" s="423"/>
      <c r="Q15" s="423"/>
      <c r="R15" s="454"/>
      <c r="T15" s="418" t="s">
        <v>295</v>
      </c>
      <c r="U15" s="423"/>
      <c r="V15" s="423"/>
      <c r="W15" s="423"/>
      <c r="X15" s="423"/>
      <c r="Y15" s="454"/>
      <c r="Z15" s="92" t="s">
        <v>260</v>
      </c>
    </row>
    <row r="16" spans="1:33" ht="7.5" customHeight="1"/>
    <row r="17" spans="1:33">
      <c r="A17" s="94" t="s">
        <v>165</v>
      </c>
    </row>
    <row r="18" spans="1:33" ht="13.5" customHeight="1">
      <c r="A18" s="96" t="s">
        <v>116</v>
      </c>
      <c r="B18" s="96"/>
      <c r="C18" s="96"/>
      <c r="D18" s="96"/>
      <c r="E18" s="96"/>
      <c r="F18" s="96"/>
      <c r="G18" s="10" t="s">
        <v>269</v>
      </c>
      <c r="H18" s="10"/>
      <c r="I18" s="10"/>
      <c r="J18" s="10" t="s">
        <v>271</v>
      </c>
      <c r="K18" s="10"/>
      <c r="L18" s="10"/>
      <c r="M18" s="154" t="s">
        <v>272</v>
      </c>
      <c r="N18" s="168"/>
      <c r="O18" s="192"/>
      <c r="P18" s="10" t="s">
        <v>355</v>
      </c>
      <c r="Q18" s="10"/>
      <c r="R18" s="10"/>
      <c r="S18" s="10" t="s">
        <v>272</v>
      </c>
      <c r="T18" s="10"/>
      <c r="U18" s="10"/>
      <c r="V18" s="492" t="s">
        <v>403</v>
      </c>
      <c r="W18" s="496"/>
      <c r="X18" s="496"/>
      <c r="Y18" s="496"/>
      <c r="Z18" s="496"/>
      <c r="AA18" s="496"/>
      <c r="AB18" s="496"/>
      <c r="AC18" s="496"/>
      <c r="AD18" s="512"/>
    </row>
    <row r="19" spans="1:33" ht="24" customHeight="1">
      <c r="A19" s="96"/>
      <c r="B19" s="96"/>
      <c r="C19" s="96"/>
      <c r="D19" s="96"/>
      <c r="E19" s="96"/>
      <c r="F19" s="96"/>
      <c r="G19" s="10"/>
      <c r="H19" s="10"/>
      <c r="I19" s="10"/>
      <c r="J19" s="10"/>
      <c r="K19" s="10"/>
      <c r="L19" s="10"/>
      <c r="M19" s="458"/>
      <c r="N19" s="470"/>
      <c r="O19" s="477"/>
      <c r="P19" s="10"/>
      <c r="Q19" s="10"/>
      <c r="R19" s="10"/>
      <c r="S19" s="10"/>
      <c r="T19" s="10"/>
      <c r="U19" s="10"/>
      <c r="V19" s="493" t="s">
        <v>157</v>
      </c>
      <c r="W19" s="497"/>
      <c r="X19" s="497"/>
      <c r="Y19" s="497"/>
      <c r="Z19" s="497"/>
      <c r="AA19" s="503"/>
      <c r="AB19" s="505" t="s">
        <v>213</v>
      </c>
      <c r="AC19" s="505"/>
      <c r="AD19" s="505"/>
    </row>
    <row r="20" spans="1:33" ht="15" customHeight="1">
      <c r="A20" s="96"/>
      <c r="B20" s="96"/>
      <c r="C20" s="96"/>
      <c r="D20" s="96"/>
      <c r="E20" s="96"/>
      <c r="F20" s="96"/>
      <c r="G20" s="424"/>
      <c r="H20" s="424"/>
      <c r="I20" s="424"/>
      <c r="J20" s="424"/>
      <c r="K20" s="424"/>
      <c r="L20" s="424"/>
      <c r="M20" s="458"/>
      <c r="N20" s="470"/>
      <c r="O20" s="477"/>
      <c r="P20" s="424"/>
      <c r="Q20" s="424"/>
      <c r="R20" s="424"/>
      <c r="S20" s="10"/>
      <c r="T20" s="10"/>
      <c r="U20" s="10"/>
      <c r="V20" s="154" t="s">
        <v>101</v>
      </c>
      <c r="W20" s="168"/>
      <c r="X20" s="192"/>
      <c r="Y20" s="154" t="s">
        <v>272</v>
      </c>
      <c r="Z20" s="168"/>
      <c r="AA20" s="192"/>
      <c r="AB20" s="505"/>
      <c r="AC20" s="505"/>
      <c r="AD20" s="505"/>
    </row>
    <row r="21" spans="1:33" ht="15" customHeight="1">
      <c r="A21" s="96"/>
      <c r="B21" s="96"/>
      <c r="C21" s="96"/>
      <c r="D21" s="96"/>
      <c r="E21" s="96"/>
      <c r="F21" s="96"/>
      <c r="G21" s="425" t="s">
        <v>114</v>
      </c>
      <c r="H21" s="191">
        <f>別紙１!J7</f>
        <v>6</v>
      </c>
      <c r="I21" s="193" t="s">
        <v>275</v>
      </c>
      <c r="J21" s="425" t="s">
        <v>114</v>
      </c>
      <c r="K21" s="191">
        <f>別紙１!R7</f>
        <v>9</v>
      </c>
      <c r="L21" s="193" t="s">
        <v>275</v>
      </c>
      <c r="M21" s="204"/>
      <c r="N21" s="191"/>
      <c r="O21" s="193"/>
      <c r="P21" s="425" t="s">
        <v>114</v>
      </c>
      <c r="Q21" s="191">
        <f>IF(I3=0,"",I3)</f>
        <v>7</v>
      </c>
      <c r="R21" s="193" t="s">
        <v>275</v>
      </c>
      <c r="S21" s="10"/>
      <c r="T21" s="10"/>
      <c r="U21" s="10"/>
      <c r="V21" s="425" t="s">
        <v>404</v>
      </c>
      <c r="W21" s="191">
        <f>IF(I3=0,"",I3)</f>
        <v>7</v>
      </c>
      <c r="X21" s="193" t="s">
        <v>275</v>
      </c>
      <c r="Y21" s="204"/>
      <c r="Z21" s="191"/>
      <c r="AA21" s="193"/>
      <c r="AB21" s="505"/>
      <c r="AC21" s="505"/>
      <c r="AD21" s="505"/>
    </row>
    <row r="22" spans="1:33" ht="18" customHeight="1">
      <c r="A22" s="399" t="str">
        <f>IF(別紙１!A8=0,"",別紙１!A8)</f>
        <v/>
      </c>
      <c r="B22" s="106" t="s">
        <v>279</v>
      </c>
      <c r="C22" s="106"/>
      <c r="D22" s="106"/>
      <c r="E22" s="106"/>
      <c r="F22" s="137"/>
      <c r="G22" s="426" t="s">
        <v>280</v>
      </c>
      <c r="H22" s="435"/>
      <c r="I22" s="442"/>
      <c r="J22" s="426" t="s">
        <v>280</v>
      </c>
      <c r="K22" s="435"/>
      <c r="L22" s="442"/>
      <c r="M22" s="459" t="str">
        <f>IF(別紙１!W8=0,"",別紙１!W8)</f>
        <v/>
      </c>
      <c r="N22" s="471"/>
      <c r="O22" s="478"/>
      <c r="P22" s="426" t="s">
        <v>280</v>
      </c>
      <c r="Q22" s="435"/>
      <c r="R22" s="442"/>
      <c r="S22" s="464" t="e">
        <f>P23/G23</f>
        <v>#VALUE!</v>
      </c>
      <c r="T22" s="464"/>
      <c r="U22" s="464"/>
      <c r="V22" s="426" t="s">
        <v>280</v>
      </c>
      <c r="W22" s="435"/>
      <c r="X22" s="442"/>
      <c r="Y22" s="464" t="str">
        <f>IF('別紙２ (報告書'!M74=0,"",V23/G23)</f>
        <v/>
      </c>
      <c r="Z22" s="464"/>
      <c r="AA22" s="464"/>
      <c r="AB22" s="506"/>
      <c r="AC22" s="506"/>
      <c r="AD22" s="506"/>
      <c r="AF22" s="92" t="s">
        <v>405</v>
      </c>
      <c r="AG22" s="518" t="b">
        <f>A22="レ"</f>
        <v>0</v>
      </c>
    </row>
    <row r="23" spans="1:33" ht="27" customHeight="1">
      <c r="A23" s="399"/>
      <c r="B23" s="107"/>
      <c r="C23" s="107"/>
      <c r="D23" s="107"/>
      <c r="E23" s="107"/>
      <c r="F23" s="138"/>
      <c r="G23" s="427" t="str">
        <f>IF(別紙１!G9=0,"",別紙１!G9)</f>
        <v/>
      </c>
      <c r="H23" s="427"/>
      <c r="I23" s="427"/>
      <c r="J23" s="427" t="str">
        <f>IF(別紙１!O9=0,"",別紙１!O9)</f>
        <v/>
      </c>
      <c r="K23" s="427"/>
      <c r="L23" s="427"/>
      <c r="M23" s="460"/>
      <c r="N23" s="472"/>
      <c r="O23" s="479"/>
      <c r="P23" s="484" t="str">
        <f>IF('別紙２ (報告書'!L38=0,"",'別紙２ (報告書'!L38)</f>
        <v/>
      </c>
      <c r="Q23" s="484"/>
      <c r="R23" s="484"/>
      <c r="S23" s="465"/>
      <c r="T23" s="465"/>
      <c r="U23" s="465"/>
      <c r="V23" s="494" t="str">
        <f>IF('別紙２ (報告書'!M74=0,"",'別紙２ (報告書'!M74)</f>
        <v/>
      </c>
      <c r="W23" s="498"/>
      <c r="X23" s="499"/>
      <c r="Y23" s="465"/>
      <c r="Z23" s="465"/>
      <c r="AA23" s="465"/>
      <c r="AB23" s="507"/>
      <c r="AC23" s="507"/>
      <c r="AD23" s="507"/>
      <c r="AF23" s="92" t="s">
        <v>284</v>
      </c>
    </row>
    <row r="24" spans="1:33" ht="39" customHeight="1">
      <c r="A24" s="400" t="str">
        <f>IF(別紙１!A10=0,"",別紙１!A10)</f>
        <v/>
      </c>
      <c r="B24" s="108" t="s">
        <v>192</v>
      </c>
      <c r="C24" s="108"/>
      <c r="D24" s="108"/>
      <c r="E24" s="108"/>
      <c r="F24" s="139"/>
      <c r="G24" s="158" t="str">
        <f>IF(別紙１!G10=0,"",別紙１!G10)</f>
        <v/>
      </c>
      <c r="H24" s="171"/>
      <c r="I24" s="195"/>
      <c r="J24" s="449" t="str">
        <f>IF(別紙１!O10=0,"",別紙１!O10)</f>
        <v/>
      </c>
      <c r="K24" s="449"/>
      <c r="L24" s="449"/>
      <c r="M24" s="461" t="str">
        <f>IF(別紙１!W10=0,"",別紙１!W10)</f>
        <v/>
      </c>
      <c r="N24" s="473"/>
      <c r="O24" s="480"/>
      <c r="P24" s="485" t="str">
        <f>IF(P25=0,"",P23/P25)</f>
        <v/>
      </c>
      <c r="Q24" s="485"/>
      <c r="R24" s="485"/>
      <c r="S24" s="488" t="str">
        <f>IF(P25=0,"",P24/G24)</f>
        <v/>
      </c>
      <c r="T24" s="488"/>
      <c r="U24" s="488"/>
      <c r="V24" s="450" t="str">
        <f>IF('別紙２ (報告書'!M74=0,"",V23/V25)</f>
        <v/>
      </c>
      <c r="W24" s="450"/>
      <c r="X24" s="450"/>
      <c r="Y24" s="461" t="str">
        <f>IF('別紙２ (報告書'!M74=0,"",V24/G24)</f>
        <v/>
      </c>
      <c r="Z24" s="473"/>
      <c r="AA24" s="480"/>
      <c r="AB24" s="507"/>
      <c r="AC24" s="507"/>
      <c r="AD24" s="507"/>
      <c r="AG24" s="518" t="b">
        <f>A24="レ"</f>
        <v>0</v>
      </c>
    </row>
    <row r="25" spans="1:33" ht="21" customHeight="1">
      <c r="A25" s="99"/>
      <c r="B25" s="407" t="s">
        <v>281</v>
      </c>
      <c r="C25" s="140"/>
      <c r="D25" s="413"/>
      <c r="E25" s="413"/>
      <c r="F25" s="413"/>
      <c r="G25" s="428" t="str">
        <f>IF(別紙１!G11=0,"",別紙１!G11)</f>
        <v/>
      </c>
      <c r="H25" s="436"/>
      <c r="I25" s="443"/>
      <c r="J25" s="428" t="str">
        <f>IF(別紙１!O11=0,"",別紙１!O11)</f>
        <v/>
      </c>
      <c r="K25" s="436"/>
      <c r="L25" s="443"/>
      <c r="M25" s="462" t="str">
        <f>IF(別紙１!W11=0,"",別紙１!W11)</f>
        <v/>
      </c>
      <c r="N25" s="474"/>
      <c r="O25" s="481"/>
      <c r="P25" s="486"/>
      <c r="Q25" s="486"/>
      <c r="R25" s="486"/>
      <c r="S25" s="462" t="str">
        <f>IF(P25=0,"",P25/G25)</f>
        <v/>
      </c>
      <c r="T25" s="474"/>
      <c r="U25" s="481"/>
      <c r="V25" s="495" t="str">
        <f>IF(P25=0,"",P25)</f>
        <v/>
      </c>
      <c r="W25" s="495"/>
      <c r="X25" s="495"/>
      <c r="Y25" s="462" t="str">
        <f>IF('別紙２ (報告書'!M74=0,"",V25/G25)</f>
        <v/>
      </c>
      <c r="Z25" s="474"/>
      <c r="AA25" s="481"/>
      <c r="AB25" s="507"/>
      <c r="AC25" s="507"/>
      <c r="AD25" s="507"/>
      <c r="AF25" s="92" t="s">
        <v>408</v>
      </c>
    </row>
    <row r="26" spans="1:33" ht="21" customHeight="1">
      <c r="A26" s="100"/>
      <c r="B26" s="408"/>
      <c r="C26" s="410"/>
      <c r="D26" s="414"/>
      <c r="E26" s="414"/>
      <c r="F26" s="414"/>
      <c r="G26" s="429" t="str">
        <f>IF(別紙１!H12=0,"",別紙１!H12)</f>
        <v/>
      </c>
      <c r="H26" s="437"/>
      <c r="I26" s="444"/>
      <c r="J26" s="429" t="str">
        <f>IF(別紙１!P12=0,"",別紙１!P12)</f>
        <v/>
      </c>
      <c r="K26" s="437"/>
      <c r="L26" s="444"/>
      <c r="M26" s="463"/>
      <c r="N26" s="475"/>
      <c r="O26" s="482"/>
      <c r="P26" s="429" t="str">
        <f>J26</f>
        <v/>
      </c>
      <c r="Q26" s="439"/>
      <c r="R26" s="445"/>
      <c r="S26" s="463"/>
      <c r="T26" s="475"/>
      <c r="U26" s="482"/>
      <c r="V26" s="429" t="str">
        <f>P26</f>
        <v/>
      </c>
      <c r="W26" s="439"/>
      <c r="X26" s="445"/>
      <c r="Y26" s="463"/>
      <c r="Z26" s="475"/>
      <c r="AA26" s="482"/>
      <c r="AB26" s="508"/>
      <c r="AC26" s="508"/>
      <c r="AD26" s="508"/>
      <c r="AF26" s="292">
        <f>IF(AG22=TRUE,IF(S22&gt;1,0,IF(M22&gt;1,0,IF(S22&lt;0.96,25,IF(AND(S22&gt;0.96,S22&lt;M22),10,IF(AND(S22&gt;0.96,S22&gt;M22),5,))))),IF(S24&gt;1,0,IF(M24&gt;1,0,IF(S24&lt;0.96,25,IF(AND(S24&gt;0.96,S24&lt;M24),10,IF(AND(S24&gt;0.96,S24&gt;M24),5,0))))))</f>
        <v>0</v>
      </c>
    </row>
    <row r="27" spans="1:33" ht="7.5" customHeight="1"/>
    <row r="28" spans="1:33" ht="13.5" customHeight="1">
      <c r="J28" s="101" t="s">
        <v>409</v>
      </c>
      <c r="K28" s="112"/>
      <c r="L28" s="112"/>
      <c r="M28" s="112"/>
      <c r="N28" s="112"/>
      <c r="O28" s="112"/>
      <c r="P28" s="112"/>
      <c r="Q28" s="112"/>
      <c r="R28" s="112"/>
      <c r="S28" s="112"/>
      <c r="T28" s="112"/>
      <c r="U28" s="112"/>
      <c r="V28" s="112"/>
      <c r="W28" s="112"/>
      <c r="X28" s="112"/>
      <c r="Y28" s="112"/>
      <c r="Z28" s="112"/>
      <c r="AA28" s="143"/>
      <c r="AB28" s="334" t="str">
        <f>IF(AF26=0,"",AF26)</f>
        <v/>
      </c>
      <c r="AC28" s="334"/>
      <c r="AD28" s="334"/>
    </row>
    <row r="29" spans="1:33" ht="7.5" customHeight="1"/>
    <row r="30" spans="1:33" ht="12" customHeight="1">
      <c r="A30" s="92" t="s">
        <v>13</v>
      </c>
      <c r="F30" s="419" t="s">
        <v>353</v>
      </c>
      <c r="G30" s="430"/>
      <c r="H30" s="430"/>
      <c r="I30" s="430"/>
      <c r="J30" s="430"/>
      <c r="K30" s="455"/>
      <c r="L30" s="419" t="s">
        <v>120</v>
      </c>
      <c r="M30" s="430"/>
      <c r="N30" s="430"/>
      <c r="O30" s="430"/>
      <c r="P30" s="430"/>
      <c r="Q30" s="455"/>
      <c r="R30" s="419" t="s">
        <v>399</v>
      </c>
      <c r="S30" s="430"/>
      <c r="T30" s="430"/>
      <c r="U30" s="430"/>
      <c r="V30" s="430"/>
      <c r="W30" s="455"/>
      <c r="X30" s="418" t="s">
        <v>410</v>
      </c>
      <c r="Y30" s="423"/>
      <c r="Z30" s="423"/>
      <c r="AA30" s="423"/>
      <c r="AB30" s="423"/>
      <c r="AC30" s="454"/>
    </row>
    <row r="31" spans="1:33" ht="7.5" customHeight="1"/>
    <row r="32" spans="1:33" ht="7.5" customHeight="1"/>
    <row r="33" spans="1:32">
      <c r="A33" s="94" t="s">
        <v>371</v>
      </c>
    </row>
    <row r="34" spans="1:32" ht="24" customHeight="1">
      <c r="A34" s="96" t="s">
        <v>116</v>
      </c>
      <c r="B34" s="96"/>
      <c r="C34" s="96"/>
      <c r="D34" s="96"/>
      <c r="E34" s="96"/>
      <c r="F34" s="96"/>
      <c r="G34" s="424" t="s">
        <v>340</v>
      </c>
      <c r="H34" s="424"/>
      <c r="I34" s="424"/>
      <c r="J34" s="424" t="s">
        <v>101</v>
      </c>
      <c r="K34" s="424"/>
      <c r="L34" s="424"/>
      <c r="M34" s="10" t="s">
        <v>272</v>
      </c>
      <c r="N34" s="10"/>
      <c r="O34" s="10"/>
    </row>
    <row r="35" spans="1:32" ht="15" customHeight="1">
      <c r="A35" s="96"/>
      <c r="B35" s="96"/>
      <c r="C35" s="96"/>
      <c r="D35" s="96"/>
      <c r="E35" s="96"/>
      <c r="F35" s="96"/>
      <c r="G35" s="425" t="s">
        <v>191</v>
      </c>
      <c r="H35" s="438"/>
      <c r="I35" s="193" t="s">
        <v>275</v>
      </c>
      <c r="J35" s="425" t="s">
        <v>191</v>
      </c>
      <c r="K35" s="191">
        <f>IF(I3=0,"",I3)</f>
        <v>7</v>
      </c>
      <c r="L35" s="193" t="s">
        <v>275</v>
      </c>
      <c r="M35" s="10"/>
      <c r="N35" s="10"/>
      <c r="O35" s="10"/>
    </row>
    <row r="36" spans="1:32" ht="18" customHeight="1">
      <c r="A36" s="399" t="str">
        <f>IF(A22=0,"",A22)</f>
        <v/>
      </c>
      <c r="B36" s="106" t="s">
        <v>279</v>
      </c>
      <c r="C36" s="106"/>
      <c r="D36" s="106"/>
      <c r="E36" s="106"/>
      <c r="F36" s="137"/>
      <c r="G36" s="426" t="s">
        <v>280</v>
      </c>
      <c r="H36" s="435"/>
      <c r="I36" s="442"/>
      <c r="J36" s="426" t="s">
        <v>280</v>
      </c>
      <c r="K36" s="435"/>
      <c r="L36" s="442"/>
      <c r="M36" s="464" t="str">
        <f>IF(G37=0,"",J37/G37)</f>
        <v/>
      </c>
      <c r="N36" s="464"/>
      <c r="O36" s="464"/>
    </row>
    <row r="37" spans="1:32" ht="21" customHeight="1">
      <c r="A37" s="399"/>
      <c r="B37" s="107"/>
      <c r="C37" s="107"/>
      <c r="D37" s="107"/>
      <c r="E37" s="107"/>
      <c r="F37" s="138"/>
      <c r="G37" s="431"/>
      <c r="H37" s="431"/>
      <c r="I37" s="431"/>
      <c r="J37" s="427" t="str">
        <f>IF(P23=0,"",P23)</f>
        <v/>
      </c>
      <c r="K37" s="427"/>
      <c r="L37" s="427"/>
      <c r="M37" s="465"/>
      <c r="N37" s="465"/>
      <c r="O37" s="465"/>
    </row>
    <row r="38" spans="1:32" ht="30" customHeight="1">
      <c r="A38" s="400" t="str">
        <f>IF(A24=0,"",A24)</f>
        <v/>
      </c>
      <c r="B38" s="108" t="s">
        <v>192</v>
      </c>
      <c r="C38" s="108"/>
      <c r="D38" s="108"/>
      <c r="E38" s="108"/>
      <c r="F38" s="139"/>
      <c r="G38" s="432" t="str">
        <f>IF(G39=0,"",G37/G39)</f>
        <v/>
      </c>
      <c r="H38" s="432"/>
      <c r="I38" s="432"/>
      <c r="J38" s="450" t="str">
        <f>IF(P24=0,"",P24)</f>
        <v/>
      </c>
      <c r="K38" s="450"/>
      <c r="L38" s="450"/>
      <c r="M38" s="466" t="str">
        <f>IF(G39=0,"",J38/G38)</f>
        <v/>
      </c>
      <c r="N38" s="466"/>
      <c r="O38" s="466"/>
    </row>
    <row r="39" spans="1:32" ht="21" customHeight="1">
      <c r="A39" s="99"/>
      <c r="B39" s="407" t="s">
        <v>281</v>
      </c>
      <c r="C39" s="140"/>
      <c r="D39" s="413"/>
      <c r="E39" s="413"/>
      <c r="F39" s="413"/>
      <c r="G39" s="433"/>
      <c r="H39" s="433"/>
      <c r="I39" s="433"/>
      <c r="J39" s="451" t="str">
        <f>IF(P25=0,"",P25)</f>
        <v/>
      </c>
      <c r="K39" s="451"/>
      <c r="L39" s="451"/>
      <c r="M39" s="467" t="str">
        <f>IF(G39=0,"",J39/G39)</f>
        <v/>
      </c>
      <c r="N39" s="467"/>
      <c r="O39" s="467"/>
    </row>
    <row r="40" spans="1:32" ht="21" customHeight="1">
      <c r="A40" s="100"/>
      <c r="B40" s="408"/>
      <c r="C40" s="410"/>
      <c r="D40" s="414"/>
      <c r="E40" s="414"/>
      <c r="F40" s="414"/>
      <c r="G40" s="429" t="str">
        <f>G26</f>
        <v/>
      </c>
      <c r="H40" s="439"/>
      <c r="I40" s="445"/>
      <c r="J40" s="429" t="str">
        <f>IF(V26=0,"",V26)</f>
        <v/>
      </c>
      <c r="K40" s="437"/>
      <c r="L40" s="444"/>
      <c r="M40" s="468"/>
      <c r="N40" s="468"/>
      <c r="O40" s="468"/>
    </row>
    <row r="41" spans="1:32" ht="7.5" customHeight="1"/>
    <row r="42" spans="1:32" ht="7.5" customHeight="1"/>
    <row r="43" spans="1:32" s="397" customFormat="1">
      <c r="A43" s="401" t="s">
        <v>407</v>
      </c>
    </row>
    <row r="44" spans="1:32" s="397" customFormat="1" ht="7.5" customHeight="1"/>
    <row r="45" spans="1:32" s="397" customFormat="1">
      <c r="A45" s="401" t="s">
        <v>411</v>
      </c>
    </row>
    <row r="46" spans="1:32" s="397" customFormat="1" ht="48.75" customHeight="1">
      <c r="A46" s="402" t="s">
        <v>412</v>
      </c>
      <c r="B46" s="402"/>
      <c r="C46" s="402"/>
      <c r="D46" s="402"/>
      <c r="E46" s="416" t="s">
        <v>40</v>
      </c>
      <c r="F46" s="420"/>
      <c r="G46" s="420"/>
      <c r="H46" s="440"/>
      <c r="I46" s="402" t="s">
        <v>413</v>
      </c>
      <c r="J46" s="402"/>
      <c r="K46" s="402"/>
      <c r="L46" s="402"/>
      <c r="M46" s="402" t="s">
        <v>373</v>
      </c>
      <c r="N46" s="402"/>
      <c r="O46" s="402"/>
      <c r="P46" s="402"/>
      <c r="Q46" s="402" t="s">
        <v>414</v>
      </c>
      <c r="R46" s="402"/>
      <c r="S46" s="402"/>
      <c r="T46" s="402"/>
      <c r="U46" s="402" t="s">
        <v>154</v>
      </c>
      <c r="V46" s="402"/>
      <c r="W46" s="402"/>
      <c r="X46" s="402" t="s">
        <v>392</v>
      </c>
      <c r="Y46" s="402"/>
      <c r="Z46" s="402"/>
      <c r="AA46" s="402"/>
      <c r="AB46" s="402" t="s">
        <v>415</v>
      </c>
      <c r="AC46" s="402"/>
      <c r="AD46" s="402"/>
      <c r="AF46" s="397" t="s">
        <v>416</v>
      </c>
    </row>
    <row r="47" spans="1:32" s="397" customFormat="1" ht="15.75" customHeight="1">
      <c r="A47" s="403" t="s">
        <v>280</v>
      </c>
      <c r="B47" s="403"/>
      <c r="C47" s="403"/>
      <c r="D47" s="403"/>
      <c r="E47" s="417" t="s">
        <v>280</v>
      </c>
      <c r="F47" s="421"/>
      <c r="G47" s="421"/>
      <c r="H47" s="441"/>
      <c r="I47" s="446" t="s">
        <v>280</v>
      </c>
      <c r="J47" s="452"/>
      <c r="K47" s="452"/>
      <c r="L47" s="456"/>
      <c r="M47" s="446" t="s">
        <v>280</v>
      </c>
      <c r="N47" s="452"/>
      <c r="O47" s="452"/>
      <c r="P47" s="456"/>
      <c r="Q47" s="446" t="s">
        <v>280</v>
      </c>
      <c r="R47" s="452"/>
      <c r="S47" s="452"/>
      <c r="T47" s="456"/>
      <c r="U47" s="490" t="s">
        <v>8</v>
      </c>
      <c r="V47" s="490"/>
      <c r="W47" s="490"/>
      <c r="X47" s="490" t="s">
        <v>8</v>
      </c>
      <c r="Y47" s="490"/>
      <c r="Z47" s="490"/>
      <c r="AA47" s="490"/>
      <c r="AB47" s="509"/>
      <c r="AC47" s="509"/>
      <c r="AD47" s="509"/>
    </row>
    <row r="48" spans="1:32" s="397" customFormat="1" ht="21" customHeight="1">
      <c r="A48" s="404"/>
      <c r="B48" s="409"/>
      <c r="C48" s="409"/>
      <c r="D48" s="415"/>
      <c r="E48" s="404"/>
      <c r="F48" s="409"/>
      <c r="G48" s="409"/>
      <c r="H48" s="415"/>
      <c r="I48" s="404"/>
      <c r="J48" s="409"/>
      <c r="K48" s="409"/>
      <c r="L48" s="415"/>
      <c r="M48" s="404"/>
      <c r="N48" s="409"/>
      <c r="O48" s="409"/>
      <c r="P48" s="415"/>
      <c r="Q48" s="404"/>
      <c r="R48" s="409"/>
      <c r="S48" s="409"/>
      <c r="T48" s="415"/>
      <c r="U48" s="491" t="str">
        <f>IF(AF48=0,"",AF48)</f>
        <v/>
      </c>
      <c r="V48" s="491"/>
      <c r="W48" s="491"/>
      <c r="X48" s="500" t="str">
        <f>IF(AF48=0,"",P23-U48)</f>
        <v/>
      </c>
      <c r="Y48" s="500"/>
      <c r="Z48" s="500"/>
      <c r="AA48" s="500"/>
      <c r="AB48" s="510" t="str">
        <f>IF(AF48=0,"",X48/G23)</f>
        <v/>
      </c>
      <c r="AC48" s="510"/>
      <c r="AD48" s="510"/>
      <c r="AF48" s="397">
        <f>SUM(A48:T48)</f>
        <v>0</v>
      </c>
    </row>
    <row r="49" spans="1:35" s="397" customFormat="1" ht="7.5" customHeight="1">
      <c r="AF49" s="514" t="s">
        <v>406</v>
      </c>
    </row>
    <row r="50" spans="1:35" s="397" customFormat="1">
      <c r="J50" s="416" t="s">
        <v>247</v>
      </c>
      <c r="K50" s="420"/>
      <c r="L50" s="420"/>
      <c r="M50" s="420"/>
      <c r="N50" s="420"/>
      <c r="O50" s="420"/>
      <c r="P50" s="420"/>
      <c r="Q50" s="420"/>
      <c r="R50" s="420"/>
      <c r="S50" s="420"/>
      <c r="T50" s="420"/>
      <c r="U50" s="420"/>
      <c r="V50" s="420"/>
      <c r="W50" s="420"/>
      <c r="X50" s="420"/>
      <c r="Y50" s="420"/>
      <c r="Z50" s="420"/>
      <c r="AA50" s="440"/>
      <c r="AB50" s="511" t="str">
        <f>IF(AF50=0,"",AF50)</f>
        <v/>
      </c>
      <c r="AC50" s="511"/>
      <c r="AD50" s="511"/>
      <c r="AF50" s="397">
        <f>IF(AF48=0,0,IF(AB48&lt;M22,5,3))</f>
        <v>0</v>
      </c>
    </row>
    <row r="51" spans="1:35" s="397" customFormat="1" ht="7.5" customHeight="1"/>
    <row r="52" spans="1:35" s="397" customFormat="1" ht="12" customHeight="1">
      <c r="A52" s="397" t="s">
        <v>13</v>
      </c>
      <c r="F52" s="419" t="s">
        <v>104</v>
      </c>
      <c r="G52" s="430"/>
      <c r="H52" s="430"/>
      <c r="I52" s="430"/>
      <c r="J52" s="430"/>
      <c r="K52" s="430"/>
      <c r="L52" s="430"/>
      <c r="M52" s="430"/>
      <c r="N52" s="430"/>
      <c r="O52" s="455"/>
      <c r="P52" s="419" t="s">
        <v>327</v>
      </c>
      <c r="Q52" s="430"/>
      <c r="R52" s="430"/>
      <c r="S52" s="430"/>
      <c r="T52" s="430"/>
      <c r="U52" s="430"/>
      <c r="V52" s="430"/>
      <c r="W52" s="430"/>
      <c r="X52" s="430"/>
      <c r="Y52" s="455"/>
      <c r="Z52" s="419" t="s">
        <v>417</v>
      </c>
      <c r="AA52" s="430"/>
      <c r="AB52" s="430"/>
      <c r="AC52" s="430"/>
      <c r="AD52" s="455"/>
      <c r="AF52" s="397" t="s">
        <v>381</v>
      </c>
    </row>
    <row r="53" spans="1:35" s="397" customFormat="1">
      <c r="AF53" s="515">
        <f>AF8+AF26+AF50</f>
        <v>0</v>
      </c>
    </row>
    <row r="54" spans="1:35" s="397" customFormat="1">
      <c r="A54" s="401" t="s">
        <v>190</v>
      </c>
    </row>
    <row r="55" spans="1:35" s="397" customFormat="1">
      <c r="A55" s="401" t="s">
        <v>302</v>
      </c>
    </row>
    <row r="56" spans="1:35" ht="90" customHeight="1">
      <c r="A56" s="96" t="s">
        <v>126</v>
      </c>
      <c r="B56" s="96"/>
      <c r="C56" s="96"/>
      <c r="D56" s="96"/>
      <c r="E56" s="96"/>
      <c r="F56" s="96"/>
      <c r="G56" s="96"/>
      <c r="H56" s="96"/>
      <c r="I56" s="447"/>
      <c r="J56" s="453"/>
      <c r="K56" s="453"/>
      <c r="L56" s="453"/>
      <c r="M56" s="453"/>
      <c r="N56" s="453"/>
      <c r="O56" s="453"/>
      <c r="P56" s="453"/>
      <c r="Q56" s="453"/>
      <c r="R56" s="453"/>
      <c r="S56" s="453"/>
      <c r="T56" s="453"/>
      <c r="U56" s="453"/>
      <c r="V56" s="453"/>
      <c r="W56" s="453"/>
      <c r="X56" s="453"/>
      <c r="Y56" s="453"/>
      <c r="Z56" s="453"/>
      <c r="AA56" s="453"/>
      <c r="AB56" s="453"/>
      <c r="AC56" s="453"/>
      <c r="AD56" s="513"/>
    </row>
    <row r="58" spans="1:35">
      <c r="A58" s="94" t="s">
        <v>402</v>
      </c>
    </row>
    <row r="59" spans="1:35" ht="7.5" customHeight="1">
      <c r="A59" s="405"/>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row>
    <row r="60" spans="1:35" ht="13.5" customHeight="1">
      <c r="A60" s="94" t="s">
        <v>176</v>
      </c>
      <c r="AF60" s="92" t="s">
        <v>418</v>
      </c>
      <c r="AH60" s="92" t="e">
        <f>ROUND('別紙２ (報告書'!E44/'別紙２ (報告書'!E55*100,1)</f>
        <v>#DIV/0!</v>
      </c>
      <c r="AI60" s="92" t="e">
        <f>100-AH60</f>
        <v>#DIV/0!</v>
      </c>
    </row>
    <row r="61" spans="1:35" ht="90" customHeight="1">
      <c r="A61" s="101" t="s">
        <v>419</v>
      </c>
      <c r="B61" s="112"/>
      <c r="C61" s="112"/>
      <c r="D61" s="112"/>
      <c r="E61" s="112"/>
      <c r="F61" s="112"/>
      <c r="G61" s="112"/>
      <c r="H61" s="143"/>
      <c r="I61" s="448"/>
      <c r="J61" s="448"/>
      <c r="K61" s="448"/>
      <c r="L61" s="448"/>
      <c r="M61" s="448"/>
      <c r="N61" s="448"/>
      <c r="O61" s="448"/>
      <c r="P61" s="448"/>
      <c r="Q61" s="448"/>
      <c r="R61" s="448"/>
      <c r="S61" s="448"/>
      <c r="T61" s="448"/>
      <c r="U61" s="448"/>
      <c r="V61" s="448"/>
      <c r="W61" s="448"/>
      <c r="X61" s="448"/>
      <c r="Y61" s="448"/>
      <c r="Z61" s="448"/>
      <c r="AA61" s="448"/>
      <c r="AB61" s="448"/>
      <c r="AC61" s="448"/>
      <c r="AD61" s="448"/>
      <c r="AF61" s="516" t="s">
        <v>420</v>
      </c>
      <c r="AG61" s="516"/>
      <c r="AH61" s="92" t="e">
        <f>ROUND('別紙２ (報告書'!L37/'別紙２ (報告書'!L38*100,1)</f>
        <v>#DIV/0!</v>
      </c>
      <c r="AI61" s="92" t="e">
        <f>ROUND(AH61*AI60/100,1)</f>
        <v>#DIV/0!</v>
      </c>
    </row>
    <row r="62" spans="1:35" ht="10" customHeight="1"/>
    <row r="63" spans="1:35" ht="10" customHeight="1"/>
    <row r="64" spans="1:35" s="397" customFormat="1">
      <c r="A64" s="401" t="s">
        <v>421</v>
      </c>
    </row>
    <row r="65" spans="1:30" ht="90" customHeight="1">
      <c r="A65" s="101" t="s">
        <v>422</v>
      </c>
      <c r="B65" s="112"/>
      <c r="C65" s="112"/>
      <c r="D65" s="112"/>
      <c r="E65" s="112"/>
      <c r="F65" s="112"/>
      <c r="G65" s="112"/>
      <c r="H65" s="143"/>
      <c r="I65" s="448"/>
      <c r="J65" s="448"/>
      <c r="K65" s="448"/>
      <c r="L65" s="448"/>
      <c r="M65" s="448"/>
      <c r="N65" s="448"/>
      <c r="O65" s="448"/>
      <c r="P65" s="448"/>
      <c r="Q65" s="448"/>
      <c r="R65" s="448"/>
      <c r="S65" s="448"/>
      <c r="T65" s="448"/>
      <c r="U65" s="448"/>
      <c r="V65" s="448"/>
      <c r="W65" s="448"/>
      <c r="X65" s="448"/>
      <c r="Y65" s="448"/>
      <c r="Z65" s="448"/>
      <c r="AA65" s="448"/>
      <c r="AB65" s="448"/>
      <c r="AC65" s="448"/>
      <c r="AD65" s="448"/>
    </row>
  </sheetData>
  <sheetProtection password="CC25" sheet="1" objects="1" scenarios="1" formatCells="0" formatColumns="0" formatRows="0" insertColumns="0" insertRows="0" deleteColumns="0" deleteRows="0"/>
  <mergeCells count="159">
    <mergeCell ref="A3:D3"/>
    <mergeCell ref="E3:H3"/>
    <mergeCell ref="I3:J3"/>
    <mergeCell ref="K3:M3"/>
    <mergeCell ref="A7:B7"/>
    <mergeCell ref="C7:F7"/>
    <mergeCell ref="G7:M7"/>
    <mergeCell ref="N7:O7"/>
    <mergeCell ref="P7:T7"/>
    <mergeCell ref="U7:Y7"/>
    <mergeCell ref="Z7:AA7"/>
    <mergeCell ref="AB7:AD7"/>
    <mergeCell ref="A8:B8"/>
    <mergeCell ref="C8:F8"/>
    <mergeCell ref="G8:M8"/>
    <mergeCell ref="N8:O8"/>
    <mergeCell ref="P8:T8"/>
    <mergeCell ref="U8:Y8"/>
    <mergeCell ref="Z8:AA8"/>
    <mergeCell ref="AB8:AD8"/>
    <mergeCell ref="A9:B9"/>
    <mergeCell ref="C9:F9"/>
    <mergeCell ref="G9:M9"/>
    <mergeCell ref="N9:O9"/>
    <mergeCell ref="P9:T9"/>
    <mergeCell ref="U9:Y9"/>
    <mergeCell ref="Z9:AA9"/>
    <mergeCell ref="AB9:AD9"/>
    <mergeCell ref="A10:B10"/>
    <mergeCell ref="C10:F10"/>
    <mergeCell ref="G10:M10"/>
    <mergeCell ref="N10:O10"/>
    <mergeCell ref="P10:T10"/>
    <mergeCell ref="U10:Y10"/>
    <mergeCell ref="Z10:AA10"/>
    <mergeCell ref="AB10:AD10"/>
    <mergeCell ref="A11:B11"/>
    <mergeCell ref="C11:F11"/>
    <mergeCell ref="G11:M11"/>
    <mergeCell ref="N11:O11"/>
    <mergeCell ref="P11:T11"/>
    <mergeCell ref="U11:Y11"/>
    <mergeCell ref="Z11:AA11"/>
    <mergeCell ref="AB11:AD11"/>
    <mergeCell ref="I13:AA13"/>
    <mergeCell ref="AB13:AD13"/>
    <mergeCell ref="F15:K15"/>
    <mergeCell ref="M15:R15"/>
    <mergeCell ref="T15:Y15"/>
    <mergeCell ref="V18:AD18"/>
    <mergeCell ref="V19:AA19"/>
    <mergeCell ref="V20:X20"/>
    <mergeCell ref="G22:I22"/>
    <mergeCell ref="J22:L22"/>
    <mergeCell ref="P22:R22"/>
    <mergeCell ref="V22:X22"/>
    <mergeCell ref="G23:I23"/>
    <mergeCell ref="J23:L23"/>
    <mergeCell ref="P23:R23"/>
    <mergeCell ref="V23:X23"/>
    <mergeCell ref="B24:F24"/>
    <mergeCell ref="G24:I24"/>
    <mergeCell ref="J24:L24"/>
    <mergeCell ref="M24:O24"/>
    <mergeCell ref="P24:R24"/>
    <mergeCell ref="S24:U24"/>
    <mergeCell ref="V24:X24"/>
    <mergeCell ref="Y24:AA24"/>
    <mergeCell ref="G25:I25"/>
    <mergeCell ref="J25:L25"/>
    <mergeCell ref="P25:R25"/>
    <mergeCell ref="V25:X25"/>
    <mergeCell ref="G26:I26"/>
    <mergeCell ref="J26:L26"/>
    <mergeCell ref="P26:R26"/>
    <mergeCell ref="V26:X26"/>
    <mergeCell ref="J28:AA28"/>
    <mergeCell ref="AB28:AD28"/>
    <mergeCell ref="F30:K30"/>
    <mergeCell ref="L30:Q30"/>
    <mergeCell ref="R30:W30"/>
    <mergeCell ref="X30:AC30"/>
    <mergeCell ref="G34:I34"/>
    <mergeCell ref="J34:L34"/>
    <mergeCell ref="G36:I36"/>
    <mergeCell ref="J36:L36"/>
    <mergeCell ref="G37:I37"/>
    <mergeCell ref="J37:L37"/>
    <mergeCell ref="B38:F38"/>
    <mergeCell ref="G38:I38"/>
    <mergeCell ref="J38:L38"/>
    <mergeCell ref="M38:O38"/>
    <mergeCell ref="G39:I39"/>
    <mergeCell ref="J39:L39"/>
    <mergeCell ref="G40:I40"/>
    <mergeCell ref="J40:L40"/>
    <mergeCell ref="A46:D46"/>
    <mergeCell ref="E46:H46"/>
    <mergeCell ref="I46:L46"/>
    <mergeCell ref="M46:P46"/>
    <mergeCell ref="Q46:T46"/>
    <mergeCell ref="U46:W46"/>
    <mergeCell ref="X46:AA46"/>
    <mergeCell ref="AB46:AD46"/>
    <mergeCell ref="A47:D47"/>
    <mergeCell ref="E47:H47"/>
    <mergeCell ref="I47:L47"/>
    <mergeCell ref="M47:P47"/>
    <mergeCell ref="Q47:T47"/>
    <mergeCell ref="U47:W47"/>
    <mergeCell ref="X47:AA47"/>
    <mergeCell ref="AB47:AD47"/>
    <mergeCell ref="A48:D48"/>
    <mergeCell ref="E48:H48"/>
    <mergeCell ref="I48:L48"/>
    <mergeCell ref="M48:P48"/>
    <mergeCell ref="Q48:T48"/>
    <mergeCell ref="U48:W48"/>
    <mergeCell ref="X48:AA48"/>
    <mergeCell ref="AB48:AD48"/>
    <mergeCell ref="J50:AA50"/>
    <mergeCell ref="AB50:AD50"/>
    <mergeCell ref="F52:O52"/>
    <mergeCell ref="P52:Y52"/>
    <mergeCell ref="Z52:AD52"/>
    <mergeCell ref="A56:H56"/>
    <mergeCell ref="I56:AD56"/>
    <mergeCell ref="A61:H61"/>
    <mergeCell ref="I61:AD61"/>
    <mergeCell ref="AF61:AG61"/>
    <mergeCell ref="A65:H65"/>
    <mergeCell ref="I65:AD65"/>
    <mergeCell ref="A18:F21"/>
    <mergeCell ref="G18:I20"/>
    <mergeCell ref="J18:L20"/>
    <mergeCell ref="M18:O21"/>
    <mergeCell ref="P18:R20"/>
    <mergeCell ref="S18:U21"/>
    <mergeCell ref="AB19:AD21"/>
    <mergeCell ref="Y20:AA21"/>
    <mergeCell ref="A22:A23"/>
    <mergeCell ref="B22:F23"/>
    <mergeCell ref="M22:O23"/>
    <mergeCell ref="S22:U23"/>
    <mergeCell ref="Y22:AA23"/>
    <mergeCell ref="AB22:AD26"/>
    <mergeCell ref="A25:A26"/>
    <mergeCell ref="B25:F26"/>
    <mergeCell ref="M25:O26"/>
    <mergeCell ref="S25:U26"/>
    <mergeCell ref="Y25:AA26"/>
    <mergeCell ref="A34:F35"/>
    <mergeCell ref="M34:O35"/>
    <mergeCell ref="A36:A37"/>
    <mergeCell ref="B36:F37"/>
    <mergeCell ref="M36:O37"/>
    <mergeCell ref="A39:A40"/>
    <mergeCell ref="B39:F40"/>
    <mergeCell ref="M39:O40"/>
  </mergeCells>
  <phoneticPr fontId="1"/>
  <dataValidations count="28">
    <dataValidation allowBlank="1" showDropDown="0" showInputMessage="1" showErrorMessage="1" prompt="左の計画に対し、実施年度に実施した措置を記載" sqref="P8:T11"/>
    <dataValidation allowBlank="1" showDropDown="0" showInputMessage="1" showErrorMessage="1" prompt="自動で転記" sqref="V25:X26 J37:L40 G40:I40 A8:C11 G8:G11 N8:O11"/>
    <dataValidation type="list" allowBlank="1" showDropDown="0" showInputMessage="1" showErrorMessage="1" prompt="計画に対し実施できた措置について、_x000a_・計画どおり実施できた　５点_x000a_・一部実施できた　３点_x000a_・実施できなかった　０点_x000a_として、ドロップダウンリスト（▼）から選択" sqref="AB8:AD11">
      <formula1>$AG$8:$AG$10</formula1>
    </dataValidation>
    <dataValidation allowBlank="1" showDropDown="0" showInputMessage="1" showErrorMessage="1" prompt="左欄の措置を実施できた理由（実施できなかった理由・一部実施できなかった理由）を記載" sqref="U8:Y11"/>
    <dataValidation type="decimal" allowBlank="1" showDropDown="0" showInputMessage="1" showErrorMessage="1" prompt="措置を実施することで排出量（温室効果ガスまたは原単位）が削減できたと想定される割合（％）を記載" sqref="Z8:AA11">
      <formula1>0</formula1>
      <formula2>1</formula2>
    </dataValidation>
    <dataValidation allowBlank="1" showDropDown="0" showInputMessage="1" showErrorMessage="1" prompt="自動計算" sqref="U48:AD48 AB13:AD13 M36:O40 P24:AA24 Y22:AA23 Y25:AA26 S22:U23 S25:U26 M22:O26"/>
    <dataValidation allowBlank="1" showDropDown="0" showInputMessage="1" showErrorMessage="1" prompt="実施年度の温室効果ガスを入力_x000a_※A/Bを選択した場合も必ず入力が必要_x000a_※別紙２の温室効果ガス排出量が自動で転記されますが、修正が必要な場合は手入力してください" sqref="P23:R23"/>
    <dataValidation allowBlank="1" showDropDown="0" showInputMessage="1" showErrorMessage="1" prompt="電気の係数を基準年度に固定した場合の温室効果ガス排出量を入力してください_x000a_※別紙２で自動計算された値が自動転記されますが、修正が必要な場合は手入力してください" sqref="V23:X23"/>
    <dataValidation allowBlank="1" showDropDown="0" showInputMessage="1" showErrorMessage="1" prompt="A/Bを選択した場合は、この欄に実施年度のBの値を入力してください" sqref="P25:R25"/>
    <dataValidation type="list" allowBlank="1" showDropDown="0" showInputMessage="1" showErrorMessage="1" prompt="基準年度から契約電気事業者を変更した場合は「有」を、変更していない場合は「無」をドロップダウンリスト（▼）から選択" sqref="AB22:AD26">
      <formula1>$AF$22:$AF$23</formula1>
    </dataValidation>
    <dataValidation allowBlank="1" showDropDown="0" showInputMessage="1" showErrorMessage="1" prompt="＜任意記載項目＞_x000a_基準年度以前の、大幅な削減を行った年度の前年を記入_x000a_※該当しない事業者は記載不要です" sqref="H35"/>
    <dataValidation allowBlank="1" showDropDown="0" showInputMessage="1" showErrorMessage="1" prompt="＜任意記載項目＞_x000a_基準年度以前の、大幅な削減を行った年度の前年の温室効果ガス排出量を記入_x000a_※該当しない事業者は記載不要です" sqref="G37:I37"/>
    <dataValidation allowBlank="1" showDropDown="0" showInputMessage="1" showErrorMessage="1" prompt="＜任意記載項目＞_x000a_※自動計算_x000a_※右に該当する事業者のうち、Ａ／Ｂを選択した事業者はＢの値を入力してください" sqref="G38:I38"/>
    <dataValidation allowBlank="1" showDropDown="0" showInputMessage="1" showErrorMessage="1" prompt="＜任意記載項目＞_x000a_基準年度以前の、大幅な削減を行った年度の前年のＢの値を記入_x000a_※該当しない事業者は記載不要です" sqref="G39:I39"/>
    <dataValidation allowBlank="1" showDropDown="0" showInputMessage="1" showErrorMessage="1" prompt="自動で転記_x000a_※計画書提出時点から変更があった場合は、変更後の計画書を提出願います。" sqref="G23:L26"/>
    <dataValidation allowBlank="1" showDropDown="0" showInputMessage="1" showErrorMessage="1" prompt="自動転記_x000a_※目標を変更する場合は、変更後の計画書を提出してください" sqref="A22:A24 A36:A38"/>
    <dataValidation type="list" allowBlank="1" showDropDown="0" showInputMessage="1" showErrorMessage="1" sqref="G35 J35">
      <formula1>"平成,令和"</formula1>
    </dataValidation>
    <dataValidation allowBlank="1" showDropDown="0" showInputMessage="1" showErrorMessage="1" prompt="実施年度内にJクレジットを購入し、自社の温室効果ガス排出量をカーボンオフセットした場合、その削減量を記入_x000a_※購入していない場合は記入は不要です" sqref="A48:D48"/>
    <dataValidation allowBlank="1" showDropDown="0" showInputMessage="1" showErrorMessage="1" prompt="実施年度内に国内クレジットを購入し、自社の温室効果ガス排出量をカーボンオフセットした場合、その削減量を記入_x000a_※購入していない場合は記入は不要です" sqref="E48:H48"/>
    <dataValidation allowBlank="1" showDropDown="0" showInputMessage="1" showErrorMessage="1" prompt="実施年度内にJ-VERを購入し、自社の温室効果ガス排出量をカーボンオフセットした場合、その削減量を記入_x000a_※購入していない場合は記入は不要です" sqref="I48:L48"/>
    <dataValidation allowBlank="1" showDropDown="0" showInputMessage="1" showErrorMessage="1" prompt="実施年度内にグリーン電力証書を購入し、自社の温室効果ガス排出量をカーボンオフセットした場合、その削減量を記入_x000a_※購入していない場合は記入は不要です" sqref="M48:P48"/>
    <dataValidation allowBlank="1" showDropDown="0" showInputMessage="1" showErrorMessage="1" prompt="実施年度内にグリーン熱証書を購入し、自社の温室効果ガス排出量をカーボンオフセットした場合、その削減量を記入_x000a_※購入していない場合は記入は不要です" sqref="Q48:T48"/>
    <dataValidation allowBlank="1" showDropDown="0" showInputMessage="1" showErrorMessage="1" prompt="以下の基準により自動採点_x000a_・カーボオフセットを実施し、オフセット後の温室効果ガス排出量が基準を下回った場合　５点_x000a_・カーボオフセットを実施したが、オフセット後の温室効果ガス排出量が基準を上回った場合　３点_x000a_・カーボンオフセット実施なし　０点" sqref="AB50:AD50"/>
    <dataValidation allowBlank="1" showDropDown="0" showInputMessage="1" showErrorMessage="1" prompt="実施した対策について、総括を行ってください。_x000a_例：実施年度には、計画どおり、エネルギ－使用を合理化するため、使用量を計測し集中管理を実施した。等" sqref="I56:AD56"/>
    <dataValidation allowBlank="1" showDropDown="0" showInputMessage="1" showErrorMessage="1" prompt="選択した指標（※１）の増減（※２）について、総合的に理由を分析して記載_x000a__x000a_※１：温室効果ガス排出量Ａまたは原単位排出量Ａ／Ｂ_x000a_※２：実施年度の対基準年度比_x000a__x000a_例：設備の運用改善と製品構成の変化により、温室効果ガス排出量を○％削減した。一方、電気の排出係数の変化により○％増加し、増減が相殺されている。" sqref="I61:AD61"/>
    <dataValidation allowBlank="1" showDropDown="0" showInputMessage="1" showErrorMessage="1" prompt="５（２）で行った分析等をふまえ、今後実施する改善措置を記載してください_x000a__x000a_例：生産量及び稼動時間の延長に伴い、燃焼設備の非効率な運転が増加して排出量が大幅に増加した。これを改善するため、負荷を軽減させるよう制御装置の導入と、排熱回収設備の導入を検討する。" sqref="I65:AD65"/>
    <dataValidation allowBlank="1" showDropDown="0" showInputMessage="1" showErrorMessage="1" prompt="以下の基準により自動採点_x000a_・４％以上削減　25点_x000a_・４％未満・目標達成　10点_x000a_・４％未満・目標未達　5点_x000a_・増加目標を設定・実績が増加　０点" sqref="AB28:AD28"/>
    <dataValidation type="list" allowBlank="1" showDropDown="0" showInputMessage="1" showErrorMessage="1" prompt="実施年度（報告年度の前年度）を入力" sqref="I3:J3">
      <formula1>"7,8,9"</formula1>
    </dataValidation>
  </dataValidations>
  <pageMargins left="0.39370078740157483" right="0.39370078740157483" top="0.39370078740157483" bottom="0.19685039370078741" header="0.51181102362204722" footer="0.51181102362204722"/>
  <pageSetup paperSize="9" scale="93" fitToWidth="1" fitToHeight="1" orientation="portrait" usePrinterDefaults="1" r:id="rId1"/>
  <headerFooter alignWithMargins="0"/>
  <rowBreaks count="1" manualBreakCount="1">
    <brk id="42"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5"/>
  </sheetPr>
  <dimension ref="A1:AA105"/>
  <sheetViews>
    <sheetView tabSelected="1" view="pageBreakPreview" zoomScaleSheetLayoutView="100" workbookViewId="0">
      <selection activeCell="G64" sqref="G64"/>
    </sheetView>
  </sheetViews>
  <sheetFormatPr defaultRowHeight="13.5"/>
  <cols>
    <col min="1" max="1" width="3.625" style="519" customWidth="1"/>
    <col min="2" max="2" width="11.125" style="519" customWidth="1"/>
    <col min="3" max="3" width="12.625" style="519" customWidth="1"/>
    <col min="4" max="4" width="7.25" style="519" customWidth="1"/>
    <col min="5" max="5" width="10" style="519" customWidth="1"/>
    <col min="6" max="6" width="6.625" style="519" customWidth="1"/>
    <col min="7" max="7" width="11.375" style="519" customWidth="1"/>
    <col min="8" max="8" width="10" style="519" customWidth="1"/>
    <col min="9" max="9" width="6.625" style="519" customWidth="1"/>
    <col min="10" max="10" width="10.375" style="519" customWidth="1"/>
    <col min="11" max="11" width="10.625" style="519" customWidth="1"/>
    <col min="12" max="12" width="9.875" style="519" customWidth="1"/>
    <col min="13" max="13" width="9.125" style="519" bestFit="1" customWidth="1"/>
    <col min="14" max="14" width="9" style="519" bestFit="1" customWidth="1"/>
    <col min="15" max="16" width="10" style="519" customWidth="1"/>
    <col min="17" max="17" width="8.875" style="519" customWidth="1"/>
    <col min="18" max="16384" width="9" style="519" bestFit="1" customWidth="1"/>
  </cols>
  <sheetData>
    <row r="1" spans="1:25" ht="24">
      <c r="A1" s="520" t="s">
        <v>322</v>
      </c>
    </row>
    <row r="2" spans="1:25" ht="22.5" customHeight="1">
      <c r="A2" s="521" t="s">
        <v>137</v>
      </c>
      <c r="B2" s="521"/>
      <c r="C2" s="521"/>
      <c r="D2" s="521"/>
      <c r="E2" s="542" t="s">
        <v>320</v>
      </c>
      <c r="F2" s="551"/>
      <c r="G2" s="559"/>
      <c r="H2" s="542" t="s">
        <v>141</v>
      </c>
      <c r="I2" s="551"/>
      <c r="J2" s="559"/>
      <c r="K2" s="573" t="s">
        <v>321</v>
      </c>
      <c r="L2" s="584" t="s">
        <v>423</v>
      </c>
      <c r="M2" s="521" t="s">
        <v>323</v>
      </c>
      <c r="N2" s="521"/>
      <c r="O2" s="606" t="s">
        <v>231</v>
      </c>
      <c r="P2" s="606"/>
      <c r="Q2" s="606"/>
    </row>
    <row r="3" spans="1:25" ht="64.5" customHeight="1">
      <c r="A3" s="521"/>
      <c r="B3" s="521"/>
      <c r="C3" s="521"/>
      <c r="D3" s="521"/>
      <c r="E3" s="543" t="s">
        <v>325</v>
      </c>
      <c r="F3" s="521" t="s">
        <v>122</v>
      </c>
      <c r="G3" s="543" t="s">
        <v>118</v>
      </c>
      <c r="H3" s="543" t="s">
        <v>328</v>
      </c>
      <c r="I3" s="521" t="s">
        <v>122</v>
      </c>
      <c r="J3" s="543" t="s">
        <v>239</v>
      </c>
      <c r="K3" s="574"/>
      <c r="L3" s="585"/>
      <c r="M3" s="592" t="s">
        <v>270</v>
      </c>
      <c r="N3" s="599" t="s">
        <v>122</v>
      </c>
      <c r="O3" s="607" t="s">
        <v>424</v>
      </c>
      <c r="P3" s="607" t="s">
        <v>425</v>
      </c>
      <c r="Q3" s="607" t="s">
        <v>426</v>
      </c>
    </row>
    <row r="4" spans="1:25" ht="15" customHeight="1">
      <c r="A4" s="239" t="s">
        <v>288</v>
      </c>
      <c r="B4" s="250" t="s">
        <v>147</v>
      </c>
      <c r="C4" s="250"/>
      <c r="D4" s="250"/>
      <c r="E4" s="285"/>
      <c r="F4" s="295" t="s">
        <v>206</v>
      </c>
      <c r="G4" s="299">
        <f t="shared" ref="G4:G27" si="0">E4*M4</f>
        <v>0</v>
      </c>
      <c r="H4" s="285"/>
      <c r="I4" s="295" t="s">
        <v>206</v>
      </c>
      <c r="J4" s="299">
        <f t="shared" ref="J4:J27" si="1">H4*M4</f>
        <v>0</v>
      </c>
      <c r="K4" s="324">
        <f t="shared" ref="K4:K27" si="2">G4-J4</f>
        <v>0</v>
      </c>
      <c r="L4" s="327">
        <f>K4*別紙２!P4*44/12</f>
        <v>0</v>
      </c>
      <c r="M4" s="335">
        <v>38.299999999999997</v>
      </c>
      <c r="N4" s="346" t="s">
        <v>274</v>
      </c>
      <c r="O4" s="608">
        <f>E4-別紙２!E4</f>
        <v>0</v>
      </c>
      <c r="P4" s="608">
        <f>H4-別紙２!H4</f>
        <v>0</v>
      </c>
      <c r="Q4" s="608">
        <f>K4-別紙２!K4</f>
        <v>0</v>
      </c>
    </row>
    <row r="5" spans="1:25" ht="15" customHeight="1">
      <c r="A5" s="240"/>
      <c r="B5" s="250" t="s">
        <v>4</v>
      </c>
      <c r="C5" s="250"/>
      <c r="D5" s="250"/>
      <c r="E5" s="285"/>
      <c r="F5" s="295" t="s">
        <v>206</v>
      </c>
      <c r="G5" s="299">
        <f t="shared" si="0"/>
        <v>0</v>
      </c>
      <c r="H5" s="285"/>
      <c r="I5" s="295" t="s">
        <v>206</v>
      </c>
      <c r="J5" s="299">
        <f t="shared" si="1"/>
        <v>0</v>
      </c>
      <c r="K5" s="324">
        <f t="shared" si="2"/>
        <v>0</v>
      </c>
      <c r="L5" s="327">
        <f>K5*別紙２!P5*44/12</f>
        <v>0</v>
      </c>
      <c r="M5" s="335">
        <v>34.799999999999997</v>
      </c>
      <c r="N5" s="346" t="s">
        <v>274</v>
      </c>
      <c r="O5" s="608">
        <f>E5-別紙２!E5</f>
        <v>0</v>
      </c>
      <c r="P5" s="608">
        <f>H5-別紙２!H5</f>
        <v>0</v>
      </c>
      <c r="Q5" s="608">
        <f>K5-別紙２!K5</f>
        <v>0</v>
      </c>
    </row>
    <row r="6" spans="1:25" ht="15" customHeight="1">
      <c r="A6" s="240"/>
      <c r="B6" s="250" t="s">
        <v>45</v>
      </c>
      <c r="C6" s="250"/>
      <c r="D6" s="250"/>
      <c r="E6" s="285"/>
      <c r="F6" s="295" t="s">
        <v>206</v>
      </c>
      <c r="G6" s="299">
        <f t="shared" si="0"/>
        <v>0</v>
      </c>
      <c r="H6" s="285"/>
      <c r="I6" s="295" t="s">
        <v>206</v>
      </c>
      <c r="J6" s="299">
        <f t="shared" si="1"/>
        <v>0</v>
      </c>
      <c r="K6" s="324">
        <f t="shared" si="2"/>
        <v>0</v>
      </c>
      <c r="L6" s="327">
        <f>K6*別紙２!P6*44/12</f>
        <v>0</v>
      </c>
      <c r="M6" s="335">
        <v>33.4</v>
      </c>
      <c r="N6" s="346" t="s">
        <v>274</v>
      </c>
      <c r="O6" s="608">
        <f>E6-別紙２!E6</f>
        <v>0</v>
      </c>
      <c r="P6" s="608">
        <f>H6-別紙２!H6</f>
        <v>0</v>
      </c>
      <c r="Q6" s="608">
        <f>K6-別紙２!K6</f>
        <v>0</v>
      </c>
    </row>
    <row r="7" spans="1:25" ht="15" customHeight="1">
      <c r="A7" s="240"/>
      <c r="B7" s="250" t="s">
        <v>63</v>
      </c>
      <c r="C7" s="250"/>
      <c r="D7" s="250"/>
      <c r="E7" s="285"/>
      <c r="F7" s="295" t="s">
        <v>206</v>
      </c>
      <c r="G7" s="299">
        <f t="shared" si="0"/>
        <v>0</v>
      </c>
      <c r="H7" s="285"/>
      <c r="I7" s="295" t="s">
        <v>206</v>
      </c>
      <c r="J7" s="299">
        <f t="shared" si="1"/>
        <v>0</v>
      </c>
      <c r="K7" s="324">
        <f t="shared" si="2"/>
        <v>0</v>
      </c>
      <c r="L7" s="327">
        <f>K7*別紙２!P7*44/12</f>
        <v>0</v>
      </c>
      <c r="M7" s="335">
        <v>33.299999999999997</v>
      </c>
      <c r="N7" s="346" t="s">
        <v>274</v>
      </c>
      <c r="O7" s="608">
        <f>E7-別紙２!E7</f>
        <v>0</v>
      </c>
      <c r="P7" s="608">
        <f>H7-別紙２!H7</f>
        <v>0</v>
      </c>
      <c r="Q7" s="608">
        <f>K7-別紙２!K7</f>
        <v>0</v>
      </c>
    </row>
    <row r="8" spans="1:25" ht="15" customHeight="1">
      <c r="A8" s="240"/>
      <c r="B8" s="251" t="s">
        <v>329</v>
      </c>
      <c r="C8" s="251"/>
      <c r="D8" s="251"/>
      <c r="E8" s="285"/>
      <c r="F8" s="295" t="s">
        <v>206</v>
      </c>
      <c r="G8" s="299">
        <f t="shared" si="0"/>
        <v>0</v>
      </c>
      <c r="H8" s="285"/>
      <c r="I8" s="295" t="s">
        <v>206</v>
      </c>
      <c r="J8" s="299">
        <f t="shared" si="1"/>
        <v>0</v>
      </c>
      <c r="K8" s="324">
        <f t="shared" si="2"/>
        <v>0</v>
      </c>
      <c r="L8" s="327">
        <f>K8*別紙２!P8*44/12</f>
        <v>0</v>
      </c>
      <c r="M8" s="335">
        <v>36.5</v>
      </c>
      <c r="N8" s="346" t="s">
        <v>274</v>
      </c>
      <c r="O8" s="608">
        <f>E8-別紙２!E8</f>
        <v>0</v>
      </c>
      <c r="P8" s="608">
        <f>H8-別紙２!H8</f>
        <v>0</v>
      </c>
      <c r="Q8" s="608">
        <f>K8-別紙２!K8</f>
        <v>0</v>
      </c>
    </row>
    <row r="9" spans="1:25" ht="15" customHeight="1">
      <c r="A9" s="240"/>
      <c r="B9" s="251" t="s">
        <v>330</v>
      </c>
      <c r="C9" s="251"/>
      <c r="D9" s="251"/>
      <c r="E9" s="285"/>
      <c r="F9" s="295" t="s">
        <v>206</v>
      </c>
      <c r="G9" s="299">
        <f t="shared" si="0"/>
        <v>0</v>
      </c>
      <c r="H9" s="285"/>
      <c r="I9" s="295" t="s">
        <v>206</v>
      </c>
      <c r="J9" s="299">
        <f t="shared" si="1"/>
        <v>0</v>
      </c>
      <c r="K9" s="324">
        <f t="shared" si="2"/>
        <v>0</v>
      </c>
      <c r="L9" s="327">
        <f>K9*別紙２!P9*44/12</f>
        <v>0</v>
      </c>
      <c r="M9" s="335">
        <v>38</v>
      </c>
      <c r="N9" s="346" t="s">
        <v>274</v>
      </c>
      <c r="O9" s="608">
        <f>E9-別紙２!E9</f>
        <v>0</v>
      </c>
      <c r="P9" s="608">
        <f>H9-別紙２!H9</f>
        <v>0</v>
      </c>
      <c r="Q9" s="608">
        <f>K9-別紙２!K9</f>
        <v>0</v>
      </c>
    </row>
    <row r="10" spans="1:25" ht="15" customHeight="1">
      <c r="A10" s="240"/>
      <c r="B10" s="251" t="s">
        <v>331</v>
      </c>
      <c r="C10" s="251"/>
      <c r="D10" s="251"/>
      <c r="E10" s="285"/>
      <c r="F10" s="295" t="s">
        <v>206</v>
      </c>
      <c r="G10" s="299">
        <f t="shared" si="0"/>
        <v>0</v>
      </c>
      <c r="H10" s="285"/>
      <c r="I10" s="295" t="s">
        <v>206</v>
      </c>
      <c r="J10" s="299">
        <f t="shared" si="1"/>
        <v>0</v>
      </c>
      <c r="K10" s="324">
        <f t="shared" si="2"/>
        <v>0</v>
      </c>
      <c r="L10" s="327">
        <f>K10*別紙２!P10*44/12</f>
        <v>0</v>
      </c>
      <c r="M10" s="335">
        <v>38.9</v>
      </c>
      <c r="N10" s="346" t="s">
        <v>274</v>
      </c>
      <c r="O10" s="608">
        <f>E10-別紙２!E10</f>
        <v>0</v>
      </c>
      <c r="P10" s="608">
        <f>H10-別紙２!H10</f>
        <v>0</v>
      </c>
      <c r="Q10" s="608">
        <f>K10-別紙２!K10</f>
        <v>0</v>
      </c>
    </row>
    <row r="11" spans="1:25" ht="15" customHeight="1">
      <c r="A11" s="240"/>
      <c r="B11" s="251" t="s">
        <v>215</v>
      </c>
      <c r="C11" s="251"/>
      <c r="D11" s="251"/>
      <c r="E11" s="285"/>
      <c r="F11" s="295" t="s">
        <v>206</v>
      </c>
      <c r="G11" s="299">
        <f t="shared" si="0"/>
        <v>0</v>
      </c>
      <c r="H11" s="285"/>
      <c r="I11" s="295" t="s">
        <v>206</v>
      </c>
      <c r="J11" s="299">
        <f t="shared" si="1"/>
        <v>0</v>
      </c>
      <c r="K11" s="324">
        <f t="shared" si="2"/>
        <v>0</v>
      </c>
      <c r="L11" s="327">
        <f>K11*別紙２!P11*44/12</f>
        <v>0</v>
      </c>
      <c r="M11" s="335">
        <v>41.8</v>
      </c>
      <c r="N11" s="346" t="s">
        <v>274</v>
      </c>
      <c r="O11" s="608">
        <f>E11-別紙２!E11</f>
        <v>0</v>
      </c>
      <c r="P11" s="608">
        <f>H11-別紙２!H11</f>
        <v>0</v>
      </c>
      <c r="Q11" s="608">
        <f>K11-別紙２!K11</f>
        <v>0</v>
      </c>
    </row>
    <row r="12" spans="1:25" ht="15" customHeight="1">
      <c r="A12" s="240"/>
      <c r="B12" s="251" t="s">
        <v>332</v>
      </c>
      <c r="C12" s="251"/>
      <c r="D12" s="251"/>
      <c r="E12" s="285"/>
      <c r="F12" s="295" t="s">
        <v>333</v>
      </c>
      <c r="G12" s="299">
        <f t="shared" si="0"/>
        <v>0</v>
      </c>
      <c r="H12" s="285"/>
      <c r="I12" s="295" t="s">
        <v>333</v>
      </c>
      <c r="J12" s="299">
        <f t="shared" si="1"/>
        <v>0</v>
      </c>
      <c r="K12" s="324">
        <f t="shared" si="2"/>
        <v>0</v>
      </c>
      <c r="L12" s="327">
        <f>K12*別紙２!P12*44/12</f>
        <v>0</v>
      </c>
      <c r="M12" s="335">
        <v>40</v>
      </c>
      <c r="N12" s="346" t="s">
        <v>326</v>
      </c>
      <c r="O12" s="608">
        <f>E12-別紙２!E12</f>
        <v>0</v>
      </c>
      <c r="P12" s="608">
        <f>H12-別紙２!H12</f>
        <v>0</v>
      </c>
      <c r="Q12" s="608">
        <f>K12-別紙２!K12</f>
        <v>0</v>
      </c>
    </row>
    <row r="13" spans="1:25" ht="15" customHeight="1">
      <c r="A13" s="240"/>
      <c r="B13" s="251" t="s">
        <v>66</v>
      </c>
      <c r="C13" s="251"/>
      <c r="D13" s="251"/>
      <c r="E13" s="285"/>
      <c r="F13" s="295" t="s">
        <v>333</v>
      </c>
      <c r="G13" s="299">
        <f t="shared" si="0"/>
        <v>0</v>
      </c>
      <c r="H13" s="285"/>
      <c r="I13" s="295" t="s">
        <v>333</v>
      </c>
      <c r="J13" s="299">
        <f t="shared" si="1"/>
        <v>0</v>
      </c>
      <c r="K13" s="324">
        <f t="shared" si="2"/>
        <v>0</v>
      </c>
      <c r="L13" s="327">
        <f>K13*別紙２!P13*44/12</f>
        <v>0</v>
      </c>
      <c r="M13" s="335">
        <v>34.1</v>
      </c>
      <c r="N13" s="346" t="s">
        <v>326</v>
      </c>
      <c r="O13" s="608">
        <f>E13-別紙２!E13</f>
        <v>0</v>
      </c>
      <c r="P13" s="608">
        <f>H13-別紙２!H13</f>
        <v>0</v>
      </c>
      <c r="Q13" s="608">
        <f>K13-別紙２!K13</f>
        <v>0</v>
      </c>
    </row>
    <row r="14" spans="1:25" ht="15" customHeight="1">
      <c r="A14" s="240"/>
      <c r="B14" s="252" t="s">
        <v>146</v>
      </c>
      <c r="C14" s="250" t="s">
        <v>334</v>
      </c>
      <c r="D14" s="250"/>
      <c r="E14" s="285"/>
      <c r="F14" s="295" t="s">
        <v>333</v>
      </c>
      <c r="G14" s="299">
        <f t="shared" si="0"/>
        <v>0</v>
      </c>
      <c r="H14" s="285"/>
      <c r="I14" s="295" t="s">
        <v>333</v>
      </c>
      <c r="J14" s="299">
        <f t="shared" si="1"/>
        <v>0</v>
      </c>
      <c r="K14" s="324">
        <f t="shared" si="2"/>
        <v>0</v>
      </c>
      <c r="L14" s="327">
        <f>K14*別紙２!P14*44/12</f>
        <v>0</v>
      </c>
      <c r="M14" s="335">
        <v>50.1</v>
      </c>
      <c r="N14" s="346" t="s">
        <v>326</v>
      </c>
      <c r="O14" s="608">
        <f>E14-別紙２!E14</f>
        <v>0</v>
      </c>
      <c r="P14" s="608">
        <f>H14-別紙２!H14</f>
        <v>0</v>
      </c>
      <c r="Q14" s="608">
        <f>K14-別紙２!K14</f>
        <v>0</v>
      </c>
    </row>
    <row r="15" spans="1:25" ht="15" customHeight="1">
      <c r="A15" s="240"/>
      <c r="B15" s="253"/>
      <c r="C15" s="250" t="s">
        <v>20</v>
      </c>
      <c r="D15" s="250"/>
      <c r="E15" s="285"/>
      <c r="F15" s="295" t="s">
        <v>335</v>
      </c>
      <c r="G15" s="299">
        <f t="shared" si="0"/>
        <v>0</v>
      </c>
      <c r="H15" s="285"/>
      <c r="I15" s="295" t="s">
        <v>335</v>
      </c>
      <c r="J15" s="299">
        <f t="shared" si="1"/>
        <v>0</v>
      </c>
      <c r="K15" s="324">
        <f t="shared" si="2"/>
        <v>0</v>
      </c>
      <c r="L15" s="327">
        <f>K15*別紙２!P15*44/12</f>
        <v>0</v>
      </c>
      <c r="M15" s="335">
        <v>46.1</v>
      </c>
      <c r="N15" s="346" t="s">
        <v>261</v>
      </c>
      <c r="O15" s="608">
        <f>E15-別紙２!E15</f>
        <v>0</v>
      </c>
      <c r="P15" s="608">
        <f>H15-別紙２!H15</f>
        <v>0</v>
      </c>
      <c r="Q15" s="608">
        <f>K15-別紙２!K15</f>
        <v>0</v>
      </c>
    </row>
    <row r="16" spans="1:25" ht="15" customHeight="1">
      <c r="A16" s="240"/>
      <c r="B16" s="252" t="s">
        <v>336</v>
      </c>
      <c r="C16" s="250" t="s">
        <v>315</v>
      </c>
      <c r="D16" s="250"/>
      <c r="E16" s="285"/>
      <c r="F16" s="295" t="s">
        <v>333</v>
      </c>
      <c r="G16" s="299">
        <f t="shared" si="0"/>
        <v>0</v>
      </c>
      <c r="H16" s="285"/>
      <c r="I16" s="295" t="s">
        <v>333</v>
      </c>
      <c r="J16" s="299">
        <f t="shared" si="1"/>
        <v>0</v>
      </c>
      <c r="K16" s="324">
        <f t="shared" si="2"/>
        <v>0</v>
      </c>
      <c r="L16" s="327">
        <f>K16*別紙２!P16*44/12</f>
        <v>0</v>
      </c>
      <c r="M16" s="335">
        <v>54.7</v>
      </c>
      <c r="N16" s="346" t="s">
        <v>326</v>
      </c>
      <c r="O16" s="608">
        <f>E16-別紙２!E16</f>
        <v>0</v>
      </c>
      <c r="P16" s="608">
        <f>H16-別紙２!H16</f>
        <v>0</v>
      </c>
      <c r="Q16" s="608">
        <f>K16-別紙２!K16</f>
        <v>0</v>
      </c>
      <c r="S16" s="235" t="s">
        <v>338</v>
      </c>
      <c r="T16" s="235"/>
      <c r="U16" s="235"/>
      <c r="V16" s="235"/>
      <c r="W16" s="235"/>
      <c r="X16" s="235"/>
      <c r="Y16" s="376"/>
    </row>
    <row r="17" spans="1:27" ht="15" customHeight="1">
      <c r="A17" s="240"/>
      <c r="B17" s="253"/>
      <c r="C17" s="250" t="s">
        <v>339</v>
      </c>
      <c r="D17" s="250"/>
      <c r="E17" s="285"/>
      <c r="F17" s="295" t="s">
        <v>335</v>
      </c>
      <c r="G17" s="299">
        <f t="shared" si="0"/>
        <v>0</v>
      </c>
      <c r="H17" s="285"/>
      <c r="I17" s="295" t="s">
        <v>335</v>
      </c>
      <c r="J17" s="299">
        <f t="shared" si="1"/>
        <v>0</v>
      </c>
      <c r="K17" s="324">
        <f t="shared" si="2"/>
        <v>0</v>
      </c>
      <c r="L17" s="327">
        <f>K17*別紙２!P17*44/12</f>
        <v>0</v>
      </c>
      <c r="M17" s="335">
        <v>38.4</v>
      </c>
      <c r="N17" s="346" t="s">
        <v>261</v>
      </c>
      <c r="O17" s="608">
        <f>E17-別紙２!E17</f>
        <v>0</v>
      </c>
      <c r="P17" s="608">
        <f>H17-別紙２!H17</f>
        <v>0</v>
      </c>
      <c r="Q17" s="608">
        <f>K17-別紙２!K17</f>
        <v>0</v>
      </c>
      <c r="S17" s="235"/>
      <c r="T17" s="235"/>
      <c r="U17" s="235"/>
      <c r="V17" s="235"/>
      <c r="W17" s="235"/>
      <c r="X17" s="235"/>
      <c r="Y17" s="235" t="s">
        <v>342</v>
      </c>
    </row>
    <row r="18" spans="1:27" ht="15" customHeight="1">
      <c r="A18" s="240"/>
      <c r="B18" s="254" t="s">
        <v>76</v>
      </c>
      <c r="C18" s="250" t="s">
        <v>343</v>
      </c>
      <c r="D18" s="250"/>
      <c r="E18" s="285"/>
      <c r="F18" s="295" t="s">
        <v>333</v>
      </c>
      <c r="G18" s="299">
        <f t="shared" si="0"/>
        <v>0</v>
      </c>
      <c r="H18" s="285"/>
      <c r="I18" s="295" t="s">
        <v>333</v>
      </c>
      <c r="J18" s="299">
        <f t="shared" si="1"/>
        <v>0</v>
      </c>
      <c r="K18" s="324">
        <f t="shared" si="2"/>
        <v>0</v>
      </c>
      <c r="L18" s="327">
        <f>K18*別紙２!P18*44/12</f>
        <v>0</v>
      </c>
      <c r="M18" s="335">
        <v>28.6</v>
      </c>
      <c r="N18" s="346" t="s">
        <v>326</v>
      </c>
      <c r="O18" s="608">
        <f>E18-別紙２!E18</f>
        <v>0</v>
      </c>
      <c r="P18" s="608">
        <f>H18-別紙２!H18</f>
        <v>0</v>
      </c>
      <c r="Q18" s="608">
        <f>K18-別紙２!K18</f>
        <v>0</v>
      </c>
    </row>
    <row r="19" spans="1:27" ht="15" customHeight="1">
      <c r="A19" s="240"/>
      <c r="B19" s="255"/>
      <c r="C19" s="250" t="s">
        <v>346</v>
      </c>
      <c r="D19" s="250"/>
      <c r="E19" s="285"/>
      <c r="F19" s="295" t="s">
        <v>333</v>
      </c>
      <c r="G19" s="299">
        <f t="shared" si="0"/>
        <v>0</v>
      </c>
      <c r="H19" s="285"/>
      <c r="I19" s="295" t="s">
        <v>333</v>
      </c>
      <c r="J19" s="299">
        <f t="shared" si="1"/>
        <v>0</v>
      </c>
      <c r="K19" s="324">
        <f t="shared" si="2"/>
        <v>0</v>
      </c>
      <c r="L19" s="327">
        <f>K19*別紙２!P19*44/12</f>
        <v>0</v>
      </c>
      <c r="M19" s="335">
        <v>25.2</v>
      </c>
      <c r="N19" s="346" t="s">
        <v>326</v>
      </c>
      <c r="O19" s="608">
        <f>E19-別紙２!E19</f>
        <v>0</v>
      </c>
      <c r="P19" s="608">
        <f>H19-別紙２!H19</f>
        <v>0</v>
      </c>
      <c r="Q19" s="608">
        <f>K19-別紙２!K19</f>
        <v>0</v>
      </c>
    </row>
    <row r="20" spans="1:27" ht="15" customHeight="1">
      <c r="A20" s="240"/>
      <c r="B20" s="256"/>
      <c r="C20" s="250" t="s">
        <v>109</v>
      </c>
      <c r="D20" s="250"/>
      <c r="E20" s="285"/>
      <c r="F20" s="295" t="s">
        <v>333</v>
      </c>
      <c r="G20" s="299">
        <f t="shared" si="0"/>
        <v>0</v>
      </c>
      <c r="H20" s="285"/>
      <c r="I20" s="295" t="s">
        <v>333</v>
      </c>
      <c r="J20" s="299">
        <f t="shared" si="1"/>
        <v>0</v>
      </c>
      <c r="K20" s="324">
        <f t="shared" si="2"/>
        <v>0</v>
      </c>
      <c r="L20" s="327">
        <f>K20*別紙２!P20*44/12</f>
        <v>0</v>
      </c>
      <c r="M20" s="335">
        <v>27.8</v>
      </c>
      <c r="N20" s="346" t="s">
        <v>326</v>
      </c>
      <c r="O20" s="608">
        <f>E20-別紙２!E20</f>
        <v>0</v>
      </c>
      <c r="P20" s="608">
        <f>H20-別紙２!H20</f>
        <v>0</v>
      </c>
      <c r="Q20" s="608">
        <f>K20-別紙２!K20</f>
        <v>0</v>
      </c>
    </row>
    <row r="21" spans="1:27" ht="15" customHeight="1">
      <c r="A21" s="240"/>
      <c r="B21" s="251" t="s">
        <v>337</v>
      </c>
      <c r="C21" s="251"/>
      <c r="D21" s="251"/>
      <c r="E21" s="285"/>
      <c r="F21" s="295" t="s">
        <v>333</v>
      </c>
      <c r="G21" s="299">
        <f t="shared" si="0"/>
        <v>0</v>
      </c>
      <c r="H21" s="285"/>
      <c r="I21" s="295" t="s">
        <v>333</v>
      </c>
      <c r="J21" s="299">
        <f t="shared" si="1"/>
        <v>0</v>
      </c>
      <c r="K21" s="324">
        <f t="shared" si="2"/>
        <v>0</v>
      </c>
      <c r="L21" s="327">
        <f>K21*別紙２!P21*44/12</f>
        <v>0</v>
      </c>
      <c r="M21" s="335">
        <v>29</v>
      </c>
      <c r="N21" s="346" t="s">
        <v>326</v>
      </c>
      <c r="O21" s="608">
        <f>E21-別紙２!E21</f>
        <v>0</v>
      </c>
      <c r="P21" s="608">
        <f>H21-別紙２!H21</f>
        <v>0</v>
      </c>
      <c r="Q21" s="608">
        <f>K21-別紙２!K21</f>
        <v>0</v>
      </c>
    </row>
    <row r="22" spans="1:27" ht="15" customHeight="1">
      <c r="A22" s="240"/>
      <c r="B22" s="251" t="s">
        <v>344</v>
      </c>
      <c r="C22" s="251"/>
      <c r="D22" s="251"/>
      <c r="E22" s="285"/>
      <c r="F22" s="295" t="s">
        <v>333</v>
      </c>
      <c r="G22" s="299">
        <f t="shared" si="0"/>
        <v>0</v>
      </c>
      <c r="H22" s="285"/>
      <c r="I22" s="295" t="s">
        <v>333</v>
      </c>
      <c r="J22" s="299">
        <f t="shared" si="1"/>
        <v>0</v>
      </c>
      <c r="K22" s="324">
        <f t="shared" si="2"/>
        <v>0</v>
      </c>
      <c r="L22" s="327">
        <f>K22*別紙２!P22*44/12</f>
        <v>0</v>
      </c>
      <c r="M22" s="335">
        <v>37.299999999999997</v>
      </c>
      <c r="N22" s="346" t="s">
        <v>326</v>
      </c>
      <c r="O22" s="608">
        <f>E22-別紙２!E22</f>
        <v>0</v>
      </c>
      <c r="P22" s="608">
        <f>H22-別紙２!H22</f>
        <v>0</v>
      </c>
      <c r="Q22" s="608">
        <f>K22-別紙２!K22</f>
        <v>0</v>
      </c>
    </row>
    <row r="23" spans="1:27" ht="15" customHeight="1">
      <c r="A23" s="240"/>
      <c r="B23" s="251" t="s">
        <v>296</v>
      </c>
      <c r="C23" s="251"/>
      <c r="D23" s="251"/>
      <c r="E23" s="285"/>
      <c r="F23" s="295" t="s">
        <v>335</v>
      </c>
      <c r="G23" s="299">
        <f t="shared" si="0"/>
        <v>0</v>
      </c>
      <c r="H23" s="285"/>
      <c r="I23" s="295" t="s">
        <v>335</v>
      </c>
      <c r="J23" s="299">
        <f t="shared" si="1"/>
        <v>0</v>
      </c>
      <c r="K23" s="324">
        <f t="shared" si="2"/>
        <v>0</v>
      </c>
      <c r="L23" s="327">
        <f>K23*別紙２!P23*44/12</f>
        <v>0</v>
      </c>
      <c r="M23" s="335">
        <v>18.399999999999999</v>
      </c>
      <c r="N23" s="346" t="s">
        <v>261</v>
      </c>
      <c r="O23" s="608">
        <f>E23-別紙２!E23</f>
        <v>0</v>
      </c>
      <c r="P23" s="608">
        <f>H23-別紙２!H23</f>
        <v>0</v>
      </c>
      <c r="Q23" s="608">
        <f>K23-別紙２!K23</f>
        <v>0</v>
      </c>
      <c r="S23" s="235"/>
      <c r="T23" s="235"/>
      <c r="U23" s="235"/>
      <c r="V23" s="235"/>
      <c r="W23" s="235"/>
      <c r="X23" s="235"/>
      <c r="Y23" s="235"/>
      <c r="Z23" s="235"/>
      <c r="AA23" s="235"/>
    </row>
    <row r="24" spans="1:27" ht="15" customHeight="1">
      <c r="A24" s="240"/>
      <c r="B24" s="251" t="s">
        <v>35</v>
      </c>
      <c r="C24" s="251"/>
      <c r="D24" s="251"/>
      <c r="E24" s="285"/>
      <c r="F24" s="295" t="s">
        <v>335</v>
      </c>
      <c r="G24" s="299">
        <f t="shared" si="0"/>
        <v>0</v>
      </c>
      <c r="H24" s="285"/>
      <c r="I24" s="295" t="s">
        <v>335</v>
      </c>
      <c r="J24" s="299">
        <f t="shared" si="1"/>
        <v>0</v>
      </c>
      <c r="K24" s="324">
        <f t="shared" si="2"/>
        <v>0</v>
      </c>
      <c r="L24" s="327">
        <f>K24*別紙２!P24*44/12</f>
        <v>0</v>
      </c>
      <c r="M24" s="336">
        <v>3.23</v>
      </c>
      <c r="N24" s="346" t="s">
        <v>261</v>
      </c>
      <c r="O24" s="608">
        <f>E24-別紙２!E24</f>
        <v>0</v>
      </c>
      <c r="P24" s="608">
        <f>H24-別紙２!H24</f>
        <v>0</v>
      </c>
      <c r="Q24" s="608">
        <f>K24-別紙２!K24</f>
        <v>0</v>
      </c>
      <c r="S24" s="235"/>
      <c r="T24" s="235"/>
      <c r="U24" s="235"/>
      <c r="V24" s="235"/>
      <c r="W24" s="235"/>
      <c r="X24" s="235"/>
      <c r="Y24" s="235"/>
      <c r="Z24" s="235"/>
      <c r="AA24" s="235"/>
    </row>
    <row r="25" spans="1:27" ht="15" customHeight="1">
      <c r="A25" s="240"/>
      <c r="B25" s="251" t="s">
        <v>242</v>
      </c>
      <c r="C25" s="251"/>
      <c r="D25" s="251"/>
      <c r="E25" s="285"/>
      <c r="F25" s="295" t="s">
        <v>335</v>
      </c>
      <c r="G25" s="299">
        <f t="shared" si="0"/>
        <v>0</v>
      </c>
      <c r="H25" s="285"/>
      <c r="I25" s="295" t="s">
        <v>335</v>
      </c>
      <c r="J25" s="299">
        <f t="shared" si="1"/>
        <v>0</v>
      </c>
      <c r="K25" s="324">
        <f t="shared" si="2"/>
        <v>0</v>
      </c>
      <c r="L25" s="327">
        <f>K25*別紙２!P25*44/12</f>
        <v>0</v>
      </c>
      <c r="M25" s="336">
        <v>7.53</v>
      </c>
      <c r="N25" s="346" t="s">
        <v>261</v>
      </c>
      <c r="O25" s="608">
        <f>E25-別紙２!E25</f>
        <v>0</v>
      </c>
      <c r="P25" s="608">
        <f>H25-別紙２!H25</f>
        <v>0</v>
      </c>
      <c r="Q25" s="608">
        <f>K25-別紙２!K25</f>
        <v>0</v>
      </c>
      <c r="S25" s="352"/>
      <c r="T25" s="235"/>
      <c r="U25" s="235"/>
      <c r="V25" s="235"/>
      <c r="W25" s="235"/>
      <c r="X25" s="235"/>
      <c r="Y25" s="235"/>
      <c r="Z25" s="235"/>
      <c r="AA25" s="235"/>
    </row>
    <row r="26" spans="1:27" ht="15" customHeight="1">
      <c r="A26" s="240"/>
      <c r="B26" s="257" t="s">
        <v>350</v>
      </c>
      <c r="C26" s="270" t="s">
        <v>352</v>
      </c>
      <c r="D26" s="280"/>
      <c r="E26" s="285"/>
      <c r="F26" s="295" t="s">
        <v>335</v>
      </c>
      <c r="G26" s="299">
        <f t="shared" si="0"/>
        <v>0</v>
      </c>
      <c r="H26" s="285"/>
      <c r="I26" s="295" t="s">
        <v>335</v>
      </c>
      <c r="J26" s="299">
        <f t="shared" si="1"/>
        <v>0</v>
      </c>
      <c r="K26" s="324">
        <f t="shared" si="2"/>
        <v>0</v>
      </c>
      <c r="L26" s="327">
        <f>K26*別紙２!P26*44/12</f>
        <v>0</v>
      </c>
      <c r="M26" s="337">
        <v>45</v>
      </c>
      <c r="N26" s="346" t="s">
        <v>261</v>
      </c>
      <c r="O26" s="608">
        <f>E26-別紙２!E26</f>
        <v>0</v>
      </c>
      <c r="P26" s="608">
        <f>H26-別紙２!H26</f>
        <v>0</v>
      </c>
      <c r="Q26" s="608">
        <f>K26-別紙２!K26</f>
        <v>0</v>
      </c>
      <c r="S26" s="284" t="s">
        <v>347</v>
      </c>
      <c r="T26" s="356"/>
      <c r="U26" s="360" t="s">
        <v>29</v>
      </c>
      <c r="V26" s="364" t="s">
        <v>348</v>
      </c>
      <c r="W26" s="284"/>
      <c r="X26" s="374" t="s">
        <v>349</v>
      </c>
      <c r="Y26" s="284" t="s">
        <v>12</v>
      </c>
      <c r="Z26" s="380"/>
      <c r="AA26" s="235"/>
    </row>
    <row r="27" spans="1:27" ht="15" customHeight="1">
      <c r="A27" s="240"/>
      <c r="B27" s="258"/>
      <c r="C27" s="271" t="s">
        <v>354</v>
      </c>
      <c r="D27" s="281"/>
      <c r="E27" s="285"/>
      <c r="F27" s="296"/>
      <c r="G27" s="299">
        <f t="shared" si="0"/>
        <v>0</v>
      </c>
      <c r="H27" s="285"/>
      <c r="I27" s="296" t="str">
        <f>IF(F27=0,"",F27)</f>
        <v/>
      </c>
      <c r="J27" s="299">
        <f t="shared" si="1"/>
        <v>0</v>
      </c>
      <c r="K27" s="324">
        <f t="shared" si="2"/>
        <v>0</v>
      </c>
      <c r="L27" s="327">
        <f>K27*別紙２!P27*44/12</f>
        <v>0</v>
      </c>
      <c r="M27" s="338"/>
      <c r="N27" s="296" t="s">
        <v>298</v>
      </c>
      <c r="O27" s="608">
        <f>E27-別紙２!E27</f>
        <v>0</v>
      </c>
      <c r="P27" s="608">
        <f>H27-別紙２!H27</f>
        <v>0</v>
      </c>
      <c r="Q27" s="608">
        <f>K27-別紙２!K27</f>
        <v>0</v>
      </c>
      <c r="S27" s="284"/>
      <c r="T27" s="356"/>
      <c r="U27" s="361"/>
      <c r="V27" s="364"/>
      <c r="W27" s="284"/>
      <c r="X27" s="374"/>
      <c r="Y27" s="284"/>
      <c r="Z27" s="380"/>
      <c r="AA27" s="235"/>
    </row>
    <row r="28" spans="1:27" ht="15" customHeight="1">
      <c r="A28" s="240"/>
      <c r="B28" s="259" t="s">
        <v>14</v>
      </c>
      <c r="C28" s="272"/>
      <c r="D28" s="272"/>
      <c r="E28" s="286"/>
      <c r="F28" s="286"/>
      <c r="G28" s="300">
        <f>SUM(G4:G27)</f>
        <v>0</v>
      </c>
      <c r="H28" s="286"/>
      <c r="I28" s="286"/>
      <c r="J28" s="300">
        <f>SUM(J4:J27)</f>
        <v>0</v>
      </c>
      <c r="K28" s="300">
        <f>SUM(K4:K27)</f>
        <v>0</v>
      </c>
      <c r="L28" s="328">
        <f>SUM(L4:L27)</f>
        <v>0</v>
      </c>
      <c r="M28" s="339"/>
      <c r="N28" s="347"/>
      <c r="O28" s="609">
        <f>SUM(O4:O27)</f>
        <v>0</v>
      </c>
      <c r="P28" s="609">
        <f>SUM(P4:P27)</f>
        <v>0</v>
      </c>
      <c r="Q28" s="575">
        <f>SUM(Q4:Q27)</f>
        <v>0</v>
      </c>
      <c r="S28" s="616" t="s">
        <v>100</v>
      </c>
      <c r="T28" s="618"/>
      <c r="U28" s="362"/>
      <c r="V28" s="365">
        <v>45</v>
      </c>
      <c r="W28" s="370"/>
      <c r="X28" s="375">
        <f t="shared" ref="X28:X38" si="3">U28*V28</f>
        <v>0</v>
      </c>
      <c r="Y28" s="377"/>
      <c r="Z28" s="235"/>
      <c r="AA28" s="235"/>
    </row>
    <row r="29" spans="1:27" ht="15" customHeight="1">
      <c r="A29" s="522" t="s">
        <v>359</v>
      </c>
      <c r="B29" s="251" t="s">
        <v>360</v>
      </c>
      <c r="C29" s="251"/>
      <c r="D29" s="251"/>
      <c r="E29" s="285"/>
      <c r="F29" s="295" t="s">
        <v>189</v>
      </c>
      <c r="G29" s="299">
        <f>E29*M29</f>
        <v>0</v>
      </c>
      <c r="H29" s="285"/>
      <c r="I29" s="295" t="s">
        <v>189</v>
      </c>
      <c r="J29" s="299">
        <f>H29*M29</f>
        <v>0</v>
      </c>
      <c r="K29" s="324">
        <f>+E29-H29</f>
        <v>0</v>
      </c>
      <c r="L29" s="327">
        <f>K29*別紙２!P29</f>
        <v>0</v>
      </c>
      <c r="M29" s="340">
        <v>1.17</v>
      </c>
      <c r="N29" s="600" t="s">
        <v>61</v>
      </c>
      <c r="O29" s="608">
        <f>E29-別紙２!E29</f>
        <v>0</v>
      </c>
      <c r="P29" s="608">
        <f>H29-別紙２!H29</f>
        <v>0</v>
      </c>
      <c r="Q29" s="608">
        <f>K29-別紙２!K29</f>
        <v>0</v>
      </c>
      <c r="S29" s="616" t="s">
        <v>33</v>
      </c>
      <c r="T29" s="618"/>
      <c r="U29" s="362"/>
      <c r="V29" s="365">
        <v>45</v>
      </c>
      <c r="W29" s="370"/>
      <c r="X29" s="375">
        <f t="shared" si="3"/>
        <v>0</v>
      </c>
      <c r="Y29" s="377"/>
      <c r="Z29" s="235"/>
      <c r="AA29" s="235"/>
    </row>
    <row r="30" spans="1:27" ht="15" customHeight="1">
      <c r="A30" s="523"/>
      <c r="B30" s="251" t="s">
        <v>276</v>
      </c>
      <c r="C30" s="251"/>
      <c r="D30" s="251"/>
      <c r="E30" s="285"/>
      <c r="F30" s="295" t="s">
        <v>189</v>
      </c>
      <c r="G30" s="299">
        <f>E30*M30</f>
        <v>0</v>
      </c>
      <c r="H30" s="285"/>
      <c r="I30" s="295" t="s">
        <v>189</v>
      </c>
      <c r="J30" s="299">
        <f>H30*M30</f>
        <v>0</v>
      </c>
      <c r="K30" s="324">
        <f>+E30-H30</f>
        <v>0</v>
      </c>
      <c r="L30" s="327">
        <f>K30*別紙２!P30</f>
        <v>0</v>
      </c>
      <c r="M30" s="340">
        <v>1.19</v>
      </c>
      <c r="N30" s="600" t="s">
        <v>61</v>
      </c>
      <c r="O30" s="608">
        <f>E30-別紙２!E30</f>
        <v>0</v>
      </c>
      <c r="P30" s="608">
        <f>H30-別紙２!H30</f>
        <v>0</v>
      </c>
      <c r="Q30" s="608">
        <f>K30-別紙２!K30</f>
        <v>0</v>
      </c>
      <c r="S30" s="616" t="s">
        <v>50</v>
      </c>
      <c r="T30" s="618"/>
      <c r="U30" s="362"/>
      <c r="V30" s="365">
        <v>46</v>
      </c>
      <c r="W30" s="370"/>
      <c r="X30" s="375">
        <f t="shared" si="3"/>
        <v>0</v>
      </c>
      <c r="Y30" s="377"/>
      <c r="Z30" s="235"/>
      <c r="AA30" s="235"/>
    </row>
    <row r="31" spans="1:27" ht="15" customHeight="1">
      <c r="A31" s="523"/>
      <c r="B31" s="251" t="s">
        <v>364</v>
      </c>
      <c r="C31" s="251"/>
      <c r="D31" s="251"/>
      <c r="E31" s="285"/>
      <c r="F31" s="295" t="s">
        <v>189</v>
      </c>
      <c r="G31" s="299">
        <f>E31*M31</f>
        <v>0</v>
      </c>
      <c r="H31" s="285"/>
      <c r="I31" s="295" t="s">
        <v>189</v>
      </c>
      <c r="J31" s="299">
        <f>H31*M31</f>
        <v>0</v>
      </c>
      <c r="K31" s="324">
        <f>+E31-H31</f>
        <v>0</v>
      </c>
      <c r="L31" s="327">
        <f>K31*別紙２!P31</f>
        <v>0</v>
      </c>
      <c r="M31" s="340">
        <v>1.19</v>
      </c>
      <c r="N31" s="600" t="s">
        <v>61</v>
      </c>
      <c r="O31" s="608">
        <f>E31-別紙２!E31</f>
        <v>0</v>
      </c>
      <c r="P31" s="608">
        <f>H31-別紙２!H31</f>
        <v>0</v>
      </c>
      <c r="Q31" s="608">
        <f>K31-別紙２!K31</f>
        <v>0</v>
      </c>
      <c r="S31" s="616" t="s">
        <v>362</v>
      </c>
      <c r="T31" s="618"/>
      <c r="U31" s="362"/>
      <c r="V31" s="365">
        <v>62</v>
      </c>
      <c r="W31" s="370"/>
      <c r="X31" s="375">
        <f t="shared" si="3"/>
        <v>0</v>
      </c>
      <c r="Y31" s="377"/>
      <c r="Z31" s="235"/>
      <c r="AA31" s="235"/>
    </row>
    <row r="32" spans="1:27" ht="15" customHeight="1">
      <c r="A32" s="523"/>
      <c r="B32" s="251" t="s">
        <v>366</v>
      </c>
      <c r="C32" s="251"/>
      <c r="D32" s="251"/>
      <c r="E32" s="285"/>
      <c r="F32" s="295" t="s">
        <v>189</v>
      </c>
      <c r="G32" s="299">
        <f>E32*M32</f>
        <v>0</v>
      </c>
      <c r="H32" s="285"/>
      <c r="I32" s="295" t="s">
        <v>189</v>
      </c>
      <c r="J32" s="299">
        <f>H32*M32</f>
        <v>0</v>
      </c>
      <c r="K32" s="324">
        <f>+E32-H32</f>
        <v>0</v>
      </c>
      <c r="L32" s="327">
        <f>K32*別紙２!P32</f>
        <v>0</v>
      </c>
      <c r="M32" s="340">
        <v>1.19</v>
      </c>
      <c r="N32" s="600" t="s">
        <v>61</v>
      </c>
      <c r="O32" s="608">
        <f>E32-別紙２!E32</f>
        <v>0</v>
      </c>
      <c r="P32" s="608">
        <f>H32-別紙２!H32</f>
        <v>0</v>
      </c>
      <c r="Q32" s="608">
        <f>K32-別紙２!K32</f>
        <v>0</v>
      </c>
      <c r="S32" s="616" t="s">
        <v>278</v>
      </c>
      <c r="T32" s="618"/>
      <c r="U32" s="362"/>
      <c r="V32" s="365">
        <v>45</v>
      </c>
      <c r="W32" s="370"/>
      <c r="X32" s="375">
        <f t="shared" si="3"/>
        <v>0</v>
      </c>
      <c r="Y32" s="377"/>
      <c r="Z32" s="235"/>
      <c r="AA32" s="235"/>
    </row>
    <row r="33" spans="1:27" ht="15" customHeight="1">
      <c r="A33" s="524"/>
      <c r="B33" s="528" t="s">
        <v>14</v>
      </c>
      <c r="C33" s="528"/>
      <c r="D33" s="528"/>
      <c r="E33" s="544"/>
      <c r="F33" s="544"/>
      <c r="G33" s="300">
        <f>SUM(G29:G32)</f>
        <v>0</v>
      </c>
      <c r="H33" s="544"/>
      <c r="I33" s="544"/>
      <c r="J33" s="300">
        <f>SUM(J29:J32)</f>
        <v>0</v>
      </c>
      <c r="K33" s="575">
        <f>SUM(K29:K32)</f>
        <v>0</v>
      </c>
      <c r="L33" s="586">
        <f>SUM(L29:L32)</f>
        <v>0</v>
      </c>
      <c r="M33" s="593"/>
      <c r="N33" s="601"/>
      <c r="O33" s="609">
        <f>SUM(O29:O32)</f>
        <v>0</v>
      </c>
      <c r="P33" s="609">
        <f>SUM(P29:P32)</f>
        <v>0</v>
      </c>
      <c r="Q33" s="575">
        <f>SUM(Q29:Q32)</f>
        <v>0</v>
      </c>
      <c r="S33" s="616" t="s">
        <v>241</v>
      </c>
      <c r="T33" s="618"/>
      <c r="U33" s="362"/>
      <c r="V33" s="365">
        <v>45</v>
      </c>
      <c r="W33" s="370"/>
      <c r="X33" s="375">
        <f t="shared" si="3"/>
        <v>0</v>
      </c>
      <c r="Y33" s="377"/>
      <c r="Z33" s="235"/>
      <c r="AA33" s="235"/>
    </row>
    <row r="34" spans="1:27" ht="15" customHeight="1">
      <c r="A34" s="523" t="s">
        <v>152</v>
      </c>
      <c r="B34" s="261" t="s">
        <v>367</v>
      </c>
      <c r="C34" s="250" t="s">
        <v>135</v>
      </c>
      <c r="D34" s="250"/>
      <c r="E34" s="545"/>
      <c r="F34" s="552" t="s">
        <v>324</v>
      </c>
      <c r="G34" s="299">
        <f>E34*M34</f>
        <v>0</v>
      </c>
      <c r="H34" s="565"/>
      <c r="I34" s="552" t="s">
        <v>324</v>
      </c>
      <c r="J34" s="315"/>
      <c r="K34" s="576"/>
      <c r="L34" s="587">
        <f>E34*E44</f>
        <v>0</v>
      </c>
      <c r="M34" s="340">
        <v>8.64</v>
      </c>
      <c r="N34" s="600" t="s">
        <v>248</v>
      </c>
      <c r="O34" s="608">
        <f>E34-別紙２!E34</f>
        <v>0</v>
      </c>
      <c r="P34" s="576"/>
      <c r="Q34" s="615"/>
      <c r="S34" s="616" t="s">
        <v>94</v>
      </c>
      <c r="T34" s="618"/>
      <c r="U34" s="362"/>
      <c r="V34" s="365">
        <v>45</v>
      </c>
      <c r="W34" s="370"/>
      <c r="X34" s="375">
        <f t="shared" si="3"/>
        <v>0</v>
      </c>
      <c r="Y34" s="377"/>
      <c r="Z34" s="235"/>
      <c r="AA34" s="235"/>
    </row>
    <row r="35" spans="1:27" ht="15" customHeight="1">
      <c r="A35" s="523"/>
      <c r="B35" s="253"/>
      <c r="C35" s="250" t="s">
        <v>370</v>
      </c>
      <c r="D35" s="250"/>
      <c r="E35" s="545"/>
      <c r="F35" s="552" t="s">
        <v>324</v>
      </c>
      <c r="G35" s="299">
        <f>E35*M35</f>
        <v>0</v>
      </c>
      <c r="H35" s="565"/>
      <c r="I35" s="552" t="s">
        <v>324</v>
      </c>
      <c r="J35" s="316"/>
      <c r="K35" s="576"/>
      <c r="L35" s="587">
        <f>E35*J44</f>
        <v>0</v>
      </c>
      <c r="M35" s="340">
        <v>8.64</v>
      </c>
      <c r="N35" s="600" t="s">
        <v>248</v>
      </c>
      <c r="O35" s="608">
        <f>E35-別紙２!E35</f>
        <v>0</v>
      </c>
      <c r="P35" s="576"/>
      <c r="Q35" s="615"/>
      <c r="S35" s="616" t="s">
        <v>300</v>
      </c>
      <c r="T35" s="618"/>
      <c r="U35" s="362"/>
      <c r="V35" s="365">
        <v>45</v>
      </c>
      <c r="W35" s="370"/>
      <c r="X35" s="375">
        <f t="shared" si="3"/>
        <v>0</v>
      </c>
      <c r="Y35" s="377"/>
      <c r="Z35" s="235"/>
      <c r="AA35" s="235"/>
    </row>
    <row r="36" spans="1:27" ht="15" customHeight="1">
      <c r="A36" s="523"/>
      <c r="B36" s="529" t="s">
        <v>372</v>
      </c>
      <c r="C36" s="532"/>
      <c r="D36" s="539"/>
      <c r="E36" s="285"/>
      <c r="F36" s="295" t="s">
        <v>324</v>
      </c>
      <c r="G36" s="301"/>
      <c r="H36" s="307"/>
      <c r="I36" s="295" t="s">
        <v>324</v>
      </c>
      <c r="J36" s="317"/>
      <c r="K36" s="317"/>
      <c r="L36" s="327">
        <f>IF(H36=0,0,(H36*-H46))</f>
        <v>0</v>
      </c>
      <c r="M36" s="341"/>
      <c r="N36" s="348"/>
      <c r="O36" s="576"/>
      <c r="P36" s="608">
        <f>H36-別紙２!H36</f>
        <v>0</v>
      </c>
      <c r="Q36" s="615"/>
      <c r="S36" s="616" t="s">
        <v>358</v>
      </c>
      <c r="T36" s="618"/>
      <c r="U36" s="362"/>
      <c r="V36" s="365">
        <v>45</v>
      </c>
      <c r="W36" s="370"/>
      <c r="X36" s="375">
        <f t="shared" si="3"/>
        <v>0</v>
      </c>
      <c r="Y36" s="377"/>
      <c r="Z36" s="235"/>
      <c r="AA36" s="235"/>
    </row>
    <row r="37" spans="1:27" ht="15" customHeight="1">
      <c r="A37" s="524"/>
      <c r="B37" s="530" t="s">
        <v>14</v>
      </c>
      <c r="C37" s="533"/>
      <c r="D37" s="533"/>
      <c r="E37" s="544"/>
      <c r="F37" s="544"/>
      <c r="G37" s="302">
        <f>SUM(G34:G35)</f>
        <v>0</v>
      </c>
      <c r="H37" s="544"/>
      <c r="I37" s="544"/>
      <c r="J37" s="318"/>
      <c r="K37" s="577"/>
      <c r="L37" s="588">
        <f>SUM(L34:L36)</f>
        <v>0</v>
      </c>
      <c r="M37" s="594"/>
      <c r="N37" s="601"/>
      <c r="O37" s="610">
        <f>SUM(O34:O36)</f>
        <v>0</v>
      </c>
      <c r="P37" s="610">
        <f>SUM(P34:P36)</f>
        <v>0</v>
      </c>
      <c r="Q37" s="577"/>
      <c r="S37" s="617" t="s">
        <v>229</v>
      </c>
      <c r="T37" s="619"/>
      <c r="U37" s="362"/>
      <c r="V37" s="365">
        <v>45</v>
      </c>
      <c r="W37" s="370"/>
      <c r="X37" s="375">
        <f t="shared" si="3"/>
        <v>0</v>
      </c>
      <c r="Y37" s="377"/>
      <c r="Z37" s="235"/>
      <c r="AA37" s="235"/>
    </row>
    <row r="38" spans="1:27" ht="21" customHeight="1">
      <c r="A38" s="525" t="s">
        <v>267</v>
      </c>
      <c r="B38" s="525"/>
      <c r="C38" s="525"/>
      <c r="D38" s="525"/>
      <c r="E38" s="546"/>
      <c r="F38" s="553"/>
      <c r="G38" s="303">
        <f>G28+G33+G37</f>
        <v>0</v>
      </c>
      <c r="H38" s="566"/>
      <c r="I38" s="553"/>
      <c r="J38" s="319">
        <f>J28+J33</f>
        <v>0</v>
      </c>
      <c r="K38" s="578">
        <f>K28+K33</f>
        <v>0</v>
      </c>
      <c r="L38" s="330">
        <f>ROUNDDOWN(L28+L33+L37,0)</f>
        <v>0</v>
      </c>
      <c r="M38" s="595"/>
      <c r="N38" s="602"/>
      <c r="O38" s="611">
        <f>+O28+O33+O37</f>
        <v>0</v>
      </c>
      <c r="P38" s="611">
        <f>+P28+P33+P37</f>
        <v>0</v>
      </c>
      <c r="Q38" s="578">
        <f>+Q28+Q33+Q37</f>
        <v>0</v>
      </c>
      <c r="S38" s="616" t="s">
        <v>228</v>
      </c>
      <c r="T38" s="618"/>
      <c r="U38" s="362"/>
      <c r="V38" s="366"/>
      <c r="W38" s="371"/>
      <c r="X38" s="375">
        <f t="shared" si="3"/>
        <v>0</v>
      </c>
      <c r="Y38" s="377"/>
      <c r="Z38" s="235"/>
      <c r="AA38" s="235"/>
    </row>
    <row r="39" spans="1:27" s="519" customFormat="1" ht="15" customHeight="1">
      <c r="A39" s="526"/>
      <c r="B39" s="526"/>
      <c r="C39" s="534"/>
      <c r="D39" s="534"/>
      <c r="E39" s="547"/>
      <c r="F39" s="548"/>
      <c r="G39" s="560"/>
      <c r="H39" s="547"/>
      <c r="I39" s="548"/>
      <c r="J39" s="560"/>
      <c r="K39" s="560"/>
      <c r="L39" s="589"/>
      <c r="S39" s="268" t="s">
        <v>69</v>
      </c>
      <c r="T39" s="359"/>
      <c r="U39" s="363">
        <f>SUM(U28:U38)</f>
        <v>0</v>
      </c>
      <c r="V39" s="367"/>
      <c r="W39" s="372"/>
      <c r="X39" s="375">
        <f>SUM(X28:X38)</f>
        <v>0</v>
      </c>
      <c r="Y39" s="379" t="e">
        <f>ROUND(X39/U39,5)</f>
        <v>#DIV/0!</v>
      </c>
      <c r="Z39" s="235"/>
      <c r="AA39" s="235"/>
    </row>
    <row r="40" spans="1:27" s="519" customFormat="1" ht="22.5" customHeight="1">
      <c r="A40" s="525" t="s">
        <v>16</v>
      </c>
      <c r="B40" s="525"/>
      <c r="C40" s="525"/>
      <c r="D40" s="525"/>
      <c r="E40" s="525"/>
      <c r="F40" s="554"/>
      <c r="G40" s="303">
        <f>G38*0.0258</f>
        <v>0</v>
      </c>
      <c r="H40" s="548"/>
      <c r="I40" s="548"/>
      <c r="J40" s="560"/>
      <c r="K40" s="560"/>
      <c r="L40" s="589"/>
      <c r="S40" s="235"/>
      <c r="T40" s="235"/>
      <c r="U40" s="235"/>
      <c r="V40" s="235"/>
      <c r="W40" s="235"/>
      <c r="X40" s="235"/>
      <c r="Y40" s="235"/>
      <c r="Z40" s="235"/>
      <c r="AA40" s="235"/>
    </row>
    <row r="41" spans="1:27" ht="13.5" customHeight="1">
      <c r="A41" s="526"/>
      <c r="B41" s="526"/>
      <c r="C41" s="526"/>
      <c r="D41" s="526"/>
      <c r="E41" s="548"/>
      <c r="F41" s="548"/>
      <c r="G41" s="561"/>
      <c r="H41" s="561"/>
      <c r="I41" s="548"/>
      <c r="J41" s="548"/>
      <c r="K41" s="548"/>
      <c r="L41" s="589"/>
      <c r="S41" s="235"/>
      <c r="T41" s="235"/>
      <c r="U41" s="235"/>
      <c r="V41" s="235"/>
      <c r="W41" s="235"/>
      <c r="X41" s="235"/>
      <c r="Y41" s="235"/>
      <c r="Z41" s="235"/>
      <c r="AA41" s="235"/>
    </row>
    <row r="42" spans="1:27" ht="13.5" customHeight="1">
      <c r="A42" s="527"/>
      <c r="B42" s="264" t="s">
        <v>374</v>
      </c>
      <c r="C42" s="275" t="s">
        <v>375</v>
      </c>
      <c r="D42" s="275"/>
      <c r="E42" s="290"/>
      <c r="F42" s="265"/>
      <c r="G42" s="264" t="s">
        <v>202</v>
      </c>
      <c r="H42" s="275" t="s">
        <v>375</v>
      </c>
      <c r="I42" s="275"/>
      <c r="J42" s="571"/>
      <c r="K42" s="579"/>
      <c r="L42" s="589"/>
      <c r="S42" s="235"/>
      <c r="T42" s="235"/>
      <c r="U42" s="235"/>
      <c r="V42" s="235"/>
      <c r="W42" s="235"/>
      <c r="X42" s="235"/>
      <c r="Y42" s="235"/>
      <c r="Z42" s="235"/>
      <c r="AA42" s="235"/>
    </row>
    <row r="43" spans="1:27" ht="13.5" customHeight="1">
      <c r="A43" s="527"/>
      <c r="B43" s="264"/>
      <c r="C43" s="275" t="s">
        <v>376</v>
      </c>
      <c r="D43" s="275"/>
      <c r="E43" s="290"/>
      <c r="F43" s="265"/>
      <c r="G43" s="264"/>
      <c r="H43" s="275" t="s">
        <v>376</v>
      </c>
      <c r="I43" s="275"/>
      <c r="J43" s="572"/>
      <c r="K43" s="572"/>
      <c r="L43" s="589"/>
      <c r="S43" s="235"/>
      <c r="T43" s="235"/>
      <c r="U43" s="235"/>
      <c r="V43" s="235"/>
      <c r="W43" s="235"/>
      <c r="X43" s="235"/>
      <c r="Y43" s="235"/>
      <c r="Z43" s="235"/>
      <c r="AA43" s="235"/>
    </row>
    <row r="44" spans="1:27" ht="16.5" customHeight="1">
      <c r="A44" s="526"/>
      <c r="B44" s="264"/>
      <c r="C44" s="275" t="s">
        <v>180</v>
      </c>
      <c r="D44" s="275"/>
      <c r="E44" s="291"/>
      <c r="F44" s="289"/>
      <c r="G44" s="264"/>
      <c r="H44" s="275" t="s">
        <v>180</v>
      </c>
      <c r="I44" s="275"/>
      <c r="J44" s="572"/>
      <c r="K44" s="572"/>
      <c r="L44" s="589"/>
      <c r="S44" s="355"/>
      <c r="T44" s="235"/>
      <c r="U44" s="235"/>
      <c r="V44" s="235"/>
      <c r="W44" s="235"/>
      <c r="X44" s="235"/>
      <c r="Y44" s="235"/>
      <c r="Z44" s="235"/>
      <c r="AA44" s="235"/>
    </row>
    <row r="45" spans="1:27" ht="31.5" customHeight="1">
      <c r="A45" s="526"/>
      <c r="B45" s="264"/>
      <c r="C45" s="276" t="s">
        <v>317</v>
      </c>
      <c r="D45" s="283"/>
      <c r="E45" s="291"/>
      <c r="F45" s="289"/>
      <c r="G45" s="264"/>
      <c r="H45" s="276" t="s">
        <v>317</v>
      </c>
      <c r="I45" s="283"/>
      <c r="J45" s="572"/>
      <c r="K45" s="572"/>
      <c r="L45" s="589"/>
      <c r="S45" s="235"/>
      <c r="T45" s="235"/>
      <c r="U45" s="235"/>
      <c r="V45" s="235"/>
      <c r="W45" s="235"/>
      <c r="X45" s="235"/>
      <c r="Y45" s="235"/>
      <c r="Z45" s="235"/>
      <c r="AA45" s="235"/>
    </row>
    <row r="46" spans="1:27" s="235" customFormat="1" ht="15" customHeight="1">
      <c r="A46" s="245" t="s">
        <v>158</v>
      </c>
      <c r="B46" s="245"/>
      <c r="G46" s="306"/>
      <c r="H46" s="306"/>
      <c r="I46" s="306"/>
      <c r="J46" s="306"/>
    </row>
    <row r="47" spans="1:27" s="235" customFormat="1" ht="15" customHeight="1">
      <c r="A47" s="246" t="s">
        <v>28</v>
      </c>
      <c r="B47" s="246"/>
      <c r="C47" s="245"/>
      <c r="G47" s="306"/>
      <c r="H47" s="306"/>
      <c r="I47" s="306"/>
      <c r="J47" s="306"/>
    </row>
    <row r="48" spans="1:27" s="235" customFormat="1">
      <c r="A48" s="246" t="s">
        <v>351</v>
      </c>
      <c r="B48" s="289"/>
      <c r="C48" s="289"/>
      <c r="D48" s="289"/>
      <c r="E48" s="289"/>
      <c r="F48" s="289"/>
      <c r="G48" s="289"/>
      <c r="H48" s="289"/>
      <c r="I48" s="289"/>
    </row>
    <row r="49" spans="1:27" s="235" customFormat="1">
      <c r="A49" s="246" t="s">
        <v>427</v>
      </c>
      <c r="B49" s="289"/>
      <c r="C49" s="289"/>
      <c r="D49" s="289"/>
      <c r="E49" s="289"/>
      <c r="F49" s="289"/>
      <c r="G49" s="289"/>
      <c r="H49" s="289"/>
      <c r="I49" s="289"/>
    </row>
    <row r="50" spans="1:27" s="235" customFormat="1">
      <c r="A50" s="246" t="s">
        <v>428</v>
      </c>
      <c r="B50" s="246"/>
      <c r="C50" s="289"/>
      <c r="D50" s="289"/>
      <c r="E50" s="289"/>
      <c r="F50" s="289"/>
      <c r="G50" s="289"/>
      <c r="H50" s="289"/>
      <c r="I50" s="289"/>
      <c r="S50" s="352"/>
    </row>
    <row r="51" spans="1:27" s="235" customFormat="1">
      <c r="A51" s="246"/>
      <c r="B51" s="246" t="s">
        <v>387</v>
      </c>
      <c r="C51" s="289"/>
      <c r="D51" s="289"/>
      <c r="E51" s="289"/>
      <c r="F51" s="289"/>
      <c r="G51" s="289"/>
      <c r="H51" s="289"/>
      <c r="I51" s="289"/>
      <c r="S51" s="284" t="s">
        <v>105</v>
      </c>
      <c r="T51" s="356"/>
      <c r="U51" s="360" t="s">
        <v>29</v>
      </c>
      <c r="V51" s="364" t="s">
        <v>214</v>
      </c>
      <c r="W51" s="284"/>
      <c r="X51" s="620" t="s">
        <v>195</v>
      </c>
      <c r="Y51" s="284" t="s">
        <v>377</v>
      </c>
      <c r="Z51" s="380"/>
    </row>
    <row r="52" spans="1:27" ht="13.5" customHeight="1">
      <c r="A52" s="246" t="s">
        <v>429</v>
      </c>
      <c r="S52" s="284"/>
      <c r="T52" s="356"/>
      <c r="U52" s="361"/>
      <c r="V52" s="364"/>
      <c r="W52" s="284"/>
      <c r="X52" s="620"/>
      <c r="Y52" s="284"/>
      <c r="Z52" s="380"/>
      <c r="AA52" s="235"/>
    </row>
    <row r="53" spans="1:27">
      <c r="M53" s="235" t="s">
        <v>361</v>
      </c>
      <c r="N53" s="235"/>
      <c r="O53" s="235"/>
      <c r="P53" s="235"/>
      <c r="Q53" s="235"/>
      <c r="S53" s="353" t="s">
        <v>430</v>
      </c>
      <c r="T53" s="357"/>
      <c r="U53" s="362"/>
      <c r="V53" s="368"/>
      <c r="W53" s="373"/>
      <c r="X53" s="375">
        <f t="shared" ref="X53:X64" si="4">U53*V53</f>
        <v>0</v>
      </c>
      <c r="Y53" s="377"/>
      <c r="Z53" s="235"/>
      <c r="AA53" s="235"/>
    </row>
    <row r="54" spans="1:27" ht="13.5" customHeight="1">
      <c r="B54" s="519" t="s">
        <v>431</v>
      </c>
      <c r="M54" s="20" t="s">
        <v>100</v>
      </c>
      <c r="N54" s="326"/>
      <c r="O54" s="326">
        <v>45</v>
      </c>
      <c r="P54" s="326"/>
      <c r="Q54" s="235"/>
      <c r="S54" s="353" t="s">
        <v>227</v>
      </c>
      <c r="T54" s="357"/>
      <c r="U54" s="362"/>
      <c r="V54" s="369"/>
      <c r="W54" s="368"/>
      <c r="X54" s="375">
        <f t="shared" si="4"/>
        <v>0</v>
      </c>
      <c r="Y54" s="377"/>
      <c r="Z54" s="235"/>
      <c r="AA54" s="235"/>
    </row>
    <row r="55" spans="1:27" ht="13.5" customHeight="1">
      <c r="B55" s="531" t="s">
        <v>363</v>
      </c>
      <c r="C55" s="535" t="s">
        <v>432</v>
      </c>
      <c r="D55" s="535"/>
      <c r="E55" s="549">
        <f>別紙２!E44</f>
        <v>0</v>
      </c>
      <c r="F55" s="548"/>
      <c r="G55" s="562"/>
      <c r="H55" s="567"/>
      <c r="M55" s="20" t="s">
        <v>33</v>
      </c>
      <c r="N55" s="326"/>
      <c r="O55" s="326">
        <v>45</v>
      </c>
      <c r="P55" s="326"/>
      <c r="Q55" s="235"/>
      <c r="S55" s="353"/>
      <c r="T55" s="357"/>
      <c r="U55" s="362"/>
      <c r="V55" s="368"/>
      <c r="W55" s="373"/>
      <c r="X55" s="375">
        <f t="shared" si="4"/>
        <v>0</v>
      </c>
      <c r="Y55" s="377"/>
      <c r="Z55" s="235"/>
      <c r="AA55" s="235"/>
    </row>
    <row r="56" spans="1:27">
      <c r="B56" s="531"/>
      <c r="C56" s="521" t="s">
        <v>433</v>
      </c>
      <c r="D56" s="521"/>
      <c r="E56" s="549">
        <f>別紙２!J44</f>
        <v>0</v>
      </c>
      <c r="F56" s="548"/>
      <c r="G56" s="562"/>
      <c r="H56" s="567"/>
      <c r="M56" s="20" t="s">
        <v>50</v>
      </c>
      <c r="N56" s="326"/>
      <c r="O56" s="326">
        <v>46</v>
      </c>
      <c r="P56" s="326"/>
      <c r="Q56" s="235"/>
      <c r="S56" s="353"/>
      <c r="T56" s="357"/>
      <c r="U56" s="362"/>
      <c r="V56" s="368"/>
      <c r="W56" s="373"/>
      <c r="X56" s="375">
        <f t="shared" si="4"/>
        <v>0</v>
      </c>
      <c r="Y56" s="377"/>
      <c r="Z56" s="235"/>
      <c r="AA56" s="235"/>
    </row>
    <row r="57" spans="1:27">
      <c r="M57" s="20" t="s">
        <v>362</v>
      </c>
      <c r="N57" s="326"/>
      <c r="O57" s="326">
        <v>62</v>
      </c>
      <c r="P57" s="326"/>
      <c r="Q57" s="235"/>
      <c r="S57" s="353"/>
      <c r="T57" s="357"/>
      <c r="U57" s="362"/>
      <c r="V57" s="368"/>
      <c r="W57" s="373"/>
      <c r="X57" s="375">
        <f t="shared" si="4"/>
        <v>0</v>
      </c>
      <c r="Y57" s="377"/>
      <c r="Z57" s="235"/>
      <c r="AA57" s="235"/>
    </row>
    <row r="58" spans="1:27" ht="13.5" customHeight="1">
      <c r="M58" s="20" t="s">
        <v>278</v>
      </c>
      <c r="N58" s="326"/>
      <c r="O58" s="326">
        <v>45</v>
      </c>
      <c r="P58" s="326"/>
      <c r="Q58" s="235"/>
      <c r="S58" s="353"/>
      <c r="T58" s="357"/>
      <c r="U58" s="362"/>
      <c r="V58" s="368"/>
      <c r="W58" s="373"/>
      <c r="X58" s="375">
        <f t="shared" si="4"/>
        <v>0</v>
      </c>
      <c r="Y58" s="377"/>
      <c r="Z58" s="235"/>
      <c r="AA58" s="235"/>
    </row>
    <row r="59" spans="1:27">
      <c r="M59" s="20" t="s">
        <v>241</v>
      </c>
      <c r="N59" s="326"/>
      <c r="O59" s="326">
        <v>45</v>
      </c>
      <c r="P59" s="326"/>
      <c r="Q59" s="235"/>
      <c r="S59" s="353"/>
      <c r="T59" s="357"/>
      <c r="U59" s="362"/>
      <c r="V59" s="368"/>
      <c r="W59" s="373"/>
      <c r="X59" s="375">
        <f t="shared" si="4"/>
        <v>0</v>
      </c>
      <c r="Y59" s="377"/>
      <c r="Z59" s="235"/>
      <c r="AA59" s="235"/>
    </row>
    <row r="60" spans="1:27">
      <c r="M60" s="20" t="s">
        <v>94</v>
      </c>
      <c r="N60" s="326"/>
      <c r="O60" s="326">
        <v>45</v>
      </c>
      <c r="P60" s="326"/>
      <c r="Q60" s="235"/>
      <c r="S60" s="353"/>
      <c r="T60" s="357"/>
      <c r="U60" s="362"/>
      <c r="V60" s="368"/>
      <c r="W60" s="373"/>
      <c r="X60" s="375">
        <f t="shared" si="4"/>
        <v>0</v>
      </c>
      <c r="Y60" s="377"/>
      <c r="Z60" s="235"/>
      <c r="AA60" s="235"/>
    </row>
    <row r="61" spans="1:27">
      <c r="M61" s="20" t="s">
        <v>300</v>
      </c>
      <c r="N61" s="326"/>
      <c r="O61" s="326">
        <v>45</v>
      </c>
      <c r="P61" s="326"/>
      <c r="Q61" s="235"/>
      <c r="S61" s="353"/>
      <c r="T61" s="357"/>
      <c r="U61" s="362"/>
      <c r="V61" s="368"/>
      <c r="W61" s="373"/>
      <c r="X61" s="375">
        <f t="shared" si="4"/>
        <v>0</v>
      </c>
      <c r="Y61" s="377"/>
      <c r="Z61" s="235"/>
      <c r="AA61" s="235"/>
    </row>
    <row r="62" spans="1:27">
      <c r="M62" s="20" t="s">
        <v>368</v>
      </c>
      <c r="N62" s="326"/>
      <c r="O62" s="326">
        <v>45</v>
      </c>
      <c r="P62" s="326"/>
      <c r="Q62" s="235"/>
      <c r="S62" s="353"/>
      <c r="T62" s="357"/>
      <c r="U62" s="362"/>
      <c r="V62" s="368"/>
      <c r="W62" s="373"/>
      <c r="X62" s="375">
        <f t="shared" si="4"/>
        <v>0</v>
      </c>
      <c r="Y62" s="377"/>
      <c r="Z62" s="235"/>
      <c r="AA62" s="235"/>
    </row>
    <row r="63" spans="1:27">
      <c r="M63" s="20" t="s">
        <v>358</v>
      </c>
      <c r="N63" s="326"/>
      <c r="O63" s="326">
        <v>45</v>
      </c>
      <c r="P63" s="326"/>
      <c r="Q63" s="235"/>
      <c r="S63" s="353"/>
      <c r="T63" s="357"/>
      <c r="U63" s="362"/>
      <c r="V63" s="368"/>
      <c r="W63" s="373"/>
      <c r="X63" s="375">
        <f t="shared" si="4"/>
        <v>0</v>
      </c>
      <c r="Y63" s="377"/>
      <c r="Z63" s="235"/>
      <c r="AA63" s="235"/>
    </row>
    <row r="64" spans="1:27">
      <c r="M64" s="320" t="s">
        <v>229</v>
      </c>
      <c r="N64" s="326"/>
      <c r="O64" s="326">
        <v>45</v>
      </c>
      <c r="P64" s="235"/>
      <c r="Q64" s="235"/>
      <c r="S64" s="353"/>
      <c r="T64" s="357"/>
      <c r="U64" s="362"/>
      <c r="V64" s="368"/>
      <c r="W64" s="373"/>
      <c r="X64" s="375">
        <f t="shared" si="4"/>
        <v>0</v>
      </c>
      <c r="Y64" s="377"/>
      <c r="Z64" s="235"/>
      <c r="AA64" s="235"/>
    </row>
    <row r="65" spans="2:27" ht="14.25">
      <c r="M65" s="235"/>
      <c r="N65" s="235"/>
      <c r="O65" s="235"/>
      <c r="P65" s="235"/>
      <c r="Q65" s="235"/>
      <c r="S65" s="268" t="s">
        <v>69</v>
      </c>
      <c r="T65" s="359"/>
      <c r="U65" s="363">
        <f>SUM(U53:U64)</f>
        <v>0</v>
      </c>
      <c r="V65" s="367"/>
      <c r="W65" s="372"/>
      <c r="X65" s="375">
        <f>SUM(X53:X64)</f>
        <v>0</v>
      </c>
      <c r="Y65" s="379" t="e">
        <f>ROUND(X65/U65,5)</f>
        <v>#DIV/0!</v>
      </c>
      <c r="Z65" s="235"/>
      <c r="AA65" s="235"/>
    </row>
    <row r="66" spans="2:27">
      <c r="M66" s="235" t="s">
        <v>365</v>
      </c>
      <c r="N66" s="235"/>
      <c r="O66" s="235"/>
      <c r="P66" s="235"/>
      <c r="Q66" s="235"/>
      <c r="S66" s="235"/>
      <c r="T66" s="235"/>
      <c r="U66" s="235"/>
      <c r="V66" s="235"/>
      <c r="W66" s="235"/>
      <c r="X66" s="235"/>
      <c r="Y66" s="235"/>
      <c r="Z66" s="235"/>
      <c r="AA66" s="235"/>
    </row>
    <row r="67" spans="2:27">
      <c r="M67" s="235" t="s">
        <v>390</v>
      </c>
      <c r="N67" s="235"/>
      <c r="O67" s="235"/>
      <c r="P67" s="235"/>
      <c r="Q67" s="235"/>
      <c r="S67" s="235"/>
      <c r="T67" s="235"/>
      <c r="U67" s="235"/>
      <c r="V67" s="235"/>
      <c r="W67" s="235"/>
      <c r="X67" s="235"/>
      <c r="Y67" s="235"/>
      <c r="Z67" s="235"/>
      <c r="AA67" s="235"/>
    </row>
    <row r="68" spans="2:27">
      <c r="S68" s="355"/>
      <c r="T68" s="235"/>
      <c r="U68" s="235"/>
      <c r="V68" s="235"/>
      <c r="W68" s="235"/>
      <c r="X68" s="235"/>
      <c r="Y68" s="235"/>
      <c r="Z68" s="235"/>
      <c r="AA68" s="235"/>
    </row>
    <row r="69" spans="2:27">
      <c r="S69" s="235"/>
      <c r="T69" s="235"/>
      <c r="U69" s="235"/>
      <c r="V69" s="235"/>
      <c r="W69" s="235"/>
      <c r="X69" s="235"/>
      <c r="Y69" s="235"/>
      <c r="Z69" s="235"/>
      <c r="AA69" s="235"/>
    </row>
    <row r="70" spans="2:27">
      <c r="B70" s="522" t="s">
        <v>152</v>
      </c>
      <c r="C70" s="536" t="s">
        <v>367</v>
      </c>
      <c r="D70" s="540" t="s">
        <v>432</v>
      </c>
      <c r="E70" s="540"/>
      <c r="F70" s="555">
        <f>E34</f>
        <v>0</v>
      </c>
      <c r="G70" s="563" t="s">
        <v>324</v>
      </c>
      <c r="H70" s="568">
        <f>ROUND(F70*9.97,1)</f>
        <v>0</v>
      </c>
      <c r="I70" s="569"/>
      <c r="J70" s="563" t="s">
        <v>324</v>
      </c>
      <c r="K70" s="580"/>
      <c r="L70" s="590"/>
      <c r="M70" s="596">
        <f>ROUND(F70*E55,0)</f>
        <v>0</v>
      </c>
      <c r="N70" s="340">
        <v>8.64</v>
      </c>
      <c r="O70" s="612" t="s">
        <v>248</v>
      </c>
      <c r="S70" s="235"/>
      <c r="T70" s="235"/>
      <c r="U70" s="235"/>
      <c r="V70" s="235"/>
      <c r="W70" s="235"/>
      <c r="X70" s="235"/>
      <c r="Y70" s="235"/>
      <c r="Z70" s="235"/>
      <c r="AA70" s="235"/>
    </row>
    <row r="71" spans="2:27">
      <c r="B71" s="523"/>
      <c r="C71" s="537"/>
      <c r="D71" s="540" t="s">
        <v>433</v>
      </c>
      <c r="E71" s="540"/>
      <c r="F71" s="555">
        <f>E35</f>
        <v>0</v>
      </c>
      <c r="G71" s="563" t="s">
        <v>324</v>
      </c>
      <c r="H71" s="568">
        <f>ROUND(F71*9.28,1)</f>
        <v>0</v>
      </c>
      <c r="I71" s="569"/>
      <c r="J71" s="563" t="s">
        <v>324</v>
      </c>
      <c r="K71" s="581"/>
      <c r="L71" s="590"/>
      <c r="M71" s="596">
        <f>ROUND(F71*E55,0)</f>
        <v>0</v>
      </c>
      <c r="N71" s="340">
        <v>8.64</v>
      </c>
      <c r="O71" s="612" t="s">
        <v>248</v>
      </c>
      <c r="S71" s="235"/>
      <c r="T71" s="235"/>
      <c r="U71" s="235"/>
      <c r="V71" s="235"/>
      <c r="W71" s="235"/>
      <c r="X71" s="235"/>
      <c r="Y71" s="235"/>
      <c r="Z71" s="235"/>
      <c r="AA71" s="235"/>
    </row>
    <row r="72" spans="2:27">
      <c r="B72" s="523"/>
      <c r="C72" s="538" t="s">
        <v>266</v>
      </c>
      <c r="D72" s="540" t="s">
        <v>372</v>
      </c>
      <c r="E72" s="540"/>
      <c r="F72" s="555">
        <f>E36</f>
        <v>0</v>
      </c>
      <c r="G72" s="563" t="s">
        <v>324</v>
      </c>
      <c r="H72" s="568">
        <f>ROUND(F72*9.76,1)</f>
        <v>0</v>
      </c>
      <c r="I72" s="569"/>
      <c r="J72" s="563" t="s">
        <v>324</v>
      </c>
      <c r="K72" s="582"/>
      <c r="L72" s="591"/>
      <c r="M72" s="596">
        <f>ROUND(F72*E56,0)</f>
        <v>0</v>
      </c>
      <c r="N72" s="603"/>
      <c r="O72" s="612" t="s">
        <v>248</v>
      </c>
      <c r="S72" s="235"/>
      <c r="T72" s="235"/>
      <c r="U72" s="235"/>
      <c r="V72" s="235"/>
      <c r="W72" s="235"/>
      <c r="X72" s="235"/>
      <c r="Y72" s="235"/>
      <c r="Z72" s="235"/>
      <c r="AA72" s="235"/>
    </row>
    <row r="73" spans="2:27" ht="14.25">
      <c r="B73" s="524"/>
      <c r="C73" s="530" t="s">
        <v>14</v>
      </c>
      <c r="D73" s="533"/>
      <c r="E73" s="533"/>
      <c r="F73" s="556"/>
      <c r="G73" s="556"/>
      <c r="H73" s="556"/>
      <c r="I73" s="556"/>
      <c r="J73" s="556"/>
      <c r="K73" s="583"/>
      <c r="L73" s="583"/>
      <c r="M73" s="597">
        <f>SUM(M70:M72)</f>
        <v>0</v>
      </c>
      <c r="N73" s="604"/>
      <c r="O73" s="613"/>
      <c r="S73" s="235"/>
      <c r="T73" s="235"/>
      <c r="U73" s="235"/>
      <c r="V73" s="235"/>
      <c r="W73" s="235"/>
      <c r="X73" s="235"/>
      <c r="Y73" s="235"/>
      <c r="Z73" s="235"/>
      <c r="AA73" s="235"/>
    </row>
    <row r="74" spans="2:27" ht="14.25">
      <c r="B74" s="525" t="s">
        <v>267</v>
      </c>
      <c r="C74" s="525"/>
      <c r="D74" s="525"/>
      <c r="E74" s="525"/>
      <c r="F74" s="557"/>
      <c r="G74" s="564"/>
      <c r="H74" s="556"/>
      <c r="I74" s="570"/>
      <c r="J74" s="564"/>
      <c r="K74" s="564"/>
      <c r="L74" s="564"/>
      <c r="M74" s="598">
        <f>L28+L33+M73</f>
        <v>0</v>
      </c>
      <c r="N74" s="605"/>
      <c r="O74" s="614"/>
      <c r="S74" s="235"/>
      <c r="T74" s="235"/>
      <c r="U74" s="235"/>
      <c r="V74" s="235"/>
      <c r="W74" s="235"/>
      <c r="X74" s="235"/>
      <c r="Y74" s="235"/>
      <c r="Z74" s="235"/>
      <c r="AA74" s="235"/>
    </row>
    <row r="75" spans="2:27">
      <c r="S75" s="235"/>
      <c r="T75" s="235"/>
      <c r="U75" s="235"/>
      <c r="V75" s="235"/>
      <c r="W75" s="235"/>
      <c r="X75" s="235"/>
      <c r="Y75" s="235"/>
      <c r="Z75" s="235"/>
      <c r="AA75" s="235"/>
    </row>
    <row r="76" spans="2:27">
      <c r="B76" s="267" t="s">
        <v>356</v>
      </c>
      <c r="C76" s="267"/>
      <c r="D76" s="267"/>
      <c r="E76" s="267"/>
      <c r="F76" s="235"/>
      <c r="G76" s="235"/>
      <c r="I76" s="309"/>
      <c r="J76" s="310"/>
      <c r="K76" s="310"/>
      <c r="L76" s="310"/>
      <c r="M76" s="310"/>
      <c r="N76" s="235"/>
    </row>
    <row r="77" spans="2:27">
      <c r="B77" s="235"/>
      <c r="C77" s="235"/>
      <c r="D77" s="235"/>
      <c r="E77" s="235"/>
      <c r="F77" s="235"/>
      <c r="G77" s="235"/>
      <c r="I77" s="243"/>
      <c r="J77" s="243"/>
      <c r="K77" s="243"/>
      <c r="L77" s="310"/>
      <c r="M77" s="310"/>
      <c r="N77" s="235"/>
    </row>
    <row r="78" spans="2:27">
      <c r="B78" s="268" t="s">
        <v>384</v>
      </c>
      <c r="C78" s="277"/>
      <c r="D78" s="541" t="s">
        <v>205</v>
      </c>
      <c r="E78" s="550"/>
      <c r="F78" s="558"/>
      <c r="G78" s="235"/>
      <c r="I78" s="310"/>
      <c r="J78" s="310"/>
      <c r="K78" s="310"/>
      <c r="L78" s="310"/>
      <c r="M78" s="310"/>
      <c r="N78" s="235"/>
    </row>
    <row r="79" spans="2:27">
      <c r="B79" s="268" t="s">
        <v>385</v>
      </c>
      <c r="C79" s="277"/>
      <c r="D79" s="268" t="s">
        <v>386</v>
      </c>
      <c r="E79" s="293"/>
      <c r="F79" s="277"/>
      <c r="G79" s="235"/>
      <c r="I79" s="311"/>
      <c r="J79" s="311"/>
      <c r="K79" s="311"/>
      <c r="L79" s="332"/>
      <c r="M79" s="243"/>
      <c r="N79" s="235"/>
    </row>
    <row r="80" spans="2:27">
      <c r="B80" s="268" t="s">
        <v>388</v>
      </c>
      <c r="C80" s="277"/>
      <c r="D80" s="268" t="s">
        <v>389</v>
      </c>
      <c r="E80" s="293"/>
      <c r="F80" s="277"/>
      <c r="G80" s="235"/>
      <c r="I80" s="310"/>
      <c r="J80" s="310"/>
      <c r="K80" s="310"/>
      <c r="L80" s="310"/>
      <c r="M80" s="310"/>
      <c r="N80" s="235"/>
    </row>
    <row r="81" spans="2:14">
      <c r="B81" s="268" t="s">
        <v>200</v>
      </c>
      <c r="C81" s="277"/>
      <c r="D81" s="268" t="s">
        <v>183</v>
      </c>
      <c r="E81" s="293"/>
      <c r="F81" s="277"/>
      <c r="G81" s="235"/>
      <c r="I81" s="312"/>
      <c r="J81" s="312"/>
      <c r="K81" s="312"/>
      <c r="L81" s="333"/>
      <c r="M81" s="344"/>
      <c r="N81" s="235"/>
    </row>
    <row r="82" spans="2:14">
      <c r="I82" s="312"/>
      <c r="J82" s="312"/>
      <c r="K82" s="312"/>
      <c r="L82" s="333"/>
      <c r="M82" s="344"/>
      <c r="N82" s="235"/>
    </row>
    <row r="83" spans="2:14">
      <c r="I83" s="312"/>
      <c r="J83" s="312"/>
      <c r="K83" s="312"/>
      <c r="L83" s="333"/>
      <c r="M83" s="344"/>
      <c r="N83" s="235"/>
    </row>
    <row r="84" spans="2:14">
      <c r="I84" s="312"/>
      <c r="J84" s="312"/>
      <c r="K84" s="312"/>
      <c r="L84" s="333"/>
      <c r="M84" s="344"/>
      <c r="N84" s="235"/>
    </row>
    <row r="85" spans="2:14">
      <c r="I85" s="311"/>
      <c r="J85" s="311"/>
      <c r="K85" s="311"/>
      <c r="L85" s="333"/>
      <c r="M85" s="344"/>
      <c r="N85" s="235"/>
    </row>
    <row r="86" spans="2:14">
      <c r="I86" s="311"/>
      <c r="J86" s="311"/>
      <c r="K86" s="311"/>
      <c r="L86" s="333"/>
      <c r="M86" s="344"/>
      <c r="N86" s="235"/>
    </row>
    <row r="87" spans="2:14">
      <c r="I87" s="311"/>
      <c r="J87" s="311"/>
      <c r="K87" s="311"/>
      <c r="L87" s="333"/>
      <c r="M87" s="344"/>
      <c r="N87" s="235"/>
    </row>
    <row r="88" spans="2:14">
      <c r="I88" s="311"/>
      <c r="J88" s="311"/>
      <c r="K88" s="311"/>
      <c r="L88" s="333"/>
      <c r="M88" s="344"/>
      <c r="N88" s="235"/>
    </row>
    <row r="89" spans="2:14">
      <c r="I89" s="311"/>
      <c r="J89" s="311"/>
      <c r="K89" s="311"/>
      <c r="L89" s="333"/>
      <c r="M89" s="344"/>
      <c r="N89" s="235"/>
    </row>
    <row r="90" spans="2:14">
      <c r="I90" s="311"/>
      <c r="J90" s="311"/>
      <c r="K90" s="311"/>
      <c r="L90" s="333"/>
      <c r="M90" s="344"/>
      <c r="N90" s="235"/>
    </row>
    <row r="91" spans="2:14">
      <c r="I91" s="313"/>
      <c r="J91" s="312"/>
      <c r="K91" s="312"/>
      <c r="L91" s="333"/>
      <c r="M91" s="344"/>
      <c r="N91" s="235"/>
    </row>
    <row r="92" spans="2:14">
      <c r="I92" s="313"/>
      <c r="J92" s="312"/>
      <c r="K92" s="312"/>
      <c r="L92" s="333"/>
      <c r="M92" s="344"/>
      <c r="N92" s="235"/>
    </row>
    <row r="93" spans="2:14">
      <c r="I93" s="313"/>
      <c r="J93" s="312"/>
      <c r="K93" s="312"/>
      <c r="L93" s="333"/>
      <c r="M93" s="344"/>
      <c r="N93" s="235"/>
    </row>
    <row r="94" spans="2:14">
      <c r="I94" s="313"/>
      <c r="J94" s="312"/>
      <c r="K94" s="312"/>
      <c r="L94" s="333"/>
      <c r="M94" s="344"/>
      <c r="N94" s="235"/>
    </row>
    <row r="95" spans="2:14">
      <c r="I95" s="289"/>
      <c r="J95" s="312"/>
      <c r="K95" s="312"/>
      <c r="L95" s="333"/>
      <c r="M95" s="344"/>
      <c r="N95" s="235"/>
    </row>
    <row r="96" spans="2:14">
      <c r="I96" s="289"/>
      <c r="J96" s="312"/>
      <c r="K96" s="312"/>
      <c r="L96" s="333"/>
      <c r="M96" s="344"/>
      <c r="N96" s="235"/>
    </row>
    <row r="97" spans="9:14">
      <c r="I97" s="289"/>
      <c r="J97" s="312"/>
      <c r="K97" s="312"/>
      <c r="L97" s="333"/>
      <c r="M97" s="344"/>
      <c r="N97" s="235"/>
    </row>
    <row r="98" spans="9:14">
      <c r="I98" s="311"/>
      <c r="J98" s="311"/>
      <c r="K98" s="311"/>
      <c r="L98" s="333"/>
      <c r="M98" s="344"/>
      <c r="N98" s="235"/>
    </row>
    <row r="99" spans="9:14">
      <c r="I99" s="311"/>
      <c r="J99" s="311"/>
      <c r="K99" s="311"/>
      <c r="L99" s="333"/>
      <c r="M99" s="344"/>
      <c r="N99" s="235"/>
    </row>
    <row r="100" spans="9:14">
      <c r="I100" s="311"/>
      <c r="J100" s="311"/>
      <c r="K100" s="311"/>
      <c r="L100" s="333"/>
      <c r="M100" s="344"/>
      <c r="N100" s="235"/>
    </row>
    <row r="101" spans="9:14">
      <c r="I101" s="311"/>
      <c r="J101" s="311"/>
      <c r="K101" s="311"/>
      <c r="L101" s="333"/>
      <c r="M101" s="344"/>
      <c r="N101" s="235"/>
    </row>
    <row r="102" spans="9:14">
      <c r="I102" s="311"/>
      <c r="J102" s="311"/>
      <c r="K102" s="311"/>
      <c r="L102" s="333"/>
      <c r="M102" s="344"/>
      <c r="N102" s="235"/>
    </row>
    <row r="103" spans="9:14">
      <c r="I103" s="314"/>
      <c r="J103" s="312"/>
      <c r="K103" s="312"/>
      <c r="L103" s="333"/>
      <c r="M103" s="344"/>
      <c r="N103" s="235"/>
    </row>
    <row r="104" spans="9:14">
      <c r="I104" s="314"/>
      <c r="J104" s="321"/>
      <c r="K104" s="321"/>
      <c r="L104" s="333"/>
      <c r="M104" s="344"/>
      <c r="N104" s="235"/>
    </row>
    <row r="105" spans="9:14">
      <c r="I105" s="235"/>
      <c r="J105" s="235"/>
      <c r="K105" s="235"/>
      <c r="L105" s="235"/>
      <c r="M105" s="235"/>
      <c r="N105" s="235"/>
    </row>
  </sheetData>
  <sheetProtection password="CC25" sheet="1" objects="1" scenarios="1"/>
  <mergeCells count="175">
    <mergeCell ref="E2:G2"/>
    <mergeCell ref="H2:J2"/>
    <mergeCell ref="M2:N2"/>
    <mergeCell ref="O2:Q2"/>
    <mergeCell ref="B4:D4"/>
    <mergeCell ref="B5:D5"/>
    <mergeCell ref="B6:D6"/>
    <mergeCell ref="B7:D7"/>
    <mergeCell ref="B8:D8"/>
    <mergeCell ref="B9:D9"/>
    <mergeCell ref="B10:D10"/>
    <mergeCell ref="B11:D11"/>
    <mergeCell ref="B12:D12"/>
    <mergeCell ref="B13:D13"/>
    <mergeCell ref="C14:D14"/>
    <mergeCell ref="C15:D15"/>
    <mergeCell ref="C16:D16"/>
    <mergeCell ref="C17:D17"/>
    <mergeCell ref="C18:D18"/>
    <mergeCell ref="C19:D19"/>
    <mergeCell ref="C20:D20"/>
    <mergeCell ref="B21:D21"/>
    <mergeCell ref="B22:D22"/>
    <mergeCell ref="B23:D23"/>
    <mergeCell ref="B24:D24"/>
    <mergeCell ref="B25:D25"/>
    <mergeCell ref="C26:D26"/>
    <mergeCell ref="C27:D27"/>
    <mergeCell ref="B28:D28"/>
    <mergeCell ref="S28:T28"/>
    <mergeCell ref="V28:W28"/>
    <mergeCell ref="B29:D29"/>
    <mergeCell ref="S29:T29"/>
    <mergeCell ref="V29:W29"/>
    <mergeCell ref="B30:D30"/>
    <mergeCell ref="S30:T30"/>
    <mergeCell ref="V30:W30"/>
    <mergeCell ref="B31:D31"/>
    <mergeCell ref="S31:T31"/>
    <mergeCell ref="V31:W31"/>
    <mergeCell ref="B32:D32"/>
    <mergeCell ref="S32:T32"/>
    <mergeCell ref="V32:W32"/>
    <mergeCell ref="B33:D33"/>
    <mergeCell ref="S33:T33"/>
    <mergeCell ref="V33:W33"/>
    <mergeCell ref="C34:D34"/>
    <mergeCell ref="S34:T34"/>
    <mergeCell ref="V34:W34"/>
    <mergeCell ref="C35:D35"/>
    <mergeCell ref="S35:T35"/>
    <mergeCell ref="V35:W35"/>
    <mergeCell ref="B36:D36"/>
    <mergeCell ref="S36:T36"/>
    <mergeCell ref="V36:W36"/>
    <mergeCell ref="S37:T37"/>
    <mergeCell ref="V37:W37"/>
    <mergeCell ref="A38:D38"/>
    <mergeCell ref="S38:T38"/>
    <mergeCell ref="V38:W38"/>
    <mergeCell ref="S39:T39"/>
    <mergeCell ref="V39:W39"/>
    <mergeCell ref="A40:F40"/>
    <mergeCell ref="C42:D42"/>
    <mergeCell ref="H42:I42"/>
    <mergeCell ref="J42:K42"/>
    <mergeCell ref="C43:D43"/>
    <mergeCell ref="H43:I43"/>
    <mergeCell ref="J43:K43"/>
    <mergeCell ref="C44:D44"/>
    <mergeCell ref="H44:I44"/>
    <mergeCell ref="J44:K44"/>
    <mergeCell ref="C45:D45"/>
    <mergeCell ref="H45:I45"/>
    <mergeCell ref="J45:K45"/>
    <mergeCell ref="S53:T53"/>
    <mergeCell ref="V53:W53"/>
    <mergeCell ref="S54:T54"/>
    <mergeCell ref="V54:W54"/>
    <mergeCell ref="C55:D55"/>
    <mergeCell ref="S55:T55"/>
    <mergeCell ref="V55:W55"/>
    <mergeCell ref="C56:D56"/>
    <mergeCell ref="S56:T56"/>
    <mergeCell ref="V56:W56"/>
    <mergeCell ref="S57:T57"/>
    <mergeCell ref="V57:W57"/>
    <mergeCell ref="S58:T58"/>
    <mergeCell ref="V58:W58"/>
    <mergeCell ref="S59:T59"/>
    <mergeCell ref="V59:W59"/>
    <mergeCell ref="S60:T60"/>
    <mergeCell ref="V60:W60"/>
    <mergeCell ref="S61:T61"/>
    <mergeCell ref="V61:W61"/>
    <mergeCell ref="S62:T62"/>
    <mergeCell ref="V62:W62"/>
    <mergeCell ref="S63:T63"/>
    <mergeCell ref="V63:W63"/>
    <mergeCell ref="S64:T64"/>
    <mergeCell ref="V64:W64"/>
    <mergeCell ref="S65:T65"/>
    <mergeCell ref="V65:W65"/>
    <mergeCell ref="D70:E70"/>
    <mergeCell ref="D71:E71"/>
    <mergeCell ref="D72:E72"/>
    <mergeCell ref="B74:E74"/>
    <mergeCell ref="I77:K77"/>
    <mergeCell ref="B78:C78"/>
    <mergeCell ref="D78:F78"/>
    <mergeCell ref="B79:C79"/>
    <mergeCell ref="D79:F79"/>
    <mergeCell ref="I79:K79"/>
    <mergeCell ref="B80:C80"/>
    <mergeCell ref="D80:F80"/>
    <mergeCell ref="B81:C81"/>
    <mergeCell ref="D81:F81"/>
    <mergeCell ref="I81:K81"/>
    <mergeCell ref="I82:K82"/>
    <mergeCell ref="I83:K83"/>
    <mergeCell ref="I84:K84"/>
    <mergeCell ref="I85:K85"/>
    <mergeCell ref="I86:K86"/>
    <mergeCell ref="I87:K87"/>
    <mergeCell ref="I88:K88"/>
    <mergeCell ref="I89:K89"/>
    <mergeCell ref="I90:K90"/>
    <mergeCell ref="J91:K91"/>
    <mergeCell ref="J92:K92"/>
    <mergeCell ref="J93:K93"/>
    <mergeCell ref="J94:K94"/>
    <mergeCell ref="J95:K95"/>
    <mergeCell ref="J96:K96"/>
    <mergeCell ref="J97:K97"/>
    <mergeCell ref="I98:K98"/>
    <mergeCell ref="I99:K99"/>
    <mergeCell ref="I100:K100"/>
    <mergeCell ref="I101:K101"/>
    <mergeCell ref="I102:K102"/>
    <mergeCell ref="J103:K103"/>
    <mergeCell ref="J104:K104"/>
    <mergeCell ref="A2:D3"/>
    <mergeCell ref="K2:K3"/>
    <mergeCell ref="L2:L3"/>
    <mergeCell ref="B14:B15"/>
    <mergeCell ref="B16:B17"/>
    <mergeCell ref="B18:B20"/>
    <mergeCell ref="B26:B27"/>
    <mergeCell ref="S26:T27"/>
    <mergeCell ref="U26:U27"/>
    <mergeCell ref="V26:W27"/>
    <mergeCell ref="X26:X27"/>
    <mergeCell ref="Y26:Y27"/>
    <mergeCell ref="Z26:Z27"/>
    <mergeCell ref="A29:A33"/>
    <mergeCell ref="A34:A37"/>
    <mergeCell ref="B34:B35"/>
    <mergeCell ref="B42:B45"/>
    <mergeCell ref="G42:G45"/>
    <mergeCell ref="S51:T52"/>
    <mergeCell ref="U51:U52"/>
    <mergeCell ref="V51:W52"/>
    <mergeCell ref="X51:X52"/>
    <mergeCell ref="Y51:Y52"/>
    <mergeCell ref="Z51:Z52"/>
    <mergeCell ref="B55:B56"/>
    <mergeCell ref="G55:G56"/>
    <mergeCell ref="H55:H56"/>
    <mergeCell ref="B70:B73"/>
    <mergeCell ref="C70:C71"/>
    <mergeCell ref="I91:I92"/>
    <mergeCell ref="I93:I94"/>
    <mergeCell ref="I95:I97"/>
    <mergeCell ref="I103:I104"/>
    <mergeCell ref="A4:A28"/>
  </mergeCells>
  <phoneticPr fontId="1"/>
  <dataValidations count="16">
    <dataValidation allowBlank="1" showDropDown="0" showInputMessage="1" showErrorMessage="1" prompt="該当エネルギーを使用した場合、記入" sqref="L81:L104 F70:F72 H29:H32 E29:E32 E4:E27 H4:H27 E34:E35"/>
    <dataValidation allowBlank="1" showDropDown="0" showInputMessage="1" showErrorMessage="1" prompt="自動計算" sqref="G4:G38 O4:Q33 O34:O35 J4:K33 L4:L38 J38:K38 P36:P38 O37:O38 Q38 H70:H72 M70:M74"/>
    <dataValidation allowBlank="1" showDropDown="0" showInputMessage="1" showErrorMessage="1" prompt="固定値" sqref="M34:M35 N70:N72 M28:M32 M4:M25"/>
    <dataValidation allowBlank="1" showDropDown="0" showInputMessage="1" showErrorMessage="1" prompt="上記以外の燃料を使用している場合、その種類を記入" sqref="J104:K104 C27:D27"/>
    <dataValidation allowBlank="1" showDropDown="0" showInputMessage="1" showErrorMessage="1" prompt="燃料ごとの単位発熱量を入力してください" sqref="M27"/>
    <dataValidation allowBlank="1" showDropDown="0" showInputMessage="1" showErrorMessage="1" prompt="燃料の単位を入力" sqref="F27 N27 I27"/>
    <dataValidation allowBlank="1" showDropDown="0" showInputMessage="1" showErrorMessage="1" prompt="自動計算_x000a_※１事業所単位で1,500klを超えた場合に提出対象（１号）となります。なお、1,500kl未満の場合も、任意で提出が可能です。_x000a_このほか、２～４号に該当する場合も、提出対象となります。" sqref="G40"/>
    <dataValidation allowBlank="1" showDropDown="0" showInputMessage="1" showErrorMessage="1" prompt="契約しているガス会社の単位発熱量を入力してください" sqref="V38:W38"/>
    <dataValidation allowBlank="1" showDropDown="0" showInputMessage="1" showErrorMessage="1" prompt="該当エネルギーを使用した場合、記入_x000a_※非化石燃料（太陽光等）により発電した電気は含まない" sqref="E36"/>
    <dataValidation errorStyle="information" allowBlank="1" showDropDown="0" showInputMessage="1" showErrorMessage="1" error="ドロップダウンリスト（▼）から、該当する係数を選択_x000a_※該当する係数がない場合は、手入力" prompt="計画書に入力した電気の排出係数が転記されます。" sqref="E55"/>
    <dataValidation allowBlank="1" showDropDown="0" showInputMessage="1" showErrorMessage="1" prompt="計画書に入力した電気の排出係数が転記されます。" sqref="E56 H55:H56"/>
    <dataValidation type="list" errorStyle="warning" allowBlank="1" showDropDown="0" showInputMessage="1" showErrorMessage="1" error="ドロップダウンリストに取扱事業者がない場合やリストの値と異なる値を使用する場合は、手入力してください" prompt="ドロップダウンリスト（▼）から都市ガス事業者ごとの単位発熱量を選択_x000a_※リストは表示ページ外（下）を参照_x000a_※リストにない場合は手入力_x000a_※複数ある場合は表示ページ外（右）を参照" sqref="M26">
      <formula1>$O$55:$O$57</formula1>
    </dataValidation>
    <dataValidation allowBlank="1" showDropDown="0" showInputMessage="1" showErrorMessage="1" prompt="ex.中部電力ミライズ株式会社" sqref="E42"/>
    <dataValidation allowBlank="1" showDropDown="0" showInputMessage="1" showErrorMessage="1" prompt="ex.メニューB(残差)" sqref="E43"/>
    <dataValidation allowBlank="1" showDropDown="0" showInputMessage="1" showErrorMessage="1" prompt="ex.0.421" sqref="E44:E45"/>
    <dataValidation allowBlank="1" showDropDown="0" showInputMessage="1" showErrorMessage="1" prompt="ここの値を③欄に転記してください。" sqref="L77"/>
  </dataValidations>
  <pageMargins left="0.39370078740157483" right="0.23622047244094491" top="0.98425196850393704" bottom="0.98425196850393704" header="0.51181102362204722" footer="0.51181102362204722"/>
  <pageSetup paperSize="9" scale="63"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計画書</vt:lpstr>
      <vt:lpstr>別紙１</vt:lpstr>
      <vt:lpstr>別紙２</vt:lpstr>
      <vt:lpstr>報告書</vt:lpstr>
      <vt:lpstr>別紙１(報告書</vt:lpstr>
      <vt:lpstr>別紙２ (報告書</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植松　達也</cp:lastModifiedBy>
  <cp:lastPrinted>2017-02-06T08:32:10Z</cp:lastPrinted>
  <dcterms:created xsi:type="dcterms:W3CDTF">2016-02-09T04:51:32Z</dcterms:created>
  <dcterms:modified xsi:type="dcterms:W3CDTF">2025-04-17T10:05:05Z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2.1.13.0</vt:lpwstr>
      <vt:lpwstr>2.1.6.0</vt:lpwstr>
      <vt:lpwstr>3.1.10.0</vt:lpwstr>
      <vt:lpwstr>3.1.7.0</vt:lpwstr>
    </vt:vector>
  </property>
  <property fmtid="{DCFEDD21-7773-49B2-8022-6FC58DB5260B}" pid="3" name="LastSavedVersion">
    <vt:lpwstr>3.1.7.0</vt:lpwstr>
  </property>
  <property fmtid="{DCFEDD21-7773-49B2-8022-6FC58DB5260B}" pid="4" name="LastSavedDate">
    <vt:filetime>2025-04-17T10:05:05Z</vt:filetime>
  </property>
</Properties>
</file>