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03B財政課\11財政係\令和６年度\09 財政事情公表\財政状況資料集\02_R05決算\04_一部修正\"/>
    </mc:Choice>
  </mc:AlternateContent>
  <xr:revisionPtr revIDLastSave="0" documentId="13_ncr:1_{3CE0A4EF-3BF9-428A-BF99-D75803DD5A7E}" xr6:coauthVersionLast="47" xr6:coauthVersionMax="47" xr10:uidLastSave="{00000000-0000-0000-0000-000000000000}"/>
  <bookViews>
    <workbookView xWindow="22932" yWindow="-108" windowWidth="23256" windowHeight="12576" tabRatio="9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C35" i="10"/>
  <c r="CO34" i="10"/>
  <c r="BW34" i="10"/>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<sst xmlns="http://schemas.openxmlformats.org/spreadsheetml/2006/main" count="1112" uniqueCount="569">
  <si>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</si>
  <si>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</si>
  <si>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</si>
  <si>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</si>
  <si>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</si>
  <si>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</si>
  <si>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</si>
  <si>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</si>
  <si>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</si>
  <si>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</si>
  <si>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</si>
  <si>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</si>
  <si>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</si>
  <si>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</si>
  <si>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</si>
  <si>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</si>
  <si>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</si>
  <si>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</si>
  <si>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</si>
  <si>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</si>
  <si>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</si>
  <si>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</si>
  <si>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</si>
  <si>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</si>
  <si>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</si>
  <si>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</si>
  <si>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</si>
  <si>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</si>
  <si>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</si>
  <si>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</si>
  <si>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</si>
  <si>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</si>
  <si>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</si>
  <si>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</si>
  <si>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</si>
  <si>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</si>
  <si>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</si>
  <si>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</si>
  <si>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</si>
  <si>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</si>
  <si>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</si>
  <si>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</si>
  <si>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</si>
  <si>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</si>
  <si>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</si>
  <si>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</si>
  <si>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</si>
  <si>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</si>
  <si>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</si>
  <si>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</si>
  <si>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</si>
  <si>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</si>
  <si>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</si>
  <si>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</si>
  <si>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</si>
  <si>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</si>
  <si>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</si>
  <si>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</si>
  <si>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</si>
  <si>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</si>
  <si>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</si>
  <si>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</si>
  <si>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</si>
  <si>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</si>
  <si>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</si>
  <si>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</si>
  <si>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</si>
  <si>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</si>
  <si>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</si>
  <si>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</si>
  <si>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</si>
  <si>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</si>
  <si>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</si>
  <si>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</si>
  <si>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</si>
  <si>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</si>
  <si>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</si>
  <si>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</si>
  <si>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</si>
  <si>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</si>
  <si>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</si>
  <si>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</si>
  <si>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</si>
  <si>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</si>
  <si>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</si>
  <si>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</si>
  <si>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</si>
  <si>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</si>
  <si>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</si>
  <si>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</si>
  <si>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</si>
  <si>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</si>
  <si>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</si>
  <si>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</si>
  <si>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</si>
  <si>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</si>
  <si>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</si>
  <si>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</si>
  <si>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</si>
  <si>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</si>
  <si>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</si>
  <si>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</si>
  <si>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</si>
  <si>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</si>
  <si>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</si>
  <si>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</si>
  <si>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</si>
  <si>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</si>
  <si>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</si>
  <si>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</si>
  <si>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</si>
  <si>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</si>
  <si>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</si>
  <si>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</si>
  <si>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</si>
  <si>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</si>
  <si>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</si>
  <si>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</si>
  <si>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</si>
  <si>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</si>
  <si>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</si>
  <si>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</si>
  <si>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</si>
  <si>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</si>
  <si>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</si>
  <si>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</si>
  <si>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</si>
  <si>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</si>
  <si>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</si>
  <si>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</si>
  <si>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</si>
  <si>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</si>
  <si>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</si>
  <si>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</si>
  <si>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</si>
  <si>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</si>
  <si>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</si>
  <si>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</si>
  <si>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</si>
  <si>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</si>
  <si>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</si>
  <si>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</si>
  <si>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</si>
  <si>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</si>
  <si>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</si>
  <si>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</si>
  <si>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</si>
  <si>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</si>
  <si>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</si>
  <si>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</si>
  <si>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</si>
  <si>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</si>
  <si>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</si>
  <si>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</si>
  <si>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</si>
  <si>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</si>
  <si>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</si>
  <si>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</si>
  <si>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</si>
  <si>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</si>
  <si>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</si>
  <si>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</si>
  <si>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</si>
  <si>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</si>
  <si>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</si>
  <si>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</si>
  <si>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</si>
  <si>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</si>
  <si>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</si>
  <si>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</si>
  <si>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</si>
  <si>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</si>
  <si>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</si>
  <si>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</si>
  <si>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</si>
  <si>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</si>
  <si>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</si>
  <si>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</si>
  <si>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</si>
  <si>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</si>
  <si>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</si>
  <si>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</si>
  <si>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</si>
  <si>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</si>
  <si>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</si>
  <si>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</si>
  <si>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</si>
  <si>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</si>
  <si>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</si>
  <si>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</si>
  <si>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</si>
  <si>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</si>
  <si>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</si>
  <si>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</si>
  <si>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</si>
  <si>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</si>
  <si>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</si>
  <si>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</si>
  <si>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</si>
  <si>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</si>
  <si>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</si>
  <si>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</si>
  <si>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</si>
  <si>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</si>
  <si>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</si>
  <si>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</si>
  <si>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</si>
  <si>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</si>
  <si>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</si>
  <si>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</si>
  <si>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</si>
  <si>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</si>
  <si>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</si>
  <si>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</si>
  <si>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</si>
  <si>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</si>
  <si>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</si>
  <si>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</si>
  <si>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</si>
  <si>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</si>
  <si>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</si>
  <si>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</si>
  <si>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</si>
  <si>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</si>
  <si>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</si>
  <si>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</si>
  <si>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</si>
  <si>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</si>
  <si>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</si>
  <si>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</si>
  <si>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</si>
  <si>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</si>
  <si>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</si>
  <si>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</si>
  <si>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</si>
  <si>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</si>
  <si>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</si>
  <si>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</si>
  <si>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</si>
  <si>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</si>
  <si>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</si>
  <si>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</si>
  <si>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</si>
  <si>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</si>
  <si>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</si>
  <si>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</si>
  <si>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</si>
  <si>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</si>
  <si>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</si>
  <si>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</si>
  <si>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</si>
  <si>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</si>
  <si>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</si>
  <si>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</si>
  <si>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</si>
  <si>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</si>
  <si>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</si>
  <si>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</si>
  <si>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</si>
  <si>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</si>
  <si>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</si>
  <si>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</si>
  <si>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</si>
  <si>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</si>
  <si>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</si>
  <si>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</si>
  <si>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</si>
  <si>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</si>
  <si>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</si>
  <si>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</si>
  <si>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</si>
  <si>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</si>
  <si>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</si>
  <si>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</si>
  <si>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</si>
  <si>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</si>
  <si>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</si>
  <si>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</si>
  <si>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</si>
  <si>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</si>
  <si>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</si>
  <si>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</si>
  <si>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</si>
  <si>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</si>
  <si>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</si>
  <si>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</si>
  <si>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</si>
  <si>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</si>
  <si>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</si>
  <si>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</si>
  <si>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</si>
  <si>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</si>
  <si>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</si>
  <si>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</si>
  <si>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</si>
  <si>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</si>
  <si>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</si>
  <si>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</si>
  <si>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</si>
  <si>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</si>
  <si>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</si>
  <si>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</si>
  <si>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</si>
  <si>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</si>
  <si>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</si>
  <si>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</si>
  <si>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</si>
  <si>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</si>
  <si>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</si>
  <si>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</si>
  <si>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</si>
  <si>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</si>
  <si>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</si>
  <si>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</si>
  <si>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</si>
  <si>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</si>
  <si>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</si>
  <si>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</si>
  <si>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</si>
  <si>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</si>
  <si>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</si>
  <si>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</si>
  <si>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</si>
  <si>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</si>
  <si>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</si>
  <si>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</si>
  <si>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</si>
  <si>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</si>
  <si>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</si>
  <si>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</si>
  <si>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</si>
  <si>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</si>
  <si>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</si>
  <si>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</si>
  <si>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</si>
  <si>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</si>
  <si>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</si>
  <si>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</si>
  <si>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</si>
  <si>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</si>
  <si>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</si>
  <si>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</si>
  <si>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</si>
  <si>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</si>
  <si>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</si>
  <si>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</si>
  <si>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</si>
  <si>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</si>
  <si>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</si>
  <si>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</si>
  <si>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</si>
  <si>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</si>
  <si>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</si>
  <si>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</si>
  <si>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</si>
  <si>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</si>
  <si>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</si>
  <si>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</si>
  <si>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</si>
  <si>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</si>
  <si>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</si>
  <si>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</si>
  <si>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</si>
  <si>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</si>
  <si>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</si>
  <si>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</si>
  <si>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</si>
  <si>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</si>
  <si>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</si>
  <si>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</si>
  <si>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</si>
  <si>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</si>
  <si>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</si>
  <si>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</si>
  <si>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</si>
  <si>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</si>
  <si>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</si>
  <si>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</si>
  <si>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</si>
  <si>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</si>
  <si>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</si>
  <si>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</si>
  <si>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</si>
  <si>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</si>
  <si>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</si>
  <si>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</si>
  <si>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</si>
  <si>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</si>
  <si>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</si>
  <si>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</si>
  <si>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</si>
  <si>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</si>
  <si>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</si>
  <si>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</si>
  <si>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大久保簡易水道事業特別会計</t>
    <phoneticPr fontId="5"/>
  </si>
  <si>
    <t>法非適用企業</t>
    <phoneticPr fontId="5"/>
  </si>
  <si>
    <t>三倉簡易水道事業特別会計</t>
    <phoneticPr fontId="5"/>
  </si>
  <si>
    <t>大河内簡易水道事業特別会計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</si>
  <si>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</si>
  <si>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</si>
  <si>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</si>
  <si>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</si>
  <si>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</si>
  <si>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</si>
  <si>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</si>
  <si>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</si>
  <si>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</si>
  <si>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</si>
  <si>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</si>
  <si>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</si>
  <si>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</si>
  <si>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</si>
  <si>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</si>
  <si>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</si>
  <si>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</si>
  <si>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</si>
  <si>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</si>
  <si>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</si>
  <si>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</si>
  <si>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</si>
  <si>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</si>
  <si>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</si>
  <si>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</si>
  <si>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</si>
  <si>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</si>
  <si>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</si>
  <si>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</si>
  <si>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</si>
  <si>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</si>
  <si>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</si>
  <si>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</si>
  <si>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</si>
  <si>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</si>
  <si>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</si>
  <si>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</si>
  <si>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</si>
  <si>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</si>
  <si>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</si>
  <si>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</si>
  <si>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</si>
  <si>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</si>
  <si>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</si>
  <si>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</si>
  <si>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</si>
  <si>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</si>
  <si>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</si>
  <si>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</si>
  <si>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</si>
  <si>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</si>
  <si>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</si>
  <si>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</si>
  <si>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</si>
  <si>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</si>
  <si>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</si>
  <si>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</si>
  <si>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</si>
  <si>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</si>
  <si>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</si>
  <si>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</si>
  <si>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</si>
  <si>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</si>
  <si>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</si>
  <si>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</si>
  <si>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</si>
  <si>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</si>
  <si>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</si>
  <si>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</si>
  <si>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</si>
  <si>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</si>
  <si>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</si>
  <si>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</si>
  <si>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</si>
  <si>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</si>
  <si>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</si>
  <si>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</si>
  <si>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</si>
  <si>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</si>
  <si>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</si>
  <si>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</si>
  <si>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</si>
  <si>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</si>
  <si>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</si>
  <si>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</si>
  <si>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</si>
  <si>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</si>
  <si>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</si>
  <si>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</si>
  <si>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</si>
  <si>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</si>
  <si>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</si>
  <si>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</si>
  <si>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</si>
  <si>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</si>
  <si>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</si>
  <si>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</si>
  <si>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</si>
  <si>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</si>
  <si>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</si>
  <si>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</si>
  <si>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</si>
  <si>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</si>
  <si>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</si>
  <si>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</si>
  <si>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</si>
  <si>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</si>
  <si>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</si>
  <si>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</si>
  <si>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</si>
  <si>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</si>
  <si>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</si>
  <si>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</si>
  <si>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</si>
  <si>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</si>
  <si>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</si>
  <si>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</si>
  <si>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</si>
  <si>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</si>
  <si>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</si>
  <si>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</si>
  <si>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</si>
  <si>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</si>
  <si>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</si>
  <si>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</si>
  <si>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</si>
  <si>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</si>
  <si>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</si>
  <si>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</si>
  <si>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</si>
  <si>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</si>
  <si>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</si>
  <si>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</si>
  <si>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</si>
  <si>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</si>
  <si>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</si>
  <si>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7.43</t>
  </si>
  <si>
    <t>▲ 8.55</t>
  </si>
  <si>
    <t>▲ 5.27</t>
  </si>
  <si>
    <t>一般会計</t>
  </si>
  <si>
    <t>水道事業会計</t>
  </si>
  <si>
    <t>病院事業会計</t>
  </si>
  <si>
    <t>公共下水道事業特別会計</t>
  </si>
  <si>
    <t>介護保険特別会計</t>
  </si>
  <si>
    <t>国民健康保険特別会計</t>
  </si>
  <si>
    <t>後期高齢者医療特別会計</t>
  </si>
  <si>
    <t>三倉簡易水道事業特別会計</t>
  </si>
  <si>
    <t>その他会計（赤字）</t>
  </si>
  <si>
    <t>その他会計（黒字）</t>
  </si>
  <si>
    <t>R01</t>
    <phoneticPr fontId="5"/>
  </si>
  <si>
    <t>R02</t>
    <phoneticPr fontId="5"/>
  </si>
  <si>
    <t>R03</t>
    <phoneticPr fontId="5"/>
  </si>
  <si>
    <t>R04</t>
    <phoneticPr fontId="5"/>
  </si>
  <si>
    <t>R05</t>
    <phoneticPr fontId="5"/>
  </si>
  <si>
    <t>森町ふるさと応援基金</t>
    <rPh sb="0" eb="2">
      <t>モリマチ</t>
    </rPh>
    <rPh sb="6" eb="8">
      <t>オウエン</t>
    </rPh>
    <rPh sb="8" eb="10">
      <t>キキン</t>
    </rPh>
    <phoneticPr fontId="5"/>
  </si>
  <si>
    <t>森町地域振興基金</t>
    <rPh sb="0" eb="2">
      <t>モリマチ</t>
    </rPh>
    <rPh sb="2" eb="4">
      <t>チイキ</t>
    </rPh>
    <rPh sb="4" eb="6">
      <t>シンコウ</t>
    </rPh>
    <rPh sb="6" eb="8">
      <t>キキン</t>
    </rPh>
    <phoneticPr fontId="2"/>
  </si>
  <si>
    <t>森町公共施設等総合管理基金</t>
    <rPh sb="0" eb="2">
      <t>モリマチ</t>
    </rPh>
    <rPh sb="2" eb="4">
      <t>コウキョウ</t>
    </rPh>
    <rPh sb="4" eb="6">
      <t>シセツ</t>
    </rPh>
    <rPh sb="6" eb="7">
      <t>トウ</t>
    </rPh>
    <rPh sb="7" eb="9">
      <t>ソウゴウ</t>
    </rPh>
    <rPh sb="9" eb="11">
      <t>カンリ</t>
    </rPh>
    <rPh sb="11" eb="13">
      <t>キキン</t>
    </rPh>
    <phoneticPr fontId="2"/>
  </si>
  <si>
    <t>森町企業立地推進基金</t>
    <rPh sb="0" eb="2">
      <t>モリマチ</t>
    </rPh>
    <rPh sb="2" eb="4">
      <t>キギョウ</t>
    </rPh>
    <rPh sb="4" eb="6">
      <t>リッチ</t>
    </rPh>
    <rPh sb="6" eb="8">
      <t>スイシン</t>
    </rPh>
    <rPh sb="8" eb="10">
      <t>キキン</t>
    </rPh>
    <phoneticPr fontId="2"/>
  </si>
  <si>
    <t>森町文化会館運営基金</t>
    <rPh sb="0" eb="6">
      <t>モリマチブンカカイカン</t>
    </rPh>
    <rPh sb="6" eb="8">
      <t>ウンエイ</t>
    </rPh>
    <rPh sb="8" eb="10">
      <t>キキン</t>
    </rPh>
    <phoneticPr fontId="2"/>
  </si>
  <si>
    <t>-</t>
    <phoneticPr fontId="2"/>
  </si>
  <si>
    <t>中遠広域事務組合</t>
    <rPh sb="0" eb="4">
      <t>チュウエンコウイキ</t>
    </rPh>
    <rPh sb="4" eb="8">
      <t>ジムクミアイ</t>
    </rPh>
    <phoneticPr fontId="2"/>
  </si>
  <si>
    <t>袋井市森町広域行政組合</t>
    <rPh sb="0" eb="11">
      <t>フクロイシモリマチコウイキギョウセイクミアイ</t>
    </rPh>
    <phoneticPr fontId="2"/>
  </si>
  <si>
    <t>中東遠看護専門学校組合一般会計</t>
    <rPh sb="0" eb="3">
      <t>チュウトウエン</t>
    </rPh>
    <rPh sb="3" eb="11">
      <t>カンゴセンモンガッコウクミアイ</t>
    </rPh>
    <rPh sb="11" eb="15">
      <t>イッパンカイケイ</t>
    </rPh>
    <phoneticPr fontId="2"/>
  </si>
  <si>
    <t>中東遠看護専門学校組合奨学金貸与特別会計</t>
    <rPh sb="0" eb="3">
      <t>チュウトウエン</t>
    </rPh>
    <rPh sb="3" eb="11">
      <t>カンゴセンモンガッコウクミアイ</t>
    </rPh>
    <rPh sb="11" eb="16">
      <t>ショウガクキンタイヨ</t>
    </rPh>
    <rPh sb="16" eb="20">
      <t>トクベツカイケイ</t>
    </rPh>
    <phoneticPr fontId="2"/>
  </si>
  <si>
    <t>東遠学園組合</t>
    <rPh sb="0" eb="1">
      <t>ヒガシ</t>
    </rPh>
    <rPh sb="1" eb="2">
      <t>エン</t>
    </rPh>
    <rPh sb="2" eb="4">
      <t>ガクエン</t>
    </rPh>
    <rPh sb="4" eb="6">
      <t>クミアイ</t>
    </rPh>
    <phoneticPr fontId="2"/>
  </si>
  <si>
    <t>静岡地方税滞納整理機構</t>
    <rPh sb="0" eb="11">
      <t>シズオカチホウゼイタイノウセイリキコウ</t>
    </rPh>
    <phoneticPr fontId="2"/>
  </si>
  <si>
    <t>静岡県後期高齢者医療広域連合一般会計</t>
    <rPh sb="0" eb="3">
      <t>シズオカケン</t>
    </rPh>
    <rPh sb="3" eb="8">
      <t>コウキコウレイシャ</t>
    </rPh>
    <rPh sb="8" eb="10">
      <t>イリョウ</t>
    </rPh>
    <rPh sb="10" eb="14">
      <t>コウイキレンゴウ</t>
    </rPh>
    <rPh sb="14" eb="18">
      <t>イッパンカイケイ</t>
    </rPh>
    <phoneticPr fontId="2"/>
  </si>
  <si>
    <t>静岡県後期高齢者医療広域連合事業会計</t>
    <rPh sb="0" eb="3">
      <t>シズオカケン</t>
    </rPh>
    <rPh sb="3" eb="8">
      <t>コウキコウレイシャ</t>
    </rPh>
    <rPh sb="8" eb="10">
      <t>イリョウ</t>
    </rPh>
    <rPh sb="10" eb="14">
      <t>コウイキレンゴウ</t>
    </rPh>
    <rPh sb="14" eb="16">
      <t>ジギョウ</t>
    </rPh>
    <rPh sb="16" eb="18">
      <t>カイケイ</t>
    </rPh>
    <phoneticPr fontId="2"/>
  </si>
  <si>
    <t>静岡県市町総合事務組合</t>
    <rPh sb="0" eb="11">
      <t>シズオカケンシマチソウゴウジムクミアイ</t>
    </rPh>
    <phoneticPr fontId="2"/>
  </si>
  <si>
    <t>周智郡土地開発公社</t>
    <rPh sb="0" eb="3">
      <t>シュウチグン</t>
    </rPh>
    <rPh sb="3" eb="9">
      <t>トチカイハツコウシャ</t>
    </rPh>
    <phoneticPr fontId="2"/>
  </si>
  <si>
    <t>（株）アクティ森</t>
    <rPh sb="0" eb="3">
      <t>カブ</t>
    </rPh>
    <rPh sb="7" eb="8">
      <t>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</si>
</sst>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D594-4457-B0BD-E06DF9333A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52356</c:v>
                </c:pt>
                <c:pt idx="1">
                  <c:v>45136</c:v>
                </c:pt>
                <c:pt idx="2">
                  <c:v>44873</c:v>
                </c:pt>
                <c:pt idx="3">
                  <c:v>56265</c:v>
                </c:pt>
                <c:pt idx="4">
                  <c:v>61109</c:v>
                </c:pt>
              </c:numCache>
            </c:numRef>
          </c:val>
          <c:smooth val="0"/>
          <c:extLst>
            <c:ext xmlns:c16="http://schemas.microsoft.com/office/drawing/2014/chart" uri="{C3380CC4-5D6E-409C-BE32-E72D297353CC}">
              <c16:uniqueId val="{00000001-D594-4457-B0BD-E06DF9333A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13.55</c:v>
                </c:pt>
                <c:pt idx="1">
                  <c:v>17.55</c:v>
                </c:pt>
                <c:pt idx="2">
                  <c:v>20.97</c:v>
                </c:pt>
                <c:pt idx="3">
                  <c:v>12.96</c:v>
                </c:pt>
                <c:pt idx="4">
                  <c:v>14.5</c:v>
                </c:pt>
              </c:numCache>
            </c:numRef>
          </c:val>
          <c:extLst>
            <c:ext xmlns:c16="http://schemas.microsoft.com/office/drawing/2014/chart" uri="{C3380CC4-5D6E-409C-BE32-E72D297353CC}">
              <c16:uniqueId val="{00000000-CD38-47FD-99A7-FB27ED9877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38.68</c:v>
                </c:pt>
                <c:pt idx="1">
                  <c:v>34.130000000000003</c:v>
                </c:pt>
                <c:pt idx="2">
                  <c:v>35.24</c:v>
                </c:pt>
                <c:pt idx="3">
                  <c:v>40.42</c:v>
                </c:pt>
                <c:pt idx="4">
                  <c:v>32.729999999999997</c:v>
                </c:pt>
              </c:numCache>
            </c:numRef>
          </c:val>
          <c:extLst>
            <c:ext xmlns:c16="http://schemas.microsoft.com/office/drawing/2014/chart" uri="{C3380CC4-5D6E-409C-BE32-E72D297353CC}">
              <c16:uniqueId val="{00000001-CD38-47FD-99A7-FB27ED9877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-7.43</c:v>
                </c:pt>
                <c:pt idx="1">
                  <c:v>2.3199999999999998</c:v>
                </c:pt>
                <c:pt idx="2">
                  <c:v>4.62</c:v>
                </c:pt>
                <c:pt idx="3">
                  <c:v>-8.5500000000000007</c:v>
                </c:pt>
                <c:pt idx="4">
                  <c:v>-5.27</c:v>
                </c:pt>
              </c:numCache>
            </c:numRef>
          </c:val>
          <c:smooth val="0"/>
          <c:extLst>
            <c:ext xmlns:c16="http://schemas.microsoft.com/office/drawing/2014/chart" uri="{C3380CC4-5D6E-409C-BE32-E72D297353CC}">
              <c16:uniqueId val="{00000002-CD38-47FD-99A7-FB27ED9877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821-4D34-8293-BCCB5BEEBC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21-4D34-8293-BCCB5BEEBCC0}"/>
            </c:ext>
          </c:extLst>
        </c:ser>
        <c:ser>
          <c:idx val="2"/>
          <c:order val="2"/>
          <c:tx>
            <c:strRef>
              <c:f>データシート!$A$29</c:f>
              <c:strCache>
                <c:ptCount val="1"/>
                <c:pt idx="0">
                  <c:v>三倉簡易水道事業特別会計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821-4D34-8293-BCCB5BEEBCC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5821-4D34-8293-BCCB5BEEBCC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0.72</c:v>
                </c:pt>
                <c:pt idx="2">
                  <c:v>#N/A</c:v>
                </c:pt>
                <c:pt idx="3">
                  <c:v>0.35</c:v>
                </c:pt>
                <c:pt idx="4">
                  <c:v>#N/A</c:v>
                </c:pt>
                <c:pt idx="5">
                  <c:v>0.28999999999999998</c:v>
                </c:pt>
                <c:pt idx="6">
                  <c:v>#N/A</c:v>
                </c:pt>
                <c:pt idx="7">
                  <c:v>0.15</c:v>
                </c:pt>
                <c:pt idx="8">
                  <c:v>#N/A</c:v>
                </c:pt>
                <c:pt idx="9">
                  <c:v>0.23</c:v>
                </c:pt>
              </c:numCache>
            </c:numRef>
          </c:val>
          <c:extLst>
            <c:ext xmlns:c16="http://schemas.microsoft.com/office/drawing/2014/chart" uri="{C3380CC4-5D6E-409C-BE32-E72D297353CC}">
              <c16:uniqueId val="{00000004-5821-4D34-8293-BCCB5BEEBCC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4.13</c:v>
                </c:pt>
                <c:pt idx="2">
                  <c:v>#N/A</c:v>
                </c:pt>
                <c:pt idx="3">
                  <c:v>2.96</c:v>
                </c:pt>
                <c:pt idx="4">
                  <c:v>#N/A</c:v>
                </c:pt>
                <c:pt idx="5">
                  <c:v>2.42</c:v>
                </c:pt>
                <c:pt idx="6">
                  <c:v>#N/A</c:v>
                </c:pt>
                <c:pt idx="7">
                  <c:v>2.4300000000000002</c:v>
                </c:pt>
                <c:pt idx="8">
                  <c:v>#N/A</c:v>
                </c:pt>
                <c:pt idx="9">
                  <c:v>1.5</c:v>
                </c:pt>
              </c:numCache>
            </c:numRef>
          </c:val>
          <c:extLst>
            <c:ext xmlns:c16="http://schemas.microsoft.com/office/drawing/2014/chart" uri="{C3380CC4-5D6E-409C-BE32-E72D297353CC}">
              <c16:uniqueId val="{00000005-5821-4D34-8293-BCCB5BEEBCC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2.5499999999999998</c:v>
                </c:pt>
                <c:pt idx="2">
                  <c:v>#N/A</c:v>
                </c:pt>
                <c:pt idx="3">
                  <c:v>1.04</c:v>
                </c:pt>
                <c:pt idx="4">
                  <c:v>#N/A</c:v>
                </c:pt>
                <c:pt idx="5">
                  <c:v>1.28</c:v>
                </c:pt>
                <c:pt idx="6">
                  <c:v>#N/A</c:v>
                </c:pt>
                <c:pt idx="7">
                  <c:v>3.94</c:v>
                </c:pt>
                <c:pt idx="8">
                  <c:v>#N/A</c:v>
                </c:pt>
                <c:pt idx="9">
                  <c:v>3.31</c:v>
                </c:pt>
              </c:numCache>
            </c:numRef>
          </c:val>
          <c:extLst>
            <c:ext xmlns:c16="http://schemas.microsoft.com/office/drawing/2014/chart" uri="{C3380CC4-5D6E-409C-BE32-E72D297353CC}">
              <c16:uniqueId val="{00000006-5821-4D34-8293-BCCB5BEEBCC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5.78</c:v>
                </c:pt>
                <c:pt idx="2">
                  <c:v>#N/A</c:v>
                </c:pt>
                <c:pt idx="3">
                  <c:v>5.51</c:v>
                </c:pt>
                <c:pt idx="4">
                  <c:v>#N/A</c:v>
                </c:pt>
                <c:pt idx="5">
                  <c:v>7.57</c:v>
                </c:pt>
                <c:pt idx="6">
                  <c:v>#N/A</c:v>
                </c:pt>
                <c:pt idx="7">
                  <c:v>6.28</c:v>
                </c:pt>
                <c:pt idx="8">
                  <c:v>#N/A</c:v>
                </c:pt>
                <c:pt idx="9">
                  <c:v>3.75</c:v>
                </c:pt>
              </c:numCache>
            </c:numRef>
          </c:val>
          <c:extLst>
            <c:ext xmlns:c16="http://schemas.microsoft.com/office/drawing/2014/chart" uri="{C3380CC4-5D6E-409C-BE32-E72D297353CC}">
              <c16:uniqueId val="{00000007-5821-4D34-8293-BCCB5BEEBCC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7.96</c:v>
                </c:pt>
                <c:pt idx="2">
                  <c:v>#N/A</c:v>
                </c:pt>
                <c:pt idx="3">
                  <c:v>7.29</c:v>
                </c:pt>
                <c:pt idx="4">
                  <c:v>#N/A</c:v>
                </c:pt>
                <c:pt idx="5">
                  <c:v>6.83</c:v>
                </c:pt>
                <c:pt idx="6">
                  <c:v>#N/A</c:v>
                </c:pt>
                <c:pt idx="7">
                  <c:v>7.19</c:v>
                </c:pt>
                <c:pt idx="8">
                  <c:v>#N/A</c:v>
                </c:pt>
                <c:pt idx="9">
                  <c:v>7.6</c:v>
                </c:pt>
              </c:numCache>
            </c:numRef>
          </c:val>
          <c:extLst>
            <c:ext xmlns:c16="http://schemas.microsoft.com/office/drawing/2014/chart" uri="{C3380CC4-5D6E-409C-BE32-E72D297353CC}">
              <c16:uniqueId val="{00000008-5821-4D34-8293-BCCB5BEEBC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13.54</c:v>
                </c:pt>
                <c:pt idx="2">
                  <c:v>#N/A</c:v>
                </c:pt>
                <c:pt idx="3">
                  <c:v>17.54</c:v>
                </c:pt>
                <c:pt idx="4">
                  <c:v>#N/A</c:v>
                </c:pt>
                <c:pt idx="5">
                  <c:v>20.97</c:v>
                </c:pt>
                <c:pt idx="6">
                  <c:v>#N/A</c:v>
                </c:pt>
                <c:pt idx="7">
                  <c:v>12.95</c:v>
                </c:pt>
                <c:pt idx="8">
                  <c:v>#N/A</c:v>
                </c:pt>
                <c:pt idx="9">
                  <c:v>14.5</c:v>
                </c:pt>
              </c:numCache>
            </c:numRef>
          </c:val>
          <c:extLst>
            <c:ext xmlns:c16="http://schemas.microsoft.com/office/drawing/2014/chart" uri="{C3380CC4-5D6E-409C-BE32-E72D297353CC}">
              <c16:uniqueId val="{00000009-5821-4D34-8293-BCCB5BEEBC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733</c:v>
                </c:pt>
                <c:pt idx="5">
                  <c:v>754</c:v>
                </c:pt>
                <c:pt idx="8">
                  <c:v>755</c:v>
                </c:pt>
                <c:pt idx="11">
                  <c:v>764</c:v>
                </c:pt>
                <c:pt idx="14">
                  <c:v>769</c:v>
                </c:pt>
              </c:numCache>
            </c:numRef>
          </c:val>
          <c:extLst>
            <c:ext xmlns:c16="http://schemas.microsoft.com/office/drawing/2014/chart" uri="{C3380CC4-5D6E-409C-BE32-E72D297353CC}">
              <c16:uniqueId val="{00000000-53B0-49CB-ACDF-A79D32E7C9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B0-49CB-ACDF-A79D32E7C9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B0-49CB-ACDF-A79D32E7C9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116</c:v>
                </c:pt>
                <c:pt idx="3">
                  <c:v>135</c:v>
                </c:pt>
                <c:pt idx="6">
                  <c:v>110</c:v>
                </c:pt>
                <c:pt idx="9">
                  <c:v>83</c:v>
                </c:pt>
                <c:pt idx="12">
                  <c:v>66</c:v>
                </c:pt>
              </c:numCache>
            </c:numRef>
          </c:val>
          <c:extLst>
            <c:ext xmlns:c16="http://schemas.microsoft.com/office/drawing/2014/chart" uri="{C3380CC4-5D6E-409C-BE32-E72D297353CC}">
              <c16:uniqueId val="{00000003-53B0-49CB-ACDF-A79D32E7C9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340</c:v>
                </c:pt>
                <c:pt idx="3">
                  <c:v>363</c:v>
                </c:pt>
                <c:pt idx="6">
                  <c:v>387</c:v>
                </c:pt>
                <c:pt idx="9">
                  <c:v>409</c:v>
                </c:pt>
                <c:pt idx="12">
                  <c:v>414</c:v>
                </c:pt>
              </c:numCache>
            </c:numRef>
          </c:val>
          <c:extLst>
            <c:ext xmlns:c16="http://schemas.microsoft.com/office/drawing/2014/chart" uri="{C3380CC4-5D6E-409C-BE32-E72D297353CC}">
              <c16:uniqueId val="{00000004-53B0-49CB-ACDF-A79D32E7C9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B0-49CB-ACDF-A79D32E7C9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B0-49CB-ACDF-A79D32E7C9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807</c:v>
                </c:pt>
                <c:pt idx="3">
                  <c:v>828</c:v>
                </c:pt>
                <c:pt idx="6">
                  <c:v>867</c:v>
                </c:pt>
                <c:pt idx="9">
                  <c:v>898</c:v>
                </c:pt>
                <c:pt idx="12">
                  <c:v>925</c:v>
                </c:pt>
              </c:numCache>
            </c:numRef>
          </c:val>
          <c:extLst>
            <c:ext xmlns:c16="http://schemas.microsoft.com/office/drawing/2014/chart" uri="{C3380CC4-5D6E-409C-BE32-E72D297353CC}">
              <c16:uniqueId val="{00000007-53B0-49CB-ACDF-A79D32E7C9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530</c:v>
                </c:pt>
                <c:pt idx="2">
                  <c:v>#N/A</c:v>
                </c:pt>
                <c:pt idx="3">
                  <c:v>#N/A</c:v>
                </c:pt>
                <c:pt idx="4">
                  <c:v>572</c:v>
                </c:pt>
                <c:pt idx="5">
                  <c:v>#N/A</c:v>
                </c:pt>
                <c:pt idx="6">
                  <c:v>#N/A</c:v>
                </c:pt>
                <c:pt idx="7">
                  <c:v>609</c:v>
                </c:pt>
                <c:pt idx="8">
                  <c:v>#N/A</c:v>
                </c:pt>
                <c:pt idx="9">
                  <c:v>#N/A</c:v>
                </c:pt>
                <c:pt idx="10">
                  <c:v>626</c:v>
                </c:pt>
                <c:pt idx="11">
                  <c:v>#N/A</c:v>
                </c:pt>
                <c:pt idx="12">
                  <c:v>#N/A</c:v>
                </c:pt>
                <c:pt idx="13">
                  <c:v>636</c:v>
                </c:pt>
                <c:pt idx="14">
                  <c:v>#N/A</c:v>
                </c:pt>
              </c:numCache>
            </c:numRef>
          </c:val>
          <c:smooth val="0"/>
          <c:extLst>
            <c:ext xmlns:c16="http://schemas.microsoft.com/office/drawing/2014/chart" uri="{C3380CC4-5D6E-409C-BE32-E72D297353CC}">
              <c16:uniqueId val="{00000008-53B0-49CB-ACDF-A79D32E7C9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8200</c:v>
                </c:pt>
                <c:pt idx="5">
                  <c:v>8285</c:v>
                </c:pt>
                <c:pt idx="8">
                  <c:v>8246</c:v>
                </c:pt>
                <c:pt idx="11">
                  <c:v>8150</c:v>
                </c:pt>
                <c:pt idx="14">
                  <c:v>8092</c:v>
                </c:pt>
              </c:numCache>
            </c:numRef>
          </c:val>
          <c:extLst>
            <c:ext xmlns:c16="http://schemas.microsoft.com/office/drawing/2014/chart" uri="{C3380CC4-5D6E-409C-BE32-E72D297353CC}">
              <c16:uniqueId val="{00000000-8322-4C10-BD5D-56110333C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845</c:v>
                </c:pt>
                <c:pt idx="5">
                  <c:v>874</c:v>
                </c:pt>
                <c:pt idx="8">
                  <c:v>939</c:v>
                </c:pt>
                <c:pt idx="11">
                  <c:v>992</c:v>
                </c:pt>
                <c:pt idx="14">
                  <c:v>1032</c:v>
                </c:pt>
              </c:numCache>
            </c:numRef>
          </c:val>
          <c:extLst>
            <c:ext xmlns:c16="http://schemas.microsoft.com/office/drawing/2014/chart" uri="{C3380CC4-5D6E-409C-BE32-E72D297353CC}">
              <c16:uniqueId val="{00000001-8322-4C10-BD5D-56110333C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2989</c:v>
                </c:pt>
                <c:pt idx="5">
                  <c:v>3049</c:v>
                </c:pt>
                <c:pt idx="8">
                  <c:v>3972</c:v>
                </c:pt>
                <c:pt idx="11">
                  <c:v>4564</c:v>
                </c:pt>
                <c:pt idx="14">
                  <c:v>4183</c:v>
                </c:pt>
              </c:numCache>
            </c:numRef>
          </c:val>
          <c:extLst>
            <c:ext xmlns:c16="http://schemas.microsoft.com/office/drawing/2014/chart" uri="{C3380CC4-5D6E-409C-BE32-E72D297353CC}">
              <c16:uniqueId val="{00000002-8322-4C10-BD5D-56110333C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22-4C10-BD5D-56110333C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22-4C10-BD5D-56110333C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22-4C10-BD5D-56110333C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403</c:v>
                </c:pt>
                <c:pt idx="3">
                  <c:v>324</c:v>
                </c:pt>
                <c:pt idx="6">
                  <c:v>293</c:v>
                </c:pt>
                <c:pt idx="9">
                  <c:v>245</c:v>
                </c:pt>
                <c:pt idx="12">
                  <c:v>192</c:v>
                </c:pt>
              </c:numCache>
            </c:numRef>
          </c:val>
          <c:extLst>
            <c:ext xmlns:c16="http://schemas.microsoft.com/office/drawing/2014/chart" uri="{C3380CC4-5D6E-409C-BE32-E72D297353CC}">
              <c16:uniqueId val="{00000006-8322-4C10-BD5D-56110333C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714</c:v>
                </c:pt>
                <c:pt idx="3">
                  <c:v>687</c:v>
                </c:pt>
                <c:pt idx="6">
                  <c:v>735</c:v>
                </c:pt>
                <c:pt idx="9">
                  <c:v>714</c:v>
                </c:pt>
                <c:pt idx="12">
                  <c:v>654</c:v>
                </c:pt>
              </c:numCache>
            </c:numRef>
          </c:val>
          <c:extLst>
            <c:ext xmlns:c16="http://schemas.microsoft.com/office/drawing/2014/chart" uri="{C3380CC4-5D6E-409C-BE32-E72D297353CC}">
              <c16:uniqueId val="{00000007-8322-4C10-BD5D-56110333C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4791</c:v>
                </c:pt>
                <c:pt idx="3">
                  <c:v>4813</c:v>
                </c:pt>
                <c:pt idx="6">
                  <c:v>4961</c:v>
                </c:pt>
                <c:pt idx="9">
                  <c:v>4985</c:v>
                </c:pt>
                <c:pt idx="12">
                  <c:v>5102</c:v>
                </c:pt>
              </c:numCache>
            </c:numRef>
          </c:val>
          <c:extLst>
            <c:ext xmlns:c16="http://schemas.microsoft.com/office/drawing/2014/chart" uri="{C3380CC4-5D6E-409C-BE32-E72D297353CC}">
              <c16:uniqueId val="{00000008-8322-4C10-BD5D-56110333C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22-4C10-BD5D-56110333C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8740</c:v>
                </c:pt>
                <c:pt idx="3">
                  <c:v>8828</c:v>
                </c:pt>
                <c:pt idx="6">
                  <c:v>8801</c:v>
                </c:pt>
                <c:pt idx="9">
                  <c:v>8692</c:v>
                </c:pt>
                <c:pt idx="12">
                  <c:v>8727</c:v>
                </c:pt>
              </c:numCache>
            </c:numRef>
          </c:val>
          <c:extLst>
            <c:ext xmlns:c16="http://schemas.microsoft.com/office/drawing/2014/chart" uri="{C3380CC4-5D6E-409C-BE32-E72D297353CC}">
              <c16:uniqueId val="{0000000A-8322-4C10-BD5D-56110333C1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2614</c:v>
                </c:pt>
                <c:pt idx="2">
                  <c:v>#N/A</c:v>
                </c:pt>
                <c:pt idx="3">
                  <c:v>#N/A</c:v>
                </c:pt>
                <c:pt idx="4">
                  <c:v>2445</c:v>
                </c:pt>
                <c:pt idx="5">
                  <c:v>#N/A</c:v>
                </c:pt>
                <c:pt idx="6">
                  <c:v>#N/A</c:v>
                </c:pt>
                <c:pt idx="7">
                  <c:v>1633</c:v>
                </c:pt>
                <c:pt idx="8">
                  <c:v>#N/A</c:v>
                </c:pt>
                <c:pt idx="9">
                  <c:v>#N/A</c:v>
                </c:pt>
                <c:pt idx="10">
                  <c:v>930</c:v>
                </c:pt>
                <c:pt idx="11">
                  <c:v>#N/A</c:v>
                </c:pt>
                <c:pt idx="12">
                  <c:v>#N/A</c:v>
                </c:pt>
                <c:pt idx="13">
                  <c:v>1370</c:v>
                </c:pt>
                <c:pt idx="14">
                  <c:v>#N/A</c:v>
                </c:pt>
              </c:numCache>
            </c:numRef>
          </c:val>
          <c:smooth val="0"/>
          <c:extLst>
            <c:ext xmlns:c16="http://schemas.microsoft.com/office/drawing/2014/chart" uri="{C3380CC4-5D6E-409C-BE32-E72D297353CC}">
              <c16:uniqueId val="{0000000B-8322-4C10-BD5D-56110333C1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1988</c:v>
                </c:pt>
                <c:pt idx="1">
                  <c:v>2201</c:v>
                </c:pt>
                <c:pt idx="2">
                  <c:v>1812</c:v>
                </c:pt>
              </c:numCache>
            </c:numRef>
          </c:val>
          <c:extLst>
            <c:ext xmlns:c16="http://schemas.microsoft.com/office/drawing/2014/chart" uri="{C3380CC4-5D6E-409C-BE32-E72D297353CC}">
              <c16:uniqueId val="{00000000-724F-4D46-A951-06D72A7EA3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401</c:v>
                </c:pt>
                <c:pt idx="1">
                  <c:v>401</c:v>
                </c:pt>
                <c:pt idx="2">
                  <c:v>297</c:v>
                </c:pt>
              </c:numCache>
            </c:numRef>
          </c:val>
          <c:extLst>
            <c:ext xmlns:c16="http://schemas.microsoft.com/office/drawing/2014/chart" uri="{C3380CC4-5D6E-409C-BE32-E72D297353CC}">
              <c16:uniqueId val="{00000001-724F-4D46-A951-06D72A7EA3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1335</c:v>
                </c:pt>
                <c:pt idx="1">
                  <c:v>1646</c:v>
                </c:pt>
                <c:pt idx="2">
                  <c:v>1693</c:v>
                </c:pt>
              </c:numCache>
            </c:numRef>
          </c:val>
          <c:extLst>
            <c:ext xmlns:c16="http://schemas.microsoft.com/office/drawing/2014/chart" uri="{C3380CC4-5D6E-409C-BE32-E72D297353CC}">
              <c16:uniqueId val="{00000002-724F-4D46-A951-06D72A7EA3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17,232
16,722
133.91
11,137,319
10,247,901
802,794
5,534,762
8,727,095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財政力指数は、再算定による基準財政需要額の増等で令和３年度から減少傾向にあり、令和５年度は、前年度より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となり、類似団体を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今後、さらに人口減少が進む中、楽観視はできない状況であることから、移住定住、企業誘致の推進により、町税収の向上などを中心に財政基盤の強化に努める。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令和３年度までは、普通交付税及び臨時財政対策債が増加したことにより、経常収支比率が低下したが、令和４年度は、光熱水費の増加や臨時財政対策債の減少により、</a:t>
          </a:r>
          <a:r>
            <a:rPr kumimoji="1" lang="en-US" altLang="ja-JP" sz="1200">
              <a:latin typeface="ＭＳ Ｐゴシック" panose="020B0600070205080204" pitchFamily="50" charset="-128"/>
              <a:ea typeface="ＭＳ Ｐゴシック" panose="020B0600070205080204" pitchFamily="50" charset="-128"/>
            </a:rPr>
            <a:t>91.8</a:t>
          </a:r>
          <a:r>
            <a:rPr kumimoji="1" lang="ja-JP" altLang="en-US" sz="1200">
              <a:latin typeface="ＭＳ Ｐゴシック" panose="020B0600070205080204" pitchFamily="50" charset="-128"/>
              <a:ea typeface="ＭＳ Ｐゴシック" panose="020B0600070205080204" pitchFamily="50" charset="-128"/>
            </a:rPr>
            <a:t>％へ上昇した。令和５年度は、歳入（分母）の固定資産税や普通交付税が増となり、歳出（分子）においても人件費などの増加により増となった。その結果、歳入・歳出ともに増加したが、歳出の増加幅が大きかったため、</a:t>
          </a:r>
          <a:r>
            <a:rPr kumimoji="1" lang="en-US" altLang="ja-JP" sz="1200">
              <a:latin typeface="ＭＳ Ｐゴシック" panose="020B0600070205080204" pitchFamily="50" charset="-128"/>
              <a:ea typeface="ＭＳ Ｐゴシック" panose="020B0600070205080204" pitchFamily="50" charset="-128"/>
            </a:rPr>
            <a:t>93.1%</a:t>
          </a:r>
          <a:r>
            <a:rPr kumimoji="1" lang="ja-JP" altLang="en-US" sz="1200">
              <a:latin typeface="ＭＳ Ｐゴシック" panose="020B0600070205080204" pitchFamily="50" charset="-128"/>
              <a:ea typeface="ＭＳ Ｐゴシック" panose="020B0600070205080204" pitchFamily="50" charset="-128"/>
            </a:rPr>
            <a:t>へ数値が上昇した。</a:t>
          </a:r>
        </a:p>
        <a:p>
          <a:r>
            <a:rPr kumimoji="1" lang="ja-JP" altLang="en-US" sz="1200">
              <a:latin typeface="ＭＳ Ｐゴシック" panose="020B0600070205080204" pitchFamily="50" charset="-128"/>
              <a:ea typeface="ＭＳ Ｐゴシック" panose="020B0600070205080204" pitchFamily="50" charset="-128"/>
            </a:rPr>
            <a:t>　今後、行財政改革への取り組みを通して、経常経費の削減に努めるとともに、一般財源確保のため、町税の徴収強化、移住定住、企業誘致の推進などを図る。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231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64</xdr:row>
      <xdr:rowOff>150368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0330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0330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126238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266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２年度から会計年度任用職員制度の開始により増加し、その後も職員数の増などにより増加している。物件費については、近年設備等の修繕費、各種調査、計画策定業務委託、物品等のリース等の増加に伴い、増加傾向にある。令和５年度は、企業誘致の計画策定に伴う業務委託料などにより増加した。</a:t>
          </a:r>
        </a:p>
        <a:p>
          <a:r>
            <a:rPr kumimoji="1" lang="ja-JP" altLang="en-US" sz="1300">
              <a:latin typeface="ＭＳ Ｐゴシック" panose="020B0600070205080204" pitchFamily="50" charset="-128"/>
              <a:ea typeface="ＭＳ Ｐゴシック" panose="020B0600070205080204" pitchFamily="50" charset="-128"/>
            </a:rPr>
            <a:t>　これまでの取り組みである事務用品の集中調達方式などを継続し、加えて計画的で早期の修繕を図るとともに、業務の見直し・効率化を図るなど、効果的な対策を行う。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21109</xdr:rowOff>
    </xdr:from>
    <xdr:to>
      <xdr:col>23</xdr:col>
      <xdr:colOff>133350</xdr:colOff>
      <xdr:row>82</xdr:row>
      <xdr:rowOff>40007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000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109058</xdr:rowOff>
    </xdr:from>
    <xdr:to>
      <xdr:col>19</xdr:col>
      <xdr:colOff>133350</xdr:colOff>
      <xdr:row>82</xdr:row>
      <xdr:rowOff>21109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6508"/>
          <a:ext cx="889000" cy="8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109058</xdr:rowOff>
    </xdr:from>
    <xdr:to>
      <xdr:col>15</xdr:col>
      <xdr:colOff>82550</xdr:colOff>
      <xdr:row>81</xdr:row>
      <xdr:rowOff>134155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96508"/>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44025</xdr:rowOff>
    </xdr:from>
    <xdr:to>
      <xdr:col>11</xdr:col>
      <xdr:colOff>31750</xdr:colOff>
      <xdr:row>81</xdr:row>
      <xdr:rowOff>134155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60025"/>
          <a:ext cx="889000" cy="2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160657</xdr:rowOff>
    </xdr:from>
    <xdr:to>
      <xdr:col>23</xdr:col>
      <xdr:colOff>184150</xdr:colOff>
      <xdr:row>82</xdr:row>
      <xdr:rowOff>90807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141759</xdr:rowOff>
    </xdr:from>
    <xdr:to>
      <xdr:col>19</xdr:col>
      <xdr:colOff>184150</xdr:colOff>
      <xdr:row>82</xdr:row>
      <xdr:rowOff>71909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82086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58258</xdr:rowOff>
    </xdr:from>
    <xdr:to>
      <xdr:col>15</xdr:col>
      <xdr:colOff>133350</xdr:colOff>
      <xdr:row>81</xdr:row>
      <xdr:rowOff>159858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170035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83355</xdr:rowOff>
    </xdr:from>
    <xdr:to>
      <xdr:col>11</xdr:col>
      <xdr:colOff>82550</xdr:colOff>
      <xdr:row>82</xdr:row>
      <xdr:rowOff>13505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164675</xdr:rowOff>
    </xdr:from>
    <xdr:to>
      <xdr:col>7</xdr:col>
      <xdr:colOff>31750</xdr:colOff>
      <xdr:row>80</xdr:row>
      <xdr:rowOff>94825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105002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４月１日時点の数値では、前年度より上昇へ転じたが、令和５年度は、ラスパイレス指数算出の集計区分内で経験年数の少ない者が増え、多い者が減り、職員構成が変動したことにより低下した。今後、国家公務員給与制度に準拠し、適宜見直しを図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9817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134257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54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人下回っている。令和５年４月１日現在の普通会計職員数（教育長を除く）は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人（前年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人）で、対前年度で１人減となっている。</a:t>
          </a:r>
        </a:p>
        <a:p>
          <a:r>
            <a:rPr kumimoji="1" lang="ja-JP" altLang="en-US" sz="1300">
              <a:latin typeface="ＭＳ Ｐゴシック" panose="020B0600070205080204" pitchFamily="50" charset="-128"/>
              <a:ea typeface="ＭＳ Ｐゴシック" panose="020B0600070205080204" pitchFamily="50" charset="-128"/>
            </a:rPr>
            <a:t>　今後、第６次定員適正化計画に則り、組織機構改革、技能労務職員の退職不補充、会計年度任用職員の活用、包括業務委託の推進などにより、引き続き簡素で効率的な執行体制の確保を図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52977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308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46083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24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25400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143419</xdr:rowOff>
    </xdr:from>
    <xdr:to>
      <xdr:col>68</xdr:col>
      <xdr:colOff>152400</xdr:colOff>
      <xdr:row>60</xdr:row>
      <xdr:rowOff>1270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896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18704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92619</xdr:rowOff>
    </xdr:from>
    <xdr:to>
      <xdr:col>64</xdr:col>
      <xdr:colOff>152400</xdr:colOff>
      <xdr:row>60</xdr:row>
      <xdr:rowOff>22769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32946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部事務組合等の起こした地方債に充てたと認められる補助金又は負担金の減少、災害復旧費等に係る基準財政需要額の増加（交付税算入見込額）等に対し、元利償還金の額の増加、公営企業に要する地方債償還財源の増加、事業費補正により基準財政需要額に算入された公債費の減少が上回ったことにより、公債費（分子）が増加した。</a:t>
          </a:r>
        </a:p>
        <a:p>
          <a:r>
            <a:rPr kumimoji="1" lang="ja-JP" altLang="en-US" sz="1100">
              <a:latin typeface="ＭＳ Ｐゴシック" panose="020B0600070205080204" pitchFamily="50" charset="-128"/>
              <a:ea typeface="ＭＳ Ｐゴシック" panose="020B0600070205080204" pitchFamily="50" charset="-128"/>
            </a:rPr>
            <a:t>　臨時財政対策債発行可能額の減少、災害復旧費等に係る基準財政需要額の増加（交付税算入見込額）等に対して、標準税収入額等の増加、普通交付税額の増加が上回ったことにより、標準財政規模から元利償還金等の基準財政需要額算入額を控除した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が増加した。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76623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5882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44450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158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143510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5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93150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営企業債等繰入見込額の増額及び単独災害復旧事業債、緊急自然災害防止対策事業債等の新たな起債に伴い、将来負担額が増加した。また、地方債現在高の充当可能基金の増額、基準財政需要額算入見込額の減少によって充当可能財源等の額が減少したことにより、充当可能財源等控除後の将来負担額（分子）が増加となった。</a:t>
          </a:r>
        </a:p>
        <a:p>
          <a:r>
            <a:rPr kumimoji="1" lang="ja-JP" altLang="en-US" sz="1100">
              <a:latin typeface="ＭＳ Ｐゴシック" panose="020B0600070205080204" pitchFamily="50" charset="-128"/>
              <a:ea typeface="ＭＳ Ｐゴシック" panose="020B0600070205080204" pitchFamily="50" charset="-128"/>
            </a:rPr>
            <a:t>　加えて、標準財政規模の増加により、算入公債費等の額控除後の標準財政規模（分母）が増加した。分子分母の双方が増加したが分子の増加分が分母の増加分を上回ったことにより、将来負担比率は増加した。</a:t>
          </a:r>
        </a:p>
        <a:p>
          <a:r>
            <a:rPr kumimoji="1" lang="ja-JP" altLang="en-US" sz="1100">
              <a:latin typeface="ＭＳ Ｐゴシック" panose="020B0600070205080204" pitchFamily="50" charset="-128"/>
              <a:ea typeface="ＭＳ Ｐゴシック" panose="020B0600070205080204" pitchFamily="50" charset="-128"/>
            </a:rPr>
            <a:t>　今後、新規事業の実施などについて総点検を図るとともに、義務的経費の更なる削減検討を進め、加えて充当可能財源の確保を行い、財政の健全化を図る。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17</xdr:row>
      <xdr:rowOff>27093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6479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21590</xdr:rowOff>
    </xdr:from>
    <xdr:to>
      <xdr:col>77</xdr:col>
      <xdr:colOff>44450</xdr:colOff>
      <xdr:row>17</xdr:row>
      <xdr:rowOff>119592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64790"/>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119592</xdr:rowOff>
    </xdr:from>
    <xdr:to>
      <xdr:col>72</xdr:col>
      <xdr:colOff>203200</xdr:colOff>
      <xdr:row>19</xdr:row>
      <xdr:rowOff>148696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34242"/>
          <a:ext cx="889000" cy="3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148696</xdr:rowOff>
    </xdr:from>
    <xdr:to>
      <xdr:col>68</xdr:col>
      <xdr:colOff>152400</xdr:colOff>
      <xdr:row>20</xdr:row>
      <xdr:rowOff>120015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06246"/>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17568</xdr:rowOff>
    </xdr:from>
    <xdr:to>
      <xdr:col>68</xdr:col>
      <xdr:colOff>203200</xdr:colOff>
      <xdr:row>15</xdr:row>
      <xdr:rowOff>119168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147743</xdr:rowOff>
    </xdr:from>
    <xdr:to>
      <xdr:col>81</xdr:col>
      <xdr:colOff>95250</xdr:colOff>
      <xdr:row>17</xdr:row>
      <xdr:rowOff>77893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119820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68792</xdr:rowOff>
    </xdr:from>
    <xdr:to>
      <xdr:col>73</xdr:col>
      <xdr:colOff>44450</xdr:colOff>
      <xdr:row>17</xdr:row>
      <xdr:rowOff>170392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155169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97896</xdr:rowOff>
    </xdr:from>
    <xdr:to>
      <xdr:col>68</xdr:col>
      <xdr:colOff>203200</xdr:colOff>
      <xdr:row>20</xdr:row>
      <xdr:rowOff>28046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12823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4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69215</xdr:rowOff>
    </xdr:from>
    <xdr:to>
      <xdr:col>64</xdr:col>
      <xdr:colOff>152400</xdr:colOff>
      <xdr:row>20</xdr:row>
      <xdr:rowOff>170815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155592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17,232
16,722
133.91
11,137,319
10,247,901
802,794
5,534,762
8,727,095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令和４年度退職が多く、令和５年度補充のために新規採用職員を増やしたことに伴い、職員給が減となったが、保健師増や水防団出動に伴う出動報酬増に伴い上昇した。</a:t>
          </a:r>
        </a:p>
        <a:p>
          <a:r>
            <a:rPr kumimoji="1" lang="ja-JP" altLang="en-US" sz="1300">
              <a:latin typeface="ＭＳ Ｐゴシック" panose="020B0600070205080204" pitchFamily="50" charset="-128"/>
              <a:ea typeface="ＭＳ Ｐゴシック" panose="020B0600070205080204" pitchFamily="50" charset="-128"/>
            </a:rPr>
            <a:t>　今後、組織機構改革をはじめ、技能労務職員の退職不補充、定数管理・給与の適正化、業務の委託化の推進などを図り、引き続き簡素で効率的な執行体制の確保を図り適切な定員管理に努める。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8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83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7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近年、類似団体に比べ、低い数値で推移をしており、令和５年度は、類似団体に比べ</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ポイント下回っており、令和４年度より光熱水費等が減少したことにより、減少した。</a:t>
          </a:r>
        </a:p>
        <a:p>
          <a:r>
            <a:rPr kumimoji="1" lang="ja-JP" altLang="en-US" sz="1300">
              <a:latin typeface="ＭＳ Ｐゴシック" panose="020B0600070205080204" pitchFamily="50" charset="-128"/>
              <a:ea typeface="ＭＳ Ｐゴシック" panose="020B0600070205080204" pitchFamily="50" charset="-128"/>
            </a:rPr>
            <a:t>　今後、設備等の修繕、各種調査、計画策定業務委託、物品等のリースの増加に伴う物件費の増加が見込まれるので、計画的で早期の修繕を図るなど、効果的な対策を行う。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77470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64922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77470</xdr:rowOff>
    </xdr:from>
    <xdr:to>
      <xdr:col>82</xdr:col>
      <xdr:colOff>196850</xdr:colOff>
      <xdr:row>15</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64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19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5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106697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令和５年度の扶助費に係る経常収支比率は、臨時財政対策債の減により上昇した。扶助費に係る経常収支比率は類似団体平均を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ポイント下回っているが、依然として障害者福祉関係費、児童手当、医療費助成は高い水準を維持している。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75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その他に係る経常収支比率は、繰出金や維持補修費などが含まれ、類似団体平均</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維持補修費については、今後、老朽化施設の修繕などにより増加することが予想されるため、計画的で早期の修繕を図るなど、効果的な対策を行う。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類似団体平均を大幅に上回っているが、これは病院事業・水道事業への繰出金や一部事務組合への負担金などが多額になっているためである。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病院事業については、「公立森町病院経営強化プラン」に基づき、さらなる地域医療の充実と経営改善を図っていく。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97282</xdr:rowOff>
    </xdr:from>
    <xdr:to>
      <xdr:col>82</xdr:col>
      <xdr:colOff>107950</xdr:colOff>
      <xdr:row>39</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83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512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40</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512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40</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7792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46482</xdr:rowOff>
    </xdr:from>
    <xdr:to>
      <xdr:col>82</xdr:col>
      <xdr:colOff>158750</xdr:colOff>
      <xdr:row>39</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126509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124206</xdr:rowOff>
    </xdr:from>
    <xdr:to>
      <xdr:col>69</xdr:col>
      <xdr:colOff>142875</xdr:colOff>
      <xdr:row>40</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公共施設等適正管理推進事業債等の元金償還開始により、公債費に係る経常収支比率は上昇した。今後も同額程度の元金償還開始により増加が見込まれ、さらには老朽化施設の修繕などが加わり、厳しい財政状況が予想されるため、地方債発行の抑制に努め、毎年度の起債の償還が平準化するよう適切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81280</xdr:rowOff>
    </xdr:from>
    <xdr:to>
      <xdr:col>24</xdr:col>
      <xdr:colOff>25400</xdr:colOff>
      <xdr:row>79</xdr:row>
      <xdr:rowOff>98425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6258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167005</xdr:rowOff>
    </xdr:from>
    <xdr:to>
      <xdr:col>19</xdr:col>
      <xdr:colOff>187325</xdr:colOff>
      <xdr:row>79</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5401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167005</xdr:rowOff>
    </xdr:from>
    <xdr:to>
      <xdr:col>15</xdr:col>
      <xdr:colOff>98425</xdr:colOff>
      <xdr:row>79</xdr:row>
      <xdr:rowOff>6986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5401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6986</xdr:rowOff>
    </xdr:from>
    <xdr:to>
      <xdr:col>11</xdr:col>
      <xdr:colOff>9525</xdr:colOff>
      <xdr:row>79</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515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47625</xdr:rowOff>
    </xdr:from>
    <xdr:to>
      <xdr:col>24</xdr:col>
      <xdr:colOff>76200</xdr:colOff>
      <xdr:row>79</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19702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30480</xdr:rowOff>
    </xdr:from>
    <xdr:to>
      <xdr:col>20</xdr:col>
      <xdr:colOff>38100</xdr:colOff>
      <xdr:row>79</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116857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6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116205</xdr:rowOff>
    </xdr:from>
    <xdr:to>
      <xdr:col>15</xdr:col>
      <xdr:colOff>149225</xdr:colOff>
      <xdr:row>79</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5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127636</xdr:rowOff>
    </xdr:from>
    <xdr:to>
      <xdr:col>11</xdr:col>
      <xdr:colOff>60325</xdr:colOff>
      <xdr:row>79</xdr:row>
      <xdr:rowOff>57786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67963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xdr:rowOff>
    </xdr:from>
    <xdr:to>
      <xdr:col>6</xdr:col>
      <xdr:colOff>171450</xdr:colOff>
      <xdr:row>79</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４年度は、光熱水費の増加や臨時財政対策債の減少により上昇した。令和５年度においても人件費や扶助費の増加と臨時財政対策債の減少により上昇している。今後、「公立森町病院経営強化プラン」に掲げる取り組みを通して、経常経費の削減を行い、普通会計の負担を減らしていくよう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98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79</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495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79</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4958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79</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4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102870</xdr:rowOff>
    </xdr:from>
    <xdr:to>
      <xdr:col>78</xdr:col>
      <xdr:colOff>120650</xdr:colOff>
      <xdr:row>80</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17797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124888</xdr:rowOff>
    </xdr:from>
    <xdr:to>
      <xdr:col>29</xdr:col>
      <xdr:colOff>127000</xdr:colOff>
      <xdr:row>17</xdr:row>
      <xdr:rowOff>20500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5713"/>
          <a:ext cx="647700" cy="6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20500</xdr:rowOff>
    </xdr:from>
    <xdr:to>
      <xdr:col>26</xdr:col>
      <xdr:colOff>50800</xdr:colOff>
      <xdr:row>17</xdr:row>
      <xdr:rowOff>81340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2775"/>
          <a:ext cx="698500" cy="6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81340</xdr:rowOff>
    </xdr:from>
    <xdr:to>
      <xdr:col>22</xdr:col>
      <xdr:colOff>114300</xdr:colOff>
      <xdr:row>17</xdr:row>
      <xdr:rowOff>115744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3615"/>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115744</xdr:rowOff>
    </xdr:from>
    <xdr:to>
      <xdr:col>18</xdr:col>
      <xdr:colOff>177800</xdr:colOff>
      <xdr:row>18</xdr:row>
      <xdr:rowOff>18181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8019"/>
          <a:ext cx="698500" cy="7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74088</xdr:rowOff>
    </xdr:from>
    <xdr:to>
      <xdr:col>29</xdr:col>
      <xdr:colOff>177800</xdr:colOff>
      <xdr:row>17</xdr:row>
      <xdr:rowOff>4238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46165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141150</xdr:rowOff>
    </xdr:from>
    <xdr:to>
      <xdr:col>26</xdr:col>
      <xdr:colOff>101600</xdr:colOff>
      <xdr:row>17</xdr:row>
      <xdr:rowOff>71300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56077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18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30540</xdr:rowOff>
    </xdr:from>
    <xdr:to>
      <xdr:col>22</xdr:col>
      <xdr:colOff>165100</xdr:colOff>
      <xdr:row>17</xdr:row>
      <xdr:rowOff>132140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116917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64944</xdr:rowOff>
    </xdr:from>
    <xdr:to>
      <xdr:col>19</xdr:col>
      <xdr:colOff>38100</xdr:colOff>
      <xdr:row>17</xdr:row>
      <xdr:rowOff>166544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151321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1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138831</xdr:rowOff>
    </xdr:from>
    <xdr:to>
      <xdr:col>15</xdr:col>
      <xdr:colOff>101600</xdr:colOff>
      <xdr:row>18</xdr:row>
      <xdr:rowOff>68981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53758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204934</xdr:rowOff>
    </xdr:from>
    <xdr:to>
      <xdr:col>29</xdr:col>
      <xdr:colOff>127000</xdr:colOff>
      <xdr:row>34</xdr:row>
      <xdr:rowOff>224098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72384"/>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224098</xdr:rowOff>
    </xdr:from>
    <xdr:to>
      <xdr:col>26</xdr:col>
      <xdr:colOff>50800</xdr:colOff>
      <xdr:row>34</xdr:row>
      <xdr:rowOff>253359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91548"/>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253359</xdr:rowOff>
    </xdr:from>
    <xdr:to>
      <xdr:col>22</xdr:col>
      <xdr:colOff>114300</xdr:colOff>
      <xdr:row>34</xdr:row>
      <xdr:rowOff>301517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20809"/>
          <a:ext cx="6985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301517</xdr:rowOff>
    </xdr:from>
    <xdr:to>
      <xdr:col>18</xdr:col>
      <xdr:colOff>177800</xdr:colOff>
      <xdr:row>35</xdr:row>
      <xdr:rowOff>12491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68967"/>
          <a:ext cx="698500" cy="5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154134</xdr:rowOff>
    </xdr:from>
    <xdr:to>
      <xdr:col>29</xdr:col>
      <xdr:colOff>177800</xdr:colOff>
      <xdr:row>34</xdr:row>
      <xdr:rowOff>255733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215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342111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173298</xdr:rowOff>
    </xdr:from>
    <xdr:to>
      <xdr:col>26</xdr:col>
      <xdr:colOff>101600</xdr:colOff>
      <xdr:row>34</xdr:row>
      <xdr:rowOff>274898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4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285075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202559</xdr:rowOff>
    </xdr:from>
    <xdr:to>
      <xdr:col>22</xdr:col>
      <xdr:colOff>165100</xdr:colOff>
      <xdr:row>34</xdr:row>
      <xdr:rowOff>304158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00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314336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250717</xdr:rowOff>
    </xdr:from>
    <xdr:to>
      <xdr:col>19</xdr:col>
      <xdr:colOff>38100</xdr:colOff>
      <xdr:row>35</xdr:row>
      <xdr:rowOff>9417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304591</xdr:rowOff>
    </xdr:from>
    <xdr:to>
      <xdr:col>15</xdr:col>
      <xdr:colOff>101600</xdr:colOff>
      <xdr:row>35</xdr:row>
      <xdr:rowOff>63291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7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17,232
16,722
133.91
11,137,319
10,247,901
802,794
5,534,762
8,727,095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48652</xdr:rowOff>
    </xdr:from>
    <xdr:to>
      <xdr:col>24</xdr:col>
      <xdr:colOff>63500</xdr:colOff>
      <xdr:row>37</xdr:row>
      <xdr:rowOff>108480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2302"/>
          <a:ext cx="838200" cy="5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68049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7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108480</xdr:rowOff>
    </xdr:from>
    <xdr:to>
      <xdr:col>19</xdr:col>
      <xdr:colOff>177800</xdr:colOff>
      <xdr:row>37</xdr:row>
      <xdr:rowOff>138426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2130"/>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43447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138426</xdr:rowOff>
    </xdr:from>
    <xdr:to>
      <xdr:col>15</xdr:col>
      <xdr:colOff>50800</xdr:colOff>
      <xdr:row>38</xdr:row>
      <xdr:rowOff>12256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2076"/>
          <a:ext cx="889000" cy="4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75745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12256</xdr:rowOff>
    </xdr:from>
    <xdr:to>
      <xdr:col>10</xdr:col>
      <xdr:colOff>114300</xdr:colOff>
      <xdr:row>39</xdr:row>
      <xdr:rowOff>8108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7356"/>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153322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169302</xdr:rowOff>
    </xdr:from>
    <xdr:to>
      <xdr:col>24</xdr:col>
      <xdr:colOff>114300</xdr:colOff>
      <xdr:row>37</xdr:row>
      <xdr:rowOff>99452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57680</xdr:rowOff>
    </xdr:from>
    <xdr:to>
      <xdr:col>20</xdr:col>
      <xdr:colOff>38100</xdr:colOff>
      <xdr:row>37</xdr:row>
      <xdr:rowOff>159280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150406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87626</xdr:rowOff>
    </xdr:from>
    <xdr:to>
      <xdr:col>15</xdr:col>
      <xdr:colOff>101600</xdr:colOff>
      <xdr:row>38</xdr:row>
      <xdr:rowOff>17776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132905</xdr:rowOff>
    </xdr:from>
    <xdr:to>
      <xdr:col>10</xdr:col>
      <xdr:colOff>165100</xdr:colOff>
      <xdr:row>38</xdr:row>
      <xdr:rowOff>63055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54183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128758</xdr:rowOff>
    </xdr:from>
    <xdr:to>
      <xdr:col>6</xdr:col>
      <xdr:colOff>38100</xdr:colOff>
      <xdr:row>39</xdr:row>
      <xdr:rowOff>58908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50035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126115</xdr:rowOff>
    </xdr:from>
    <xdr:to>
      <xdr:col>24</xdr:col>
      <xdr:colOff>63500</xdr:colOff>
      <xdr:row>57</xdr:row>
      <xdr:rowOff>9382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27315"/>
          <a:ext cx="838200" cy="5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126115</xdr:rowOff>
    </xdr:from>
    <xdr:to>
      <xdr:col>19</xdr:col>
      <xdr:colOff>177800</xdr:colOff>
      <xdr:row>57</xdr:row>
      <xdr:rowOff>80803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27315"/>
          <a:ext cx="889000" cy="1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28291</xdr:rowOff>
    </xdr:from>
    <xdr:to>
      <xdr:col>15</xdr:col>
      <xdr:colOff>50800</xdr:colOff>
      <xdr:row>57</xdr:row>
      <xdr:rowOff>80803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00941"/>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28291</xdr:rowOff>
    </xdr:from>
    <xdr:to>
      <xdr:col>10</xdr:col>
      <xdr:colOff>114300</xdr:colOff>
      <xdr:row>58</xdr:row>
      <xdr:rowOff>79284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00941"/>
          <a:ext cx="889000" cy="2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130032</xdr:rowOff>
    </xdr:from>
    <xdr:to>
      <xdr:col>24</xdr:col>
      <xdr:colOff>114300</xdr:colOff>
      <xdr:row>57</xdr:row>
      <xdr:rowOff>60182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108459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75315</xdr:rowOff>
    </xdr:from>
    <xdr:to>
      <xdr:col>20</xdr:col>
      <xdr:colOff>38100</xdr:colOff>
      <xdr:row>57</xdr:row>
      <xdr:rowOff>5465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168042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6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30003</xdr:rowOff>
    </xdr:from>
    <xdr:to>
      <xdr:col>15</xdr:col>
      <xdr:colOff>101600</xdr:colOff>
      <xdr:row>57</xdr:row>
      <xdr:rowOff>131603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122730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148941</xdr:rowOff>
    </xdr:from>
    <xdr:to>
      <xdr:col>10</xdr:col>
      <xdr:colOff>165100</xdr:colOff>
      <xdr:row>57</xdr:row>
      <xdr:rowOff>79091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70218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28484</xdr:rowOff>
    </xdr:from>
    <xdr:to>
      <xdr:col>6</xdr:col>
      <xdr:colOff>38100</xdr:colOff>
      <xdr:row>58</xdr:row>
      <xdr:rowOff>130084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121211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32761</xdr:rowOff>
    </xdr:from>
    <xdr:to>
      <xdr:col>24</xdr:col>
      <xdr:colOff>63500</xdr:colOff>
      <xdr:row>77</xdr:row>
      <xdr:rowOff>108108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34411"/>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62204</xdr:rowOff>
    </xdr:from>
    <xdr:to>
      <xdr:col>19</xdr:col>
      <xdr:colOff>177800</xdr:colOff>
      <xdr:row>77</xdr:row>
      <xdr:rowOff>108108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63854"/>
          <a:ext cx="889000" cy="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148890</xdr:rowOff>
    </xdr:from>
    <xdr:to>
      <xdr:col>15</xdr:col>
      <xdr:colOff>50800</xdr:colOff>
      <xdr:row>77</xdr:row>
      <xdr:rowOff>62204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79090"/>
          <a:ext cx="889000" cy="8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148890</xdr:rowOff>
    </xdr:from>
    <xdr:to>
      <xdr:col>10</xdr:col>
      <xdr:colOff>114300</xdr:colOff>
      <xdr:row>77</xdr:row>
      <xdr:rowOff>113229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79090"/>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153411</xdr:rowOff>
    </xdr:from>
    <xdr:to>
      <xdr:col>24</xdr:col>
      <xdr:colOff>114300</xdr:colOff>
      <xdr:row>77</xdr:row>
      <xdr:rowOff>83561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131838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57308</xdr:rowOff>
    </xdr:from>
    <xdr:to>
      <xdr:col>20</xdr:col>
      <xdr:colOff>38100</xdr:colOff>
      <xdr:row>77</xdr:row>
      <xdr:rowOff>158908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150035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11404</xdr:rowOff>
    </xdr:from>
    <xdr:to>
      <xdr:col>15</xdr:col>
      <xdr:colOff>101600</xdr:colOff>
      <xdr:row>77</xdr:row>
      <xdr:rowOff>113004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104131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98090</xdr:rowOff>
    </xdr:from>
    <xdr:to>
      <xdr:col>10</xdr:col>
      <xdr:colOff>165100</xdr:colOff>
      <xdr:row>77</xdr:row>
      <xdr:rowOff>28240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19367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2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62429</xdr:rowOff>
    </xdr:from>
    <xdr:to>
      <xdr:col>6</xdr:col>
      <xdr:colOff>38100</xdr:colOff>
      <xdr:row>77</xdr:row>
      <xdr:rowOff>164029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155156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5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137088</xdr:rowOff>
    </xdr:from>
    <xdr:to>
      <xdr:col>24</xdr:col>
      <xdr:colOff>63500</xdr:colOff>
      <xdr:row>96</xdr:row>
      <xdr:rowOff>59869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4838"/>
          <a:ext cx="838200" cy="9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87774</xdr:rowOff>
    </xdr:from>
    <xdr:to>
      <xdr:col>19</xdr:col>
      <xdr:colOff>177800</xdr:colOff>
      <xdr:row>96</xdr:row>
      <xdr:rowOff>59869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75524"/>
          <a:ext cx="889000" cy="1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87774</xdr:rowOff>
    </xdr:from>
    <xdr:to>
      <xdr:col>15</xdr:col>
      <xdr:colOff>50800</xdr:colOff>
      <xdr:row>97</xdr:row>
      <xdr:rowOff>135356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75524"/>
          <a:ext cx="889000" cy="3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135356</xdr:rowOff>
    </xdr:from>
    <xdr:to>
      <xdr:col>10</xdr:col>
      <xdr:colOff>114300</xdr:colOff>
      <xdr:row>98</xdr:row>
      <xdr:rowOff>3209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6006"/>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86288</xdr:rowOff>
    </xdr:from>
    <xdr:to>
      <xdr:col>24</xdr:col>
      <xdr:colOff>114300</xdr:colOff>
      <xdr:row>96</xdr:row>
      <xdr:rowOff>16438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64715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9069</xdr:rowOff>
    </xdr:from>
    <xdr:to>
      <xdr:col>20</xdr:col>
      <xdr:colOff>38100</xdr:colOff>
      <xdr:row>96</xdr:row>
      <xdr:rowOff>110669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101796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36974</xdr:rowOff>
    </xdr:from>
    <xdr:to>
      <xdr:col>15</xdr:col>
      <xdr:colOff>101600</xdr:colOff>
      <xdr:row>95</xdr:row>
      <xdr:rowOff>138574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129701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1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84556</xdr:rowOff>
    </xdr:from>
    <xdr:to>
      <xdr:col>10</xdr:col>
      <xdr:colOff>165100</xdr:colOff>
      <xdr:row>98</xdr:row>
      <xdr:rowOff>14706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123859</xdr:rowOff>
    </xdr:from>
    <xdr:to>
      <xdr:col>6</xdr:col>
      <xdr:colOff>38100</xdr:colOff>
      <xdr:row>98</xdr:row>
      <xdr:rowOff>54009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45136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113036</xdr:rowOff>
    </xdr:from>
    <xdr:to>
      <xdr:col>55</xdr:col>
      <xdr:colOff>0</xdr:colOff>
      <xdr:row>35</xdr:row>
      <xdr:rowOff>122939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13786"/>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127686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122939</xdr:rowOff>
    </xdr:from>
    <xdr:to>
      <xdr:col>50</xdr:col>
      <xdr:colOff>114300</xdr:colOff>
      <xdr:row>35</xdr:row>
      <xdr:rowOff>156104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23689"/>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84317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77996</xdr:rowOff>
    </xdr:from>
    <xdr:to>
      <xdr:col>45</xdr:col>
      <xdr:colOff>177800</xdr:colOff>
      <xdr:row>35</xdr:row>
      <xdr:rowOff>156104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21496"/>
          <a:ext cx="889000" cy="9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144630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77996</xdr:rowOff>
    </xdr:from>
    <xdr:to>
      <xdr:col>41</xdr:col>
      <xdr:colOff>50800</xdr:colOff>
      <xdr:row>36</xdr:row>
      <xdr:rowOff>105602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21496"/>
          <a:ext cx="889000" cy="105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41084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73501</xdr:rowOff>
    </xdr:from>
    <xdr:to>
      <xdr:col>36</xdr:col>
      <xdr:colOff>165100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166228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62236</xdr:rowOff>
    </xdr:from>
    <xdr:to>
      <xdr:col>55</xdr:col>
      <xdr:colOff>50800</xdr:colOff>
      <xdr:row>35</xdr:row>
      <xdr:rowOff>163836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85113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1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72139</xdr:rowOff>
    </xdr:from>
    <xdr:to>
      <xdr:col>50</xdr:col>
      <xdr:colOff>165100</xdr:colOff>
      <xdr:row>36</xdr:row>
      <xdr:rowOff>2289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18816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105304</xdr:rowOff>
    </xdr:from>
    <xdr:to>
      <xdr:col>46</xdr:col>
      <xdr:colOff>38100</xdr:colOff>
      <xdr:row>36</xdr:row>
      <xdr:rowOff>35454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51981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8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27196</xdr:rowOff>
    </xdr:from>
    <xdr:to>
      <xdr:col>41</xdr:col>
      <xdr:colOff>101600</xdr:colOff>
      <xdr:row>30</xdr:row>
      <xdr:rowOff>128796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1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145323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49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54802</xdr:rowOff>
    </xdr:from>
    <xdr:to>
      <xdr:col>36</xdr:col>
      <xdr:colOff>165100</xdr:colOff>
      <xdr:row>36</xdr:row>
      <xdr:rowOff>156402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0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31759</xdr:rowOff>
    </xdr:from>
    <xdr:to>
      <xdr:col>55</xdr:col>
      <xdr:colOff>0</xdr:colOff>
      <xdr:row>57</xdr:row>
      <xdr:rowOff>53907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04409"/>
          <a:ext cx="838200" cy="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53907</xdr:rowOff>
    </xdr:from>
    <xdr:to>
      <xdr:col>50</xdr:col>
      <xdr:colOff>114300</xdr:colOff>
      <xdr:row>57</xdr:row>
      <xdr:rowOff>105990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26557"/>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104788</xdr:rowOff>
    </xdr:from>
    <xdr:to>
      <xdr:col>45</xdr:col>
      <xdr:colOff>177800</xdr:colOff>
      <xdr:row>57</xdr:row>
      <xdr:rowOff>105990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77438"/>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71779</xdr:rowOff>
    </xdr:from>
    <xdr:to>
      <xdr:col>41</xdr:col>
      <xdr:colOff>50800</xdr:colOff>
      <xdr:row>57</xdr:row>
      <xdr:rowOff>104788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4429"/>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152409</xdr:rowOff>
    </xdr:from>
    <xdr:to>
      <xdr:col>55</xdr:col>
      <xdr:colOff>50800</xdr:colOff>
      <xdr:row>57</xdr:row>
      <xdr:rowOff>82559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130836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3107</xdr:rowOff>
    </xdr:from>
    <xdr:to>
      <xdr:col>50</xdr:col>
      <xdr:colOff>165100</xdr:colOff>
      <xdr:row>57</xdr:row>
      <xdr:rowOff>104707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95834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55190</xdr:rowOff>
    </xdr:from>
    <xdr:to>
      <xdr:col>46</xdr:col>
      <xdr:colOff>38100</xdr:colOff>
      <xdr:row>57</xdr:row>
      <xdr:rowOff>156790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147917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53988</xdr:rowOff>
    </xdr:from>
    <xdr:to>
      <xdr:col>41</xdr:col>
      <xdr:colOff>101600</xdr:colOff>
      <xdr:row>57</xdr:row>
      <xdr:rowOff>155588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20979</xdr:rowOff>
    </xdr:from>
    <xdr:to>
      <xdr:col>36</xdr:col>
      <xdr:colOff>165100</xdr:colOff>
      <xdr:row>57</xdr:row>
      <xdr:rowOff>122579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113706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8503</xdr:rowOff>
    </xdr:from>
    <xdr:to>
      <xdr:col>55</xdr:col>
      <xdr:colOff>0</xdr:colOff>
      <xdr:row>79</xdr:row>
      <xdr:rowOff>28429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53053"/>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47765</xdr:rowOff>
    </xdr:from>
    <xdr:to>
      <xdr:col>50</xdr:col>
      <xdr:colOff>114300</xdr:colOff>
      <xdr:row>79</xdr:row>
      <xdr:rowOff>8503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20865"/>
          <a:ext cx="8890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47765</xdr:rowOff>
    </xdr:from>
    <xdr:to>
      <xdr:col>45</xdr:col>
      <xdr:colOff>177800</xdr:colOff>
      <xdr:row>78</xdr:row>
      <xdr:rowOff>156083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20865"/>
          <a:ext cx="8890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166999</xdr:rowOff>
    </xdr:from>
    <xdr:to>
      <xdr:col>41</xdr:col>
      <xdr:colOff>50800</xdr:colOff>
      <xdr:row>78</xdr:row>
      <xdr:rowOff>156083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68649"/>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149079</xdr:rowOff>
    </xdr:from>
    <xdr:to>
      <xdr:col>55</xdr:col>
      <xdr:colOff>50800</xdr:colOff>
      <xdr:row>79</xdr:row>
      <xdr:rowOff>79229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64006</xdr:rowOff>
    </xdr:from>
    <xdr:ext cx="378565"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129153</xdr:rowOff>
    </xdr:from>
    <xdr:to>
      <xdr:col>50</xdr:col>
      <xdr:colOff>165100</xdr:colOff>
      <xdr:row>79</xdr:row>
      <xdr:rowOff>59303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50430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168415</xdr:rowOff>
    </xdr:from>
    <xdr:to>
      <xdr:col>46</xdr:col>
      <xdr:colOff>38100</xdr:colOff>
      <xdr:row>78</xdr:row>
      <xdr:rowOff>98565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89692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105283</xdr:rowOff>
    </xdr:from>
    <xdr:to>
      <xdr:col>41</xdr:col>
      <xdr:colOff>101600</xdr:colOff>
      <xdr:row>79</xdr:row>
      <xdr:rowOff>35433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26560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116199</xdr:rowOff>
    </xdr:from>
    <xdr:to>
      <xdr:col>36</xdr:col>
      <xdr:colOff>165100</xdr:colOff>
      <xdr:row>78</xdr:row>
      <xdr:rowOff>46349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1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110192</xdr:rowOff>
    </xdr:from>
    <xdr:to>
      <xdr:col>55</xdr:col>
      <xdr:colOff>0</xdr:colOff>
      <xdr:row>97</xdr:row>
      <xdr:rowOff>169190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40842"/>
          <a:ext cx="838200" cy="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169190</xdr:rowOff>
    </xdr:from>
    <xdr:to>
      <xdr:col>50</xdr:col>
      <xdr:colOff>114300</xdr:colOff>
      <xdr:row>98</xdr:row>
      <xdr:rowOff>24385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9840"/>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166612</xdr:rowOff>
    </xdr:from>
    <xdr:to>
      <xdr:col>45</xdr:col>
      <xdr:colOff>177800</xdr:colOff>
      <xdr:row>98</xdr:row>
      <xdr:rowOff>24385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97262"/>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166612</xdr:rowOff>
    </xdr:from>
    <xdr:to>
      <xdr:col>41</xdr:col>
      <xdr:colOff>50800</xdr:colOff>
      <xdr:row>98</xdr:row>
      <xdr:rowOff>48017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97262"/>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59392</xdr:rowOff>
    </xdr:from>
    <xdr:to>
      <xdr:col>55</xdr:col>
      <xdr:colOff>50800</xdr:colOff>
      <xdr:row>97</xdr:row>
      <xdr:rowOff>160992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37819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118390</xdr:rowOff>
    </xdr:from>
    <xdr:to>
      <xdr:col>50</xdr:col>
      <xdr:colOff>165100</xdr:colOff>
      <xdr:row>98</xdr:row>
      <xdr:rowOff>48540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39667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145035</xdr:rowOff>
    </xdr:from>
    <xdr:to>
      <xdr:col>46</xdr:col>
      <xdr:colOff>38100</xdr:colOff>
      <xdr:row>98</xdr:row>
      <xdr:rowOff>75185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66312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115812</xdr:rowOff>
    </xdr:from>
    <xdr:to>
      <xdr:col>41</xdr:col>
      <xdr:colOff>101600</xdr:colOff>
      <xdr:row>98</xdr:row>
      <xdr:rowOff>45962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37089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168667</xdr:rowOff>
    </xdr:from>
    <xdr:to>
      <xdr:col>36</xdr:col>
      <xdr:colOff>165100</xdr:colOff>
      <xdr:row>98</xdr:row>
      <xdr:rowOff>98817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89944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24587</xdr:rowOff>
    </xdr:from>
    <xdr:to>
      <xdr:col>85</xdr:col>
      <xdr:colOff>127000</xdr:colOff>
      <xdr:row>37</xdr:row>
      <xdr:rowOff>32969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196787"/>
          <a:ext cx="8382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24947</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4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32969</xdr:rowOff>
    </xdr:from>
    <xdr:to>
      <xdr:col>81</xdr:col>
      <xdr:colOff>50800</xdr:colOff>
      <xdr:row>39</xdr:row>
      <xdr:rowOff>14363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376619"/>
          <a:ext cx="889000" cy="3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16591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978</xdr:rowOff>
    </xdr:from>
    <xdr:to>
      <xdr:col>76</xdr:col>
      <xdr:colOff>114300</xdr:colOff>
      <xdr:row>39</xdr:row>
      <xdr:rowOff>14363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87528"/>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xdr:rowOff>
    </xdr:from>
    <xdr:to>
      <xdr:col>71</xdr:col>
      <xdr:colOff>177800</xdr:colOff>
      <xdr:row>39</xdr:row>
      <xdr:rowOff>17425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87528"/>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145237</xdr:rowOff>
    </xdr:from>
    <xdr:to>
      <xdr:col>85</xdr:col>
      <xdr:colOff>177800</xdr:colOff>
      <xdr:row>36</xdr:row>
      <xdr:rowOff>75387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1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168114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9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153619</xdr:rowOff>
    </xdr:from>
    <xdr:to>
      <xdr:col>81</xdr:col>
      <xdr:colOff>101600</xdr:colOff>
      <xdr:row>37</xdr:row>
      <xdr:rowOff>83769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100296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10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135013</xdr:rowOff>
    </xdr:from>
    <xdr:to>
      <xdr:col>76</xdr:col>
      <xdr:colOff>165100</xdr:colOff>
      <xdr:row>39</xdr:row>
      <xdr:rowOff>65163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56290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4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121628</xdr:rowOff>
    </xdr:from>
    <xdr:to>
      <xdr:col>72</xdr:col>
      <xdr:colOff>38100</xdr:colOff>
      <xdr:row>39</xdr:row>
      <xdr:rowOff>51778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42905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138075</xdr:rowOff>
    </xdr:from>
    <xdr:to>
      <xdr:col>67</xdr:col>
      <xdr:colOff>101600</xdr:colOff>
      <xdr:row>39</xdr:row>
      <xdr:rowOff>68225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59352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48831</xdr:rowOff>
    </xdr:from>
    <xdr:to>
      <xdr:col>85</xdr:col>
      <xdr:colOff>127000</xdr:colOff>
      <xdr:row>75</xdr:row>
      <xdr:rowOff>76212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07581"/>
          <a:ext cx="8382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76212</xdr:rowOff>
    </xdr:from>
    <xdr:to>
      <xdr:col>81</xdr:col>
      <xdr:colOff>50800</xdr:colOff>
      <xdr:row>75</xdr:row>
      <xdr:rowOff>107861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34962"/>
          <a:ext cx="8890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107861</xdr:rowOff>
    </xdr:from>
    <xdr:to>
      <xdr:col>76</xdr:col>
      <xdr:colOff>114300</xdr:colOff>
      <xdr:row>75</xdr:row>
      <xdr:rowOff>145262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966611"/>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145262</xdr:rowOff>
    </xdr:from>
    <xdr:to>
      <xdr:col>71</xdr:col>
      <xdr:colOff>177800</xdr:colOff>
      <xdr:row>75</xdr:row>
      <xdr:rowOff>168708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04012"/>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169481</xdr:rowOff>
    </xdr:from>
    <xdr:to>
      <xdr:col>85</xdr:col>
      <xdr:colOff>177800</xdr:colOff>
      <xdr:row>75</xdr:row>
      <xdr:rowOff>99631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147908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25412</xdr:rowOff>
    </xdr:from>
    <xdr:to>
      <xdr:col>81</xdr:col>
      <xdr:colOff>101600</xdr:colOff>
      <xdr:row>75</xdr:row>
      <xdr:rowOff>127012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118139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57061</xdr:rowOff>
    </xdr:from>
    <xdr:to>
      <xdr:col>76</xdr:col>
      <xdr:colOff>165100</xdr:colOff>
      <xdr:row>75</xdr:row>
      <xdr:rowOff>158660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15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149789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94462</xdr:rowOff>
    </xdr:from>
    <xdr:to>
      <xdr:col>72</xdr:col>
      <xdr:colOff>38100</xdr:colOff>
      <xdr:row>76</xdr:row>
      <xdr:rowOff>24612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117907</xdr:rowOff>
    </xdr:from>
    <xdr:to>
      <xdr:col>67</xdr:col>
      <xdr:colOff>101600</xdr:colOff>
      <xdr:row>76</xdr:row>
      <xdr:rowOff>48056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97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39185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41875</xdr:rowOff>
    </xdr:from>
    <xdr:to>
      <xdr:col>85</xdr:col>
      <xdr:colOff>127000</xdr:colOff>
      <xdr:row>97</xdr:row>
      <xdr:rowOff>164666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72525"/>
          <a:ext cx="8382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78729</xdr:rowOff>
    </xdr:from>
    <xdr:to>
      <xdr:col>81</xdr:col>
      <xdr:colOff>50800</xdr:colOff>
      <xdr:row>97</xdr:row>
      <xdr:rowOff>41875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366479"/>
          <a:ext cx="889000" cy="30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78729</xdr:rowOff>
    </xdr:from>
    <xdr:to>
      <xdr:col>76</xdr:col>
      <xdr:colOff>114300</xdr:colOff>
      <xdr:row>98</xdr:row>
      <xdr:rowOff>10573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366479"/>
          <a:ext cx="889000" cy="4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10573</xdr:rowOff>
    </xdr:from>
    <xdr:to>
      <xdr:col>71</xdr:col>
      <xdr:colOff>177800</xdr:colOff>
      <xdr:row>98</xdr:row>
      <xdr:rowOff>73799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12673"/>
          <a:ext cx="8890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113866</xdr:rowOff>
    </xdr:from>
    <xdr:to>
      <xdr:col>85</xdr:col>
      <xdr:colOff>177800</xdr:colOff>
      <xdr:row>98</xdr:row>
      <xdr:rowOff>44016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92293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162525</xdr:rowOff>
    </xdr:from>
    <xdr:to>
      <xdr:col>81</xdr:col>
      <xdr:colOff>101600</xdr:colOff>
      <xdr:row>97</xdr:row>
      <xdr:rowOff>92675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83802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27929</xdr:rowOff>
    </xdr:from>
    <xdr:to>
      <xdr:col>76</xdr:col>
      <xdr:colOff>165100</xdr:colOff>
      <xdr:row>95</xdr:row>
      <xdr:rowOff>129529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3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146056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0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131223</xdr:rowOff>
    </xdr:from>
    <xdr:to>
      <xdr:col>72</xdr:col>
      <xdr:colOff>38100</xdr:colOff>
      <xdr:row>98</xdr:row>
      <xdr:rowOff>61373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52500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22999</xdr:rowOff>
    </xdr:from>
    <xdr:to>
      <xdr:col>67</xdr:col>
      <xdr:colOff>101600</xdr:colOff>
      <xdr:row>98</xdr:row>
      <xdr:rowOff>124599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115726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55270</xdr:rowOff>
    </xdr:from>
    <xdr:to>
      <xdr:col>116</xdr:col>
      <xdr:colOff>63500</xdr:colOff>
      <xdr:row>75</xdr:row>
      <xdr:rowOff>103677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14020"/>
          <a:ext cx="838200" cy="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103677</xdr:rowOff>
    </xdr:from>
    <xdr:to>
      <xdr:col>111</xdr:col>
      <xdr:colOff>177800</xdr:colOff>
      <xdr:row>75</xdr:row>
      <xdr:rowOff>118897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62427"/>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118897</xdr:rowOff>
    </xdr:from>
    <xdr:to>
      <xdr:col>107</xdr:col>
      <xdr:colOff>50800</xdr:colOff>
      <xdr:row>75</xdr:row>
      <xdr:rowOff>126022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77647"/>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126022</xdr:rowOff>
    </xdr:from>
    <xdr:to>
      <xdr:col>102</xdr:col>
      <xdr:colOff>114300</xdr:colOff>
      <xdr:row>75</xdr:row>
      <xdr:rowOff>143701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847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4470</xdr:rowOff>
    </xdr:from>
    <xdr:to>
      <xdr:col>116</xdr:col>
      <xdr:colOff>114300</xdr:colOff>
      <xdr:row>75</xdr:row>
      <xdr:rowOff>106070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27347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52877</xdr:rowOff>
    </xdr:from>
    <xdr:to>
      <xdr:col>112</xdr:col>
      <xdr:colOff>38100</xdr:colOff>
      <xdr:row>75</xdr:row>
      <xdr:rowOff>154477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145603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68097</xdr:rowOff>
    </xdr:from>
    <xdr:to>
      <xdr:col>107</xdr:col>
      <xdr:colOff>101600</xdr:colOff>
      <xdr:row>75</xdr:row>
      <xdr:rowOff>169698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160825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75222</xdr:rowOff>
    </xdr:from>
    <xdr:to>
      <xdr:col>102</xdr:col>
      <xdr:colOff>165100</xdr:colOff>
      <xdr:row>76</xdr:row>
      <xdr:rowOff>5372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167949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92901</xdr:rowOff>
    </xdr:from>
    <xdr:to>
      <xdr:col>98</xdr:col>
      <xdr:colOff>38100</xdr:colOff>
      <xdr:row>76</xdr:row>
      <xdr:rowOff>23050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594,701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令和５年度で令和４年度に比べて特に増減の大きいものとその理由として、減少分では、積立金においてふるさと応援寄附金の減少に伴うふるさと応援基金積立金の減によるもの、物件費において光熱水費等の減によるものがあり、増加分では、災害復旧事業費おいて令和４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号及び令和５年台風２号による豪雨における被災の災害復旧によるもの、扶助費において新規開設保育園への委託料によるものが挙げられる。</a:t>
          </a:r>
        </a:p>
        <a:p>
          <a:r>
            <a:rPr kumimoji="1" lang="ja-JP" altLang="en-US" sz="1300">
              <a:latin typeface="ＭＳ Ｐゴシック" panose="020B0600070205080204" pitchFamily="50" charset="-128"/>
              <a:ea typeface="ＭＳ Ｐゴシック" panose="020B0600070205080204" pitchFamily="50" charset="-128"/>
            </a:rPr>
            <a:t>　また、公債費については、類似団体平均比較では</a:t>
          </a:r>
          <a:r>
            <a:rPr kumimoji="1" lang="en-US" altLang="ja-JP" sz="1300">
              <a:latin typeface="ＭＳ Ｐゴシック" panose="020B0600070205080204" pitchFamily="50" charset="-128"/>
              <a:ea typeface="ＭＳ Ｐゴシック" panose="020B0600070205080204" pitchFamily="50" charset="-128"/>
            </a:rPr>
            <a:t>4,559</a:t>
          </a:r>
          <a:r>
            <a:rPr kumimoji="1" lang="ja-JP" altLang="en-US" sz="1300">
              <a:latin typeface="ＭＳ Ｐゴシック" panose="020B0600070205080204" pitchFamily="50" charset="-128"/>
              <a:ea typeface="ＭＳ Ｐゴシック" panose="020B0600070205080204" pitchFamily="50" charset="-128"/>
            </a:rPr>
            <a:t>円下回っているが、近年、公共施設等適正管理推進事業債等の元金償還開始により増加傾向にあり、対前年度比</a:t>
          </a:r>
          <a:r>
            <a:rPr kumimoji="1" lang="en-US" altLang="ja-JP" sz="1300">
              <a:latin typeface="ＭＳ Ｐゴシック" panose="020B0600070205080204" pitchFamily="50" charset="-128"/>
              <a:ea typeface="ＭＳ Ｐゴシック" panose="020B0600070205080204" pitchFamily="50" charset="-128"/>
            </a:rPr>
            <a:t>2,156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今後も公共施設等の老朽化対策が本格化し、更新整備等経費の増、それらに充当した地方債の償還金により公債費の増が見込まれ、限られた財源の中でいかに効率的にマネジメントしていくかが課題である。</a:t>
          </a:r>
        </a:p>
        <a:p>
          <a:r>
            <a:rPr kumimoji="1" lang="ja-JP" altLang="en-US" sz="1300">
              <a:latin typeface="ＭＳ Ｐゴシック" panose="020B0600070205080204" pitchFamily="50" charset="-128"/>
              <a:ea typeface="ＭＳ Ｐゴシック" panose="020B0600070205080204" pitchFamily="50" charset="-128"/>
            </a:rPr>
            <a:t>　公共施設等総合管理計画、公共施設個別施設計画等に則り、更新、縮小、統合、除却などを多角的に検討し、事業の取捨選択を徹底することに努める。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17,232
16,722
133.91
11,137,319
10,247,901
802,794
5,534,762
8,727,095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117983</xdr:rowOff>
    </xdr:from>
    <xdr:to>
      <xdr:col>24</xdr:col>
      <xdr:colOff>63500</xdr:colOff>
      <xdr:row>37</xdr:row>
      <xdr:rowOff>127127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163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127127</xdr:rowOff>
    </xdr:from>
    <xdr:to>
      <xdr:col>19</xdr:col>
      <xdr:colOff>177800</xdr:colOff>
      <xdr:row>38</xdr:row>
      <xdr:rowOff>54356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7077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54356</xdr:rowOff>
    </xdr:from>
    <xdr:to>
      <xdr:col>15</xdr:col>
      <xdr:colOff>50800</xdr:colOff>
      <xdr:row>38</xdr:row>
      <xdr:rowOff>66548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694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66548</xdr:rowOff>
    </xdr:from>
    <xdr:to>
      <xdr:col>10</xdr:col>
      <xdr:colOff>114300</xdr:colOff>
      <xdr:row>39</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8164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123207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67183</xdr:rowOff>
    </xdr:from>
    <xdr:to>
      <xdr:col>24</xdr:col>
      <xdr:colOff>114300</xdr:colOff>
      <xdr:row>37</xdr:row>
      <xdr:rowOff>168783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45610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76327</xdr:rowOff>
    </xdr:from>
    <xdr:to>
      <xdr:col>20</xdr:col>
      <xdr:colOff>38100</xdr:colOff>
      <xdr:row>38</xdr:row>
      <xdr:rowOff>6477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169054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3556</xdr:rowOff>
    </xdr:from>
    <xdr:to>
      <xdr:col>15</xdr:col>
      <xdr:colOff>101600</xdr:colOff>
      <xdr:row>38</xdr:row>
      <xdr:rowOff>105156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96283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15748</xdr:rowOff>
    </xdr:from>
    <xdr:to>
      <xdr:col>10</xdr:col>
      <xdr:colOff>165100</xdr:colOff>
      <xdr:row>38</xdr:row>
      <xdr:rowOff>117348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108475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136144</xdr:rowOff>
    </xdr:from>
    <xdr:to>
      <xdr:col>6</xdr:col>
      <xdr:colOff>38100</xdr:colOff>
      <xdr:row>39</xdr:row>
      <xdr:rowOff>66294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57421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19971</xdr:rowOff>
    </xdr:from>
    <xdr:to>
      <xdr:col>24</xdr:col>
      <xdr:colOff>63500</xdr:colOff>
      <xdr:row>56</xdr:row>
      <xdr:rowOff>109801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21171"/>
          <a:ext cx="838200" cy="8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152054</xdr:rowOff>
    </xdr:from>
    <xdr:to>
      <xdr:col>19</xdr:col>
      <xdr:colOff>177800</xdr:colOff>
      <xdr:row>56</xdr:row>
      <xdr:rowOff>19971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10354"/>
          <a:ext cx="889000" cy="2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14618</xdr:rowOff>
    </xdr:from>
    <xdr:to>
      <xdr:col>15</xdr:col>
      <xdr:colOff>50800</xdr:colOff>
      <xdr:row>54</xdr:row>
      <xdr:rowOff>152054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758568"/>
          <a:ext cx="889000" cy="6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64108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14618</xdr:rowOff>
    </xdr:from>
    <xdr:to>
      <xdr:col>10</xdr:col>
      <xdr:colOff>114300</xdr:colOff>
      <xdr:row>58</xdr:row>
      <xdr:rowOff>9036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758568"/>
          <a:ext cx="889000" cy="119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59001</xdr:rowOff>
    </xdr:from>
    <xdr:to>
      <xdr:col>24</xdr:col>
      <xdr:colOff>114300</xdr:colOff>
      <xdr:row>56</xdr:row>
      <xdr:rowOff>160601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37428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3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140621</xdr:rowOff>
    </xdr:from>
    <xdr:to>
      <xdr:col>20</xdr:col>
      <xdr:colOff>38100</xdr:colOff>
      <xdr:row>56</xdr:row>
      <xdr:rowOff>70771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61898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6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101254</xdr:rowOff>
    </xdr:from>
    <xdr:to>
      <xdr:col>15</xdr:col>
      <xdr:colOff>101600</xdr:colOff>
      <xdr:row>55</xdr:row>
      <xdr:rowOff>31404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3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47931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13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135268</xdr:rowOff>
    </xdr:from>
    <xdr:to>
      <xdr:col>10</xdr:col>
      <xdr:colOff>165100</xdr:colOff>
      <xdr:row>51</xdr:row>
      <xdr:rowOff>65418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56545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0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129686</xdr:rowOff>
    </xdr:from>
    <xdr:to>
      <xdr:col>6</xdr:col>
      <xdr:colOff>38100</xdr:colOff>
      <xdr:row>58</xdr:row>
      <xdr:rowOff>59836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50963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53530</xdr:rowOff>
    </xdr:from>
    <xdr:to>
      <xdr:col>24</xdr:col>
      <xdr:colOff>63500</xdr:colOff>
      <xdr:row>77</xdr:row>
      <xdr:rowOff>79693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55180"/>
          <a:ext cx="8382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79693</xdr:rowOff>
    </xdr:from>
    <xdr:to>
      <xdr:col>19</xdr:col>
      <xdr:colOff>177800</xdr:colOff>
      <xdr:row>77</xdr:row>
      <xdr:rowOff>140297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81343"/>
          <a:ext cx="889000" cy="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140297</xdr:rowOff>
    </xdr:from>
    <xdr:to>
      <xdr:col>15</xdr:col>
      <xdr:colOff>50800</xdr:colOff>
      <xdr:row>79</xdr:row>
      <xdr:rowOff>83198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41947"/>
          <a:ext cx="889000" cy="2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169380</xdr:rowOff>
    </xdr:from>
    <xdr:to>
      <xdr:col>10</xdr:col>
      <xdr:colOff>114300</xdr:colOff>
      <xdr:row>79</xdr:row>
      <xdr:rowOff>83198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542480"/>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2730</xdr:rowOff>
    </xdr:from>
    <xdr:to>
      <xdr:col>24</xdr:col>
      <xdr:colOff>114300</xdr:colOff>
      <xdr:row>77</xdr:row>
      <xdr:rowOff>104330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89107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1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28893</xdr:rowOff>
    </xdr:from>
    <xdr:to>
      <xdr:col>20</xdr:col>
      <xdr:colOff>38100</xdr:colOff>
      <xdr:row>77</xdr:row>
      <xdr:rowOff>130493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121620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2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89497</xdr:rowOff>
    </xdr:from>
    <xdr:to>
      <xdr:col>15</xdr:col>
      <xdr:colOff>101600</xdr:colOff>
      <xdr:row>78</xdr:row>
      <xdr:rowOff>19647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8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32398</xdr:rowOff>
    </xdr:from>
    <xdr:to>
      <xdr:col>10</xdr:col>
      <xdr:colOff>165100</xdr:colOff>
      <xdr:row>79</xdr:row>
      <xdr:rowOff>133998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125125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66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118580</xdr:rowOff>
    </xdr:from>
    <xdr:to>
      <xdr:col>6</xdr:col>
      <xdr:colOff>38100</xdr:colOff>
      <xdr:row>79</xdr:row>
      <xdr:rowOff>48730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39857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8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48799</xdr:rowOff>
    </xdr:from>
    <xdr:to>
      <xdr:col>24</xdr:col>
      <xdr:colOff>63500</xdr:colOff>
      <xdr:row>94</xdr:row>
      <xdr:rowOff>53273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165099"/>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17349</xdr:rowOff>
    </xdr:from>
    <xdr:to>
      <xdr:col>19</xdr:col>
      <xdr:colOff>177800</xdr:colOff>
      <xdr:row>94</xdr:row>
      <xdr:rowOff>48799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133649"/>
          <a:ext cx="8890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17349</xdr:rowOff>
    </xdr:from>
    <xdr:to>
      <xdr:col>15</xdr:col>
      <xdr:colOff>50800</xdr:colOff>
      <xdr:row>94</xdr:row>
      <xdr:rowOff>149431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133649"/>
          <a:ext cx="889000" cy="1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149431</xdr:rowOff>
    </xdr:from>
    <xdr:to>
      <xdr:col>10</xdr:col>
      <xdr:colOff>114300</xdr:colOff>
      <xdr:row>95</xdr:row>
      <xdr:rowOff>82942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265731"/>
          <a:ext cx="889000" cy="1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103021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2473</xdr:rowOff>
    </xdr:from>
    <xdr:to>
      <xdr:col>24</xdr:col>
      <xdr:colOff>114300</xdr:colOff>
      <xdr:row>94</xdr:row>
      <xdr:rowOff>104073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1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25350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59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169449</xdr:rowOff>
    </xdr:from>
    <xdr:to>
      <xdr:col>20</xdr:col>
      <xdr:colOff>38100</xdr:colOff>
      <xdr:row>94</xdr:row>
      <xdr:rowOff>99599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116126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8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137999</xdr:rowOff>
    </xdr:from>
    <xdr:to>
      <xdr:col>15</xdr:col>
      <xdr:colOff>101600</xdr:colOff>
      <xdr:row>94</xdr:row>
      <xdr:rowOff>68149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84676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8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98631</xdr:rowOff>
    </xdr:from>
    <xdr:to>
      <xdr:col>10</xdr:col>
      <xdr:colOff>165100</xdr:colOff>
      <xdr:row>95</xdr:row>
      <xdr:rowOff>28781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2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45308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9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32142</xdr:rowOff>
    </xdr:from>
    <xdr:to>
      <xdr:col>6</xdr:col>
      <xdr:colOff>38100</xdr:colOff>
      <xdr:row>95</xdr:row>
      <xdr:rowOff>133742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3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150269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0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xdr:rowOff>
    </xdr:from>
    <xdr:to>
      <xdr:col>55</xdr:col>
      <xdr:colOff>0</xdr:colOff>
      <xdr:row>38</xdr:row>
      <xdr:rowOff>6197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185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169875</xdr:rowOff>
    </xdr:from>
    <xdr:to>
      <xdr:col>50</xdr:col>
      <xdr:colOff>114300</xdr:colOff>
      <xdr:row>38</xdr:row>
      <xdr:rowOff>6197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1352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165303</xdr:rowOff>
    </xdr:from>
    <xdr:to>
      <xdr:col>45</xdr:col>
      <xdr:colOff>177800</xdr:colOff>
      <xdr:row>37</xdr:row>
      <xdr:rowOff>169875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089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164388</xdr:rowOff>
    </xdr:from>
    <xdr:to>
      <xdr:col>41</xdr:col>
      <xdr:colOff>50800</xdr:colOff>
      <xdr:row>37</xdr:row>
      <xdr:rowOff>165303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080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124104</xdr:rowOff>
    </xdr:from>
    <xdr:to>
      <xdr:col>55</xdr:col>
      <xdr:colOff>50800</xdr:colOff>
      <xdr:row>38</xdr:row>
      <xdr:rowOff>54254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102531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126848</xdr:rowOff>
    </xdr:from>
    <xdr:to>
      <xdr:col>50</xdr:col>
      <xdr:colOff>165100</xdr:colOff>
      <xdr:row>38</xdr:row>
      <xdr:rowOff>56998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48124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119075</xdr:rowOff>
    </xdr:from>
    <xdr:to>
      <xdr:col>46</xdr:col>
      <xdr:colOff>38100</xdr:colOff>
      <xdr:row>38</xdr:row>
      <xdr:rowOff>49225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40352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114503</xdr:rowOff>
    </xdr:from>
    <xdr:to>
      <xdr:col>41</xdr:col>
      <xdr:colOff>101600</xdr:colOff>
      <xdr:row>38</xdr:row>
      <xdr:rowOff>44653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35780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113589</xdr:rowOff>
    </xdr:from>
    <xdr:to>
      <xdr:col>36</xdr:col>
      <xdr:colOff>165100</xdr:colOff>
      <xdr:row>38</xdr:row>
      <xdr:rowOff>43738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34865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34658</xdr:rowOff>
    </xdr:from>
    <xdr:to>
      <xdr:col>55</xdr:col>
      <xdr:colOff>0</xdr:colOff>
      <xdr:row>58</xdr:row>
      <xdr:rowOff>85930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78758"/>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165532</xdr:rowOff>
    </xdr:from>
    <xdr:to>
      <xdr:col>50</xdr:col>
      <xdr:colOff>114300</xdr:colOff>
      <xdr:row>58</xdr:row>
      <xdr:rowOff>85930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938182"/>
          <a:ext cx="889000" cy="9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165532</xdr:rowOff>
    </xdr:from>
    <xdr:to>
      <xdr:col>45</xdr:col>
      <xdr:colOff>177800</xdr:colOff>
      <xdr:row>58</xdr:row>
      <xdr:rowOff>53649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38182"/>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49958</xdr:rowOff>
    </xdr:from>
    <xdr:to>
      <xdr:col>41</xdr:col>
      <xdr:colOff>50800</xdr:colOff>
      <xdr:row>58</xdr:row>
      <xdr:rowOff>53649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94058"/>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155308</xdr:rowOff>
    </xdr:from>
    <xdr:to>
      <xdr:col>55</xdr:col>
      <xdr:colOff>50800</xdr:colOff>
      <xdr:row>58</xdr:row>
      <xdr:rowOff>85458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133735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35130</xdr:rowOff>
    </xdr:from>
    <xdr:to>
      <xdr:col>50</xdr:col>
      <xdr:colOff>165100</xdr:colOff>
      <xdr:row>58</xdr:row>
      <xdr:rowOff>136730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127857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114732</xdr:rowOff>
    </xdr:from>
    <xdr:to>
      <xdr:col>46</xdr:col>
      <xdr:colOff>38100</xdr:colOff>
      <xdr:row>58</xdr:row>
      <xdr:rowOff>44882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36009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2849</xdr:rowOff>
    </xdr:from>
    <xdr:to>
      <xdr:col>41</xdr:col>
      <xdr:colOff>101600</xdr:colOff>
      <xdr:row>58</xdr:row>
      <xdr:rowOff>104449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95576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170608</xdr:rowOff>
    </xdr:from>
    <xdr:to>
      <xdr:col>36</xdr:col>
      <xdr:colOff>165100</xdr:colOff>
      <xdr:row>58</xdr:row>
      <xdr:rowOff>100758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91885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113607</xdr:rowOff>
    </xdr:from>
    <xdr:to>
      <xdr:col>55</xdr:col>
      <xdr:colOff>0</xdr:colOff>
      <xdr:row>77</xdr:row>
      <xdr:rowOff>57175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143807"/>
          <a:ext cx="838200" cy="1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113607</xdr:rowOff>
    </xdr:from>
    <xdr:to>
      <xdr:col>50</xdr:col>
      <xdr:colOff>114300</xdr:colOff>
      <xdr:row>77</xdr:row>
      <xdr:rowOff>28797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43807"/>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20501</xdr:rowOff>
    </xdr:from>
    <xdr:to>
      <xdr:col>45</xdr:col>
      <xdr:colOff>177800</xdr:colOff>
      <xdr:row>77</xdr:row>
      <xdr:rowOff>28797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050701"/>
          <a:ext cx="889000" cy="1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20501</xdr:rowOff>
    </xdr:from>
    <xdr:to>
      <xdr:col>41</xdr:col>
      <xdr:colOff>50800</xdr:colOff>
      <xdr:row>77</xdr:row>
      <xdr:rowOff>157890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050701"/>
          <a:ext cx="889000" cy="3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6375</xdr:rowOff>
    </xdr:from>
    <xdr:to>
      <xdr:col>55</xdr:col>
      <xdr:colOff>50800</xdr:colOff>
      <xdr:row>77</xdr:row>
      <xdr:rowOff>107975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156252</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62807</xdr:rowOff>
    </xdr:from>
    <xdr:to>
      <xdr:col>50</xdr:col>
      <xdr:colOff>165100</xdr:colOff>
      <xdr:row>76</xdr:row>
      <xdr:rowOff>164407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155534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1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149447</xdr:rowOff>
    </xdr:from>
    <xdr:to>
      <xdr:col>46</xdr:col>
      <xdr:colOff>38100</xdr:colOff>
      <xdr:row>77</xdr:row>
      <xdr:rowOff>79597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70724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141151</xdr:rowOff>
    </xdr:from>
    <xdr:to>
      <xdr:col>41</xdr:col>
      <xdr:colOff>101600</xdr:colOff>
      <xdr:row>76</xdr:row>
      <xdr:rowOff>71301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62428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107090</xdr:rowOff>
    </xdr:from>
    <xdr:to>
      <xdr:col>36</xdr:col>
      <xdr:colOff>165100</xdr:colOff>
      <xdr:row>78</xdr:row>
      <xdr:rowOff>37240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28367</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0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72644</xdr:rowOff>
    </xdr:from>
    <xdr:to>
      <xdr:col>55</xdr:col>
      <xdr:colOff>0</xdr:colOff>
      <xdr:row>94</xdr:row>
      <xdr:rowOff>161570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017494"/>
          <a:ext cx="838200" cy="2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61955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78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161570</xdr:rowOff>
    </xdr:from>
    <xdr:to>
      <xdr:col>50</xdr:col>
      <xdr:colOff>114300</xdr:colOff>
      <xdr:row>95</xdr:row>
      <xdr:rowOff>146081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277870"/>
          <a:ext cx="889000" cy="1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146081</xdr:rowOff>
    </xdr:from>
    <xdr:to>
      <xdr:col>45</xdr:col>
      <xdr:colOff>177800</xdr:colOff>
      <xdr:row>96</xdr:row>
      <xdr:rowOff>76969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433831"/>
          <a:ext cx="889000" cy="10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76969</xdr:rowOff>
    </xdr:from>
    <xdr:to>
      <xdr:col>41</xdr:col>
      <xdr:colOff>50800</xdr:colOff>
      <xdr:row>96</xdr:row>
      <xdr:rowOff>121279</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536169"/>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21844</xdr:rowOff>
    </xdr:from>
    <xdr:to>
      <xdr:col>55</xdr:col>
      <xdr:colOff>50800</xdr:colOff>
      <xdr:row>93</xdr:row>
      <xdr:rowOff>123444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44721</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8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110770</xdr:rowOff>
    </xdr:from>
    <xdr:to>
      <xdr:col>50</xdr:col>
      <xdr:colOff>165100</xdr:colOff>
      <xdr:row>95</xdr:row>
      <xdr:rowOff>40920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32047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95281</xdr:rowOff>
    </xdr:from>
    <xdr:to>
      <xdr:col>46</xdr:col>
      <xdr:colOff>38100</xdr:colOff>
      <xdr:row>96</xdr:row>
      <xdr:rowOff>25431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16558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4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26169</xdr:rowOff>
    </xdr:from>
    <xdr:to>
      <xdr:col>41</xdr:col>
      <xdr:colOff>101600</xdr:colOff>
      <xdr:row>96</xdr:row>
      <xdr:rowOff>127769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4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118896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70479</xdr:rowOff>
    </xdr:from>
    <xdr:to>
      <xdr:col>36</xdr:col>
      <xdr:colOff>165100</xdr:colOff>
      <xdr:row>97</xdr:row>
      <xdr:rowOff>629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5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163206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6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11259</xdr:rowOff>
    </xdr:from>
    <xdr:to>
      <xdr:col>85</xdr:col>
      <xdr:colOff>127000</xdr:colOff>
      <xdr:row>38</xdr:row>
      <xdr:rowOff>21925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26359"/>
          <a:ext cx="8382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21925</xdr:rowOff>
    </xdr:from>
    <xdr:to>
      <xdr:col>81</xdr:col>
      <xdr:colOff>50800</xdr:colOff>
      <xdr:row>38</xdr:row>
      <xdr:rowOff>33726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37025"/>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20234</xdr:rowOff>
    </xdr:from>
    <xdr:to>
      <xdr:col>76</xdr:col>
      <xdr:colOff>114300</xdr:colOff>
      <xdr:row>38</xdr:row>
      <xdr:rowOff>33726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35334"/>
          <a:ext cx="8890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20234</xdr:rowOff>
    </xdr:from>
    <xdr:to>
      <xdr:col>71</xdr:col>
      <xdr:colOff>177800</xdr:colOff>
      <xdr:row>38</xdr:row>
      <xdr:rowOff>21180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35334"/>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131909</xdr:rowOff>
    </xdr:from>
    <xdr:to>
      <xdr:col>85</xdr:col>
      <xdr:colOff>177800</xdr:colOff>
      <xdr:row>38</xdr:row>
      <xdr:rowOff>62058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75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90160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142575</xdr:rowOff>
    </xdr:from>
    <xdr:to>
      <xdr:col>81</xdr:col>
      <xdr:colOff>101600</xdr:colOff>
      <xdr:row>38</xdr:row>
      <xdr:rowOff>72726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63852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154375</xdr:rowOff>
    </xdr:from>
    <xdr:to>
      <xdr:col>76</xdr:col>
      <xdr:colOff>165100</xdr:colOff>
      <xdr:row>38</xdr:row>
      <xdr:rowOff>84525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75653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140884</xdr:rowOff>
    </xdr:from>
    <xdr:to>
      <xdr:col>72</xdr:col>
      <xdr:colOff>38100</xdr:colOff>
      <xdr:row>38</xdr:row>
      <xdr:rowOff>71034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62161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141830</xdr:rowOff>
    </xdr:from>
    <xdr:to>
      <xdr:col>67</xdr:col>
      <xdr:colOff>101600</xdr:colOff>
      <xdr:row>38</xdr:row>
      <xdr:rowOff>71980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63107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26226</xdr:rowOff>
    </xdr:from>
    <xdr:to>
      <xdr:col>85</xdr:col>
      <xdr:colOff>127000</xdr:colOff>
      <xdr:row>57</xdr:row>
      <xdr:rowOff>34785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98876"/>
          <a:ext cx="8382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34785</xdr:rowOff>
    </xdr:from>
    <xdr:to>
      <xdr:col>81</xdr:col>
      <xdr:colOff>50800</xdr:colOff>
      <xdr:row>57</xdr:row>
      <xdr:rowOff>137490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07435"/>
          <a:ext cx="889000" cy="10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105880</xdr:rowOff>
    </xdr:from>
    <xdr:to>
      <xdr:col>76</xdr:col>
      <xdr:colOff>114300</xdr:colOff>
      <xdr:row>57</xdr:row>
      <xdr:rowOff>137490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707080"/>
          <a:ext cx="889000" cy="2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105880</xdr:rowOff>
    </xdr:from>
    <xdr:to>
      <xdr:col>71</xdr:col>
      <xdr:colOff>177800</xdr:colOff>
      <xdr:row>56</xdr:row>
      <xdr:rowOff>171171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707080"/>
          <a:ext cx="889000" cy="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146876</xdr:rowOff>
    </xdr:from>
    <xdr:to>
      <xdr:col>85</xdr:col>
      <xdr:colOff>177800</xdr:colOff>
      <xdr:row>57</xdr:row>
      <xdr:rowOff>77026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125303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155435</xdr:rowOff>
    </xdr:from>
    <xdr:to>
      <xdr:col>81</xdr:col>
      <xdr:colOff>101600</xdr:colOff>
      <xdr:row>57</xdr:row>
      <xdr:rowOff>85585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76712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86690</xdr:rowOff>
    </xdr:from>
    <xdr:to>
      <xdr:col>76</xdr:col>
      <xdr:colOff>165100</xdr:colOff>
      <xdr:row>58</xdr:row>
      <xdr:rowOff>16840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7967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55080</xdr:rowOff>
    </xdr:from>
    <xdr:to>
      <xdr:col>72</xdr:col>
      <xdr:colOff>38100</xdr:colOff>
      <xdr:row>56</xdr:row>
      <xdr:rowOff>156680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6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147807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7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120371</xdr:rowOff>
    </xdr:from>
    <xdr:to>
      <xdr:col>67</xdr:col>
      <xdr:colOff>101600</xdr:colOff>
      <xdr:row>57</xdr:row>
      <xdr:rowOff>50521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41648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24588</xdr:rowOff>
    </xdr:from>
    <xdr:to>
      <xdr:col>85</xdr:col>
      <xdr:colOff>127000</xdr:colOff>
      <xdr:row>77</xdr:row>
      <xdr:rowOff>32969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054788"/>
          <a:ext cx="838200" cy="17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24947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8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32969</xdr:rowOff>
    </xdr:from>
    <xdr:to>
      <xdr:col>81</xdr:col>
      <xdr:colOff>50800</xdr:colOff>
      <xdr:row>79</xdr:row>
      <xdr:rowOff>14363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234619"/>
          <a:ext cx="889000" cy="3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16591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978</xdr:rowOff>
    </xdr:from>
    <xdr:to>
      <xdr:col>76</xdr:col>
      <xdr:colOff>114300</xdr:colOff>
      <xdr:row>79</xdr:row>
      <xdr:rowOff>14363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45528"/>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xdr:rowOff>
    </xdr:from>
    <xdr:to>
      <xdr:col>71</xdr:col>
      <xdr:colOff>177800</xdr:colOff>
      <xdr:row>79</xdr:row>
      <xdr:rowOff>17424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45528"/>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145237</xdr:rowOff>
    </xdr:from>
    <xdr:to>
      <xdr:col>85</xdr:col>
      <xdr:colOff>177800</xdr:colOff>
      <xdr:row>76</xdr:row>
      <xdr:rowOff>75388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003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168114</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28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153619</xdr:rowOff>
    </xdr:from>
    <xdr:to>
      <xdr:col>81</xdr:col>
      <xdr:colOff>101600</xdr:colOff>
      <xdr:row>77</xdr:row>
      <xdr:rowOff>83769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1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100296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29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135013</xdr:rowOff>
    </xdr:from>
    <xdr:to>
      <xdr:col>76</xdr:col>
      <xdr:colOff>165100</xdr:colOff>
      <xdr:row>79</xdr:row>
      <xdr:rowOff>65163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56290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0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121628</xdr:rowOff>
    </xdr:from>
    <xdr:to>
      <xdr:col>72</xdr:col>
      <xdr:colOff>38100</xdr:colOff>
      <xdr:row>79</xdr:row>
      <xdr:rowOff>51778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42905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58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138074</xdr:rowOff>
    </xdr:from>
    <xdr:to>
      <xdr:col>67</xdr:col>
      <xdr:colOff>101600</xdr:colOff>
      <xdr:row>79</xdr:row>
      <xdr:rowOff>68224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59351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48806</xdr:rowOff>
    </xdr:from>
    <xdr:to>
      <xdr:col>85</xdr:col>
      <xdr:colOff>127000</xdr:colOff>
      <xdr:row>95</xdr:row>
      <xdr:rowOff>76200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36556"/>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76200</xdr:rowOff>
    </xdr:from>
    <xdr:to>
      <xdr:col>81</xdr:col>
      <xdr:colOff>50800</xdr:colOff>
      <xdr:row>95</xdr:row>
      <xdr:rowOff>107835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63950"/>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107835</xdr:rowOff>
    </xdr:from>
    <xdr:to>
      <xdr:col>76</xdr:col>
      <xdr:colOff>114300</xdr:colOff>
      <xdr:row>95</xdr:row>
      <xdr:rowOff>145250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95585"/>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145250</xdr:rowOff>
    </xdr:from>
    <xdr:to>
      <xdr:col>71</xdr:col>
      <xdr:colOff>177800</xdr:colOff>
      <xdr:row>95</xdr:row>
      <xdr:rowOff>168681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3300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169456</xdr:rowOff>
    </xdr:from>
    <xdr:to>
      <xdr:col>85</xdr:col>
      <xdr:colOff>177800</xdr:colOff>
      <xdr:row>95</xdr:row>
      <xdr:rowOff>99606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147883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25400</xdr:rowOff>
    </xdr:from>
    <xdr:to>
      <xdr:col>81</xdr:col>
      <xdr:colOff>101600</xdr:colOff>
      <xdr:row>95</xdr:row>
      <xdr:rowOff>127000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118127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4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57035</xdr:rowOff>
    </xdr:from>
    <xdr:to>
      <xdr:col>76</xdr:col>
      <xdr:colOff>165100</xdr:colOff>
      <xdr:row>95</xdr:row>
      <xdr:rowOff>158635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149762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94450</xdr:rowOff>
    </xdr:from>
    <xdr:to>
      <xdr:col>72</xdr:col>
      <xdr:colOff>38100</xdr:colOff>
      <xdr:row>96</xdr:row>
      <xdr:rowOff>24600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4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117881</xdr:rowOff>
    </xdr:from>
    <xdr:to>
      <xdr:col>67</xdr:col>
      <xdr:colOff>101600</xdr:colOff>
      <xdr:row>96</xdr:row>
      <xdr:rowOff>48031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39158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4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総務費においてふるさと応援寄附金の減少に伴うふるさと納税業務委託料の減等により、令和５年度決算で対前年度比</a:t>
          </a:r>
          <a:r>
            <a:rPr kumimoji="1" lang="en-US" altLang="ja-JP" sz="1300">
              <a:latin typeface="ＭＳ Ｐゴシック" panose="020B0600070205080204" pitchFamily="50" charset="-128"/>
              <a:ea typeface="ＭＳ Ｐゴシック" panose="020B0600070205080204" pitchFamily="50" charset="-128"/>
            </a:rPr>
            <a:t>9,431</a:t>
          </a:r>
          <a:r>
            <a:rPr kumimoji="1" lang="ja-JP" altLang="en-US" sz="1300">
              <a:latin typeface="ＭＳ Ｐゴシック" panose="020B0600070205080204" pitchFamily="50" charset="-128"/>
              <a:ea typeface="ＭＳ Ｐゴシック" panose="020B0600070205080204" pitchFamily="50" charset="-128"/>
            </a:rPr>
            <a:t>円の減少となり、農林水産業費では、町民の森整備工事等の新規事業により、対前年度比</a:t>
          </a:r>
          <a:r>
            <a:rPr kumimoji="1" lang="en-US" altLang="ja-JP" sz="1300">
              <a:latin typeface="ＭＳ Ｐゴシック" panose="020B0600070205080204" pitchFamily="50" charset="-128"/>
              <a:ea typeface="ＭＳ Ｐゴシック" panose="020B0600070205080204" pitchFamily="50" charset="-128"/>
            </a:rPr>
            <a:t>3,140</a:t>
          </a:r>
          <a:r>
            <a:rPr kumimoji="1" lang="ja-JP" altLang="en-US" sz="1300">
              <a:latin typeface="ＭＳ Ｐゴシック" panose="020B0600070205080204" pitchFamily="50" charset="-128"/>
              <a:ea typeface="ＭＳ Ｐゴシック" panose="020B0600070205080204" pitchFamily="50" charset="-128"/>
            </a:rPr>
            <a:t>円の増加となった。また、災害復旧費おいて令和４年台風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号及び令和５年台風２号による豪雨被害からの災害復旧により、対前年度比</a:t>
          </a:r>
          <a:r>
            <a:rPr kumimoji="1" lang="en-US" altLang="ja-JP" sz="1300">
              <a:latin typeface="ＭＳ Ｐゴシック" panose="020B0600070205080204" pitchFamily="50" charset="-128"/>
              <a:ea typeface="ＭＳ Ｐゴシック" panose="020B0600070205080204" pitchFamily="50" charset="-128"/>
            </a:rPr>
            <a:t>14,160</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衛生費については、令和５年度決算では類似団体平均を</a:t>
          </a:r>
          <a:r>
            <a:rPr kumimoji="1" lang="en-US" altLang="ja-JP" sz="1300">
              <a:latin typeface="ＭＳ Ｐゴシック" panose="020B0600070205080204" pitchFamily="50" charset="-128"/>
              <a:ea typeface="ＭＳ Ｐゴシック" panose="020B0600070205080204" pitchFamily="50" charset="-128"/>
            </a:rPr>
            <a:t>21,615</a:t>
          </a:r>
          <a:r>
            <a:rPr kumimoji="1" lang="ja-JP" altLang="en-US" sz="1300">
              <a:latin typeface="ＭＳ Ｐゴシック" panose="020B0600070205080204" pitchFamily="50" charset="-128"/>
              <a:ea typeface="ＭＳ Ｐゴシック" panose="020B0600070205080204" pitchFamily="50" charset="-128"/>
            </a:rPr>
            <a:t>円上回っており、高い水準で推移している。これは、病院事業への繰出金の金額が大きく、衛生費の中でも高い割合を占めていることが要因であるため、病院事業について今後「公立森町病院経営強化プラン」に掲げる取り組みを通して、さらなる地域医療の充実と経営改善を図っていく。</a:t>
          </a:r>
        </a:p>
        <a:p>
          <a:r>
            <a:rPr kumimoji="1" lang="ja-JP" altLang="en-US" sz="1300">
              <a:latin typeface="ＭＳ Ｐゴシック" panose="020B0600070205080204" pitchFamily="50" charset="-128"/>
              <a:ea typeface="ＭＳ Ｐゴシック" panose="020B0600070205080204" pitchFamily="50" charset="-128"/>
            </a:rPr>
            <a:t>　土木費等において今後、維持補修費、更新整備費用などが増加し、さらには更新整備費用等に充当した地方債の償還金が公債費を増加させることが予想される。</a:t>
          </a:r>
        </a:p>
        <a:p>
          <a:r>
            <a:rPr kumimoji="1" lang="ja-JP" altLang="en-US" sz="1300">
              <a:latin typeface="ＭＳ Ｐゴシック" panose="020B0600070205080204" pitchFamily="50" charset="-128"/>
              <a:ea typeface="ＭＳ Ｐゴシック" panose="020B0600070205080204" pitchFamily="50" charset="-128"/>
            </a:rPr>
            <a:t>　また、民生費において、新規開設保育園への委託料や義務的経常費用である社会保障費等が近年増加傾向にあるため、特別会計においては保険料の適正化を図り、保育関係事業などは積極的な補助金の活用など、財源の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では当初予算において歳入は、見積もりが難しいためできる限り抑えて予算編成をしている。歳出については、予算執行時の節減により執行残を確保するように努めている。これにより、繰越金として翌年度の補正財源を確保しているため、実質収支額に対する標準財政規模比は高くなる傾向にある。</a:t>
          </a:r>
        </a:p>
        <a:p>
          <a:r>
            <a:rPr kumimoji="1" lang="ja-JP" altLang="en-US" sz="1000">
              <a:latin typeface="ＭＳ ゴシック" pitchFamily="49" charset="-128"/>
              <a:ea typeface="ＭＳ ゴシック" pitchFamily="49" charset="-128"/>
            </a:rPr>
            <a:t>　令和５年度は、実質収支額が臨時財政対策債の減少や令和４年台風</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号及び令和５年台風２号による豪雨における災害復旧費が増加したことで、対前年度比＋</a:t>
          </a:r>
          <a:r>
            <a:rPr kumimoji="1" lang="en-US" altLang="ja-JP" sz="1000">
              <a:latin typeface="ＭＳ ゴシック" pitchFamily="49" charset="-128"/>
              <a:ea typeface="ＭＳ ゴシック" pitchFamily="49" charset="-128"/>
            </a:rPr>
            <a:t>97</a:t>
          </a:r>
          <a:r>
            <a:rPr kumimoji="1" lang="ja-JP" altLang="en-US" sz="1000">
              <a:latin typeface="ＭＳ ゴシック" pitchFamily="49" charset="-128"/>
              <a:ea typeface="ＭＳ ゴシック" pitchFamily="49" charset="-128"/>
            </a:rPr>
            <a:t>百万円となり、実質単年度収支比率は対前年度</a:t>
          </a:r>
          <a:r>
            <a:rPr kumimoji="1" lang="en-US" altLang="ja-JP" sz="1000">
              <a:latin typeface="ＭＳ ゴシック" pitchFamily="49" charset="-128"/>
              <a:ea typeface="ＭＳ ゴシック" pitchFamily="49" charset="-128"/>
            </a:rPr>
            <a:t>3.28</a:t>
          </a:r>
          <a:r>
            <a:rPr kumimoji="1" lang="ja-JP" altLang="en-US" sz="1000">
              <a:latin typeface="ＭＳ ゴシック" pitchFamily="49" charset="-128"/>
              <a:ea typeface="ＭＳ ゴシック" pitchFamily="49" charset="-128"/>
            </a:rPr>
            <a:t>ポイント上昇した。また、財政調整基金の取崩に伴い、財政調整基金残高の標準財政規模費は、</a:t>
          </a:r>
          <a:r>
            <a:rPr kumimoji="1" lang="en-US" altLang="ja-JP" sz="1000">
              <a:latin typeface="ＭＳ ゴシック" pitchFamily="49" charset="-128"/>
              <a:ea typeface="ＭＳ ゴシック" pitchFamily="49" charset="-128"/>
            </a:rPr>
            <a:t>7.69</a:t>
          </a:r>
          <a:r>
            <a:rPr kumimoji="1" lang="ja-JP" altLang="en-US" sz="1000">
              <a:latin typeface="ＭＳ ゴシック" pitchFamily="49" charset="-128"/>
              <a:ea typeface="ＭＳ ゴシック" pitchFamily="49" charset="-128"/>
            </a:rPr>
            <a:t>ポイント減少した。</a:t>
          </a:r>
        </a:p>
        <a:p>
          <a:r>
            <a:rPr kumimoji="1" lang="ja-JP" altLang="en-US" sz="1000">
              <a:latin typeface="ＭＳ ゴシック" pitchFamily="49" charset="-128"/>
              <a:ea typeface="ＭＳ ゴシック" pitchFamily="49" charset="-128"/>
            </a:rPr>
            <a:t>　今後も、国・地方ともに経済の先行きが不透明なため、予期しない収入減少や不測の支出増加などに備え財政調整基金や減債基金への積立を行っていく。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一般会計・公営企業会計・公営事業会計のすべての会計において黒字となっている。</a:t>
          </a:r>
        </a:p>
        <a:p>
          <a:r>
            <a:rPr kumimoji="1" lang="ja-JP" altLang="en-US" sz="1400">
              <a:latin typeface="ＭＳ ゴシック" pitchFamily="49" charset="-128"/>
              <a:ea typeface="ＭＳ ゴシック" pitchFamily="49" charset="-128"/>
            </a:rPr>
            <a:t>　一般会計においては、令和５年度決算は、再算定により普通交付税が増加し、</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病院事業会計については、令和５年度は、新型コロナウイルス感染症に関する補助金等が減少し、医業費用は、給与費や材料費が増加したことにより、</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ポイント低下した。今後、「公立森町病院経営強化プラン」に基づき、さらなる地域医療の充実と経営改善を図っていく。</a:t>
          </a:r>
        </a:p>
        <a:p>
          <a:r>
            <a:rPr kumimoji="1" lang="ja-JP" altLang="en-US" sz="1400">
              <a:latin typeface="ＭＳ ゴシック" pitchFamily="49" charset="-128"/>
              <a:ea typeface="ＭＳ ゴシック" pitchFamily="49" charset="-128"/>
            </a:rPr>
            <a:t>　介護保険特別会計については、令和５年度は、歳入総額が増加した一方で、保険給付費の増加により歳出総額の増加が歳入の増加を上回ったため、</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ポイントの低下となった。今後、第９期介護保険事業計画に基づき、持続的な経営の健全化を図っていく。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のうち以下３点が主な増減理由である。</a:t>
          </a:r>
        </a:p>
        <a:p>
          <a:r>
            <a:rPr kumimoji="1" lang="ja-JP" altLang="en-US" sz="1200">
              <a:latin typeface="ＭＳ ゴシック" pitchFamily="49" charset="-128"/>
              <a:ea typeface="ＭＳ ゴシック" pitchFamily="49" charset="-128"/>
            </a:rPr>
            <a:t>○元利償還金は、辺地対策事業債や一般単独事業債の償還額の増加により対前年度比</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百万円の増。</a:t>
          </a:r>
        </a:p>
        <a:p>
          <a:r>
            <a:rPr kumimoji="1" lang="ja-JP" altLang="en-US" sz="1200">
              <a:latin typeface="ＭＳ ゴシック" pitchFamily="49" charset="-128"/>
              <a:ea typeface="ＭＳ ゴシック" pitchFamily="49" charset="-128"/>
            </a:rPr>
            <a:t>○公営企業債の元利償還金に対する繰入金は、公共下水道事業の準元利償還金算入額の増により前年度比５百万円の増。</a:t>
          </a:r>
        </a:p>
        <a:p>
          <a:r>
            <a:rPr kumimoji="1" lang="ja-JP" altLang="en-US" sz="1200">
              <a:latin typeface="ＭＳ ゴシック" pitchFamily="49" charset="-128"/>
              <a:ea typeface="ＭＳ ゴシック" pitchFamily="49" charset="-128"/>
            </a:rPr>
            <a:t>○組合等が起こした地方債の元利償還金に対する負担金等は、袋井市森町広域行政組合のごみ処理施設費及び消防費に関する元利償還金の減により前年度比</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百万円の減。</a:t>
          </a:r>
        </a:p>
        <a:p>
          <a:r>
            <a:rPr kumimoji="1" lang="ja-JP" altLang="en-US" sz="1200">
              <a:latin typeface="ＭＳ ゴシック" pitchFamily="49" charset="-128"/>
              <a:ea typeface="ＭＳ ゴシック" pitchFamily="49" charset="-128"/>
            </a:rPr>
            <a:t>　以上により対前年度比</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a:t>
          </a:r>
        </a:p>
        <a:p>
          <a:r>
            <a:rPr kumimoji="1" lang="ja-JP" altLang="en-US" sz="1200">
              <a:latin typeface="ＭＳ ゴシック" pitchFamily="49" charset="-128"/>
              <a:ea typeface="ＭＳ ゴシック" pitchFamily="49" charset="-128"/>
            </a:rPr>
            <a:t>　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は、辺地対策事業債における償還費の増等により、全体としては対前年度比５百万円の増となった。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満期一括償還地方債の借入はなく、減債基金残高のうち、実質公債費比率の算定に用いる、満期一括償還地方債の償還の財源として積み立てた額はない。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のうち以下４点が主な増減理由である。</a:t>
          </a:r>
        </a:p>
        <a:p>
          <a:r>
            <a:rPr kumimoji="1" lang="ja-JP" altLang="en-US" sz="1100">
              <a:latin typeface="ＭＳ ゴシック" pitchFamily="49" charset="-128"/>
              <a:ea typeface="ＭＳ ゴシック" pitchFamily="49" charset="-128"/>
            </a:rPr>
            <a:t>○一般会計における地方債現在高の増加は、令和５年度において新たな借入額</a:t>
          </a:r>
          <a:r>
            <a:rPr kumimoji="1" lang="en-US" altLang="ja-JP" sz="1100">
              <a:latin typeface="ＭＳ ゴシック" pitchFamily="49" charset="-128"/>
              <a:ea typeface="ＭＳ ゴシック" pitchFamily="49" charset="-128"/>
            </a:rPr>
            <a:t>933,438</a:t>
          </a:r>
          <a:r>
            <a:rPr kumimoji="1" lang="ja-JP" altLang="en-US" sz="1100">
              <a:latin typeface="ＭＳ ゴシック" pitchFamily="49" charset="-128"/>
              <a:ea typeface="ＭＳ ゴシック" pitchFamily="49" charset="-128"/>
            </a:rPr>
            <a:t>千円に対して、償還額</a:t>
          </a:r>
          <a:r>
            <a:rPr kumimoji="1" lang="en-US" altLang="ja-JP" sz="1100">
              <a:latin typeface="ＭＳ ゴシック" pitchFamily="49" charset="-128"/>
              <a:ea typeface="ＭＳ ゴシック" pitchFamily="49" charset="-128"/>
            </a:rPr>
            <a:t>898,735</a:t>
          </a:r>
          <a:r>
            <a:rPr kumimoji="1" lang="ja-JP" altLang="en-US" sz="1100">
              <a:latin typeface="ＭＳ ゴシック" pitchFamily="49" charset="-128"/>
              <a:ea typeface="ＭＳ ゴシック" pitchFamily="49" charset="-128"/>
            </a:rPr>
            <a:t>千円の差額。</a:t>
          </a:r>
        </a:p>
        <a:p>
          <a:r>
            <a:rPr kumimoji="1" lang="ja-JP" altLang="en-US" sz="1100">
              <a:latin typeface="ＭＳ ゴシック" pitchFamily="49" charset="-128"/>
              <a:ea typeface="ＭＳ ゴシック" pitchFamily="49" charset="-128"/>
            </a:rPr>
            <a:t>○公営企業債等繰入見込額は、病院事業における起債残高の減少に対し、下水道事業における起債残高の増加により、全体では増額となった。</a:t>
          </a:r>
        </a:p>
        <a:p>
          <a:r>
            <a:rPr kumimoji="1" lang="ja-JP" altLang="en-US" sz="1100">
              <a:latin typeface="ＭＳ ゴシック" pitchFamily="49" charset="-128"/>
              <a:ea typeface="ＭＳ ゴシック" pitchFamily="49" charset="-128"/>
            </a:rPr>
            <a:t>○組合負担等見込額の減額は、中遠広域事務組合の地方債現在高の増加に対し、袋井市森町広域行政組合及び中東遠看護学校専門組合の地方債現在高の減少により減額となった。</a:t>
          </a:r>
        </a:p>
        <a:p>
          <a:r>
            <a:rPr kumimoji="1" lang="ja-JP" altLang="en-US" sz="1100">
              <a:latin typeface="ＭＳ ゴシック" pitchFamily="49" charset="-128"/>
              <a:ea typeface="ＭＳ ゴシック" pitchFamily="49" charset="-128"/>
            </a:rPr>
            <a:t>○退職手当負担見込額は、静岡県市町総合事務組合の積立額が増加したことによる減額。</a:t>
          </a:r>
        </a:p>
        <a:p>
          <a:r>
            <a:rPr kumimoji="1" lang="ja-JP" altLang="en-US" sz="1100">
              <a:latin typeface="ＭＳ ゴシック" pitchFamily="49" charset="-128"/>
              <a:ea typeface="ＭＳ ゴシック" pitchFamily="49" charset="-128"/>
            </a:rPr>
            <a:t>　以上により、将来負担額は、対前年＋</a:t>
          </a:r>
          <a:r>
            <a:rPr kumimoji="1" lang="en-US" altLang="ja-JP" sz="1100">
              <a:latin typeface="ＭＳ ゴシック" pitchFamily="49" charset="-128"/>
              <a:ea typeface="ＭＳ ゴシック" pitchFamily="49" charset="-128"/>
            </a:rPr>
            <a:t>39</a:t>
          </a:r>
          <a:r>
            <a:rPr kumimoji="1" lang="ja-JP" altLang="en-US" sz="1100">
              <a:latin typeface="ＭＳ ゴシック" pitchFamily="49" charset="-128"/>
              <a:ea typeface="ＭＳ ゴシック" pitchFamily="49" charset="-128"/>
            </a:rPr>
            <a:t>百万円となった。</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のうち以下３点が主な増減理由である。</a:t>
          </a:r>
        </a:p>
        <a:p>
          <a:r>
            <a:rPr kumimoji="1" lang="ja-JP" altLang="en-US" sz="1100">
              <a:latin typeface="ＭＳ ゴシック" pitchFamily="49" charset="-128"/>
              <a:ea typeface="ＭＳ ゴシック" pitchFamily="49" charset="-128"/>
            </a:rPr>
            <a:t>○充当可能基金は、保有基金額の減少によるもので、主には、財政調整基金△</a:t>
          </a:r>
          <a:r>
            <a:rPr kumimoji="1" lang="en-US" altLang="ja-JP" sz="1100">
              <a:latin typeface="ＭＳ ゴシック" pitchFamily="49" charset="-128"/>
              <a:ea typeface="ＭＳ ゴシック" pitchFamily="49" charset="-128"/>
            </a:rPr>
            <a:t>389</a:t>
          </a:r>
          <a:r>
            <a:rPr kumimoji="1" lang="ja-JP" altLang="en-US" sz="1100">
              <a:latin typeface="ＭＳ ゴシック" pitchFamily="49" charset="-128"/>
              <a:ea typeface="ＭＳ ゴシック" pitchFamily="49" charset="-128"/>
            </a:rPr>
            <a:t>百万円と減債基金△</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百万円による。</a:t>
          </a:r>
        </a:p>
        <a:p>
          <a:r>
            <a:rPr kumimoji="1" lang="ja-JP" altLang="en-US" sz="1100">
              <a:latin typeface="ＭＳ ゴシック" pitchFamily="49" charset="-128"/>
              <a:ea typeface="ＭＳ ゴシック" pitchFamily="49" charset="-128"/>
            </a:rPr>
            <a:t>○充当可能特定歳入は、下水道事業に係る地方債の現在高（算入現在高）の増加により、対前年度比＋</a:t>
          </a:r>
          <a:r>
            <a:rPr kumimoji="1" lang="en-US" altLang="ja-JP" sz="1100">
              <a:latin typeface="ＭＳ ゴシック" pitchFamily="49" charset="-128"/>
              <a:ea typeface="ＭＳ ゴシック" pitchFamily="49" charset="-128"/>
            </a:rPr>
            <a:t>34</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○基準財政需要額算入見込額は、病院事業債残高の減等により、全体では減額となった。</a:t>
          </a:r>
        </a:p>
        <a:p>
          <a:r>
            <a:rPr kumimoji="1" lang="ja-JP" altLang="en-US" sz="1100">
              <a:latin typeface="ＭＳ ゴシック" pitchFamily="49" charset="-128"/>
              <a:ea typeface="ＭＳ ゴシック" pitchFamily="49" charset="-128"/>
            </a:rPr>
            <a:t>　以上により対前年度比△</a:t>
          </a:r>
          <a:r>
            <a:rPr kumimoji="1" lang="en-US" altLang="ja-JP" sz="1100">
              <a:latin typeface="ＭＳ ゴシック" pitchFamily="49" charset="-128"/>
              <a:ea typeface="ＭＳ ゴシック" pitchFamily="49" charset="-128"/>
            </a:rPr>
            <a:t>399</a:t>
          </a:r>
          <a:r>
            <a:rPr kumimoji="1" lang="ja-JP" altLang="en-US" sz="11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百万円を積み立てた一方、災害復旧費の財源確保として、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百万円取崩を行った。減債基金においても、臨時財政対策債償還基金分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その他特定目的基金においては、特に森町ふるさと応援基金について、ふるさと応援寄附金から経費を除いた分の積立により増加したが、基金全体としては、取崩額が大き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基金の使途の明確化を図ることから、財政調整基金への一元的積立てから、目的を整理して、その他特定目的基金への積立を行う。また、基金を合算して運用管理する、基金一括運用の検討を行う。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・森町ふるさと応援基金：森町をふるさととして応援する方々から受け入れた寄附金について、安心・安全で魅力あるまちづくりに要する経費に充てる。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・森町地域振興基金：地域における福祉活動の促進、快適な生活環境の形成等を図る。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・森町公共施設等総合管理基金：公共施設等の総合的且つ計画的な更新、統廃合、長寿命化等に要する経費に充てる。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・森町企業立地推進基金：町内への企業立地を促進し、地域産業の活性化及び雇用機会の創出を図る。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・森町文化会館運営基金：森町文化会館の運営に必要な経費に充てる。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・森町ふるさと応援基金：取崩による減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・森町公共施設等総合管理基金：利子積立による増のみであったため、微増であった。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・森町企業立地推進基金：予算積立等による増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・森町文化会館運営基金：取崩による減７百万円、対前年度比で７百万円の減となった。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ふるさと応援基金：ふるさと納税の推進により寄附額が多くなったが、近年は減少傾向にあり、不安定な財源であることから、基金残高を注視しつつ、安心・安全で魅力あるまちづくりに有効活用するため、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・森町公共施設等総合管理基金：公共施設等総合管理計画や公共施設個別施設計画をふまえ、今後の公共施設等の総合的且つ計画的な更新、統廃合、長寿命化等に要する経費に充てるため積立の検討を図る。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百万円を積み立てた一方、災害復旧費の財源確保として、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財政調整基金残高は、災害復旧費の財源として利用するため、多く取崩を行ったため、減額となった。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公共施設の老朽化や突発的な災害への対応となると、取崩額が大きくなる。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億円程度を維持して積み立てることを目標としているが、直近で決算剰余額を積み立てることができていないため、厳しい状況にある。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減債基金は、臨時財政対策債償還基金分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地方債の償還計画を踏まえ、財源が確保された時点で積み立て、将来の公債費の増に対応し平準化できるようにする。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11137319</v>
      </c>
      <c r="BO4" s="358"/>
      <c r="BP4" s="358"/>
      <c r="BQ4" s="358"/>
      <c r="BR4" s="358"/>
      <c r="BS4" s="358"/>
      <c r="BT4" s="358"/>
      <c r="BU4" s="359"/>
      <c r="BV4" s="357">
        <v>10727685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14.5</v>
      </c>
      <c r="CU4" s="364"/>
      <c r="CV4" s="364"/>
      <c r="CW4" s="364"/>
      <c r="CX4" s="364"/>
      <c r="CY4" s="364"/>
      <c r="CZ4" s="364"/>
      <c r="DA4" s="365"/>
      <c r="DB4" s="363">
        <v>13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10247901</v>
      </c>
      <c r="BO5" s="395"/>
      <c r="BP5" s="395"/>
      <c r="BQ5" s="395"/>
      <c r="BR5" s="395"/>
      <c r="BS5" s="395"/>
      <c r="BT5" s="395"/>
      <c r="BU5" s="396"/>
      <c r="BV5" s="394">
        <v>9930548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93.1</v>
      </c>
      <c r="CU5" s="392"/>
      <c r="CV5" s="392"/>
      <c r="CW5" s="392"/>
      <c r="CX5" s="392"/>
      <c r="CY5" s="392"/>
      <c r="CZ5" s="392"/>
      <c r="DA5" s="393"/>
      <c r="DB5" s="391">
        <v>91.8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889418</v>
      </c>
      <c r="BO6" s="395"/>
      <c r="BP6" s="395"/>
      <c r="BQ6" s="395"/>
      <c r="BR6" s="395"/>
      <c r="BS6" s="395"/>
      <c r="BT6" s="395"/>
      <c r="BU6" s="396"/>
      <c r="BV6" s="394">
        <v>797137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93.9</v>
      </c>
      <c r="CU6" s="432"/>
      <c r="CV6" s="432"/>
      <c r="CW6" s="432"/>
      <c r="CX6" s="432"/>
      <c r="CY6" s="432"/>
      <c r="CZ6" s="432"/>
      <c r="DA6" s="433"/>
      <c r="DB6" s="431">
        <v>93.6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86624</v>
      </c>
      <c r="BO7" s="395"/>
      <c r="BP7" s="395"/>
      <c r="BQ7" s="395"/>
      <c r="BR7" s="395"/>
      <c r="BS7" s="395"/>
      <c r="BT7" s="395"/>
      <c r="BU7" s="396"/>
      <c r="BV7" s="394">
        <v>91805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5534762</v>
      </c>
      <c r="CU7" s="395"/>
      <c r="CV7" s="395"/>
      <c r="CW7" s="395"/>
      <c r="CX7" s="395"/>
      <c r="CY7" s="395"/>
      <c r="CZ7" s="395"/>
      <c r="DA7" s="396"/>
      <c r="DB7" s="394">
        <v>5443890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802794</v>
      </c>
      <c r="BO8" s="395"/>
      <c r="BP8" s="395"/>
      <c r="BQ8" s="395"/>
      <c r="BR8" s="395"/>
      <c r="BS8" s="395"/>
      <c r="BT8" s="395"/>
      <c r="BU8" s="396"/>
      <c r="BV8" s="394">
        <v>705332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0.54</v>
      </c>
      <c r="CU8" s="435"/>
      <c r="CV8" s="435"/>
      <c r="CW8" s="435"/>
      <c r="CX8" s="435"/>
      <c r="CY8" s="435"/>
      <c r="CZ8" s="435"/>
      <c r="DA8" s="436"/>
      <c r="DB8" s="434">
        <v>0.55000000000000004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17457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97462</v>
      </c>
      <c r="BO9" s="395"/>
      <c r="BP9" s="395"/>
      <c r="BQ9" s="395"/>
      <c r="BR9" s="395"/>
      <c r="BS9" s="395"/>
      <c r="BT9" s="395"/>
      <c r="BU9" s="396"/>
      <c r="BV9" s="394">
        <v>-477911</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12</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18528</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10896</v>
      </c>
      <c r="BO10" s="395"/>
      <c r="BP10" s="395"/>
      <c r="BQ10" s="395"/>
      <c r="BR10" s="395"/>
      <c r="BS10" s="395"/>
      <c r="BT10" s="395"/>
      <c r="BU10" s="396"/>
      <c r="BV10" s="394">
        <v>12524</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17232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16722</v>
      </c>
      <c r="S13" s="479"/>
      <c r="T13" s="479"/>
      <c r="U13" s="479"/>
      <c r="V13" s="480"/>
      <c r="W13" s="410" t="s">
        <v>131</v>
      </c>
      <c r="X13" s="411"/>
      <c r="Y13" s="411"/>
      <c r="Z13" s="411"/>
      <c r="AA13" s="411"/>
      <c r="AB13" s="401"/>
      <c r="AC13" s="445">
        <v>714</v>
      </c>
      <c r="AD13" s="446"/>
      <c r="AE13" s="446"/>
      <c r="AF13" s="446"/>
      <c r="AG13" s="488"/>
      <c r="AH13" s="445">
        <v>856</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-291642</v>
      </c>
      <c r="BO13" s="395"/>
      <c r="BP13" s="395"/>
      <c r="BQ13" s="395"/>
      <c r="BR13" s="395"/>
      <c r="BS13" s="395"/>
      <c r="BT13" s="395"/>
      <c r="BU13" s="396"/>
      <c r="BV13" s="394">
        <v>-465387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12.9</v>
      </c>
      <c r="CU13" s="392"/>
      <c r="CV13" s="392"/>
      <c r="CW13" s="392"/>
      <c r="CX13" s="392"/>
      <c r="CY13" s="392"/>
      <c r="CZ13" s="392"/>
      <c r="DA13" s="393"/>
      <c r="DB13" s="391">
        <v>12.5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17431</v>
      </c>
      <c r="S14" s="479"/>
      <c r="T14" s="479"/>
      <c r="U14" s="479"/>
      <c r="V14" s="480"/>
      <c r="W14" s="384"/>
      <c r="X14" s="385"/>
      <c r="Y14" s="385"/>
      <c r="Z14" s="385"/>
      <c r="AA14" s="385"/>
      <c r="AB14" s="374"/>
      <c r="AC14" s="481">
        <v>7.7</v>
      </c>
      <c r="AD14" s="482"/>
      <c r="AE14" s="482"/>
      <c r="AF14" s="482"/>
      <c r="AG14" s="483"/>
      <c r="AH14" s="481">
        <v>8.8000000000000007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28.4</v>
      </c>
      <c r="CU14" s="493"/>
      <c r="CV14" s="493"/>
      <c r="CW14" s="493"/>
      <c r="CX14" s="493"/>
      <c r="CY14" s="493"/>
      <c r="CZ14" s="493"/>
      <c r="DA14" s="494"/>
      <c r="DB14" s="492">
        <v>19.600000000000001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16999</v>
      </c>
      <c r="S15" s="479"/>
      <c r="T15" s="479"/>
      <c r="U15" s="479"/>
      <c r="V15" s="480"/>
      <c r="W15" s="410" t="s">
        <v>137</v>
      </c>
      <c r="X15" s="411"/>
      <c r="Y15" s="411"/>
      <c r="Z15" s="411"/>
      <c r="AA15" s="411"/>
      <c r="AB15" s="401"/>
      <c r="AC15" s="445">
        <v>3645</v>
      </c>
      <c r="AD15" s="446"/>
      <c r="AE15" s="446"/>
      <c r="AF15" s="446"/>
      <c r="AG15" s="488"/>
      <c r="AH15" s="445">
        <v>3814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2575719</v>
      </c>
      <c r="BO15" s="358"/>
      <c r="BP15" s="358"/>
      <c r="BQ15" s="358"/>
      <c r="BR15" s="358"/>
      <c r="BS15" s="358"/>
      <c r="BT15" s="358"/>
      <c r="BU15" s="359"/>
      <c r="BV15" s="357">
        <v>2533669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39.200000000000003</v>
      </c>
      <c r="AD16" s="482"/>
      <c r="AE16" s="482"/>
      <c r="AF16" s="482"/>
      <c r="AG16" s="483"/>
      <c r="AH16" s="481">
        <v>39.4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4803835</v>
      </c>
      <c r="BO16" s="395"/>
      <c r="BP16" s="395"/>
      <c r="BQ16" s="395"/>
      <c r="BR16" s="395"/>
      <c r="BS16" s="395"/>
      <c r="BT16" s="395"/>
      <c r="BU16" s="396"/>
      <c r="BV16" s="394">
        <v>4690896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4950</v>
      </c>
      <c r="AD17" s="446"/>
      <c r="AE17" s="446"/>
      <c r="AF17" s="446"/>
      <c r="AG17" s="488"/>
      <c r="AH17" s="445">
        <v>5008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3239311</v>
      </c>
      <c r="BO17" s="395"/>
      <c r="BP17" s="395"/>
      <c r="BQ17" s="395"/>
      <c r="BR17" s="395"/>
      <c r="BS17" s="395"/>
      <c r="BT17" s="395"/>
      <c r="BU17" s="396"/>
      <c r="BV17" s="394">
        <v>3182189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133.91</v>
      </c>
      <c r="M18" s="518"/>
      <c r="N18" s="518"/>
      <c r="O18" s="518"/>
      <c r="P18" s="518"/>
      <c r="Q18" s="518"/>
      <c r="R18" s="519"/>
      <c r="S18" s="519"/>
      <c r="T18" s="519"/>
      <c r="U18" s="519"/>
      <c r="V18" s="520"/>
      <c r="W18" s="412"/>
      <c r="X18" s="413"/>
      <c r="Y18" s="413"/>
      <c r="Z18" s="413"/>
      <c r="AA18" s="413"/>
      <c r="AB18" s="404"/>
      <c r="AC18" s="521">
        <v>53.2</v>
      </c>
      <c r="AD18" s="522"/>
      <c r="AE18" s="522"/>
      <c r="AF18" s="522"/>
      <c r="AG18" s="523"/>
      <c r="AH18" s="521">
        <v>51.7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5173037</v>
      </c>
      <c r="BO18" s="395"/>
      <c r="BP18" s="395"/>
      <c r="BQ18" s="395"/>
      <c r="BR18" s="395"/>
      <c r="BS18" s="395"/>
      <c r="BT18" s="395"/>
      <c r="BU18" s="396"/>
      <c r="BV18" s="394">
        <v>5043487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130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7548556</v>
      </c>
      <c r="BO19" s="395"/>
      <c r="BP19" s="395"/>
      <c r="BQ19" s="395"/>
      <c r="BR19" s="395"/>
      <c r="BS19" s="395"/>
      <c r="BT19" s="395"/>
      <c r="BU19" s="396"/>
      <c r="BV19" s="394">
        <v>7393876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6242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8727095</v>
      </c>
      <c r="BO22" s="358"/>
      <c r="BP22" s="358"/>
      <c r="BQ22" s="358"/>
      <c r="BR22" s="358"/>
      <c r="BS22" s="358"/>
      <c r="BT22" s="358"/>
      <c r="BU22" s="359"/>
      <c r="BV22" s="357">
        <v>8692392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7046297</v>
      </c>
      <c r="BO23" s="395"/>
      <c r="BP23" s="395"/>
      <c r="BQ23" s="395"/>
      <c r="BR23" s="395"/>
      <c r="BS23" s="395"/>
      <c r="BT23" s="395"/>
      <c r="BU23" s="396"/>
      <c r="BV23" s="394">
        <v>7068697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6246</v>
      </c>
      <c r="R24" s="446"/>
      <c r="S24" s="446"/>
      <c r="T24" s="446"/>
      <c r="U24" s="446"/>
      <c r="V24" s="488"/>
      <c r="W24" s="540"/>
      <c r="X24" s="541"/>
      <c r="Y24" s="542"/>
      <c r="Z24" s="444" t="s">
        <v>162</v>
      </c>
      <c r="AA24" s="424"/>
      <c r="AB24" s="424"/>
      <c r="AC24" s="424"/>
      <c r="AD24" s="424"/>
      <c r="AE24" s="424"/>
      <c r="AF24" s="424"/>
      <c r="AG24" s="425"/>
      <c r="AH24" s="445">
        <v>131</v>
      </c>
      <c r="AI24" s="446"/>
      <c r="AJ24" s="446"/>
      <c r="AK24" s="446"/>
      <c r="AL24" s="488"/>
      <c r="AM24" s="445">
        <v>389725</v>
      </c>
      <c r="AN24" s="446"/>
      <c r="AO24" s="446"/>
      <c r="AP24" s="446"/>
      <c r="AQ24" s="446"/>
      <c r="AR24" s="488"/>
      <c r="AS24" s="445">
        <v>2975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5045529</v>
      </c>
      <c r="BO24" s="395"/>
      <c r="BP24" s="395"/>
      <c r="BQ24" s="395"/>
      <c r="BR24" s="395"/>
      <c r="BS24" s="395"/>
      <c r="BT24" s="395"/>
      <c r="BU24" s="396"/>
      <c r="BV24" s="394">
        <v>4705651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5760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406089</v>
      </c>
      <c r="BO25" s="358"/>
      <c r="BP25" s="358"/>
      <c r="BQ25" s="358"/>
      <c r="BR25" s="358"/>
      <c r="BS25" s="358"/>
      <c r="BT25" s="358"/>
      <c r="BU25" s="359"/>
      <c r="BV25" s="357">
        <v>141920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5140</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14920</v>
      </c>
      <c r="AN26" s="446"/>
      <c r="AO26" s="446"/>
      <c r="AP26" s="446"/>
      <c r="AQ26" s="446"/>
      <c r="AR26" s="488"/>
      <c r="AS26" s="445">
        <v>2984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2900</v>
      </c>
      <c r="R27" s="446"/>
      <c r="S27" s="446"/>
      <c r="T27" s="446"/>
      <c r="U27" s="446"/>
      <c r="V27" s="488"/>
      <c r="W27" s="540"/>
      <c r="X27" s="541"/>
      <c r="Y27" s="542"/>
      <c r="Z27" s="444" t="s">
        <v>171</v>
      </c>
      <c r="AA27" s="424"/>
      <c r="AB27" s="424"/>
      <c r="AC27" s="424"/>
      <c r="AD27" s="424"/>
      <c r="AE27" s="424"/>
      <c r="AF27" s="424"/>
      <c r="AG27" s="425"/>
      <c r="AH27" s="445">
        <v>13</v>
      </c>
      <c r="AI27" s="446"/>
      <c r="AJ27" s="446"/>
      <c r="AK27" s="446"/>
      <c r="AL27" s="488"/>
      <c r="AM27" s="445">
        <v>39949</v>
      </c>
      <c r="AN27" s="446"/>
      <c r="AO27" s="446"/>
      <c r="AP27" s="446"/>
      <c r="AQ27" s="446"/>
      <c r="AR27" s="488"/>
      <c r="AS27" s="445">
        <v>3073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2270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1811503</v>
      </c>
      <c r="BO28" s="358"/>
      <c r="BP28" s="358"/>
      <c r="BQ28" s="358"/>
      <c r="BR28" s="358"/>
      <c r="BS28" s="358"/>
      <c r="BT28" s="358"/>
      <c r="BU28" s="359"/>
      <c r="BV28" s="357">
        <v>2200607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10</v>
      </c>
      <c r="M29" s="446"/>
      <c r="N29" s="446"/>
      <c r="O29" s="446"/>
      <c r="P29" s="488"/>
      <c r="Q29" s="445">
        <v>2030</v>
      </c>
      <c r="R29" s="446"/>
      <c r="S29" s="446"/>
      <c r="T29" s="446"/>
      <c r="U29" s="446"/>
      <c r="V29" s="488"/>
      <c r="W29" s="543"/>
      <c r="X29" s="544"/>
      <c r="Y29" s="545"/>
      <c r="Z29" s="444" t="s">
        <v>177</v>
      </c>
      <c r="AA29" s="424"/>
      <c r="AB29" s="424"/>
      <c r="AC29" s="424"/>
      <c r="AD29" s="424"/>
      <c r="AE29" s="424"/>
      <c r="AF29" s="424"/>
      <c r="AG29" s="425"/>
      <c r="AH29" s="445">
        <v>144</v>
      </c>
      <c r="AI29" s="446"/>
      <c r="AJ29" s="446"/>
      <c r="AK29" s="446"/>
      <c r="AL29" s="488"/>
      <c r="AM29" s="445">
        <v>429674</v>
      </c>
      <c r="AN29" s="446"/>
      <c r="AO29" s="446"/>
      <c r="AP29" s="446"/>
      <c r="AQ29" s="446"/>
      <c r="AR29" s="488"/>
      <c r="AS29" s="445">
        <v>2984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297497</v>
      </c>
      <c r="BO29" s="395"/>
      <c r="BP29" s="395"/>
      <c r="BQ29" s="395"/>
      <c r="BR29" s="395"/>
      <c r="BS29" s="395"/>
      <c r="BT29" s="395"/>
      <c r="BU29" s="396"/>
      <c r="BV29" s="394">
        <v>400702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1693362</v>
      </c>
      <c r="BO30" s="514"/>
      <c r="BP30" s="514"/>
      <c r="BQ30" s="514"/>
      <c r="BR30" s="514"/>
      <c r="BS30" s="514"/>
      <c r="BT30" s="514"/>
      <c r="BU30" s="515"/>
      <c r="BV30" s="513">
        <v>1645776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大久保簡易水道事業特別会計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中遠広域事務組合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周智郡土地開発公社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三倉簡易水道事業特別会計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袋井市森町広域行政組合</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（株）アクティ森</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IF('各会計、関係団体の財政状況及び健全化判断比率'!B35="","",'各会計、関係団体の財政状況及び健全化判断比率'!B35)</f>
        <v>大河内簡易水道事業特別会計</v>
      </c>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中東遠看護専門学校組合一般会計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10</v>
      </c>
      <c r="BF37" s="584"/>
      <c r="BG37" s="585" t="str">
        <f>IF('各会計、関係団体の財政状況及び健全化判断比率'!B36="","",'各会計、関係団体の財政状況及び健全化判断比率'!B36)</f>
        <v>公共下水道事業特別会計</v>
      </c>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中東遠看護専門学校組合奨学金貸与特別会計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東遠学園組合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静岡地方税滞納整理機構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静岡県後期高齢者医療広域連合一般会計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静岡県後期高齢者医療広域連合事業会計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19</v>
      </c>
      <c r="BX42" s="584"/>
      <c r="BY42" s="585" t="str">
        <f>IF('各会計、関係団体の財政状況及び健全化判断比率'!B76="","",'各会計、関係団体の財政状況及び健全化判断比率'!B76)</f>
        <v>静岡県市町総合事務組合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ITAbPdYTcfJSwUeu9io1hgSOz7BfY3Vbg7JNm1XJprcFapFez6oFGpX0MzFCbdInCODdzMR2VyNhs4m76XMpHw==" saltValue="ni8NQeXH2LeCCo4Zlex0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2515960</v>
      </c>
      <c r="S5" s="600"/>
      <c r="T5" s="600"/>
      <c r="U5" s="600"/>
      <c r="V5" s="600"/>
      <c r="W5" s="600"/>
      <c r="X5" s="600"/>
      <c r="Y5" s="601"/>
      <c r="Z5" s="602">
        <v>22.6</v>
      </c>
      <c r="AA5" s="602"/>
      <c r="AB5" s="602"/>
      <c r="AC5" s="602"/>
      <c r="AD5" s="603">
        <v>2467950</v>
      </c>
      <c r="AE5" s="603"/>
      <c r="AF5" s="603"/>
      <c r="AG5" s="603"/>
      <c r="AH5" s="603"/>
      <c r="AI5" s="603"/>
      <c r="AJ5" s="603"/>
      <c r="AK5" s="603"/>
      <c r="AL5" s="604">
        <v>44.8</v>
      </c>
      <c r="AM5" s="605"/>
      <c r="AN5" s="605"/>
      <c r="AO5" s="606"/>
      <c r="AP5" s="596" t="s">
        <v>216</v>
      </c>
      <c r="AQ5" s="597"/>
      <c r="AR5" s="597"/>
      <c r="AS5" s="597"/>
      <c r="AT5" s="597"/>
      <c r="AU5" s="597"/>
      <c r="AV5" s="597"/>
      <c r="AW5" s="597"/>
      <c r="AX5" s="597"/>
      <c r="AY5" s="597"/>
      <c r="AZ5" s="597"/>
      <c r="BA5" s="597"/>
      <c r="BB5" s="597"/>
      <c r="BC5" s="597"/>
      <c r="BD5" s="597"/>
      <c r="BE5" s="597"/>
      <c r="BF5" s="598"/>
      <c r="BG5" s="610">
        <v>2467950</v>
      </c>
      <c r="BH5" s="611"/>
      <c r="BI5" s="611"/>
      <c r="BJ5" s="611"/>
      <c r="BK5" s="611"/>
      <c r="BL5" s="611"/>
      <c r="BM5" s="611"/>
      <c r="BN5" s="612"/>
      <c r="BO5" s="613">
        <v>98.1</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131876</v>
      </c>
      <c r="S6" s="611"/>
      <c r="T6" s="611"/>
      <c r="U6" s="611"/>
      <c r="V6" s="611"/>
      <c r="W6" s="611"/>
      <c r="X6" s="611"/>
      <c r="Y6" s="612"/>
      <c r="Z6" s="613">
        <v>1.2</v>
      </c>
      <c r="AA6" s="613"/>
      <c r="AB6" s="613"/>
      <c r="AC6" s="613"/>
      <c r="AD6" s="614">
        <v>131876</v>
      </c>
      <c r="AE6" s="614"/>
      <c r="AF6" s="614"/>
      <c r="AG6" s="614"/>
      <c r="AH6" s="614"/>
      <c r="AI6" s="614"/>
      <c r="AJ6" s="614"/>
      <c r="AK6" s="614"/>
      <c r="AL6" s="615">
        <v>2.4</v>
      </c>
      <c r="AM6" s="616"/>
      <c r="AN6" s="616"/>
      <c r="AO6" s="617"/>
      <c r="AP6" s="607" t="s">
        <v>221</v>
      </c>
      <c r="AQ6" s="608"/>
      <c r="AR6" s="608"/>
      <c r="AS6" s="608"/>
      <c r="AT6" s="608"/>
      <c r="AU6" s="608"/>
      <c r="AV6" s="608"/>
      <c r="AW6" s="608"/>
      <c r="AX6" s="608"/>
      <c r="AY6" s="608"/>
      <c r="AZ6" s="608"/>
      <c r="BA6" s="608"/>
      <c r="BB6" s="608"/>
      <c r="BC6" s="608"/>
      <c r="BD6" s="608"/>
      <c r="BE6" s="608"/>
      <c r="BF6" s="609"/>
      <c r="BG6" s="610">
        <v>2467950</v>
      </c>
      <c r="BH6" s="611"/>
      <c r="BI6" s="611"/>
      <c r="BJ6" s="611"/>
      <c r="BK6" s="611"/>
      <c r="BL6" s="611"/>
      <c r="BM6" s="611"/>
      <c r="BN6" s="612"/>
      <c r="BO6" s="613">
        <v>98.1</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81113</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81102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928</v>
      </c>
      <c r="S7" s="611"/>
      <c r="T7" s="611"/>
      <c r="U7" s="611"/>
      <c r="V7" s="611"/>
      <c r="W7" s="611"/>
      <c r="X7" s="611"/>
      <c r="Y7" s="612"/>
      <c r="Z7" s="613">
        <v>0</v>
      </c>
      <c r="AA7" s="613"/>
      <c r="AB7" s="613"/>
      <c r="AC7" s="613"/>
      <c r="AD7" s="614">
        <v>928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972866</v>
      </c>
      <c r="BH7" s="611"/>
      <c r="BI7" s="611"/>
      <c r="BJ7" s="611"/>
      <c r="BK7" s="611"/>
      <c r="BL7" s="611"/>
      <c r="BM7" s="611"/>
      <c r="BN7" s="612"/>
      <c r="BO7" s="613">
        <v>38.700000000000003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1501583</v>
      </c>
      <c r="CS7" s="611"/>
      <c r="CT7" s="611"/>
      <c r="CU7" s="611"/>
      <c r="CV7" s="611"/>
      <c r="CW7" s="611"/>
      <c r="CX7" s="611"/>
      <c r="CY7" s="612"/>
      <c r="CZ7" s="613">
        <v>14.7</v>
      </c>
      <c r="DA7" s="613"/>
      <c r="DB7" s="613"/>
      <c r="DC7" s="613"/>
      <c r="DD7" s="619">
        <v>7255</v>
      </c>
      <c r="DE7" s="611"/>
      <c r="DF7" s="611"/>
      <c r="DG7" s="611"/>
      <c r="DH7" s="611"/>
      <c r="DI7" s="611"/>
      <c r="DJ7" s="611"/>
      <c r="DK7" s="611"/>
      <c r="DL7" s="611"/>
      <c r="DM7" s="611"/>
      <c r="DN7" s="611"/>
      <c r="DO7" s="611"/>
      <c r="DP7" s="612"/>
      <c r="DQ7" s="619">
        <v>954785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14350</v>
      </c>
      <c r="S8" s="611"/>
      <c r="T8" s="611"/>
      <c r="U8" s="611"/>
      <c r="V8" s="611"/>
      <c r="W8" s="611"/>
      <c r="X8" s="611"/>
      <c r="Y8" s="612"/>
      <c r="Z8" s="613">
        <v>0.1</v>
      </c>
      <c r="AA8" s="613"/>
      <c r="AB8" s="613"/>
      <c r="AC8" s="613"/>
      <c r="AD8" s="614">
        <v>14350</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33432</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2520790</v>
      </c>
      <c r="CS8" s="611"/>
      <c r="CT8" s="611"/>
      <c r="CU8" s="611"/>
      <c r="CV8" s="611"/>
      <c r="CW8" s="611"/>
      <c r="CX8" s="611"/>
      <c r="CY8" s="612"/>
      <c r="CZ8" s="613">
        <v>24.6</v>
      </c>
      <c r="DA8" s="613"/>
      <c r="DB8" s="613"/>
      <c r="DC8" s="613"/>
      <c r="DD8" s="619" t="s">
        <v>122</v>
      </c>
      <c r="DE8" s="611"/>
      <c r="DF8" s="611"/>
      <c r="DG8" s="611"/>
      <c r="DH8" s="611"/>
      <c r="DI8" s="611"/>
      <c r="DJ8" s="611"/>
      <c r="DK8" s="611"/>
      <c r="DL8" s="611"/>
      <c r="DM8" s="611"/>
      <c r="DN8" s="611"/>
      <c r="DO8" s="611"/>
      <c r="DP8" s="612"/>
      <c r="DQ8" s="619">
        <v>1435019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23162</v>
      </c>
      <c r="S9" s="611"/>
      <c r="T9" s="611"/>
      <c r="U9" s="611"/>
      <c r="V9" s="611"/>
      <c r="W9" s="611"/>
      <c r="X9" s="611"/>
      <c r="Y9" s="612"/>
      <c r="Z9" s="613">
        <v>0.2</v>
      </c>
      <c r="AA9" s="613"/>
      <c r="AB9" s="613"/>
      <c r="AC9" s="613"/>
      <c r="AD9" s="614">
        <v>23162</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818208</v>
      </c>
      <c r="BH9" s="611"/>
      <c r="BI9" s="611"/>
      <c r="BJ9" s="611"/>
      <c r="BK9" s="611"/>
      <c r="BL9" s="611"/>
      <c r="BM9" s="611"/>
      <c r="BN9" s="612"/>
      <c r="BO9" s="613">
        <v>32.5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1297444</v>
      </c>
      <c r="CS9" s="611"/>
      <c r="CT9" s="611"/>
      <c r="CU9" s="611"/>
      <c r="CV9" s="611"/>
      <c r="CW9" s="611"/>
      <c r="CX9" s="611"/>
      <c r="CY9" s="612"/>
      <c r="CZ9" s="613">
        <v>12.7</v>
      </c>
      <c r="DA9" s="613"/>
      <c r="DB9" s="613"/>
      <c r="DC9" s="613"/>
      <c r="DD9" s="619">
        <v>13216</v>
      </c>
      <c r="DE9" s="611"/>
      <c r="DF9" s="611"/>
      <c r="DG9" s="611"/>
      <c r="DH9" s="611"/>
      <c r="DI9" s="611"/>
      <c r="DJ9" s="611"/>
      <c r="DK9" s="611"/>
      <c r="DL9" s="611"/>
      <c r="DM9" s="611"/>
      <c r="DN9" s="611"/>
      <c r="DO9" s="611"/>
      <c r="DP9" s="612"/>
      <c r="DQ9" s="619">
        <v>1093039</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46283</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5143</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5143</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455507</v>
      </c>
      <c r="S11" s="611"/>
      <c r="T11" s="611"/>
      <c r="U11" s="611"/>
      <c r="V11" s="611"/>
      <c r="W11" s="611"/>
      <c r="X11" s="611"/>
      <c r="Y11" s="612"/>
      <c r="Z11" s="615">
        <v>4.0999999999999996</v>
      </c>
      <c r="AA11" s="616"/>
      <c r="AB11" s="616"/>
      <c r="AC11" s="622"/>
      <c r="AD11" s="619">
        <v>455507</v>
      </c>
      <c r="AE11" s="611"/>
      <c r="AF11" s="611"/>
      <c r="AG11" s="611"/>
      <c r="AH11" s="611"/>
      <c r="AI11" s="611"/>
      <c r="AJ11" s="611"/>
      <c r="AK11" s="612"/>
      <c r="AL11" s="615">
        <v>8.3000000000000007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74943</v>
      </c>
      <c r="BH11" s="611"/>
      <c r="BI11" s="611"/>
      <c r="BJ11" s="611"/>
      <c r="BK11" s="611"/>
      <c r="BL11" s="611"/>
      <c r="BM11" s="611"/>
      <c r="BN11" s="612"/>
      <c r="BO11" s="613">
        <v>3</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248713</v>
      </c>
      <c r="CS11" s="611"/>
      <c r="CT11" s="611"/>
      <c r="CU11" s="611"/>
      <c r="CV11" s="611"/>
      <c r="CW11" s="611"/>
      <c r="CX11" s="611"/>
      <c r="CY11" s="612"/>
      <c r="CZ11" s="613">
        <v>2.4</v>
      </c>
      <c r="DA11" s="613"/>
      <c r="DB11" s="613"/>
      <c r="DC11" s="613"/>
      <c r="DD11" s="619">
        <v>71995</v>
      </c>
      <c r="DE11" s="611"/>
      <c r="DF11" s="611"/>
      <c r="DG11" s="611"/>
      <c r="DH11" s="611"/>
      <c r="DI11" s="611"/>
      <c r="DJ11" s="611"/>
      <c r="DK11" s="611"/>
      <c r="DL11" s="611"/>
      <c r="DM11" s="611"/>
      <c r="DN11" s="611"/>
      <c r="DO11" s="611"/>
      <c r="DP11" s="612"/>
      <c r="DQ11" s="619">
        <v>157132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70238</v>
      </c>
      <c r="S12" s="611"/>
      <c r="T12" s="611"/>
      <c r="U12" s="611"/>
      <c r="V12" s="611"/>
      <c r="W12" s="611"/>
      <c r="X12" s="611"/>
      <c r="Y12" s="612"/>
      <c r="Z12" s="613">
        <v>0.6</v>
      </c>
      <c r="AA12" s="613"/>
      <c r="AB12" s="613"/>
      <c r="AC12" s="613"/>
      <c r="AD12" s="614">
        <v>70238</v>
      </c>
      <c r="AE12" s="614"/>
      <c r="AF12" s="614"/>
      <c r="AG12" s="614"/>
      <c r="AH12" s="614"/>
      <c r="AI12" s="614"/>
      <c r="AJ12" s="614"/>
      <c r="AK12" s="614"/>
      <c r="AL12" s="615">
        <v>1.3</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1316667</v>
      </c>
      <c r="BH12" s="611"/>
      <c r="BI12" s="611"/>
      <c r="BJ12" s="611"/>
      <c r="BK12" s="611"/>
      <c r="BL12" s="611"/>
      <c r="BM12" s="611"/>
      <c r="BN12" s="612"/>
      <c r="BO12" s="613">
        <v>52.3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202939</v>
      </c>
      <c r="CS12" s="611"/>
      <c r="CT12" s="611"/>
      <c r="CU12" s="611"/>
      <c r="CV12" s="611"/>
      <c r="CW12" s="611"/>
      <c r="CX12" s="611"/>
      <c r="CY12" s="612"/>
      <c r="CZ12" s="613">
        <v>2</v>
      </c>
      <c r="DA12" s="613"/>
      <c r="DB12" s="613"/>
      <c r="DC12" s="613"/>
      <c r="DD12" s="619">
        <v>14301</v>
      </c>
      <c r="DE12" s="611"/>
      <c r="DF12" s="611"/>
      <c r="DG12" s="611"/>
      <c r="DH12" s="611"/>
      <c r="DI12" s="611"/>
      <c r="DJ12" s="611"/>
      <c r="DK12" s="611"/>
      <c r="DL12" s="611"/>
      <c r="DM12" s="611"/>
      <c r="DN12" s="611"/>
      <c r="DO12" s="611"/>
      <c r="DP12" s="612"/>
      <c r="DQ12" s="619">
        <v>127611</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1297619</v>
      </c>
      <c r="BH13" s="611"/>
      <c r="BI13" s="611"/>
      <c r="BJ13" s="611"/>
      <c r="BK13" s="611"/>
      <c r="BL13" s="611"/>
      <c r="BM13" s="611"/>
      <c r="BN13" s="612"/>
      <c r="BO13" s="613">
        <v>51.6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1249663</v>
      </c>
      <c r="CS13" s="611"/>
      <c r="CT13" s="611"/>
      <c r="CU13" s="611"/>
      <c r="CV13" s="611"/>
      <c r="CW13" s="611"/>
      <c r="CX13" s="611"/>
      <c r="CY13" s="612"/>
      <c r="CZ13" s="613">
        <v>12.2</v>
      </c>
      <c r="DA13" s="613"/>
      <c r="DB13" s="613"/>
      <c r="DC13" s="613"/>
      <c r="DD13" s="619">
        <v>781183</v>
      </c>
      <c r="DE13" s="611"/>
      <c r="DF13" s="611"/>
      <c r="DG13" s="611"/>
      <c r="DH13" s="611"/>
      <c r="DI13" s="611"/>
      <c r="DJ13" s="611"/>
      <c r="DK13" s="611"/>
      <c r="DL13" s="611"/>
      <c r="DM13" s="611"/>
      <c r="DN13" s="611"/>
      <c r="DO13" s="611"/>
      <c r="DP13" s="612"/>
      <c r="DQ13" s="619">
        <v>463280</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1467</v>
      </c>
      <c r="S14" s="611"/>
      <c r="T14" s="611"/>
      <c r="U14" s="611"/>
      <c r="V14" s="611"/>
      <c r="W14" s="611"/>
      <c r="X14" s="611"/>
      <c r="Y14" s="612"/>
      <c r="Z14" s="613">
        <v>0</v>
      </c>
      <c r="AA14" s="613"/>
      <c r="AB14" s="613"/>
      <c r="AC14" s="613"/>
      <c r="AD14" s="614">
        <v>1467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75280</v>
      </c>
      <c r="BH14" s="611"/>
      <c r="BI14" s="611"/>
      <c r="BJ14" s="611"/>
      <c r="BK14" s="611"/>
      <c r="BL14" s="611"/>
      <c r="BM14" s="611"/>
      <c r="BN14" s="612"/>
      <c r="BO14" s="613">
        <v>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484096</v>
      </c>
      <c r="CS14" s="611"/>
      <c r="CT14" s="611"/>
      <c r="CU14" s="611"/>
      <c r="CV14" s="611"/>
      <c r="CW14" s="611"/>
      <c r="CX14" s="611"/>
      <c r="CY14" s="612"/>
      <c r="CZ14" s="613">
        <v>4.7</v>
      </c>
      <c r="DA14" s="613"/>
      <c r="DB14" s="613"/>
      <c r="DC14" s="613"/>
      <c r="DD14" s="619">
        <v>62790</v>
      </c>
      <c r="DE14" s="611"/>
      <c r="DF14" s="611"/>
      <c r="DG14" s="611"/>
      <c r="DH14" s="611"/>
      <c r="DI14" s="611"/>
      <c r="DJ14" s="611"/>
      <c r="DK14" s="611"/>
      <c r="DL14" s="611"/>
      <c r="DM14" s="611"/>
      <c r="DN14" s="611"/>
      <c r="DO14" s="611"/>
      <c r="DP14" s="612"/>
      <c r="DQ14" s="619">
        <v>409335</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103137</v>
      </c>
      <c r="BH15" s="611"/>
      <c r="BI15" s="611"/>
      <c r="BJ15" s="611"/>
      <c r="BK15" s="611"/>
      <c r="BL15" s="611"/>
      <c r="BM15" s="611"/>
      <c r="BN15" s="612"/>
      <c r="BO15" s="613">
        <v>4.0999999999999996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1006947</v>
      </c>
      <c r="CS15" s="611"/>
      <c r="CT15" s="611"/>
      <c r="CU15" s="611"/>
      <c r="CV15" s="611"/>
      <c r="CW15" s="611"/>
      <c r="CX15" s="611"/>
      <c r="CY15" s="612"/>
      <c r="CZ15" s="613">
        <v>9.8000000000000007</v>
      </c>
      <c r="DA15" s="613"/>
      <c r="DB15" s="613"/>
      <c r="DC15" s="613"/>
      <c r="DD15" s="619">
        <v>102289</v>
      </c>
      <c r="DE15" s="611"/>
      <c r="DF15" s="611"/>
      <c r="DG15" s="611"/>
      <c r="DH15" s="611"/>
      <c r="DI15" s="611"/>
      <c r="DJ15" s="611"/>
      <c r="DK15" s="611"/>
      <c r="DL15" s="611"/>
      <c r="DM15" s="611"/>
      <c r="DN15" s="611"/>
      <c r="DO15" s="611"/>
      <c r="DP15" s="612"/>
      <c r="DQ15" s="619">
        <v>745130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16920</v>
      </c>
      <c r="S16" s="611"/>
      <c r="T16" s="611"/>
      <c r="U16" s="611"/>
      <c r="V16" s="611"/>
      <c r="W16" s="611"/>
      <c r="X16" s="611"/>
      <c r="Y16" s="612"/>
      <c r="Z16" s="613">
        <v>0.2</v>
      </c>
      <c r="AA16" s="613"/>
      <c r="AB16" s="613"/>
      <c r="AC16" s="613"/>
      <c r="AD16" s="614">
        <v>16920</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724848</v>
      </c>
      <c r="CS16" s="611"/>
      <c r="CT16" s="611"/>
      <c r="CU16" s="611"/>
      <c r="CV16" s="611"/>
      <c r="CW16" s="611"/>
      <c r="CX16" s="611"/>
      <c r="CY16" s="612"/>
      <c r="CZ16" s="613">
        <v>7.1</v>
      </c>
      <c r="DA16" s="613"/>
      <c r="DB16" s="613"/>
      <c r="DC16" s="613"/>
      <c r="DD16" s="619" t="s">
        <v>122</v>
      </c>
      <c r="DE16" s="611"/>
      <c r="DF16" s="611"/>
      <c r="DG16" s="611"/>
      <c r="DH16" s="611"/>
      <c r="DI16" s="611"/>
      <c r="DJ16" s="611"/>
      <c r="DK16" s="611"/>
      <c r="DL16" s="611"/>
      <c r="DM16" s="611"/>
      <c r="DN16" s="611"/>
      <c r="DO16" s="611"/>
      <c r="DP16" s="612"/>
      <c r="DQ16" s="619">
        <v>272855</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51034</v>
      </c>
      <c r="S17" s="611"/>
      <c r="T17" s="611"/>
      <c r="U17" s="611"/>
      <c r="V17" s="611"/>
      <c r="W17" s="611"/>
      <c r="X17" s="611"/>
      <c r="Y17" s="612"/>
      <c r="Z17" s="613">
        <v>0.5</v>
      </c>
      <c r="AA17" s="613"/>
      <c r="AB17" s="613"/>
      <c r="AC17" s="613"/>
      <c r="AD17" s="614">
        <v>51034</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924622</v>
      </c>
      <c r="CS17" s="611"/>
      <c r="CT17" s="611"/>
      <c r="CU17" s="611"/>
      <c r="CV17" s="611"/>
      <c r="CW17" s="611"/>
      <c r="CX17" s="611"/>
      <c r="CY17" s="612"/>
      <c r="CZ17" s="613">
        <v>9</v>
      </c>
      <c r="DA17" s="613"/>
      <c r="DB17" s="613"/>
      <c r="DC17" s="613"/>
      <c r="DD17" s="619" t="s">
        <v>122</v>
      </c>
      <c r="DE17" s="611"/>
      <c r="DF17" s="611"/>
      <c r="DG17" s="611"/>
      <c r="DH17" s="611"/>
      <c r="DI17" s="611"/>
      <c r="DJ17" s="611"/>
      <c r="DK17" s="611"/>
      <c r="DL17" s="611"/>
      <c r="DM17" s="611"/>
      <c r="DN17" s="611"/>
      <c r="DO17" s="611"/>
      <c r="DP17" s="612"/>
      <c r="DQ17" s="619">
        <v>914707</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19302</v>
      </c>
      <c r="S18" s="611"/>
      <c r="T18" s="611"/>
      <c r="U18" s="611"/>
      <c r="V18" s="611"/>
      <c r="W18" s="611"/>
      <c r="X18" s="611"/>
      <c r="Y18" s="612"/>
      <c r="Z18" s="613">
        <v>0.2</v>
      </c>
      <c r="AA18" s="613"/>
      <c r="AB18" s="613"/>
      <c r="AC18" s="613"/>
      <c r="AD18" s="614">
        <v>19302</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16942</v>
      </c>
      <c r="S19" s="611"/>
      <c r="T19" s="611"/>
      <c r="U19" s="611"/>
      <c r="V19" s="611"/>
      <c r="W19" s="611"/>
      <c r="X19" s="611"/>
      <c r="Y19" s="612"/>
      <c r="Z19" s="613">
        <v>0.2</v>
      </c>
      <c r="AA19" s="613"/>
      <c r="AB19" s="613"/>
      <c r="AC19" s="613"/>
      <c r="AD19" s="614">
        <v>16942</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48010</v>
      </c>
      <c r="BH19" s="611"/>
      <c r="BI19" s="611"/>
      <c r="BJ19" s="611"/>
      <c r="BK19" s="611"/>
      <c r="BL19" s="611"/>
      <c r="BM19" s="611"/>
      <c r="BN19" s="612"/>
      <c r="BO19" s="613">
        <v>1.9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2360</v>
      </c>
      <c r="S20" s="611"/>
      <c r="T20" s="611"/>
      <c r="U20" s="611"/>
      <c r="V20" s="611"/>
      <c r="W20" s="611"/>
      <c r="X20" s="611"/>
      <c r="Y20" s="612"/>
      <c r="Z20" s="613">
        <v>0</v>
      </c>
      <c r="AA20" s="613"/>
      <c r="AB20" s="613"/>
      <c r="AC20" s="613"/>
      <c r="AD20" s="614">
        <v>2360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48010</v>
      </c>
      <c r="BH20" s="611"/>
      <c r="BI20" s="611"/>
      <c r="BJ20" s="611"/>
      <c r="BK20" s="611"/>
      <c r="BL20" s="611"/>
      <c r="BM20" s="611"/>
      <c r="BN20" s="612"/>
      <c r="BO20" s="613">
        <v>1.9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10247901</v>
      </c>
      <c r="CS20" s="611"/>
      <c r="CT20" s="611"/>
      <c r="CU20" s="611"/>
      <c r="CV20" s="611"/>
      <c r="CW20" s="611"/>
      <c r="CX20" s="611"/>
      <c r="CY20" s="612"/>
      <c r="CZ20" s="613">
        <v>100</v>
      </c>
      <c r="DA20" s="613"/>
      <c r="DB20" s="613"/>
      <c r="DC20" s="613"/>
      <c r="DD20" s="619">
        <v>1053029</v>
      </c>
      <c r="DE20" s="611"/>
      <c r="DF20" s="611"/>
      <c r="DG20" s="611"/>
      <c r="DH20" s="611"/>
      <c r="DI20" s="611"/>
      <c r="DJ20" s="611"/>
      <c r="DK20" s="611"/>
      <c r="DL20" s="611"/>
      <c r="DM20" s="611"/>
      <c r="DN20" s="611"/>
      <c r="DO20" s="611"/>
      <c r="DP20" s="612"/>
      <c r="DQ20" s="619">
        <v>6659138</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2570567</v>
      </c>
      <c r="S21" s="611"/>
      <c r="T21" s="611"/>
      <c r="U21" s="611"/>
      <c r="V21" s="611"/>
      <c r="W21" s="611"/>
      <c r="X21" s="611"/>
      <c r="Y21" s="612"/>
      <c r="Z21" s="613">
        <v>23.1</v>
      </c>
      <c r="AA21" s="613"/>
      <c r="AB21" s="613"/>
      <c r="AC21" s="613"/>
      <c r="AD21" s="614">
        <v>2248113</v>
      </c>
      <c r="AE21" s="614"/>
      <c r="AF21" s="614"/>
      <c r="AG21" s="614"/>
      <c r="AH21" s="614"/>
      <c r="AI21" s="614"/>
      <c r="AJ21" s="614"/>
      <c r="AK21" s="614"/>
      <c r="AL21" s="615">
        <v>40.799999999999997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2248113</v>
      </c>
      <c r="S22" s="611"/>
      <c r="T22" s="611"/>
      <c r="U22" s="611"/>
      <c r="V22" s="611"/>
      <c r="W22" s="611"/>
      <c r="X22" s="611"/>
      <c r="Y22" s="612"/>
      <c r="Z22" s="613">
        <v>20.2</v>
      </c>
      <c r="AA22" s="613"/>
      <c r="AB22" s="613"/>
      <c r="AC22" s="613"/>
      <c r="AD22" s="614">
        <v>2248113</v>
      </c>
      <c r="AE22" s="614"/>
      <c r="AF22" s="614"/>
      <c r="AG22" s="614"/>
      <c r="AH22" s="614"/>
      <c r="AI22" s="614"/>
      <c r="AJ22" s="614"/>
      <c r="AK22" s="614"/>
      <c r="AL22" s="615">
        <v>40.799999999999997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322454</v>
      </c>
      <c r="S23" s="611"/>
      <c r="T23" s="611"/>
      <c r="U23" s="611"/>
      <c r="V23" s="611"/>
      <c r="W23" s="611"/>
      <c r="X23" s="611"/>
      <c r="Y23" s="612"/>
      <c r="Z23" s="613">
        <v>2.9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48010</v>
      </c>
      <c r="BH23" s="611"/>
      <c r="BI23" s="611"/>
      <c r="BJ23" s="611"/>
      <c r="BK23" s="611"/>
      <c r="BL23" s="611"/>
      <c r="BM23" s="611"/>
      <c r="BN23" s="612"/>
      <c r="BO23" s="613">
        <v>1.9</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3746073</v>
      </c>
      <c r="CS24" s="600"/>
      <c r="CT24" s="600"/>
      <c r="CU24" s="600"/>
      <c r="CV24" s="600"/>
      <c r="CW24" s="600"/>
      <c r="CX24" s="600"/>
      <c r="CY24" s="601"/>
      <c r="CZ24" s="604">
        <v>36.6</v>
      </c>
      <c r="DA24" s="605"/>
      <c r="DB24" s="605"/>
      <c r="DC24" s="621"/>
      <c r="DD24" s="645">
        <v>2752416</v>
      </c>
      <c r="DE24" s="600"/>
      <c r="DF24" s="600"/>
      <c r="DG24" s="600"/>
      <c r="DH24" s="600"/>
      <c r="DI24" s="600"/>
      <c r="DJ24" s="600"/>
      <c r="DK24" s="601"/>
      <c r="DL24" s="645">
        <v>2413720</v>
      </c>
      <c r="DM24" s="600"/>
      <c r="DN24" s="600"/>
      <c r="DO24" s="600"/>
      <c r="DP24" s="600"/>
      <c r="DQ24" s="600"/>
      <c r="DR24" s="600"/>
      <c r="DS24" s="600"/>
      <c r="DT24" s="600"/>
      <c r="DU24" s="600"/>
      <c r="DV24" s="601"/>
      <c r="DW24" s="604">
        <v>43.4</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5871311</v>
      </c>
      <c r="S25" s="611"/>
      <c r="T25" s="611"/>
      <c r="U25" s="611"/>
      <c r="V25" s="611"/>
      <c r="W25" s="611"/>
      <c r="X25" s="611"/>
      <c r="Y25" s="612"/>
      <c r="Z25" s="613">
        <v>52.7</v>
      </c>
      <c r="AA25" s="613"/>
      <c r="AB25" s="613"/>
      <c r="AC25" s="613"/>
      <c r="AD25" s="614">
        <v>5500847</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1448793</v>
      </c>
      <c r="CS25" s="642"/>
      <c r="CT25" s="642"/>
      <c r="CU25" s="642"/>
      <c r="CV25" s="642"/>
      <c r="CW25" s="642"/>
      <c r="CX25" s="642"/>
      <c r="CY25" s="643"/>
      <c r="CZ25" s="615">
        <v>14.1</v>
      </c>
      <c r="DA25" s="640"/>
      <c r="DB25" s="640"/>
      <c r="DC25" s="644"/>
      <c r="DD25" s="619">
        <v>1364834</v>
      </c>
      <c r="DE25" s="642"/>
      <c r="DF25" s="642"/>
      <c r="DG25" s="642"/>
      <c r="DH25" s="642"/>
      <c r="DI25" s="642"/>
      <c r="DJ25" s="642"/>
      <c r="DK25" s="643"/>
      <c r="DL25" s="619">
        <v>1179426</v>
      </c>
      <c r="DM25" s="642"/>
      <c r="DN25" s="642"/>
      <c r="DO25" s="642"/>
      <c r="DP25" s="642"/>
      <c r="DQ25" s="642"/>
      <c r="DR25" s="642"/>
      <c r="DS25" s="642"/>
      <c r="DT25" s="642"/>
      <c r="DU25" s="642"/>
      <c r="DV25" s="643"/>
      <c r="DW25" s="615">
        <v>21.2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2156</v>
      </c>
      <c r="S26" s="611"/>
      <c r="T26" s="611"/>
      <c r="U26" s="611"/>
      <c r="V26" s="611"/>
      <c r="W26" s="611"/>
      <c r="X26" s="611"/>
      <c r="Y26" s="612"/>
      <c r="Z26" s="613">
        <v>0</v>
      </c>
      <c r="AA26" s="613"/>
      <c r="AB26" s="613"/>
      <c r="AC26" s="613"/>
      <c r="AD26" s="614">
        <v>2156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812541</v>
      </c>
      <c r="CS26" s="611"/>
      <c r="CT26" s="611"/>
      <c r="CU26" s="611"/>
      <c r="CV26" s="611"/>
      <c r="CW26" s="611"/>
      <c r="CX26" s="611"/>
      <c r="CY26" s="612"/>
      <c r="CZ26" s="615">
        <v>7.9</v>
      </c>
      <c r="DA26" s="640"/>
      <c r="DB26" s="640"/>
      <c r="DC26" s="644"/>
      <c r="DD26" s="619">
        <v>775585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50934</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2515960</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1372694</v>
      </c>
      <c r="CS27" s="642"/>
      <c r="CT27" s="642"/>
      <c r="CU27" s="642"/>
      <c r="CV27" s="642"/>
      <c r="CW27" s="642"/>
      <c r="CX27" s="642"/>
      <c r="CY27" s="643"/>
      <c r="CZ27" s="615">
        <v>13.4</v>
      </c>
      <c r="DA27" s="640"/>
      <c r="DB27" s="640"/>
      <c r="DC27" s="644"/>
      <c r="DD27" s="619">
        <v>472911</v>
      </c>
      <c r="DE27" s="642"/>
      <c r="DF27" s="642"/>
      <c r="DG27" s="642"/>
      <c r="DH27" s="642"/>
      <c r="DI27" s="642"/>
      <c r="DJ27" s="642"/>
      <c r="DK27" s="643"/>
      <c r="DL27" s="619">
        <v>319623</v>
      </c>
      <c r="DM27" s="642"/>
      <c r="DN27" s="642"/>
      <c r="DO27" s="642"/>
      <c r="DP27" s="642"/>
      <c r="DQ27" s="642"/>
      <c r="DR27" s="642"/>
      <c r="DS27" s="642"/>
      <c r="DT27" s="642"/>
      <c r="DU27" s="642"/>
      <c r="DV27" s="643"/>
      <c r="DW27" s="615">
        <v>5.8</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48347</v>
      </c>
      <c r="S28" s="611"/>
      <c r="T28" s="611"/>
      <c r="U28" s="611"/>
      <c r="V28" s="611"/>
      <c r="W28" s="611"/>
      <c r="X28" s="611"/>
      <c r="Y28" s="612"/>
      <c r="Z28" s="613">
        <v>0.4</v>
      </c>
      <c r="AA28" s="613"/>
      <c r="AB28" s="613"/>
      <c r="AC28" s="613"/>
      <c r="AD28" s="614">
        <v>7388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924586</v>
      </c>
      <c r="CS28" s="611"/>
      <c r="CT28" s="611"/>
      <c r="CU28" s="611"/>
      <c r="CV28" s="611"/>
      <c r="CW28" s="611"/>
      <c r="CX28" s="611"/>
      <c r="CY28" s="612"/>
      <c r="CZ28" s="615">
        <v>9</v>
      </c>
      <c r="DA28" s="640"/>
      <c r="DB28" s="640"/>
      <c r="DC28" s="644"/>
      <c r="DD28" s="619">
        <v>914671</v>
      </c>
      <c r="DE28" s="611"/>
      <c r="DF28" s="611"/>
      <c r="DG28" s="611"/>
      <c r="DH28" s="611"/>
      <c r="DI28" s="611"/>
      <c r="DJ28" s="611"/>
      <c r="DK28" s="612"/>
      <c r="DL28" s="619">
        <v>914671</v>
      </c>
      <c r="DM28" s="611"/>
      <c r="DN28" s="611"/>
      <c r="DO28" s="611"/>
      <c r="DP28" s="611"/>
      <c r="DQ28" s="611"/>
      <c r="DR28" s="611"/>
      <c r="DS28" s="611"/>
      <c r="DT28" s="611"/>
      <c r="DU28" s="611"/>
      <c r="DV28" s="612"/>
      <c r="DW28" s="615">
        <v>16.5</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8613</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924586</v>
      </c>
      <c r="CS29" s="642"/>
      <c r="CT29" s="642"/>
      <c r="CU29" s="642"/>
      <c r="CV29" s="642"/>
      <c r="CW29" s="642"/>
      <c r="CX29" s="642"/>
      <c r="CY29" s="643"/>
      <c r="CZ29" s="615">
        <v>9</v>
      </c>
      <c r="DA29" s="640"/>
      <c r="DB29" s="640"/>
      <c r="DC29" s="644"/>
      <c r="DD29" s="619">
        <v>914671</v>
      </c>
      <c r="DE29" s="642"/>
      <c r="DF29" s="642"/>
      <c r="DG29" s="642"/>
      <c r="DH29" s="642"/>
      <c r="DI29" s="642"/>
      <c r="DJ29" s="642"/>
      <c r="DK29" s="643"/>
      <c r="DL29" s="619">
        <v>914671</v>
      </c>
      <c r="DM29" s="642"/>
      <c r="DN29" s="642"/>
      <c r="DO29" s="642"/>
      <c r="DP29" s="642"/>
      <c r="DQ29" s="642"/>
      <c r="DR29" s="642"/>
      <c r="DS29" s="642"/>
      <c r="DT29" s="642"/>
      <c r="DU29" s="642"/>
      <c r="DV29" s="643"/>
      <c r="DW29" s="615">
        <v>16.5</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1231571</v>
      </c>
      <c r="S30" s="611"/>
      <c r="T30" s="611"/>
      <c r="U30" s="611"/>
      <c r="V30" s="611"/>
      <c r="W30" s="611"/>
      <c r="X30" s="611"/>
      <c r="Y30" s="612"/>
      <c r="Z30" s="613">
        <v>11.1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898735</v>
      </c>
      <c r="CS30" s="611"/>
      <c r="CT30" s="611"/>
      <c r="CU30" s="611"/>
      <c r="CV30" s="611"/>
      <c r="CW30" s="611"/>
      <c r="CX30" s="611"/>
      <c r="CY30" s="612"/>
      <c r="CZ30" s="615">
        <v>8.8000000000000007</v>
      </c>
      <c r="DA30" s="640"/>
      <c r="DB30" s="640"/>
      <c r="DC30" s="644"/>
      <c r="DD30" s="619">
        <v>888820</v>
      </c>
      <c r="DE30" s="611"/>
      <c r="DF30" s="611"/>
      <c r="DG30" s="611"/>
      <c r="DH30" s="611"/>
      <c r="DI30" s="611"/>
      <c r="DJ30" s="611"/>
      <c r="DK30" s="612"/>
      <c r="DL30" s="619">
        <v>888820</v>
      </c>
      <c r="DM30" s="611"/>
      <c r="DN30" s="611"/>
      <c r="DO30" s="611"/>
      <c r="DP30" s="611"/>
      <c r="DQ30" s="611"/>
      <c r="DR30" s="611"/>
      <c r="DS30" s="611"/>
      <c r="DT30" s="611"/>
      <c r="DU30" s="611"/>
      <c r="DV30" s="612"/>
      <c r="DW30" s="615">
        <v>16</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99.8</v>
      </c>
      <c r="BH31" s="654"/>
      <c r="BI31" s="654"/>
      <c r="BJ31" s="654"/>
      <c r="BK31" s="654"/>
      <c r="BL31" s="654"/>
      <c r="BM31" s="605">
        <v>99.3</v>
      </c>
      <c r="BN31" s="654"/>
      <c r="BO31" s="654"/>
      <c r="BP31" s="654"/>
      <c r="BQ31" s="655"/>
      <c r="BR31" s="666">
        <v>99.7</v>
      </c>
      <c r="BS31" s="654"/>
      <c r="BT31" s="654"/>
      <c r="BU31" s="654"/>
      <c r="BV31" s="654"/>
      <c r="BW31" s="654"/>
      <c r="BX31" s="605">
        <v>99.2</v>
      </c>
      <c r="BY31" s="654"/>
      <c r="BZ31" s="654"/>
      <c r="CA31" s="654"/>
      <c r="CB31" s="655"/>
      <c r="CD31" s="648"/>
      <c r="CE31" s="649"/>
      <c r="CF31" s="607" t="s">
        <v>300</v>
      </c>
      <c r="CG31" s="608"/>
      <c r="CH31" s="608"/>
      <c r="CI31" s="608"/>
      <c r="CJ31" s="608"/>
      <c r="CK31" s="608"/>
      <c r="CL31" s="608"/>
      <c r="CM31" s="608"/>
      <c r="CN31" s="608"/>
      <c r="CO31" s="608"/>
      <c r="CP31" s="608"/>
      <c r="CQ31" s="609"/>
      <c r="CR31" s="610">
        <v>25851</v>
      </c>
      <c r="CS31" s="642"/>
      <c r="CT31" s="642"/>
      <c r="CU31" s="642"/>
      <c r="CV31" s="642"/>
      <c r="CW31" s="642"/>
      <c r="CX31" s="642"/>
      <c r="CY31" s="643"/>
      <c r="CZ31" s="615">
        <v>0.3</v>
      </c>
      <c r="DA31" s="640"/>
      <c r="DB31" s="640"/>
      <c r="DC31" s="644"/>
      <c r="DD31" s="619">
        <v>25851</v>
      </c>
      <c r="DE31" s="642"/>
      <c r="DF31" s="642"/>
      <c r="DG31" s="642"/>
      <c r="DH31" s="642"/>
      <c r="DI31" s="642"/>
      <c r="DJ31" s="642"/>
      <c r="DK31" s="643"/>
      <c r="DL31" s="619">
        <v>25851</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774661</v>
      </c>
      <c r="S32" s="611"/>
      <c r="T32" s="611"/>
      <c r="U32" s="611"/>
      <c r="V32" s="611"/>
      <c r="W32" s="611"/>
      <c r="X32" s="611"/>
      <c r="Y32" s="612"/>
      <c r="Z32" s="613">
        <v>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99.8</v>
      </c>
      <c r="BH32" s="642"/>
      <c r="BI32" s="642"/>
      <c r="BJ32" s="642"/>
      <c r="BK32" s="642"/>
      <c r="BL32" s="642"/>
      <c r="BM32" s="616">
        <v>99</v>
      </c>
      <c r="BN32" s="642"/>
      <c r="BO32" s="642"/>
      <c r="BP32" s="642"/>
      <c r="BQ32" s="665"/>
      <c r="BR32" s="667">
        <v>99.6</v>
      </c>
      <c r="BS32" s="642"/>
      <c r="BT32" s="642"/>
      <c r="BU32" s="642"/>
      <c r="BV32" s="642"/>
      <c r="BW32" s="642"/>
      <c r="BX32" s="616">
        <v>98.8</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15612</v>
      </c>
      <c r="S33" s="611"/>
      <c r="T33" s="611"/>
      <c r="U33" s="611"/>
      <c r="V33" s="611"/>
      <c r="W33" s="611"/>
      <c r="X33" s="611"/>
      <c r="Y33" s="612"/>
      <c r="Z33" s="613">
        <v>0.1</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99.9</v>
      </c>
      <c r="BH33" s="669"/>
      <c r="BI33" s="669"/>
      <c r="BJ33" s="669"/>
      <c r="BK33" s="669"/>
      <c r="BL33" s="669"/>
      <c r="BM33" s="670">
        <v>99.5</v>
      </c>
      <c r="BN33" s="669"/>
      <c r="BO33" s="669"/>
      <c r="BP33" s="669"/>
      <c r="BQ33" s="671"/>
      <c r="BR33" s="668">
        <v>99.9</v>
      </c>
      <c r="BS33" s="669"/>
      <c r="BT33" s="669"/>
      <c r="BU33" s="669"/>
      <c r="BV33" s="669"/>
      <c r="BW33" s="669"/>
      <c r="BX33" s="670">
        <v>99.4</v>
      </c>
      <c r="BY33" s="669"/>
      <c r="BZ33" s="669"/>
      <c r="CA33" s="669"/>
      <c r="CB33" s="671"/>
      <c r="CD33" s="607" t="s">
        <v>307</v>
      </c>
      <c r="CE33" s="608"/>
      <c r="CF33" s="608"/>
      <c r="CG33" s="608"/>
      <c r="CH33" s="608"/>
      <c r="CI33" s="608"/>
      <c r="CJ33" s="608"/>
      <c r="CK33" s="608"/>
      <c r="CL33" s="608"/>
      <c r="CM33" s="608"/>
      <c r="CN33" s="608"/>
      <c r="CO33" s="608"/>
      <c r="CP33" s="608"/>
      <c r="CQ33" s="609"/>
      <c r="CR33" s="610">
        <v>4723951</v>
      </c>
      <c r="CS33" s="642"/>
      <c r="CT33" s="642"/>
      <c r="CU33" s="642"/>
      <c r="CV33" s="642"/>
      <c r="CW33" s="642"/>
      <c r="CX33" s="642"/>
      <c r="CY33" s="643"/>
      <c r="CZ33" s="615">
        <v>46.1</v>
      </c>
      <c r="DA33" s="640"/>
      <c r="DB33" s="640"/>
      <c r="DC33" s="644"/>
      <c r="DD33" s="619">
        <v>3514367</v>
      </c>
      <c r="DE33" s="642"/>
      <c r="DF33" s="642"/>
      <c r="DG33" s="642"/>
      <c r="DH33" s="642"/>
      <c r="DI33" s="642"/>
      <c r="DJ33" s="642"/>
      <c r="DK33" s="643"/>
      <c r="DL33" s="619">
        <v>2759317</v>
      </c>
      <c r="DM33" s="642"/>
      <c r="DN33" s="642"/>
      <c r="DO33" s="642"/>
      <c r="DP33" s="642"/>
      <c r="DQ33" s="642"/>
      <c r="DR33" s="642"/>
      <c r="DS33" s="642"/>
      <c r="DT33" s="642"/>
      <c r="DU33" s="642"/>
      <c r="DV33" s="643"/>
      <c r="DW33" s="615">
        <v>49.6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443349</v>
      </c>
      <c r="S34" s="611"/>
      <c r="T34" s="611"/>
      <c r="U34" s="611"/>
      <c r="V34" s="611"/>
      <c r="W34" s="611"/>
      <c r="X34" s="611"/>
      <c r="Y34" s="612"/>
      <c r="Z34" s="613">
        <v>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1490242</v>
      </c>
      <c r="CS34" s="611"/>
      <c r="CT34" s="611"/>
      <c r="CU34" s="611"/>
      <c r="CV34" s="611"/>
      <c r="CW34" s="611"/>
      <c r="CX34" s="611"/>
      <c r="CY34" s="612"/>
      <c r="CZ34" s="615">
        <v>14.5</v>
      </c>
      <c r="DA34" s="640"/>
      <c r="DB34" s="640"/>
      <c r="DC34" s="644"/>
      <c r="DD34" s="619">
        <v>1001092</v>
      </c>
      <c r="DE34" s="611"/>
      <c r="DF34" s="611"/>
      <c r="DG34" s="611"/>
      <c r="DH34" s="611"/>
      <c r="DI34" s="611"/>
      <c r="DJ34" s="611"/>
      <c r="DK34" s="612"/>
      <c r="DL34" s="619">
        <v>591929</v>
      </c>
      <c r="DM34" s="611"/>
      <c r="DN34" s="611"/>
      <c r="DO34" s="611"/>
      <c r="DP34" s="611"/>
      <c r="DQ34" s="611"/>
      <c r="DR34" s="611"/>
      <c r="DS34" s="611"/>
      <c r="DT34" s="611"/>
      <c r="DU34" s="611"/>
      <c r="DV34" s="612"/>
      <c r="DW34" s="615">
        <v>10.6</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770293</v>
      </c>
      <c r="S35" s="611"/>
      <c r="T35" s="611"/>
      <c r="U35" s="611"/>
      <c r="V35" s="611"/>
      <c r="W35" s="611"/>
      <c r="X35" s="611"/>
      <c r="Y35" s="612"/>
      <c r="Z35" s="613">
        <v>6.9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104922</v>
      </c>
      <c r="CS35" s="642"/>
      <c r="CT35" s="642"/>
      <c r="CU35" s="642"/>
      <c r="CV35" s="642"/>
      <c r="CW35" s="642"/>
      <c r="CX35" s="642"/>
      <c r="CY35" s="643"/>
      <c r="CZ35" s="615">
        <v>1</v>
      </c>
      <c r="DA35" s="640"/>
      <c r="DB35" s="640"/>
      <c r="DC35" s="644"/>
      <c r="DD35" s="619">
        <v>69738</v>
      </c>
      <c r="DE35" s="642"/>
      <c r="DF35" s="642"/>
      <c r="DG35" s="642"/>
      <c r="DH35" s="642"/>
      <c r="DI35" s="642"/>
      <c r="DJ35" s="642"/>
      <c r="DK35" s="643"/>
      <c r="DL35" s="619">
        <v>69738</v>
      </c>
      <c r="DM35" s="642"/>
      <c r="DN35" s="642"/>
      <c r="DO35" s="642"/>
      <c r="DP35" s="642"/>
      <c r="DQ35" s="642"/>
      <c r="DR35" s="642"/>
      <c r="DS35" s="642"/>
      <c r="DT35" s="642"/>
      <c r="DU35" s="642"/>
      <c r="DV35" s="643"/>
      <c r="DW35" s="615">
        <v>1.3</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797137</v>
      </c>
      <c r="S36" s="611"/>
      <c r="T36" s="611"/>
      <c r="U36" s="611"/>
      <c r="V36" s="611"/>
      <c r="W36" s="611"/>
      <c r="X36" s="611"/>
      <c r="Y36" s="612"/>
      <c r="Z36" s="613">
        <v>7.2</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1571874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12992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1881145</v>
      </c>
      <c r="CS36" s="611"/>
      <c r="CT36" s="611"/>
      <c r="CU36" s="611"/>
      <c r="CV36" s="611"/>
      <c r="CW36" s="611"/>
      <c r="CX36" s="611"/>
      <c r="CY36" s="612"/>
      <c r="CZ36" s="615">
        <v>18.399999999999999</v>
      </c>
      <c r="DA36" s="640"/>
      <c r="DB36" s="640"/>
      <c r="DC36" s="644"/>
      <c r="DD36" s="619">
        <v>1568196</v>
      </c>
      <c r="DE36" s="611"/>
      <c r="DF36" s="611"/>
      <c r="DG36" s="611"/>
      <c r="DH36" s="611"/>
      <c r="DI36" s="611"/>
      <c r="DJ36" s="611"/>
      <c r="DK36" s="612"/>
      <c r="DL36" s="619">
        <v>1285502</v>
      </c>
      <c r="DM36" s="611"/>
      <c r="DN36" s="611"/>
      <c r="DO36" s="611"/>
      <c r="DP36" s="611"/>
      <c r="DQ36" s="611"/>
      <c r="DR36" s="611"/>
      <c r="DS36" s="611"/>
      <c r="DT36" s="611"/>
      <c r="DU36" s="611"/>
      <c r="DV36" s="612"/>
      <c r="DW36" s="615">
        <v>23.1</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189897</v>
      </c>
      <c r="S37" s="611"/>
      <c r="T37" s="611"/>
      <c r="U37" s="611"/>
      <c r="V37" s="611"/>
      <c r="W37" s="611"/>
      <c r="X37" s="611"/>
      <c r="Y37" s="612"/>
      <c r="Z37" s="613">
        <v>1.7</v>
      </c>
      <c r="AA37" s="613"/>
      <c r="AB37" s="613"/>
      <c r="AC37" s="613"/>
      <c r="AD37" s="614">
        <v>391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515892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4517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656492</v>
      </c>
      <c r="CS37" s="642"/>
      <c r="CT37" s="642"/>
      <c r="CU37" s="642"/>
      <c r="CV37" s="642"/>
      <c r="CW37" s="642"/>
      <c r="CX37" s="642"/>
      <c r="CY37" s="643"/>
      <c r="CZ37" s="615">
        <v>6.4</v>
      </c>
      <c r="DA37" s="640"/>
      <c r="DB37" s="640"/>
      <c r="DC37" s="644"/>
      <c r="DD37" s="619">
        <v>656017</v>
      </c>
      <c r="DE37" s="642"/>
      <c r="DF37" s="642"/>
      <c r="DG37" s="642"/>
      <c r="DH37" s="642"/>
      <c r="DI37" s="642"/>
      <c r="DJ37" s="642"/>
      <c r="DK37" s="643"/>
      <c r="DL37" s="619">
        <v>619762</v>
      </c>
      <c r="DM37" s="642"/>
      <c r="DN37" s="642"/>
      <c r="DO37" s="642"/>
      <c r="DP37" s="642"/>
      <c r="DQ37" s="642"/>
      <c r="DR37" s="642"/>
      <c r="DS37" s="642"/>
      <c r="DT37" s="642"/>
      <c r="DU37" s="642"/>
      <c r="DV37" s="643"/>
      <c r="DW37" s="615">
        <v>11.2</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933438</v>
      </c>
      <c r="S38" s="611"/>
      <c r="T38" s="611"/>
      <c r="U38" s="611"/>
      <c r="V38" s="611"/>
      <c r="W38" s="611"/>
      <c r="X38" s="611"/>
      <c r="Y38" s="612"/>
      <c r="Z38" s="613">
        <v>8.4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184651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2376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955202</v>
      </c>
      <c r="CS38" s="611"/>
      <c r="CT38" s="611"/>
      <c r="CU38" s="611"/>
      <c r="CV38" s="611"/>
      <c r="CW38" s="611"/>
      <c r="CX38" s="611"/>
      <c r="CY38" s="612"/>
      <c r="CZ38" s="615">
        <v>9.3000000000000007</v>
      </c>
      <c r="DA38" s="640"/>
      <c r="DB38" s="640"/>
      <c r="DC38" s="644"/>
      <c r="DD38" s="619">
        <v>839951</v>
      </c>
      <c r="DE38" s="611"/>
      <c r="DF38" s="611"/>
      <c r="DG38" s="611"/>
      <c r="DH38" s="611"/>
      <c r="DI38" s="611"/>
      <c r="DJ38" s="611"/>
      <c r="DK38" s="612"/>
      <c r="DL38" s="619">
        <v>812148</v>
      </c>
      <c r="DM38" s="611"/>
      <c r="DN38" s="611"/>
      <c r="DO38" s="611"/>
      <c r="DP38" s="611"/>
      <c r="DQ38" s="611"/>
      <c r="DR38" s="611"/>
      <c r="DS38" s="611"/>
      <c r="DT38" s="611"/>
      <c r="DU38" s="611"/>
      <c r="DV38" s="612"/>
      <c r="DW38" s="615">
        <v>14.6</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100780</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3789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292440</v>
      </c>
      <c r="CS39" s="642"/>
      <c r="CT39" s="642"/>
      <c r="CU39" s="642"/>
      <c r="CV39" s="642"/>
      <c r="CW39" s="642"/>
      <c r="CX39" s="642"/>
      <c r="CY39" s="643"/>
      <c r="CZ39" s="615">
        <v>2.9</v>
      </c>
      <c r="DA39" s="640"/>
      <c r="DB39" s="640"/>
      <c r="DC39" s="644"/>
      <c r="DD39" s="619">
        <v>35390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47338</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886</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11137319</v>
      </c>
      <c r="S41" s="683"/>
      <c r="T41" s="683"/>
      <c r="U41" s="683"/>
      <c r="V41" s="683"/>
      <c r="W41" s="683"/>
      <c r="X41" s="683"/>
      <c r="Y41" s="687"/>
      <c r="Z41" s="688">
        <v>100</v>
      </c>
      <c r="AA41" s="688"/>
      <c r="AB41" s="688"/>
      <c r="AC41" s="688"/>
      <c r="AD41" s="689">
        <v>5510782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137273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632392</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390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1777877</v>
      </c>
      <c r="CS42" s="642"/>
      <c r="CT42" s="642"/>
      <c r="CU42" s="642"/>
      <c r="CV42" s="642"/>
      <c r="CW42" s="642"/>
      <c r="CX42" s="642"/>
      <c r="CY42" s="643"/>
      <c r="CZ42" s="615">
        <v>17.3</v>
      </c>
      <c r="DA42" s="640"/>
      <c r="DB42" s="640"/>
      <c r="DC42" s="644"/>
      <c r="DD42" s="619">
        <v>392355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15999</v>
      </c>
      <c r="CS43" s="642"/>
      <c r="CT43" s="642"/>
      <c r="CU43" s="642"/>
      <c r="CV43" s="642"/>
      <c r="CW43" s="642"/>
      <c r="CX43" s="642"/>
      <c r="CY43" s="643"/>
      <c r="CZ43" s="615">
        <v>0.2</v>
      </c>
      <c r="DA43" s="640"/>
      <c r="DB43" s="640"/>
      <c r="DC43" s="644"/>
      <c r="DD43" s="619">
        <v>15999</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1053029</v>
      </c>
      <c r="CS44" s="611"/>
      <c r="CT44" s="611"/>
      <c r="CU44" s="611"/>
      <c r="CV44" s="611"/>
      <c r="CW44" s="611"/>
      <c r="CX44" s="611"/>
      <c r="CY44" s="612"/>
      <c r="CZ44" s="615">
        <v>10.3</v>
      </c>
      <c r="DA44" s="616"/>
      <c r="DB44" s="616"/>
      <c r="DC44" s="622"/>
      <c r="DD44" s="619">
        <v>119500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342973</v>
      </c>
      <c r="CS45" s="642"/>
      <c r="CT45" s="642"/>
      <c r="CU45" s="642"/>
      <c r="CV45" s="642"/>
      <c r="CW45" s="642"/>
      <c r="CX45" s="642"/>
      <c r="CY45" s="643"/>
      <c r="CZ45" s="615">
        <v>3.3</v>
      </c>
      <c r="DA45" s="640"/>
      <c r="DB45" s="640"/>
      <c r="DC45" s="644"/>
      <c r="DD45" s="619">
        <v>11576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660684</v>
      </c>
      <c r="CS46" s="611"/>
      <c r="CT46" s="611"/>
      <c r="CU46" s="611"/>
      <c r="CV46" s="611"/>
      <c r="CW46" s="611"/>
      <c r="CX46" s="611"/>
      <c r="CY46" s="612"/>
      <c r="CZ46" s="615">
        <v>6.4</v>
      </c>
      <c r="DA46" s="616"/>
      <c r="DB46" s="616"/>
      <c r="DC46" s="622"/>
      <c r="DD46" s="619">
        <v>90344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724848</v>
      </c>
      <c r="CS47" s="642"/>
      <c r="CT47" s="642"/>
      <c r="CU47" s="642"/>
      <c r="CV47" s="642"/>
      <c r="CW47" s="642"/>
      <c r="CX47" s="642"/>
      <c r="CY47" s="643"/>
      <c r="CZ47" s="615">
        <v>7.1</v>
      </c>
      <c r="DA47" s="640"/>
      <c r="DB47" s="640"/>
      <c r="DC47" s="644"/>
      <c r="DD47" s="619">
        <v>272855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10247901</v>
      </c>
      <c r="CS49" s="669"/>
      <c r="CT49" s="669"/>
      <c r="CU49" s="669"/>
      <c r="CV49" s="669"/>
      <c r="CW49" s="669"/>
      <c r="CX49" s="669"/>
      <c r="CY49" s="698"/>
      <c r="CZ49" s="690">
        <v>100</v>
      </c>
      <c r="DA49" s="699"/>
      <c r="DB49" s="699"/>
      <c r="DC49" s="700"/>
      <c r="DD49" s="701">
        <v>6659138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09VMRYHcJVZI+PpA77r2mFyA9rxOn2KK+gGm34iwSGOVw1DYBBtx/kZ0t9eh5E2SW1DrGByyN+Qt2rJ30X4LIg==" saltValue="XGxN50uGMelYBZP3pLNC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11137</v>
      </c>
      <c r="R7" s="740"/>
      <c r="S7" s="740"/>
      <c r="T7" s="740"/>
      <c r="U7" s="740"/>
      <c r="V7" s="740">
        <v>10247</v>
      </c>
      <c r="W7" s="740"/>
      <c r="X7" s="740"/>
      <c r="Y7" s="740"/>
      <c r="Z7" s="740"/>
      <c r="AA7" s="740">
        <v>890</v>
      </c>
      <c r="AB7" s="740"/>
      <c r="AC7" s="740"/>
      <c r="AD7" s="740"/>
      <c r="AE7" s="741"/>
      <c r="AF7" s="742">
        <v>803</v>
      </c>
      <c r="AG7" s="743"/>
      <c r="AH7" s="743"/>
      <c r="AI7" s="743"/>
      <c r="AJ7" s="744"/>
      <c r="AK7" s="745">
        <v>770</v>
      </c>
      <c r="AL7" s="746"/>
      <c r="AM7" s="746"/>
      <c r="AN7" s="746"/>
      <c r="AO7" s="746"/>
      <c r="AP7" s="746">
        <v>8727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567</v>
      </c>
      <c r="BT7" s="734"/>
      <c r="BU7" s="734"/>
      <c r="BV7" s="734"/>
      <c r="BW7" s="734"/>
      <c r="BX7" s="734"/>
      <c r="BY7" s="734"/>
      <c r="BZ7" s="734"/>
      <c r="CA7" s="734"/>
      <c r="CB7" s="734"/>
      <c r="CC7" s="734"/>
      <c r="CD7" s="734"/>
      <c r="CE7" s="734"/>
      <c r="CF7" s="734"/>
      <c r="CG7" s="749"/>
      <c r="CH7" s="730">
        <v>0</v>
      </c>
      <c r="CI7" s="731"/>
      <c r="CJ7" s="731"/>
      <c r="CK7" s="731"/>
      <c r="CL7" s="732"/>
      <c r="CM7" s="730">
        <v>10</v>
      </c>
      <c r="CN7" s="731"/>
      <c r="CO7" s="731"/>
      <c r="CP7" s="731"/>
      <c r="CQ7" s="732"/>
      <c r="CR7" s="730">
        <v>4</v>
      </c>
      <c r="CS7" s="731"/>
      <c r="CT7" s="731"/>
      <c r="CU7" s="731"/>
      <c r="CV7" s="732"/>
      <c r="CW7" s="730" t="s">
        <v>557</v>
      </c>
      <c r="CX7" s="731"/>
      <c r="CY7" s="731"/>
      <c r="CZ7" s="731"/>
      <c r="DA7" s="732"/>
      <c r="DB7" s="730" t="s">
        <v>557</v>
      </c>
      <c r="DC7" s="731"/>
      <c r="DD7" s="731"/>
      <c r="DE7" s="731"/>
      <c r="DF7" s="732"/>
      <c r="DG7" s="730" t="s">
        <v>557</v>
      </c>
      <c r="DH7" s="731"/>
      <c r="DI7" s="731"/>
      <c r="DJ7" s="731"/>
      <c r="DK7" s="732"/>
      <c r="DL7" s="730" t="s">
        <v>557</v>
      </c>
      <c r="DM7" s="731"/>
      <c r="DN7" s="731"/>
      <c r="DO7" s="731"/>
      <c r="DP7" s="732"/>
      <c r="DQ7" s="730" t="s">
        <v>557</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568</v>
      </c>
      <c r="BT8" s="761"/>
      <c r="BU8" s="761"/>
      <c r="BV8" s="761"/>
      <c r="BW8" s="761"/>
      <c r="BX8" s="761"/>
      <c r="BY8" s="761"/>
      <c r="BZ8" s="761"/>
      <c r="CA8" s="761"/>
      <c r="CB8" s="761"/>
      <c r="CC8" s="761"/>
      <c r="CD8" s="761"/>
      <c r="CE8" s="761"/>
      <c r="CF8" s="761"/>
      <c r="CG8" s="762"/>
      <c r="CH8" s="763">
        <v>-11</v>
      </c>
      <c r="CI8" s="764"/>
      <c r="CJ8" s="764"/>
      <c r="CK8" s="764"/>
      <c r="CL8" s="765"/>
      <c r="CM8" s="763">
        <v>12</v>
      </c>
      <c r="CN8" s="764"/>
      <c r="CO8" s="764"/>
      <c r="CP8" s="764"/>
      <c r="CQ8" s="765"/>
      <c r="CR8" s="763">
        <v>10</v>
      </c>
      <c r="CS8" s="764"/>
      <c r="CT8" s="764"/>
      <c r="CU8" s="764"/>
      <c r="CV8" s="765"/>
      <c r="CW8" s="763" t="s">
        <v>557</v>
      </c>
      <c r="CX8" s="764"/>
      <c r="CY8" s="764"/>
      <c r="CZ8" s="764"/>
      <c r="DA8" s="765"/>
      <c r="DB8" s="763" t="s">
        <v>557</v>
      </c>
      <c r="DC8" s="764"/>
      <c r="DD8" s="764"/>
      <c r="DE8" s="764"/>
      <c r="DF8" s="765"/>
      <c r="DG8" s="763" t="s">
        <v>557</v>
      </c>
      <c r="DH8" s="764"/>
      <c r="DI8" s="764"/>
      <c r="DJ8" s="764"/>
      <c r="DK8" s="765"/>
      <c r="DL8" s="763" t="s">
        <v>557</v>
      </c>
      <c r="DM8" s="764"/>
      <c r="DN8" s="764"/>
      <c r="DO8" s="764"/>
      <c r="DP8" s="765"/>
      <c r="DQ8" s="763" t="s">
        <v>557</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11137</v>
      </c>
      <c r="R23" s="780"/>
      <c r="S23" s="780"/>
      <c r="T23" s="780"/>
      <c r="U23" s="780"/>
      <c r="V23" s="780">
        <v>10247</v>
      </c>
      <c r="W23" s="780"/>
      <c r="X23" s="780"/>
      <c r="Y23" s="780"/>
      <c r="Z23" s="780"/>
      <c r="AA23" s="780">
        <v>890</v>
      </c>
      <c r="AB23" s="780"/>
      <c r="AC23" s="780"/>
      <c r="AD23" s="780"/>
      <c r="AE23" s="781"/>
      <c r="AF23" s="782">
        <v>803</v>
      </c>
      <c r="AG23" s="780"/>
      <c r="AH23" s="780"/>
      <c r="AI23" s="780"/>
      <c r="AJ23" s="783"/>
      <c r="AK23" s="784"/>
      <c r="AL23" s="785"/>
      <c r="AM23" s="785"/>
      <c r="AN23" s="785"/>
      <c r="AO23" s="785"/>
      <c r="AP23" s="780">
        <v>8727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2079</v>
      </c>
      <c r="R28" s="810"/>
      <c r="S28" s="810"/>
      <c r="T28" s="810"/>
      <c r="U28" s="810"/>
      <c r="V28" s="810">
        <v>2066</v>
      </c>
      <c r="W28" s="810"/>
      <c r="X28" s="810"/>
      <c r="Y28" s="810"/>
      <c r="Z28" s="810"/>
      <c r="AA28" s="810">
        <v>13</v>
      </c>
      <c r="AB28" s="810"/>
      <c r="AC28" s="810"/>
      <c r="AD28" s="810"/>
      <c r="AE28" s="811"/>
      <c r="AF28" s="812">
        <v>13</v>
      </c>
      <c r="AG28" s="810"/>
      <c r="AH28" s="810"/>
      <c r="AI28" s="810"/>
      <c r="AJ28" s="813"/>
      <c r="AK28" s="814">
        <v>156</v>
      </c>
      <c r="AL28" s="815"/>
      <c r="AM28" s="815"/>
      <c r="AN28" s="815"/>
      <c r="AO28" s="815"/>
      <c r="AP28" s="815">
        <v>0</v>
      </c>
      <c r="AQ28" s="815"/>
      <c r="AR28" s="815"/>
      <c r="AS28" s="815"/>
      <c r="AT28" s="815"/>
      <c r="AU28" s="815" t="s">
        <v>557</v>
      </c>
      <c r="AV28" s="815"/>
      <c r="AW28" s="815"/>
      <c r="AX28" s="815"/>
      <c r="AY28" s="815"/>
      <c r="AZ28" s="816" t="s">
        <v>557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2377</v>
      </c>
      <c r="R29" s="771"/>
      <c r="S29" s="771"/>
      <c r="T29" s="771"/>
      <c r="U29" s="771"/>
      <c r="V29" s="771">
        <v>2294</v>
      </c>
      <c r="W29" s="771"/>
      <c r="X29" s="771"/>
      <c r="Y29" s="771"/>
      <c r="Z29" s="771"/>
      <c r="AA29" s="771">
        <v>83</v>
      </c>
      <c r="AB29" s="771"/>
      <c r="AC29" s="771"/>
      <c r="AD29" s="771"/>
      <c r="AE29" s="772"/>
      <c r="AF29" s="773">
        <v>83</v>
      </c>
      <c r="AG29" s="774"/>
      <c r="AH29" s="774"/>
      <c r="AI29" s="774"/>
      <c r="AJ29" s="775"/>
      <c r="AK29" s="821">
        <v>325</v>
      </c>
      <c r="AL29" s="817"/>
      <c r="AM29" s="817"/>
      <c r="AN29" s="817"/>
      <c r="AO29" s="817"/>
      <c r="AP29" s="817">
        <v>0</v>
      </c>
      <c r="AQ29" s="817"/>
      <c r="AR29" s="817"/>
      <c r="AS29" s="817"/>
      <c r="AT29" s="817"/>
      <c r="AU29" s="817" t="s">
        <v>557</v>
      </c>
      <c r="AV29" s="817"/>
      <c r="AW29" s="817"/>
      <c r="AX29" s="817"/>
      <c r="AY29" s="817"/>
      <c r="AZ29" s="818" t="s">
        <v>557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243</v>
      </c>
      <c r="R30" s="771"/>
      <c r="S30" s="771"/>
      <c r="T30" s="771"/>
      <c r="U30" s="771"/>
      <c r="V30" s="771">
        <v>243</v>
      </c>
      <c r="W30" s="771"/>
      <c r="X30" s="771"/>
      <c r="Y30" s="771"/>
      <c r="Z30" s="771"/>
      <c r="AA30" s="771">
        <v>0</v>
      </c>
      <c r="AB30" s="771"/>
      <c r="AC30" s="771"/>
      <c r="AD30" s="771"/>
      <c r="AE30" s="772"/>
      <c r="AF30" s="773">
        <v>0</v>
      </c>
      <c r="AG30" s="774"/>
      <c r="AH30" s="774"/>
      <c r="AI30" s="774"/>
      <c r="AJ30" s="775"/>
      <c r="AK30" s="821">
        <v>50</v>
      </c>
      <c r="AL30" s="817"/>
      <c r="AM30" s="817"/>
      <c r="AN30" s="817"/>
      <c r="AO30" s="817"/>
      <c r="AP30" s="817" t="s">
        <v>557</v>
      </c>
      <c r="AQ30" s="817"/>
      <c r="AR30" s="817"/>
      <c r="AS30" s="817"/>
      <c r="AT30" s="817"/>
      <c r="AU30" s="817" t="s">
        <v>557</v>
      </c>
      <c r="AV30" s="817"/>
      <c r="AW30" s="817"/>
      <c r="AX30" s="817"/>
      <c r="AY30" s="817"/>
      <c r="AZ30" s="818" t="s">
        <v>557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345</v>
      </c>
      <c r="R31" s="771"/>
      <c r="S31" s="771"/>
      <c r="T31" s="771"/>
      <c r="U31" s="771"/>
      <c r="V31" s="771">
        <v>316</v>
      </c>
      <c r="W31" s="771"/>
      <c r="X31" s="771"/>
      <c r="Y31" s="771"/>
      <c r="Z31" s="771"/>
      <c r="AA31" s="771">
        <v>29</v>
      </c>
      <c r="AB31" s="771"/>
      <c r="AC31" s="771"/>
      <c r="AD31" s="771"/>
      <c r="AE31" s="772"/>
      <c r="AF31" s="773">
        <v>421</v>
      </c>
      <c r="AG31" s="774"/>
      <c r="AH31" s="774"/>
      <c r="AI31" s="774"/>
      <c r="AJ31" s="775"/>
      <c r="AK31" s="821">
        <v>101</v>
      </c>
      <c r="AL31" s="817"/>
      <c r="AM31" s="817"/>
      <c r="AN31" s="817"/>
      <c r="AO31" s="817"/>
      <c r="AP31" s="817">
        <v>1260</v>
      </c>
      <c r="AQ31" s="817"/>
      <c r="AR31" s="817"/>
      <c r="AS31" s="817"/>
      <c r="AT31" s="817"/>
      <c r="AU31" s="817">
        <v>0</v>
      </c>
      <c r="AV31" s="817"/>
      <c r="AW31" s="817"/>
      <c r="AX31" s="817"/>
      <c r="AY31" s="817"/>
      <c r="AZ31" s="818" t="s">
        <v>557</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2974</v>
      </c>
      <c r="R32" s="771"/>
      <c r="S32" s="771"/>
      <c r="T32" s="771"/>
      <c r="U32" s="771"/>
      <c r="V32" s="771">
        <v>3112</v>
      </c>
      <c r="W32" s="771"/>
      <c r="X32" s="771"/>
      <c r="Y32" s="771"/>
      <c r="Z32" s="771"/>
      <c r="AA32" s="771">
        <v>-138</v>
      </c>
      <c r="AB32" s="771"/>
      <c r="AC32" s="771"/>
      <c r="AD32" s="771"/>
      <c r="AE32" s="772"/>
      <c r="AF32" s="773">
        <v>208</v>
      </c>
      <c r="AG32" s="774"/>
      <c r="AH32" s="774"/>
      <c r="AI32" s="774"/>
      <c r="AJ32" s="775"/>
      <c r="AK32" s="821">
        <v>500</v>
      </c>
      <c r="AL32" s="817"/>
      <c r="AM32" s="817"/>
      <c r="AN32" s="817"/>
      <c r="AO32" s="817"/>
      <c r="AP32" s="817">
        <v>1135</v>
      </c>
      <c r="AQ32" s="817"/>
      <c r="AR32" s="817"/>
      <c r="AS32" s="817"/>
      <c r="AT32" s="817"/>
      <c r="AU32" s="817">
        <v>726</v>
      </c>
      <c r="AV32" s="817"/>
      <c r="AW32" s="817"/>
      <c r="AX32" s="817"/>
      <c r="AY32" s="817"/>
      <c r="AZ32" s="818" t="s">
        <v>557</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394</v>
      </c>
      <c r="C33" s="768"/>
      <c r="D33" s="768"/>
      <c r="E33" s="768"/>
      <c r="F33" s="768"/>
      <c r="G33" s="768"/>
      <c r="H33" s="768"/>
      <c r="I33" s="768"/>
      <c r="J33" s="768"/>
      <c r="K33" s="768"/>
      <c r="L33" s="768"/>
      <c r="M33" s="768"/>
      <c r="N33" s="768"/>
      <c r="O33" s="768"/>
      <c r="P33" s="769"/>
      <c r="Q33" s="770">
        <v>1</v>
      </c>
      <c r="R33" s="771"/>
      <c r="S33" s="771"/>
      <c r="T33" s="771"/>
      <c r="U33" s="771"/>
      <c r="V33" s="771">
        <v>1</v>
      </c>
      <c r="W33" s="771"/>
      <c r="X33" s="771"/>
      <c r="Y33" s="771"/>
      <c r="Z33" s="771"/>
      <c r="AA33" s="771">
        <v>0</v>
      </c>
      <c r="AB33" s="771"/>
      <c r="AC33" s="771"/>
      <c r="AD33" s="771"/>
      <c r="AE33" s="772"/>
      <c r="AF33" s="773">
        <v>0</v>
      </c>
      <c r="AG33" s="774"/>
      <c r="AH33" s="774"/>
      <c r="AI33" s="774"/>
      <c r="AJ33" s="775"/>
      <c r="AK33" s="821">
        <v>0</v>
      </c>
      <c r="AL33" s="817"/>
      <c r="AM33" s="817"/>
      <c r="AN33" s="817"/>
      <c r="AO33" s="817"/>
      <c r="AP33" s="817" t="s">
        <v>557</v>
      </c>
      <c r="AQ33" s="817"/>
      <c r="AR33" s="817"/>
      <c r="AS33" s="817"/>
      <c r="AT33" s="817"/>
      <c r="AU33" s="817" t="s">
        <v>557</v>
      </c>
      <c r="AV33" s="817"/>
      <c r="AW33" s="817"/>
      <c r="AX33" s="817"/>
      <c r="AY33" s="817"/>
      <c r="AZ33" s="818" t="s">
        <v>557</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2</v>
      </c>
      <c r="R34" s="771"/>
      <c r="S34" s="771"/>
      <c r="T34" s="771"/>
      <c r="U34" s="771"/>
      <c r="V34" s="771">
        <v>2</v>
      </c>
      <c r="W34" s="771"/>
      <c r="X34" s="771"/>
      <c r="Y34" s="771"/>
      <c r="Z34" s="771"/>
      <c r="AA34" s="771">
        <v>0</v>
      </c>
      <c r="AB34" s="771"/>
      <c r="AC34" s="771"/>
      <c r="AD34" s="771"/>
      <c r="AE34" s="772"/>
      <c r="AF34" s="773">
        <v>0</v>
      </c>
      <c r="AG34" s="774"/>
      <c r="AH34" s="774"/>
      <c r="AI34" s="774"/>
      <c r="AJ34" s="775"/>
      <c r="AK34" s="821">
        <v>0</v>
      </c>
      <c r="AL34" s="817"/>
      <c r="AM34" s="817"/>
      <c r="AN34" s="817"/>
      <c r="AO34" s="817"/>
      <c r="AP34" s="817">
        <v>9</v>
      </c>
      <c r="AQ34" s="817"/>
      <c r="AR34" s="817"/>
      <c r="AS34" s="817"/>
      <c r="AT34" s="817"/>
      <c r="AU34" s="817" t="s">
        <v>557</v>
      </c>
      <c r="AV34" s="817"/>
      <c r="AW34" s="817"/>
      <c r="AX34" s="817"/>
      <c r="AY34" s="817"/>
      <c r="AZ34" s="818" t="s">
        <v>557</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397</v>
      </c>
      <c r="C35" s="768"/>
      <c r="D35" s="768"/>
      <c r="E35" s="768"/>
      <c r="F35" s="768"/>
      <c r="G35" s="768"/>
      <c r="H35" s="768"/>
      <c r="I35" s="768"/>
      <c r="J35" s="768"/>
      <c r="K35" s="768"/>
      <c r="L35" s="768"/>
      <c r="M35" s="768"/>
      <c r="N35" s="768"/>
      <c r="O35" s="768"/>
      <c r="P35" s="769"/>
      <c r="Q35" s="770">
        <v>0</v>
      </c>
      <c r="R35" s="771"/>
      <c r="S35" s="771"/>
      <c r="T35" s="771"/>
      <c r="U35" s="771"/>
      <c r="V35" s="771">
        <v>0</v>
      </c>
      <c r="W35" s="771"/>
      <c r="X35" s="771"/>
      <c r="Y35" s="771"/>
      <c r="Z35" s="771"/>
      <c r="AA35" s="771">
        <v>0</v>
      </c>
      <c r="AB35" s="771"/>
      <c r="AC35" s="771"/>
      <c r="AD35" s="771"/>
      <c r="AE35" s="772"/>
      <c r="AF35" s="773">
        <v>0</v>
      </c>
      <c r="AG35" s="774"/>
      <c r="AH35" s="774"/>
      <c r="AI35" s="774"/>
      <c r="AJ35" s="775"/>
      <c r="AK35" s="821">
        <v>0</v>
      </c>
      <c r="AL35" s="817"/>
      <c r="AM35" s="817"/>
      <c r="AN35" s="817"/>
      <c r="AO35" s="817"/>
      <c r="AP35" s="817" t="s">
        <v>557</v>
      </c>
      <c r="AQ35" s="817"/>
      <c r="AR35" s="817"/>
      <c r="AS35" s="817"/>
      <c r="AT35" s="817"/>
      <c r="AU35" s="817" t="s">
        <v>557</v>
      </c>
      <c r="AV35" s="817"/>
      <c r="AW35" s="817"/>
      <c r="AX35" s="817"/>
      <c r="AY35" s="817"/>
      <c r="AZ35" s="818" t="s">
        <v>557</v>
      </c>
      <c r="BA35" s="818"/>
      <c r="BB35" s="818"/>
      <c r="BC35" s="818"/>
      <c r="BD35" s="818"/>
      <c r="BE35" s="819" t="s">
        <v>395</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398</v>
      </c>
      <c r="C36" s="768"/>
      <c r="D36" s="768"/>
      <c r="E36" s="768"/>
      <c r="F36" s="768"/>
      <c r="G36" s="768"/>
      <c r="H36" s="768"/>
      <c r="I36" s="768"/>
      <c r="J36" s="768"/>
      <c r="K36" s="768"/>
      <c r="L36" s="768"/>
      <c r="M36" s="768"/>
      <c r="N36" s="768"/>
      <c r="O36" s="768"/>
      <c r="P36" s="769"/>
      <c r="Q36" s="770">
        <v>1025</v>
      </c>
      <c r="R36" s="771"/>
      <c r="S36" s="771"/>
      <c r="T36" s="771"/>
      <c r="U36" s="771"/>
      <c r="V36" s="771">
        <v>914</v>
      </c>
      <c r="W36" s="771"/>
      <c r="X36" s="771"/>
      <c r="Y36" s="771"/>
      <c r="Z36" s="771"/>
      <c r="AA36" s="771">
        <v>111</v>
      </c>
      <c r="AB36" s="771"/>
      <c r="AC36" s="771"/>
      <c r="AD36" s="771"/>
      <c r="AE36" s="772"/>
      <c r="AF36" s="773">
        <v>183</v>
      </c>
      <c r="AG36" s="774"/>
      <c r="AH36" s="774"/>
      <c r="AI36" s="774"/>
      <c r="AJ36" s="775"/>
      <c r="AK36" s="821">
        <v>185</v>
      </c>
      <c r="AL36" s="817"/>
      <c r="AM36" s="817"/>
      <c r="AN36" s="817"/>
      <c r="AO36" s="817"/>
      <c r="AP36" s="817">
        <v>4376</v>
      </c>
      <c r="AQ36" s="817"/>
      <c r="AR36" s="817"/>
      <c r="AS36" s="817"/>
      <c r="AT36" s="817"/>
      <c r="AU36" s="817">
        <v>4376</v>
      </c>
      <c r="AV36" s="817"/>
      <c r="AW36" s="817"/>
      <c r="AX36" s="817"/>
      <c r="AY36" s="817"/>
      <c r="AZ36" s="818" t="s">
        <v>557</v>
      </c>
      <c r="BA36" s="818"/>
      <c r="BB36" s="818"/>
      <c r="BC36" s="818"/>
      <c r="BD36" s="818"/>
      <c r="BE36" s="819" t="s">
        <v>395</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908</v>
      </c>
      <c r="AG63" s="831"/>
      <c r="AH63" s="831"/>
      <c r="AI63" s="831"/>
      <c r="AJ63" s="832"/>
      <c r="AK63" s="833"/>
      <c r="AL63" s="828"/>
      <c r="AM63" s="828"/>
      <c r="AN63" s="828"/>
      <c r="AO63" s="828"/>
      <c r="AP63" s="831">
        <v>6780</v>
      </c>
      <c r="AQ63" s="831"/>
      <c r="AR63" s="831"/>
      <c r="AS63" s="831"/>
      <c r="AT63" s="831"/>
      <c r="AU63" s="831">
        <v>5102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558</v>
      </c>
      <c r="C68" s="857"/>
      <c r="D68" s="857"/>
      <c r="E68" s="857"/>
      <c r="F68" s="857"/>
      <c r="G68" s="857"/>
      <c r="H68" s="857"/>
      <c r="I68" s="857"/>
      <c r="J68" s="857"/>
      <c r="K68" s="857"/>
      <c r="L68" s="857"/>
      <c r="M68" s="857"/>
      <c r="N68" s="857"/>
      <c r="O68" s="857"/>
      <c r="P68" s="858"/>
      <c r="Q68" s="859">
        <v>855</v>
      </c>
      <c r="R68" s="853"/>
      <c r="S68" s="853"/>
      <c r="T68" s="853"/>
      <c r="U68" s="853"/>
      <c r="V68" s="853">
        <v>798</v>
      </c>
      <c r="W68" s="853"/>
      <c r="X68" s="853"/>
      <c r="Y68" s="853"/>
      <c r="Z68" s="853"/>
      <c r="AA68" s="853">
        <v>57</v>
      </c>
      <c r="AB68" s="853"/>
      <c r="AC68" s="853"/>
      <c r="AD68" s="853"/>
      <c r="AE68" s="853"/>
      <c r="AF68" s="853">
        <v>57</v>
      </c>
      <c r="AG68" s="853"/>
      <c r="AH68" s="853"/>
      <c r="AI68" s="853"/>
      <c r="AJ68" s="853"/>
      <c r="AK68" s="853">
        <v>32</v>
      </c>
      <c r="AL68" s="853"/>
      <c r="AM68" s="853"/>
      <c r="AN68" s="853"/>
      <c r="AO68" s="853"/>
      <c r="AP68" s="853">
        <v>567</v>
      </c>
      <c r="AQ68" s="853"/>
      <c r="AR68" s="853"/>
      <c r="AS68" s="853"/>
      <c r="AT68" s="853"/>
      <c r="AU68" s="853">
        <v>26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559</v>
      </c>
      <c r="C69" s="861"/>
      <c r="D69" s="861"/>
      <c r="E69" s="861"/>
      <c r="F69" s="861"/>
      <c r="G69" s="861"/>
      <c r="H69" s="861"/>
      <c r="I69" s="861"/>
      <c r="J69" s="861"/>
      <c r="K69" s="861"/>
      <c r="L69" s="861"/>
      <c r="M69" s="861"/>
      <c r="N69" s="861"/>
      <c r="O69" s="861"/>
      <c r="P69" s="862"/>
      <c r="Q69" s="863">
        <v>3443</v>
      </c>
      <c r="R69" s="817"/>
      <c r="S69" s="817"/>
      <c r="T69" s="817"/>
      <c r="U69" s="817"/>
      <c r="V69" s="817">
        <v>3375</v>
      </c>
      <c r="W69" s="817"/>
      <c r="X69" s="817"/>
      <c r="Y69" s="817"/>
      <c r="Z69" s="817"/>
      <c r="AA69" s="817">
        <v>68</v>
      </c>
      <c r="AB69" s="817"/>
      <c r="AC69" s="817"/>
      <c r="AD69" s="817"/>
      <c r="AE69" s="817"/>
      <c r="AF69" s="817">
        <v>68</v>
      </c>
      <c r="AG69" s="817"/>
      <c r="AH69" s="817"/>
      <c r="AI69" s="817"/>
      <c r="AJ69" s="817"/>
      <c r="AK69" s="817">
        <v>44</v>
      </c>
      <c r="AL69" s="817"/>
      <c r="AM69" s="817"/>
      <c r="AN69" s="817"/>
      <c r="AO69" s="817"/>
      <c r="AP69" s="817">
        <v>2858</v>
      </c>
      <c r="AQ69" s="817"/>
      <c r="AR69" s="817"/>
      <c r="AS69" s="817"/>
      <c r="AT69" s="817"/>
      <c r="AU69" s="817">
        <v>626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560</v>
      </c>
      <c r="C70" s="861"/>
      <c r="D70" s="861"/>
      <c r="E70" s="861"/>
      <c r="F70" s="861"/>
      <c r="G70" s="861"/>
      <c r="H70" s="861"/>
      <c r="I70" s="861"/>
      <c r="J70" s="861"/>
      <c r="K70" s="861"/>
      <c r="L70" s="861"/>
      <c r="M70" s="861"/>
      <c r="N70" s="861"/>
      <c r="O70" s="861"/>
      <c r="P70" s="862"/>
      <c r="Q70" s="863">
        <v>293</v>
      </c>
      <c r="R70" s="817"/>
      <c r="S70" s="817"/>
      <c r="T70" s="817"/>
      <c r="U70" s="817"/>
      <c r="V70" s="817">
        <v>281</v>
      </c>
      <c r="W70" s="817"/>
      <c r="X70" s="817"/>
      <c r="Y70" s="817"/>
      <c r="Z70" s="817"/>
      <c r="AA70" s="817">
        <v>12</v>
      </c>
      <c r="AB70" s="817"/>
      <c r="AC70" s="817"/>
      <c r="AD70" s="817"/>
      <c r="AE70" s="817"/>
      <c r="AF70" s="817">
        <v>12</v>
      </c>
      <c r="AG70" s="817"/>
      <c r="AH70" s="817"/>
      <c r="AI70" s="817"/>
      <c r="AJ70" s="817"/>
      <c r="AK70" s="817">
        <v>2</v>
      </c>
      <c r="AL70" s="817"/>
      <c r="AM70" s="817"/>
      <c r="AN70" s="817"/>
      <c r="AO70" s="817"/>
      <c r="AP70" s="817">
        <v>43</v>
      </c>
      <c r="AQ70" s="817"/>
      <c r="AR70" s="817"/>
      <c r="AS70" s="817"/>
      <c r="AT70" s="817"/>
      <c r="AU70" s="817">
        <v>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561</v>
      </c>
      <c r="C71" s="861"/>
      <c r="D71" s="861"/>
      <c r="E71" s="861"/>
      <c r="F71" s="861"/>
      <c r="G71" s="861"/>
      <c r="H71" s="861"/>
      <c r="I71" s="861"/>
      <c r="J71" s="861"/>
      <c r="K71" s="861"/>
      <c r="L71" s="861"/>
      <c r="M71" s="861"/>
      <c r="N71" s="861"/>
      <c r="O71" s="861"/>
      <c r="P71" s="862"/>
      <c r="Q71" s="863">
        <v>72</v>
      </c>
      <c r="R71" s="817"/>
      <c r="S71" s="817"/>
      <c r="T71" s="817"/>
      <c r="U71" s="817"/>
      <c r="V71" s="817">
        <v>58</v>
      </c>
      <c r="W71" s="817"/>
      <c r="X71" s="817"/>
      <c r="Y71" s="817"/>
      <c r="Z71" s="817"/>
      <c r="AA71" s="817">
        <v>14</v>
      </c>
      <c r="AB71" s="817"/>
      <c r="AC71" s="817"/>
      <c r="AD71" s="817"/>
      <c r="AE71" s="817"/>
      <c r="AF71" s="817">
        <v>14</v>
      </c>
      <c r="AG71" s="817"/>
      <c r="AH71" s="817"/>
      <c r="AI71" s="817"/>
      <c r="AJ71" s="817"/>
      <c r="AK71" s="817" t="s">
        <v>557</v>
      </c>
      <c r="AL71" s="817"/>
      <c r="AM71" s="817"/>
      <c r="AN71" s="817"/>
      <c r="AO71" s="817"/>
      <c r="AP71" s="817" t="s">
        <v>557</v>
      </c>
      <c r="AQ71" s="817"/>
      <c r="AR71" s="817"/>
      <c r="AS71" s="817"/>
      <c r="AT71" s="817"/>
      <c r="AU71" s="817" t="s">
        <v>557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562</v>
      </c>
      <c r="C72" s="861"/>
      <c r="D72" s="861"/>
      <c r="E72" s="861"/>
      <c r="F72" s="861"/>
      <c r="G72" s="861"/>
      <c r="H72" s="861"/>
      <c r="I72" s="861"/>
      <c r="J72" s="861"/>
      <c r="K72" s="861"/>
      <c r="L72" s="861"/>
      <c r="M72" s="861"/>
      <c r="N72" s="861"/>
      <c r="O72" s="861"/>
      <c r="P72" s="862"/>
      <c r="Q72" s="863">
        <v>923</v>
      </c>
      <c r="R72" s="817"/>
      <c r="S72" s="817"/>
      <c r="T72" s="817"/>
      <c r="U72" s="817"/>
      <c r="V72" s="817">
        <v>875</v>
      </c>
      <c r="W72" s="817"/>
      <c r="X72" s="817"/>
      <c r="Y72" s="817"/>
      <c r="Z72" s="817"/>
      <c r="AA72" s="817">
        <v>48</v>
      </c>
      <c r="AB72" s="817"/>
      <c r="AC72" s="817"/>
      <c r="AD72" s="817"/>
      <c r="AE72" s="817"/>
      <c r="AF72" s="817">
        <v>48</v>
      </c>
      <c r="AG72" s="817"/>
      <c r="AH72" s="817"/>
      <c r="AI72" s="817"/>
      <c r="AJ72" s="817"/>
      <c r="AK72" s="817">
        <v>29</v>
      </c>
      <c r="AL72" s="817"/>
      <c r="AM72" s="817"/>
      <c r="AN72" s="817"/>
      <c r="AO72" s="817"/>
      <c r="AP72" s="817" t="s">
        <v>557</v>
      </c>
      <c r="AQ72" s="817"/>
      <c r="AR72" s="817"/>
      <c r="AS72" s="817"/>
      <c r="AT72" s="817"/>
      <c r="AU72" s="817" t="s">
        <v>557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563</v>
      </c>
      <c r="C73" s="861"/>
      <c r="D73" s="861"/>
      <c r="E73" s="861"/>
      <c r="F73" s="861"/>
      <c r="G73" s="861"/>
      <c r="H73" s="861"/>
      <c r="I73" s="861"/>
      <c r="J73" s="861"/>
      <c r="K73" s="861"/>
      <c r="L73" s="861"/>
      <c r="M73" s="861"/>
      <c r="N73" s="861"/>
      <c r="O73" s="861"/>
      <c r="P73" s="862"/>
      <c r="Q73" s="863">
        <v>308</v>
      </c>
      <c r="R73" s="817"/>
      <c r="S73" s="817"/>
      <c r="T73" s="817"/>
      <c r="U73" s="817"/>
      <c r="V73" s="817">
        <v>297</v>
      </c>
      <c r="W73" s="817"/>
      <c r="X73" s="817"/>
      <c r="Y73" s="817"/>
      <c r="Z73" s="817"/>
      <c r="AA73" s="817">
        <v>11</v>
      </c>
      <c r="AB73" s="817"/>
      <c r="AC73" s="817"/>
      <c r="AD73" s="817"/>
      <c r="AE73" s="817"/>
      <c r="AF73" s="817">
        <v>11</v>
      </c>
      <c r="AG73" s="817"/>
      <c r="AH73" s="817"/>
      <c r="AI73" s="817"/>
      <c r="AJ73" s="817"/>
      <c r="AK73" s="817">
        <v>27</v>
      </c>
      <c r="AL73" s="817"/>
      <c r="AM73" s="817"/>
      <c r="AN73" s="817"/>
      <c r="AO73" s="817"/>
      <c r="AP73" s="817" t="s">
        <v>557</v>
      </c>
      <c r="AQ73" s="817"/>
      <c r="AR73" s="817"/>
      <c r="AS73" s="817"/>
      <c r="AT73" s="817"/>
      <c r="AU73" s="817" t="s">
        <v>557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564</v>
      </c>
      <c r="C74" s="861"/>
      <c r="D74" s="861"/>
      <c r="E74" s="861"/>
      <c r="F74" s="861"/>
      <c r="G74" s="861"/>
      <c r="H74" s="861"/>
      <c r="I74" s="861"/>
      <c r="J74" s="861"/>
      <c r="K74" s="861"/>
      <c r="L74" s="861"/>
      <c r="M74" s="861"/>
      <c r="N74" s="861"/>
      <c r="O74" s="861"/>
      <c r="P74" s="862"/>
      <c r="Q74" s="863">
        <v>150</v>
      </c>
      <c r="R74" s="817"/>
      <c r="S74" s="817"/>
      <c r="T74" s="817"/>
      <c r="U74" s="817"/>
      <c r="V74" s="817">
        <v>143</v>
      </c>
      <c r="W74" s="817"/>
      <c r="X74" s="817"/>
      <c r="Y74" s="817"/>
      <c r="Z74" s="817"/>
      <c r="AA74" s="817">
        <v>7</v>
      </c>
      <c r="AB74" s="817"/>
      <c r="AC74" s="817"/>
      <c r="AD74" s="817"/>
      <c r="AE74" s="817"/>
      <c r="AF74" s="817">
        <v>7</v>
      </c>
      <c r="AG74" s="817"/>
      <c r="AH74" s="817"/>
      <c r="AI74" s="817"/>
      <c r="AJ74" s="817"/>
      <c r="AK74" s="817" t="s">
        <v>557</v>
      </c>
      <c r="AL74" s="817"/>
      <c r="AM74" s="817"/>
      <c r="AN74" s="817"/>
      <c r="AO74" s="817"/>
      <c r="AP74" s="817" t="s">
        <v>557</v>
      </c>
      <c r="AQ74" s="817"/>
      <c r="AR74" s="817"/>
      <c r="AS74" s="817"/>
      <c r="AT74" s="817"/>
      <c r="AU74" s="817" t="s">
        <v>557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565</v>
      </c>
      <c r="C75" s="861"/>
      <c r="D75" s="861"/>
      <c r="E75" s="861"/>
      <c r="F75" s="861"/>
      <c r="G75" s="861"/>
      <c r="H75" s="861"/>
      <c r="I75" s="861"/>
      <c r="J75" s="861"/>
      <c r="K75" s="861"/>
      <c r="L75" s="861"/>
      <c r="M75" s="861"/>
      <c r="N75" s="861"/>
      <c r="O75" s="861"/>
      <c r="P75" s="862"/>
      <c r="Q75" s="864">
        <v>487502</v>
      </c>
      <c r="R75" s="865"/>
      <c r="S75" s="865"/>
      <c r="T75" s="865"/>
      <c r="U75" s="821"/>
      <c r="V75" s="866">
        <v>478943</v>
      </c>
      <c r="W75" s="865"/>
      <c r="X75" s="865"/>
      <c r="Y75" s="865"/>
      <c r="Z75" s="821"/>
      <c r="AA75" s="866">
        <v>8559</v>
      </c>
      <c r="AB75" s="865"/>
      <c r="AC75" s="865"/>
      <c r="AD75" s="865"/>
      <c r="AE75" s="821"/>
      <c r="AF75" s="866">
        <v>8559</v>
      </c>
      <c r="AG75" s="865"/>
      <c r="AH75" s="865"/>
      <c r="AI75" s="865"/>
      <c r="AJ75" s="821"/>
      <c r="AK75" s="866" t="s">
        <v>557</v>
      </c>
      <c r="AL75" s="865"/>
      <c r="AM75" s="865"/>
      <c r="AN75" s="865"/>
      <c r="AO75" s="821"/>
      <c r="AP75" s="866" t="s">
        <v>557</v>
      </c>
      <c r="AQ75" s="865"/>
      <c r="AR75" s="865"/>
      <c r="AS75" s="865"/>
      <c r="AT75" s="821"/>
      <c r="AU75" s="866" t="s">
        <v>557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566</v>
      </c>
      <c r="C76" s="861"/>
      <c r="D76" s="861"/>
      <c r="E76" s="861"/>
      <c r="F76" s="861"/>
      <c r="G76" s="861"/>
      <c r="H76" s="861"/>
      <c r="I76" s="861"/>
      <c r="J76" s="861"/>
      <c r="K76" s="861"/>
      <c r="L76" s="861"/>
      <c r="M76" s="861"/>
      <c r="N76" s="861"/>
      <c r="O76" s="861"/>
      <c r="P76" s="862"/>
      <c r="Q76" s="864">
        <v>4696</v>
      </c>
      <c r="R76" s="865"/>
      <c r="S76" s="865"/>
      <c r="T76" s="865"/>
      <c r="U76" s="821"/>
      <c r="V76" s="866">
        <v>4203</v>
      </c>
      <c r="W76" s="865"/>
      <c r="X76" s="865"/>
      <c r="Y76" s="865"/>
      <c r="Z76" s="821"/>
      <c r="AA76" s="866">
        <v>494</v>
      </c>
      <c r="AB76" s="865"/>
      <c r="AC76" s="865"/>
      <c r="AD76" s="865"/>
      <c r="AE76" s="821"/>
      <c r="AF76" s="866">
        <v>494</v>
      </c>
      <c r="AG76" s="865"/>
      <c r="AH76" s="865"/>
      <c r="AI76" s="865"/>
      <c r="AJ76" s="821"/>
      <c r="AK76" s="866" t="s">
        <v>557</v>
      </c>
      <c r="AL76" s="865"/>
      <c r="AM76" s="865"/>
      <c r="AN76" s="865"/>
      <c r="AO76" s="821"/>
      <c r="AP76" s="866" t="s">
        <v>557</v>
      </c>
      <c r="AQ76" s="865"/>
      <c r="AR76" s="865"/>
      <c r="AS76" s="865"/>
      <c r="AT76" s="821"/>
      <c r="AU76" s="866" t="s">
        <v>557</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9270</v>
      </c>
      <c r="AG88" s="831"/>
      <c r="AH88" s="831"/>
      <c r="AI88" s="831"/>
      <c r="AJ88" s="831"/>
      <c r="AK88" s="828"/>
      <c r="AL88" s="828"/>
      <c r="AM88" s="828"/>
      <c r="AN88" s="828"/>
      <c r="AO88" s="828"/>
      <c r="AP88" s="831">
        <v>3468</v>
      </c>
      <c r="AQ88" s="831"/>
      <c r="AR88" s="831"/>
      <c r="AS88" s="831"/>
      <c r="AT88" s="831"/>
      <c r="AU88" s="831">
        <v>655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14</v>
      </c>
      <c r="CS102" s="839"/>
      <c r="CT102" s="839"/>
      <c r="CU102" s="839"/>
      <c r="CV102" s="878"/>
      <c r="CW102" s="877" t="s">
        <v>557</v>
      </c>
      <c r="CX102" s="839"/>
      <c r="CY102" s="839"/>
      <c r="CZ102" s="839"/>
      <c r="DA102" s="878"/>
      <c r="DB102" s="877" t="s">
        <v>557</v>
      </c>
      <c r="DC102" s="839"/>
      <c r="DD102" s="839"/>
      <c r="DE102" s="839"/>
      <c r="DF102" s="878"/>
      <c r="DG102" s="877" t="s">
        <v>557</v>
      </c>
      <c r="DH102" s="839"/>
      <c r="DI102" s="839"/>
      <c r="DJ102" s="839"/>
      <c r="DK102" s="878"/>
      <c r="DL102" s="877" t="s">
        <v>557</v>
      </c>
      <c r="DM102" s="839"/>
      <c r="DN102" s="839"/>
      <c r="DO102" s="839"/>
      <c r="DP102" s="878"/>
      <c r="DQ102" s="877" t="s">
        <v>557</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866645</v>
      </c>
      <c r="AB110" s="887"/>
      <c r="AC110" s="887"/>
      <c r="AD110" s="887"/>
      <c r="AE110" s="888"/>
      <c r="AF110" s="889">
        <v>897672</v>
      </c>
      <c r="AG110" s="887"/>
      <c r="AH110" s="887"/>
      <c r="AI110" s="887"/>
      <c r="AJ110" s="888"/>
      <c r="AK110" s="889">
        <v>924586</v>
      </c>
      <c r="AL110" s="887"/>
      <c r="AM110" s="887"/>
      <c r="AN110" s="887"/>
      <c r="AO110" s="888"/>
      <c r="AP110" s="890">
        <v>19.2</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8801105</v>
      </c>
      <c r="BR110" s="918"/>
      <c r="BS110" s="918"/>
      <c r="BT110" s="918"/>
      <c r="BU110" s="918"/>
      <c r="BV110" s="918">
        <v>8692392</v>
      </c>
      <c r="BW110" s="918"/>
      <c r="BX110" s="918"/>
      <c r="BY110" s="918"/>
      <c r="BZ110" s="918"/>
      <c r="CA110" s="918">
        <v>8727095</v>
      </c>
      <c r="CB110" s="918"/>
      <c r="CC110" s="918"/>
      <c r="CD110" s="918"/>
      <c r="CE110" s="918"/>
      <c r="CF110" s="931">
        <v>181.2</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282</v>
      </c>
      <c r="BR111" s="913"/>
      <c r="BS111" s="913"/>
      <c r="BT111" s="913"/>
      <c r="BU111" s="913"/>
      <c r="BV111" s="913">
        <v>262</v>
      </c>
      <c r="BW111" s="913"/>
      <c r="BX111" s="913"/>
      <c r="BY111" s="913"/>
      <c r="BZ111" s="913"/>
      <c r="CA111" s="913">
        <v>241</v>
      </c>
      <c r="CB111" s="913"/>
      <c r="CC111" s="913"/>
      <c r="CD111" s="913"/>
      <c r="CE111" s="913"/>
      <c r="CF111" s="907">
        <v>0</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4960976</v>
      </c>
      <c r="BR112" s="913"/>
      <c r="BS112" s="913"/>
      <c r="BT112" s="913"/>
      <c r="BU112" s="913"/>
      <c r="BV112" s="913">
        <v>4984763</v>
      </c>
      <c r="BW112" s="913"/>
      <c r="BX112" s="913"/>
      <c r="BY112" s="913"/>
      <c r="BZ112" s="913"/>
      <c r="CA112" s="913">
        <v>5102243</v>
      </c>
      <c r="CB112" s="913"/>
      <c r="CC112" s="913"/>
      <c r="CD112" s="913"/>
      <c r="CE112" s="913"/>
      <c r="CF112" s="907">
        <v>105.9</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387120</v>
      </c>
      <c r="AB113" s="925"/>
      <c r="AC113" s="925"/>
      <c r="AD113" s="925"/>
      <c r="AE113" s="926"/>
      <c r="AF113" s="927">
        <v>409037</v>
      </c>
      <c r="AG113" s="925"/>
      <c r="AH113" s="925"/>
      <c r="AI113" s="925"/>
      <c r="AJ113" s="926"/>
      <c r="AK113" s="927">
        <v>414197</v>
      </c>
      <c r="AL113" s="925"/>
      <c r="AM113" s="925"/>
      <c r="AN113" s="925"/>
      <c r="AO113" s="926"/>
      <c r="AP113" s="928">
        <v>8.6</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735370</v>
      </c>
      <c r="BR113" s="913"/>
      <c r="BS113" s="913"/>
      <c r="BT113" s="913"/>
      <c r="BU113" s="913"/>
      <c r="BV113" s="913">
        <v>714066</v>
      </c>
      <c r="BW113" s="913"/>
      <c r="BX113" s="913"/>
      <c r="BY113" s="913"/>
      <c r="BZ113" s="913"/>
      <c r="CA113" s="913">
        <v>654186</v>
      </c>
      <c r="CB113" s="913"/>
      <c r="CC113" s="913"/>
      <c r="CD113" s="913"/>
      <c r="CE113" s="913"/>
      <c r="CF113" s="907">
        <v>13.6</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110012</v>
      </c>
      <c r="AB114" s="946"/>
      <c r="AC114" s="946"/>
      <c r="AD114" s="946"/>
      <c r="AE114" s="947"/>
      <c r="AF114" s="948">
        <v>82948</v>
      </c>
      <c r="AG114" s="946"/>
      <c r="AH114" s="946"/>
      <c r="AI114" s="946"/>
      <c r="AJ114" s="947"/>
      <c r="AK114" s="948">
        <v>65879</v>
      </c>
      <c r="AL114" s="946"/>
      <c r="AM114" s="946"/>
      <c r="AN114" s="946"/>
      <c r="AO114" s="947"/>
      <c r="AP114" s="949">
        <v>1.4</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293113</v>
      </c>
      <c r="BR114" s="913"/>
      <c r="BS114" s="913"/>
      <c r="BT114" s="913"/>
      <c r="BU114" s="913"/>
      <c r="BV114" s="913">
        <v>244742</v>
      </c>
      <c r="BW114" s="913"/>
      <c r="BX114" s="913"/>
      <c r="BY114" s="913"/>
      <c r="BZ114" s="913"/>
      <c r="CA114" s="913">
        <v>192337</v>
      </c>
      <c r="CB114" s="913"/>
      <c r="CC114" s="913"/>
      <c r="CD114" s="913"/>
      <c r="CE114" s="913"/>
      <c r="CF114" s="907">
        <v>4</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282</v>
      </c>
      <c r="DH116" s="946"/>
      <c r="DI116" s="946"/>
      <c r="DJ116" s="946"/>
      <c r="DK116" s="947"/>
      <c r="DL116" s="948">
        <v>262</v>
      </c>
      <c r="DM116" s="946"/>
      <c r="DN116" s="946"/>
      <c r="DO116" s="946"/>
      <c r="DP116" s="947"/>
      <c r="DQ116" s="948">
        <v>241</v>
      </c>
      <c r="DR116" s="946"/>
      <c r="DS116" s="946"/>
      <c r="DT116" s="946"/>
      <c r="DU116" s="947"/>
      <c r="DV116" s="949">
        <v>0</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1363777</v>
      </c>
      <c r="AB117" s="966"/>
      <c r="AC117" s="966"/>
      <c r="AD117" s="966"/>
      <c r="AE117" s="967"/>
      <c r="AF117" s="968">
        <v>1389657</v>
      </c>
      <c r="AG117" s="966"/>
      <c r="AH117" s="966"/>
      <c r="AI117" s="966"/>
      <c r="AJ117" s="967"/>
      <c r="AK117" s="968">
        <v>1404662</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14790846</v>
      </c>
      <c r="BR119" s="987"/>
      <c r="BS119" s="987"/>
      <c r="BT119" s="987"/>
      <c r="BU119" s="987"/>
      <c r="BV119" s="987">
        <v>14636225</v>
      </c>
      <c r="BW119" s="987"/>
      <c r="BX119" s="987"/>
      <c r="BY119" s="987"/>
      <c r="BZ119" s="987"/>
      <c r="CA119" s="987">
        <v>14676102</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3972297</v>
      </c>
      <c r="BR120" s="918"/>
      <c r="BS120" s="918"/>
      <c r="BT120" s="918"/>
      <c r="BU120" s="918"/>
      <c r="BV120" s="918">
        <v>4564376</v>
      </c>
      <c r="BW120" s="918"/>
      <c r="BX120" s="918"/>
      <c r="BY120" s="918"/>
      <c r="BZ120" s="918"/>
      <c r="CA120" s="918">
        <v>4182534</v>
      </c>
      <c r="CB120" s="918"/>
      <c r="CC120" s="918"/>
      <c r="CD120" s="918"/>
      <c r="CE120" s="918"/>
      <c r="CF120" s="931">
        <v>86.8</v>
      </c>
      <c r="CG120" s="932"/>
      <c r="CH120" s="932"/>
      <c r="CI120" s="932"/>
      <c r="CJ120" s="932"/>
      <c r="CK120" s="993" t="s">
        <v>449</v>
      </c>
      <c r="CL120" s="994"/>
      <c r="CM120" s="994"/>
      <c r="CN120" s="994"/>
      <c r="CO120" s="995"/>
      <c r="CP120" s="1001" t="s">
        <v>398</v>
      </c>
      <c r="CQ120" s="1002"/>
      <c r="CR120" s="1002"/>
      <c r="CS120" s="1002"/>
      <c r="CT120" s="1002"/>
      <c r="CU120" s="1002"/>
      <c r="CV120" s="1002"/>
      <c r="CW120" s="1002"/>
      <c r="CX120" s="1002"/>
      <c r="CY120" s="1002"/>
      <c r="CZ120" s="1002"/>
      <c r="DA120" s="1002"/>
      <c r="DB120" s="1002"/>
      <c r="DC120" s="1002"/>
      <c r="DD120" s="1002"/>
      <c r="DE120" s="1002"/>
      <c r="DF120" s="1003"/>
      <c r="DG120" s="917">
        <v>3852118</v>
      </c>
      <c r="DH120" s="918"/>
      <c r="DI120" s="918"/>
      <c r="DJ120" s="918"/>
      <c r="DK120" s="918"/>
      <c r="DL120" s="918">
        <v>4067804</v>
      </c>
      <c r="DM120" s="918"/>
      <c r="DN120" s="918"/>
      <c r="DO120" s="918"/>
      <c r="DP120" s="918"/>
      <c r="DQ120" s="918">
        <v>4376160</v>
      </c>
      <c r="DR120" s="918"/>
      <c r="DS120" s="918"/>
      <c r="DT120" s="918"/>
      <c r="DU120" s="918"/>
      <c r="DV120" s="919">
        <v>90.9</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939191</v>
      </c>
      <c r="BR121" s="913"/>
      <c r="BS121" s="913"/>
      <c r="BT121" s="913"/>
      <c r="BU121" s="913"/>
      <c r="BV121" s="913">
        <v>991582</v>
      </c>
      <c r="BW121" s="913"/>
      <c r="BX121" s="913"/>
      <c r="BY121" s="913"/>
      <c r="BZ121" s="913"/>
      <c r="CA121" s="913">
        <v>1031561</v>
      </c>
      <c r="CB121" s="913"/>
      <c r="CC121" s="913"/>
      <c r="CD121" s="913"/>
      <c r="CE121" s="913"/>
      <c r="CF121" s="907">
        <v>21.4</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1108858</v>
      </c>
      <c r="DH121" s="913"/>
      <c r="DI121" s="913"/>
      <c r="DJ121" s="913"/>
      <c r="DK121" s="913"/>
      <c r="DL121" s="913">
        <v>916959</v>
      </c>
      <c r="DM121" s="913"/>
      <c r="DN121" s="913"/>
      <c r="DO121" s="913"/>
      <c r="DP121" s="913"/>
      <c r="DQ121" s="913">
        <v>726083</v>
      </c>
      <c r="DR121" s="913"/>
      <c r="DS121" s="913"/>
      <c r="DT121" s="913"/>
      <c r="DU121" s="913"/>
      <c r="DV121" s="914">
        <v>15.1</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8246454</v>
      </c>
      <c r="BR122" s="987"/>
      <c r="BS122" s="987"/>
      <c r="BT122" s="987"/>
      <c r="BU122" s="987"/>
      <c r="BV122" s="987">
        <v>8150078</v>
      </c>
      <c r="BW122" s="987"/>
      <c r="BX122" s="987"/>
      <c r="BY122" s="987"/>
      <c r="BZ122" s="987"/>
      <c r="CA122" s="987">
        <v>8091999</v>
      </c>
      <c r="CB122" s="987"/>
      <c r="CC122" s="987"/>
      <c r="CD122" s="987"/>
      <c r="CE122" s="987"/>
      <c r="CF122" s="1004">
        <v>168</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13157942</v>
      </c>
      <c r="BR123" s="1051"/>
      <c r="BS123" s="1051"/>
      <c r="BT123" s="1051"/>
      <c r="BU123" s="1051"/>
      <c r="BV123" s="1051">
        <v>13706036</v>
      </c>
      <c r="BW123" s="1051"/>
      <c r="BX123" s="1051"/>
      <c r="BY123" s="1051"/>
      <c r="BZ123" s="1051"/>
      <c r="CA123" s="1051">
        <v>13306094</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33</v>
      </c>
      <c r="BR124" s="1014"/>
      <c r="BS124" s="1014"/>
      <c r="BT124" s="1014"/>
      <c r="BU124" s="1014"/>
      <c r="BV124" s="1014">
        <v>19.600000000000001</v>
      </c>
      <c r="BW124" s="1014"/>
      <c r="BX124" s="1014"/>
      <c r="BY124" s="1014"/>
      <c r="BZ124" s="1014"/>
      <c r="CA124" s="1014">
        <v>28.4</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54415</v>
      </c>
      <c r="AB128" s="1033"/>
      <c r="AC128" s="1033"/>
      <c r="AD128" s="1033"/>
      <c r="AE128" s="1034"/>
      <c r="AF128" s="1035">
        <v>49939</v>
      </c>
      <c r="AG128" s="1033"/>
      <c r="AH128" s="1033"/>
      <c r="AI128" s="1033"/>
      <c r="AJ128" s="1034"/>
      <c r="AK128" s="1035">
        <v>50081</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14.68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5642116</v>
      </c>
      <c r="AB129" s="946"/>
      <c r="AC129" s="946"/>
      <c r="AD129" s="946"/>
      <c r="AE129" s="947"/>
      <c r="AF129" s="948">
        <v>5443890</v>
      </c>
      <c r="AG129" s="946"/>
      <c r="AH129" s="946"/>
      <c r="AI129" s="946"/>
      <c r="AJ129" s="947"/>
      <c r="AK129" s="948">
        <v>5534762</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19.68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701617</v>
      </c>
      <c r="AB130" s="946"/>
      <c r="AC130" s="946"/>
      <c r="AD130" s="946"/>
      <c r="AE130" s="947"/>
      <c r="AF130" s="948">
        <v>713898</v>
      </c>
      <c r="AG130" s="946"/>
      <c r="AH130" s="946"/>
      <c r="AI130" s="946"/>
      <c r="AJ130" s="947"/>
      <c r="AK130" s="948">
        <v>718569</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12.9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4940499</v>
      </c>
      <c r="AB131" s="973"/>
      <c r="AC131" s="973"/>
      <c r="AD131" s="973"/>
      <c r="AE131" s="974"/>
      <c r="AF131" s="972">
        <v>4729992</v>
      </c>
      <c r="AG131" s="973"/>
      <c r="AH131" s="973"/>
      <c r="AI131" s="973"/>
      <c r="AJ131" s="974"/>
      <c r="AK131" s="972">
        <v>4816193</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28.4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12.301287779999999</v>
      </c>
      <c r="AB132" s="1084"/>
      <c r="AC132" s="1084"/>
      <c r="AD132" s="1084"/>
      <c r="AE132" s="1085"/>
      <c r="AF132" s="1086">
        <v>13.230889189999999</v>
      </c>
      <c r="AG132" s="1084"/>
      <c r="AH132" s="1084"/>
      <c r="AI132" s="1084"/>
      <c r="AJ132" s="1085"/>
      <c r="AK132" s="1086">
        <v>13.20570002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12</v>
      </c>
      <c r="AB133" s="1067"/>
      <c r="AC133" s="1067"/>
      <c r="AD133" s="1067"/>
      <c r="AE133" s="1068"/>
      <c r="AF133" s="1066">
        <v>12.5</v>
      </c>
      <c r="AG133" s="1067"/>
      <c r="AH133" s="1067"/>
      <c r="AI133" s="1067"/>
      <c r="AJ133" s="1068"/>
      <c r="AK133" s="1066">
        <v>12.9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Xf0y6WsUffkeCn4KfXocR3Cnd3oh1GV3iZVtNGi0KRuDfGflqd6gu+sRsk+3HkMQ9qNznefcjg31jt9qJIMcA==" saltValue="1cGiAf8XpswW22C8ETgB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qz5fmwg89AiCuFJh2Iphj2LomflPdN4ZrF8OTh7fwgF8KGaa7KTc/nbHaI90b+enwWe9csU01nJNx0Ykj/OSw==" saltValue="TNTL7SW8IX2oQ2eHUxIC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eZohWzN0S9uybIc55zXJw3bGvbbaX109k7GlNpVPE3GF+azQ1JuiSPkEPUsWl+JjNcH8lkYVcJcKnxKPsv5nw==" saltValue="ll3TnqoHgvhN9mfhY28n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2" x14ac:dyDescent="0.2">
      <c r="A8" s="259"/>
      <c r="AK8" s="268"/>
      <c r="AL8" s="269"/>
      <c r="AM8" s="269"/>
      <c r="AN8" s="270"/>
      <c r="AO8" s="1102"/>
      <c r="AP8" s="271" t="s">
        <v>484</v>
      </c>
      <c r="AQ8" s="272" t="s">
        <v>485</v>
      </c>
      <c r="AR8" s="273" t="s">
        <v>486</v>
      </c>
    </row>
    <row r="9" spans="1:46" ht="13.2" x14ac:dyDescent="0.2">
      <c r="A9" s="259"/>
      <c r="AK9" s="1103" t="s">
        <v>487</v>
      </c>
      <c r="AL9" s="1104"/>
      <c r="AM9" s="1104"/>
      <c r="AN9" s="1105"/>
      <c r="AO9" s="274">
        <v>1448793</v>
      </c>
      <c r="AP9" s="274">
        <v>84076</v>
      </c>
      <c r="AQ9" s="275">
        <v>102178</v>
      </c>
      <c r="AR9" s="276">
        <v>-17.7</v>
      </c>
    </row>
    <row r="10" spans="1:46" ht="13.5" customHeight="1" x14ac:dyDescent="0.2">
      <c r="A10" s="259"/>
      <c r="AK10" s="1103" t="s">
        <v>488</v>
      </c>
      <c r="AL10" s="1104"/>
      <c r="AM10" s="1104"/>
      <c r="AN10" s="1105"/>
      <c r="AO10" s="277">
        <v>257630</v>
      </c>
      <c r="AP10" s="277">
        <v>14951</v>
      </c>
      <c r="AQ10" s="278">
        <v>12375</v>
      </c>
      <c r="AR10" s="279">
        <v>20.8</v>
      </c>
    </row>
    <row r="11" spans="1:46" ht="13.5" customHeight="1" x14ac:dyDescent="0.2">
      <c r="A11" s="259"/>
      <c r="AK11" s="1103" t="s">
        <v>489</v>
      </c>
      <c r="AL11" s="1104"/>
      <c r="AM11" s="1104"/>
      <c r="AN11" s="1105"/>
      <c r="AO11" s="277">
        <v>62551</v>
      </c>
      <c r="AP11" s="277">
        <v>3630</v>
      </c>
      <c r="AQ11" s="278">
        <v>998</v>
      </c>
      <c r="AR11" s="279">
        <v>263.7</v>
      </c>
    </row>
    <row r="12" spans="1:46" ht="13.5" customHeight="1" x14ac:dyDescent="0.2">
      <c r="A12" s="259"/>
      <c r="AK12" s="1103" t="s">
        <v>490</v>
      </c>
      <c r="AL12" s="1104"/>
      <c r="AM12" s="1104"/>
      <c r="AN12" s="1105"/>
      <c r="AO12" s="277" t="s">
        <v>491</v>
      </c>
      <c r="AP12" s="277" t="s">
        <v>491</v>
      </c>
      <c r="AQ12" s="278">
        <v>0</v>
      </c>
      <c r="AR12" s="279" t="s">
        <v>491</v>
      </c>
    </row>
    <row r="13" spans="1:46" ht="13.5" customHeight="1" x14ac:dyDescent="0.2">
      <c r="A13" s="259"/>
      <c r="AK13" s="1103" t="s">
        <v>492</v>
      </c>
      <c r="AL13" s="1104"/>
      <c r="AM13" s="1104"/>
      <c r="AN13" s="1105"/>
      <c r="AO13" s="277">
        <v>68407</v>
      </c>
      <c r="AP13" s="277">
        <v>3970</v>
      </c>
      <c r="AQ13" s="278">
        <v>3569</v>
      </c>
      <c r="AR13" s="279">
        <v>11.2</v>
      </c>
    </row>
    <row r="14" spans="1:46" ht="13.5" customHeight="1" x14ac:dyDescent="0.2">
      <c r="A14" s="259"/>
      <c r="AK14" s="1103" t="s">
        <v>493</v>
      </c>
      <c r="AL14" s="1104"/>
      <c r="AM14" s="1104"/>
      <c r="AN14" s="1105"/>
      <c r="AO14" s="277">
        <v>15999</v>
      </c>
      <c r="AP14" s="277">
        <v>928</v>
      </c>
      <c r="AQ14" s="278">
        <v>2201</v>
      </c>
      <c r="AR14" s="279">
        <v>-57.8</v>
      </c>
    </row>
    <row r="15" spans="1:46" ht="13.5" customHeight="1" x14ac:dyDescent="0.2">
      <c r="A15" s="259"/>
      <c r="AK15" s="1106" t="s">
        <v>494</v>
      </c>
      <c r="AL15" s="1107"/>
      <c r="AM15" s="1107"/>
      <c r="AN15" s="1108"/>
      <c r="AO15" s="277">
        <v>-86306</v>
      </c>
      <c r="AP15" s="277">
        <v>-5008</v>
      </c>
      <c r="AQ15" s="278">
        <v>-6242</v>
      </c>
      <c r="AR15" s="279">
        <v>-19.8</v>
      </c>
    </row>
    <row r="16" spans="1:46" ht="13.2" x14ac:dyDescent="0.2">
      <c r="A16" s="259"/>
      <c r="AK16" s="1106" t="s">
        <v>177</v>
      </c>
      <c r="AL16" s="1107"/>
      <c r="AM16" s="1107"/>
      <c r="AN16" s="1108"/>
      <c r="AO16" s="277">
        <v>1767074</v>
      </c>
      <c r="AP16" s="277">
        <v>102546</v>
      </c>
      <c r="AQ16" s="278">
        <v>115079</v>
      </c>
      <c r="AR16" s="279">
        <v>-10.9</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09" t="s">
        <v>499</v>
      </c>
      <c r="AL21" s="1110"/>
      <c r="AM21" s="1110"/>
      <c r="AN21" s="1111"/>
      <c r="AO21" s="289">
        <v>8.36</v>
      </c>
      <c r="AP21" s="290">
        <v>9.93</v>
      </c>
      <c r="AQ21" s="291">
        <v>-1.57</v>
      </c>
      <c r="AS21" s="292"/>
      <c r="AT21" s="288"/>
    </row>
    <row r="22" spans="1:46" s="260" customFormat="1" ht="13.2" x14ac:dyDescent="0.2">
      <c r="A22" s="288"/>
      <c r="AK22" s="1109" t="s">
        <v>500</v>
      </c>
      <c r="AL22" s="1110"/>
      <c r="AM22" s="1110"/>
      <c r="AN22" s="1111"/>
      <c r="AO22" s="293">
        <v>95.8</v>
      </c>
      <c r="AP22" s="294">
        <v>96.1</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2"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924586</v>
      </c>
      <c r="AP32" s="303">
        <v>53655</v>
      </c>
      <c r="AQ32" s="304">
        <v>55825</v>
      </c>
      <c r="AR32" s="305">
        <v>-3.9</v>
      </c>
    </row>
    <row r="33" spans="1:46" ht="13.5" customHeight="1" x14ac:dyDescent="0.2">
      <c r="A33" s="259"/>
      <c r="AK33" s="1117" t="s">
        <v>505</v>
      </c>
      <c r="AL33" s="1118"/>
      <c r="AM33" s="1118"/>
      <c r="AN33" s="1119"/>
      <c r="AO33" s="303" t="s">
        <v>491</v>
      </c>
      <c r="AP33" s="303" t="s">
        <v>491</v>
      </c>
      <c r="AQ33" s="304">
        <v>10</v>
      </c>
      <c r="AR33" s="305" t="s">
        <v>491</v>
      </c>
    </row>
    <row r="34" spans="1:46" ht="27" customHeight="1" x14ac:dyDescent="0.2">
      <c r="A34" s="259"/>
      <c r="AK34" s="1117" t="s">
        <v>506</v>
      </c>
      <c r="AL34" s="1118"/>
      <c r="AM34" s="1118"/>
      <c r="AN34" s="1119"/>
      <c r="AO34" s="303" t="s">
        <v>491</v>
      </c>
      <c r="AP34" s="303" t="s">
        <v>491</v>
      </c>
      <c r="AQ34" s="304">
        <v>2</v>
      </c>
      <c r="AR34" s="305" t="s">
        <v>491</v>
      </c>
    </row>
    <row r="35" spans="1:46" ht="27" customHeight="1" x14ac:dyDescent="0.2">
      <c r="A35" s="259"/>
      <c r="AK35" s="1117" t="s">
        <v>507</v>
      </c>
      <c r="AL35" s="1118"/>
      <c r="AM35" s="1118"/>
      <c r="AN35" s="1119"/>
      <c r="AO35" s="303">
        <v>414197</v>
      </c>
      <c r="AP35" s="303">
        <v>24037</v>
      </c>
      <c r="AQ35" s="304">
        <v>20336</v>
      </c>
      <c r="AR35" s="305">
        <v>18.2</v>
      </c>
    </row>
    <row r="36" spans="1:46" ht="27" customHeight="1" x14ac:dyDescent="0.2">
      <c r="A36" s="259"/>
      <c r="AK36" s="1117" t="s">
        <v>508</v>
      </c>
      <c r="AL36" s="1118"/>
      <c r="AM36" s="1118"/>
      <c r="AN36" s="1119"/>
      <c r="AO36" s="303">
        <v>65879</v>
      </c>
      <c r="AP36" s="303">
        <v>3823</v>
      </c>
      <c r="AQ36" s="304">
        <v>2951</v>
      </c>
      <c r="AR36" s="305">
        <v>29.5</v>
      </c>
    </row>
    <row r="37" spans="1:46" ht="13.5" customHeight="1" x14ac:dyDescent="0.2">
      <c r="A37" s="259"/>
      <c r="AK37" s="1117" t="s">
        <v>509</v>
      </c>
      <c r="AL37" s="1118"/>
      <c r="AM37" s="1118"/>
      <c r="AN37" s="1119"/>
      <c r="AO37" s="303" t="s">
        <v>491</v>
      </c>
      <c r="AP37" s="303" t="s">
        <v>491</v>
      </c>
      <c r="AQ37" s="304">
        <v>682</v>
      </c>
      <c r="AR37" s="305" t="s">
        <v>491</v>
      </c>
    </row>
    <row r="38" spans="1:46" ht="27" customHeight="1" x14ac:dyDescent="0.2">
      <c r="A38" s="259"/>
      <c r="AK38" s="1120" t="s">
        <v>510</v>
      </c>
      <c r="AL38" s="1121"/>
      <c r="AM38" s="1121"/>
      <c r="AN38" s="1122"/>
      <c r="AO38" s="306" t="s">
        <v>491</v>
      </c>
      <c r="AP38" s="306" t="s">
        <v>491</v>
      </c>
      <c r="AQ38" s="307">
        <v>2</v>
      </c>
      <c r="AR38" s="295" t="s">
        <v>491</v>
      </c>
      <c r="AS38" s="302"/>
    </row>
    <row r="39" spans="1:46" ht="13.2" x14ac:dyDescent="0.2">
      <c r="A39" s="259"/>
      <c r="AK39" s="1120" t="s">
        <v>511</v>
      </c>
      <c r="AL39" s="1121"/>
      <c r="AM39" s="1121"/>
      <c r="AN39" s="1122"/>
      <c r="AO39" s="303">
        <v>-50081</v>
      </c>
      <c r="AP39" s="303">
        <v>-2906</v>
      </c>
      <c r="AQ39" s="304">
        <v>-2058</v>
      </c>
      <c r="AR39" s="305">
        <v>41.2</v>
      </c>
      <c r="AS39" s="302"/>
    </row>
    <row r="40" spans="1:46" ht="27" customHeight="1" x14ac:dyDescent="0.2">
      <c r="A40" s="259"/>
      <c r="AK40" s="1117" t="s">
        <v>512</v>
      </c>
      <c r="AL40" s="1118"/>
      <c r="AM40" s="1118"/>
      <c r="AN40" s="1119"/>
      <c r="AO40" s="303">
        <v>-718569</v>
      </c>
      <c r="AP40" s="303">
        <v>-41700</v>
      </c>
      <c r="AQ40" s="304">
        <v>-53145</v>
      </c>
      <c r="AR40" s="305">
        <v>-21.5</v>
      </c>
      <c r="AS40" s="302"/>
    </row>
    <row r="41" spans="1:46" ht="13.2" x14ac:dyDescent="0.2">
      <c r="A41" s="259"/>
      <c r="AK41" s="1123" t="s">
        <v>287</v>
      </c>
      <c r="AL41" s="1124"/>
      <c r="AM41" s="1124"/>
      <c r="AN41" s="1125"/>
      <c r="AO41" s="303">
        <v>636012</v>
      </c>
      <c r="AP41" s="303">
        <v>36909</v>
      </c>
      <c r="AQ41" s="304">
        <v>24606</v>
      </c>
      <c r="AR41" s="305">
        <v>50</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2" x14ac:dyDescent="0.2">
      <c r="A50" s="259"/>
      <c r="AK50" s="317"/>
      <c r="AL50" s="318"/>
      <c r="AM50" s="1113"/>
      <c r="AN50" s="319" t="s">
        <v>516</v>
      </c>
      <c r="AO50" s="320" t="s">
        <v>517</v>
      </c>
      <c r="AP50" s="321" t="s">
        <v>518</v>
      </c>
      <c r="AQ50" s="322" t="s">
        <v>519</v>
      </c>
      <c r="AR50" s="323" t="s">
        <v>520</v>
      </c>
    </row>
    <row r="51" spans="1:44" ht="13.2" x14ac:dyDescent="0.2">
      <c r="A51" s="259"/>
      <c r="AK51" s="315" t="s">
        <v>521</v>
      </c>
      <c r="AL51" s="316"/>
      <c r="AM51" s="324">
        <v>955132</v>
      </c>
      <c r="AN51" s="325">
        <v>52356</v>
      </c>
      <c r="AO51" s="326">
        <v>51.1</v>
      </c>
      <c r="AP51" s="327">
        <v>83103</v>
      </c>
      <c r="AQ51" s="328">
        <v>-13.8</v>
      </c>
      <c r="AR51" s="329">
        <v>64.900000000000006</v>
      </c>
    </row>
    <row r="52" spans="1:44" ht="13.2" x14ac:dyDescent="0.2">
      <c r="A52" s="259"/>
      <c r="AK52" s="330"/>
      <c r="AL52" s="331" t="s">
        <v>522</v>
      </c>
      <c r="AM52" s="332">
        <v>491179</v>
      </c>
      <c r="AN52" s="333">
        <v>26924</v>
      </c>
      <c r="AO52" s="334">
        <v>10.199999999999999</v>
      </c>
      <c r="AP52" s="335">
        <v>41378</v>
      </c>
      <c r="AQ52" s="336">
        <v>3.7</v>
      </c>
      <c r="AR52" s="337">
        <v>6.5</v>
      </c>
    </row>
    <row r="53" spans="1:44" ht="13.2" x14ac:dyDescent="0.2">
      <c r="A53" s="259"/>
      <c r="AK53" s="315" t="s">
        <v>523</v>
      </c>
      <c r="AL53" s="316"/>
      <c r="AM53" s="324">
        <v>811505</v>
      </c>
      <c r="AN53" s="325">
        <v>45136</v>
      </c>
      <c r="AO53" s="326">
        <v>-13.8</v>
      </c>
      <c r="AP53" s="327">
        <v>84459</v>
      </c>
      <c r="AQ53" s="328">
        <v>1.6</v>
      </c>
      <c r="AR53" s="329">
        <v>-15.4</v>
      </c>
    </row>
    <row r="54" spans="1:44" ht="13.2" x14ac:dyDescent="0.2">
      <c r="A54" s="259"/>
      <c r="AK54" s="330"/>
      <c r="AL54" s="331" t="s">
        <v>522</v>
      </c>
      <c r="AM54" s="332">
        <v>595401</v>
      </c>
      <c r="AN54" s="333">
        <v>33116</v>
      </c>
      <c r="AO54" s="334">
        <v>23</v>
      </c>
      <c r="AP54" s="335">
        <v>47314</v>
      </c>
      <c r="AQ54" s="336">
        <v>14.3</v>
      </c>
      <c r="AR54" s="337">
        <v>8.6999999999999993</v>
      </c>
    </row>
    <row r="55" spans="1:44" ht="13.2" x14ac:dyDescent="0.2">
      <c r="A55" s="259"/>
      <c r="AK55" s="315" t="s">
        <v>524</v>
      </c>
      <c r="AL55" s="316"/>
      <c r="AM55" s="324">
        <v>793537</v>
      </c>
      <c r="AN55" s="325">
        <v>44873</v>
      </c>
      <c r="AO55" s="326">
        <v>-0.6</v>
      </c>
      <c r="AP55" s="327">
        <v>74568</v>
      </c>
      <c r="AQ55" s="328">
        <v>-11.7</v>
      </c>
      <c r="AR55" s="329">
        <v>11.1</v>
      </c>
    </row>
    <row r="56" spans="1:44" ht="13.2" x14ac:dyDescent="0.2">
      <c r="A56" s="259"/>
      <c r="AK56" s="330"/>
      <c r="AL56" s="331" t="s">
        <v>522</v>
      </c>
      <c r="AM56" s="332">
        <v>462291</v>
      </c>
      <c r="AN56" s="333">
        <v>26142</v>
      </c>
      <c r="AO56" s="334">
        <v>-21.1</v>
      </c>
      <c r="AP56" s="335">
        <v>42558</v>
      </c>
      <c r="AQ56" s="336">
        <v>-10.1</v>
      </c>
      <c r="AR56" s="337">
        <v>-11</v>
      </c>
    </row>
    <row r="57" spans="1:44" ht="13.2" x14ac:dyDescent="0.2">
      <c r="A57" s="259"/>
      <c r="AK57" s="315" t="s">
        <v>525</v>
      </c>
      <c r="AL57" s="316"/>
      <c r="AM57" s="324">
        <v>980748</v>
      </c>
      <c r="AN57" s="325">
        <v>56265</v>
      </c>
      <c r="AO57" s="326">
        <v>25.4</v>
      </c>
      <c r="AP57" s="327">
        <v>73693</v>
      </c>
      <c r="AQ57" s="328">
        <v>-1.2</v>
      </c>
      <c r="AR57" s="329">
        <v>26.6</v>
      </c>
    </row>
    <row r="58" spans="1:44" ht="13.2" x14ac:dyDescent="0.2">
      <c r="A58" s="259"/>
      <c r="AK58" s="330"/>
      <c r="AL58" s="331" t="s">
        <v>522</v>
      </c>
      <c r="AM58" s="332">
        <v>515725</v>
      </c>
      <c r="AN58" s="333">
        <v>29587</v>
      </c>
      <c r="AO58" s="334">
        <v>13.2</v>
      </c>
      <c r="AP58" s="335">
        <v>44203</v>
      </c>
      <c r="AQ58" s="336">
        <v>3.9</v>
      </c>
      <c r="AR58" s="337">
        <v>9.3000000000000007</v>
      </c>
    </row>
    <row r="59" spans="1:44" ht="13.2" x14ac:dyDescent="0.2">
      <c r="A59" s="259"/>
      <c r="AK59" s="315" t="s">
        <v>526</v>
      </c>
      <c r="AL59" s="316"/>
      <c r="AM59" s="324">
        <v>1053029</v>
      </c>
      <c r="AN59" s="325">
        <v>61109</v>
      </c>
      <c r="AO59" s="326">
        <v>8.6</v>
      </c>
      <c r="AP59" s="327">
        <v>79401</v>
      </c>
      <c r="AQ59" s="328">
        <v>7.7</v>
      </c>
      <c r="AR59" s="329">
        <v>0.9</v>
      </c>
    </row>
    <row r="60" spans="1:44" ht="13.2" x14ac:dyDescent="0.2">
      <c r="A60" s="259"/>
      <c r="AK60" s="330"/>
      <c r="AL60" s="331" t="s">
        <v>522</v>
      </c>
      <c r="AM60" s="332">
        <v>660684</v>
      </c>
      <c r="AN60" s="333">
        <v>38341</v>
      </c>
      <c r="AO60" s="334">
        <v>29.6</v>
      </c>
      <c r="AP60" s="335">
        <v>49347</v>
      </c>
      <c r="AQ60" s="336">
        <v>11.6</v>
      </c>
      <c r="AR60" s="337">
        <v>18</v>
      </c>
    </row>
    <row r="61" spans="1:44" ht="13.2" x14ac:dyDescent="0.2">
      <c r="A61" s="259"/>
      <c r="AK61" s="315" t="s">
        <v>527</v>
      </c>
      <c r="AL61" s="338"/>
      <c r="AM61" s="324">
        <v>918790</v>
      </c>
      <c r="AN61" s="325">
        <v>51948</v>
      </c>
      <c r="AO61" s="326">
        <v>14.1</v>
      </c>
      <c r="AP61" s="327">
        <v>79045</v>
      </c>
      <c r="AQ61" s="339">
        <v>-3.5</v>
      </c>
      <c r="AR61" s="329">
        <v>17.600000000000001</v>
      </c>
    </row>
    <row r="62" spans="1:44" ht="13.2" x14ac:dyDescent="0.2">
      <c r="A62" s="259"/>
      <c r="AK62" s="330"/>
      <c r="AL62" s="331" t="s">
        <v>522</v>
      </c>
      <c r="AM62" s="332">
        <v>545056</v>
      </c>
      <c r="AN62" s="333">
        <v>30822</v>
      </c>
      <c r="AO62" s="334">
        <v>11</v>
      </c>
      <c r="AP62" s="335">
        <v>44960</v>
      </c>
      <c r="AQ62" s="336">
        <v>4.7</v>
      </c>
      <c r="AR62" s="337">
        <v>6.3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ckUfDnnK41e87cV405bAQpbo79wNwUtYOgrq87LEFZICjejrY73JSlgteLQOdnW2kRygMBwkQ/8nDaoQaa7ZIA==" saltValue="5mANNbaFkIta+thfI3sR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OfOjDtuD+sUl1mc/sa00Xq7SUUykJ737dN7y4YdITALI5RKviJol8S84HpW7+oIWbQMxW2+9oTcGnidSxlvVdw==" saltValue="8E928qy9xLTJTzLy5VXZ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oz1nLQ4mkOmHcggIhZkoCPyVSeEzy6mL1PszV+/ZkhpKHpPKAcmvSDDLkLQ4w39A/29zC04tg+QmUMVNSvlUGA==" saltValue="N/hm0cQobhYAPTRcPJbW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38.68</v>
      </c>
      <c r="G47" s="12">
        <v>34.130000000000003</v>
      </c>
      <c r="H47" s="12">
        <v>35.24</v>
      </c>
      <c r="I47" s="12">
        <v>40.42</v>
      </c>
      <c r="J47" s="13">
        <v>32.729999999999997</v>
      </c>
    </row>
    <row r="48" spans="2:10" ht="57.75" customHeight="1" x14ac:dyDescent="0.2">
      <c r="B48" s="14"/>
      <c r="C48" s="1128" t="s">
        <v>4</v>
      </c>
      <c r="D48" s="1128"/>
      <c r="E48" s="1129"/>
      <c r="F48" s="15">
        <v>13.55</v>
      </c>
      <c r="G48" s="16">
        <v>17.55</v>
      </c>
      <c r="H48" s="16">
        <v>20.97</v>
      </c>
      <c r="I48" s="16">
        <v>12.96</v>
      </c>
      <c r="J48" s="17">
        <v>14.5</v>
      </c>
    </row>
    <row r="49" spans="2:10" ht="57.75" customHeight="1" thickBot="1" x14ac:dyDescent="0.25">
      <c r="B49" s="18"/>
      <c r="C49" s="1130" t="s">
        <v>5</v>
      </c>
      <c r="D49" s="1130"/>
      <c r="E49" s="1131"/>
      <c r="F49" s="19" t="s">
        <v>534</v>
      </c>
      <c r="G49" s="20">
        <v>2.3199999999999998</v>
      </c>
      <c r="H49" s="20">
        <v>4.62</v>
      </c>
      <c r="I49" s="20" t="s">
        <v>535</v>
      </c>
      <c r="J49" s="21" t="s">
        <v>536</v>
      </c>
    </row>
    <row r="50" spans="2:10" ht="13.2" x14ac:dyDescent="0.2"/>
  </sheetData>
  <sheetProtection algorithmName="SHA-512" hashValue="nyuZXYvh/Lu2HlcDmUbH0q/mldto0WklL3ceYk55+NHy4fqmwzZ2GuhBX1EysnedOBOKjuN/6PXQjhWACIgLhQ==" saltValue="MODXbYIX8cf5igcPwHe2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537</v>
      </c>
      <c r="D34" s="1136"/>
      <c r="E34" s="1137"/>
      <c r="F34" s="32">
        <v>13.54</v>
      </c>
      <c r="G34" s="33">
        <v>17.54</v>
      </c>
      <c r="H34" s="33">
        <v>20.97</v>
      </c>
      <c r="I34" s="33">
        <v>12.95</v>
      </c>
      <c r="J34" s="34">
        <v>14.5</v>
      </c>
      <c r="K34" s="22"/>
      <c r="L34" s="22"/>
      <c r="M34" s="22"/>
      <c r="N34" s="22"/>
      <c r="O34" s="22"/>
      <c r="P34" s="22"/>
    </row>
    <row r="35" spans="1:16" ht="39" customHeight="1" x14ac:dyDescent="0.2">
      <c r="A35" s="22"/>
      <c r="B35" s="35"/>
      <c r="C35" s="1132" t="s">
        <v>538</v>
      </c>
      <c r="D35" s="1132"/>
      <c r="E35" s="1133"/>
      <c r="F35" s="36">
        <v>7.96</v>
      </c>
      <c r="G35" s="37">
        <v>7.29</v>
      </c>
      <c r="H35" s="37">
        <v>6.83</v>
      </c>
      <c r="I35" s="37">
        <v>7.19</v>
      </c>
      <c r="J35" s="38">
        <v>7.6</v>
      </c>
      <c r="K35" s="22"/>
      <c r="L35" s="22"/>
      <c r="M35" s="22"/>
      <c r="N35" s="22"/>
      <c r="O35" s="22"/>
      <c r="P35" s="22"/>
    </row>
    <row r="36" spans="1:16" ht="39" customHeight="1" x14ac:dyDescent="0.2">
      <c r="A36" s="22"/>
      <c r="B36" s="35"/>
      <c r="C36" s="1132" t="s">
        <v>539</v>
      </c>
      <c r="D36" s="1132"/>
      <c r="E36" s="1133"/>
      <c r="F36" s="36">
        <v>5.78</v>
      </c>
      <c r="G36" s="37">
        <v>5.51</v>
      </c>
      <c r="H36" s="37">
        <v>7.57</v>
      </c>
      <c r="I36" s="37">
        <v>6.28</v>
      </c>
      <c r="J36" s="38">
        <v>3.75</v>
      </c>
      <c r="K36" s="22"/>
      <c r="L36" s="22"/>
      <c r="M36" s="22"/>
      <c r="N36" s="22"/>
      <c r="O36" s="22"/>
      <c r="P36" s="22"/>
    </row>
    <row r="37" spans="1:16" ht="39" customHeight="1" x14ac:dyDescent="0.2">
      <c r="A37" s="22"/>
      <c r="B37" s="35"/>
      <c r="C37" s="1132" t="s">
        <v>540</v>
      </c>
      <c r="D37" s="1132"/>
      <c r="E37" s="1133"/>
      <c r="F37" s="36">
        <v>2.5499999999999998</v>
      </c>
      <c r="G37" s="37">
        <v>1.04</v>
      </c>
      <c r="H37" s="37">
        <v>1.28</v>
      </c>
      <c r="I37" s="37">
        <v>3.94</v>
      </c>
      <c r="J37" s="38">
        <v>3.31</v>
      </c>
      <c r="K37" s="22"/>
      <c r="L37" s="22"/>
      <c r="M37" s="22"/>
      <c r="N37" s="22"/>
      <c r="O37" s="22"/>
      <c r="P37" s="22"/>
    </row>
    <row r="38" spans="1:16" ht="39" customHeight="1" x14ac:dyDescent="0.2">
      <c r="A38" s="22"/>
      <c r="B38" s="35"/>
      <c r="C38" s="1132" t="s">
        <v>541</v>
      </c>
      <c r="D38" s="1132"/>
      <c r="E38" s="1133"/>
      <c r="F38" s="36">
        <v>4.13</v>
      </c>
      <c r="G38" s="37">
        <v>2.96</v>
      </c>
      <c r="H38" s="37">
        <v>2.42</v>
      </c>
      <c r="I38" s="37">
        <v>2.4300000000000002</v>
      </c>
      <c r="J38" s="38">
        <v>1.5</v>
      </c>
      <c r="K38" s="22"/>
      <c r="L38" s="22"/>
      <c r="M38" s="22"/>
      <c r="N38" s="22"/>
      <c r="O38" s="22"/>
      <c r="P38" s="22"/>
    </row>
    <row r="39" spans="1:16" ht="39" customHeight="1" x14ac:dyDescent="0.2">
      <c r="A39" s="22"/>
      <c r="B39" s="35"/>
      <c r="C39" s="1132" t="s">
        <v>542</v>
      </c>
      <c r="D39" s="1132"/>
      <c r="E39" s="1133"/>
      <c r="F39" s="36">
        <v>0.72</v>
      </c>
      <c r="G39" s="37">
        <v>0.35</v>
      </c>
      <c r="H39" s="37">
        <v>0.28999999999999998</v>
      </c>
      <c r="I39" s="37">
        <v>0.15</v>
      </c>
      <c r="J39" s="38">
        <v>0.23</v>
      </c>
      <c r="K39" s="22"/>
      <c r="L39" s="22"/>
      <c r="M39" s="22"/>
      <c r="N39" s="22"/>
      <c r="O39" s="22"/>
      <c r="P39" s="22"/>
    </row>
    <row r="40" spans="1:16" ht="39" customHeight="1" x14ac:dyDescent="0.2">
      <c r="A40" s="22"/>
      <c r="B40" s="35"/>
      <c r="C40" s="1132" t="s">
        <v>543</v>
      </c>
      <c r="D40" s="1132"/>
      <c r="E40" s="1133"/>
      <c r="F40" s="36">
        <v>0</v>
      </c>
      <c r="G40" s="37">
        <v>0</v>
      </c>
      <c r="H40" s="37">
        <v>0</v>
      </c>
      <c r="I40" s="37">
        <v>0.01</v>
      </c>
      <c r="J40" s="38">
        <v>0</v>
      </c>
      <c r="K40" s="22"/>
      <c r="L40" s="22"/>
      <c r="M40" s="22"/>
      <c r="N40" s="22"/>
      <c r="O40" s="22"/>
      <c r="P40" s="22"/>
    </row>
    <row r="41" spans="1:16" ht="39" customHeight="1" x14ac:dyDescent="0.2">
      <c r="A41" s="22"/>
      <c r="B41" s="35"/>
      <c r="C41" s="1132" t="s">
        <v>544</v>
      </c>
      <c r="D41" s="1132"/>
      <c r="E41" s="1133"/>
      <c r="F41" s="36">
        <v>0</v>
      </c>
      <c r="G41" s="37">
        <v>0</v>
      </c>
      <c r="H41" s="37">
        <v>0</v>
      </c>
      <c r="I41" s="37">
        <v>0</v>
      </c>
      <c r="J41" s="38">
        <v>0</v>
      </c>
      <c r="K41" s="22"/>
      <c r="L41" s="22"/>
      <c r="M41" s="22"/>
      <c r="N41" s="22"/>
      <c r="O41" s="22"/>
      <c r="P41" s="22"/>
    </row>
    <row r="42" spans="1:16" ht="39" customHeight="1" x14ac:dyDescent="0.2">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546</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S1vgzvxgUPh5XmJXAjvzWSfl/kbdQBDDpRm8JY8ky0DyQrrUBA6/uFWvrdzlvzGjzUp26WlYfvqi689xn/zaw==" saltValue="Gppl29wlPzGIxdoj86pH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807</v>
      </c>
      <c r="L45" s="58">
        <v>828</v>
      </c>
      <c r="M45" s="58">
        <v>867</v>
      </c>
      <c r="N45" s="58">
        <v>898</v>
      </c>
      <c r="O45" s="59">
        <v>925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2">
      <c r="A48" s="46"/>
      <c r="B48" s="1140"/>
      <c r="C48" s="1141"/>
      <c r="D48" s="60"/>
      <c r="E48" s="1146" t="s">
        <v>13</v>
      </c>
      <c r="F48" s="1146"/>
      <c r="G48" s="1146"/>
      <c r="H48" s="1146"/>
      <c r="I48" s="1146"/>
      <c r="J48" s="1147"/>
      <c r="K48" s="61">
        <v>340</v>
      </c>
      <c r="L48" s="62">
        <v>363</v>
      </c>
      <c r="M48" s="62">
        <v>387</v>
      </c>
      <c r="N48" s="62">
        <v>409</v>
      </c>
      <c r="O48" s="63">
        <v>414</v>
      </c>
      <c r="P48" s="46"/>
      <c r="Q48" s="46"/>
      <c r="R48" s="46"/>
      <c r="S48" s="46"/>
      <c r="T48" s="46"/>
      <c r="U48" s="46"/>
    </row>
    <row r="49" spans="1:21" ht="30.75" customHeight="1" x14ac:dyDescent="0.2">
      <c r="A49" s="46"/>
      <c r="B49" s="1140"/>
      <c r="C49" s="1141"/>
      <c r="D49" s="60"/>
      <c r="E49" s="1146" t="s">
        <v>14</v>
      </c>
      <c r="F49" s="1146"/>
      <c r="G49" s="1146"/>
      <c r="H49" s="1146"/>
      <c r="I49" s="1146"/>
      <c r="J49" s="1147"/>
      <c r="K49" s="61">
        <v>116</v>
      </c>
      <c r="L49" s="62">
        <v>135</v>
      </c>
      <c r="M49" s="62">
        <v>110</v>
      </c>
      <c r="N49" s="62">
        <v>83</v>
      </c>
      <c r="O49" s="63">
        <v>66</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491</v>
      </c>
      <c r="L50" s="62" t="s">
        <v>491</v>
      </c>
      <c r="M50" s="62" t="s">
        <v>491</v>
      </c>
      <c r="N50" s="62" t="s">
        <v>491</v>
      </c>
      <c r="O50" s="63" t="s">
        <v>491</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733</v>
      </c>
      <c r="L52" s="62">
        <v>754</v>
      </c>
      <c r="M52" s="62">
        <v>755</v>
      </c>
      <c r="N52" s="62">
        <v>764</v>
      </c>
      <c r="O52" s="63">
        <v>769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530</v>
      </c>
      <c r="L53" s="67">
        <v>572</v>
      </c>
      <c r="M53" s="67">
        <v>609</v>
      </c>
      <c r="N53" s="67">
        <v>626</v>
      </c>
      <c r="O53" s="68">
        <v>636</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tzk4fYNhQbcDWHNlssPzFD1BZtjUv0RPbTlzLHPveVsmqJIylT5eTj1Y7JUwkkIqHiszLypdYxX3m49fdck5w==" saltValue="94ZwfVSjTkGvkFuWRT3w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8740</v>
      </c>
      <c r="J41" s="343">
        <v>8828</v>
      </c>
      <c r="K41" s="343">
        <v>8801</v>
      </c>
      <c r="L41" s="343">
        <v>8692</v>
      </c>
      <c r="M41" s="344">
        <v>8727</v>
      </c>
    </row>
    <row r="42" spans="2:13" ht="27.75" customHeight="1" x14ac:dyDescent="0.2">
      <c r="B42" s="1171"/>
      <c r="C42" s="1172"/>
      <c r="D42" s="104"/>
      <c r="E42" s="1177" t="s">
        <v>32</v>
      </c>
      <c r="F42" s="1177"/>
      <c r="G42" s="1177"/>
      <c r="H42" s="1178"/>
      <c r="I42" s="345" t="s">
        <v>491</v>
      </c>
      <c r="J42" s="346" t="s">
        <v>491</v>
      </c>
      <c r="K42" s="346">
        <v>0</v>
      </c>
      <c r="L42" s="346">
        <v>0</v>
      </c>
      <c r="M42" s="347">
        <v>0</v>
      </c>
    </row>
    <row r="43" spans="2:13" ht="27.75" customHeight="1" x14ac:dyDescent="0.2">
      <c r="B43" s="1171"/>
      <c r="C43" s="1172"/>
      <c r="D43" s="104"/>
      <c r="E43" s="1177" t="s">
        <v>33</v>
      </c>
      <c r="F43" s="1177"/>
      <c r="G43" s="1177"/>
      <c r="H43" s="1178"/>
      <c r="I43" s="345">
        <v>4791</v>
      </c>
      <c r="J43" s="346">
        <v>4813</v>
      </c>
      <c r="K43" s="346">
        <v>4961</v>
      </c>
      <c r="L43" s="346">
        <v>4985</v>
      </c>
      <c r="M43" s="347">
        <v>5102</v>
      </c>
    </row>
    <row r="44" spans="2:13" ht="27.75" customHeight="1" x14ac:dyDescent="0.2">
      <c r="B44" s="1171"/>
      <c r="C44" s="1172"/>
      <c r="D44" s="104"/>
      <c r="E44" s="1177" t="s">
        <v>34</v>
      </c>
      <c r="F44" s="1177"/>
      <c r="G44" s="1177"/>
      <c r="H44" s="1178"/>
      <c r="I44" s="345">
        <v>714</v>
      </c>
      <c r="J44" s="346">
        <v>687</v>
      </c>
      <c r="K44" s="346">
        <v>735</v>
      </c>
      <c r="L44" s="346">
        <v>714</v>
      </c>
      <c r="M44" s="347">
        <v>654</v>
      </c>
    </row>
    <row r="45" spans="2:13" ht="27.75" customHeight="1" x14ac:dyDescent="0.2">
      <c r="B45" s="1171"/>
      <c r="C45" s="1172"/>
      <c r="D45" s="104"/>
      <c r="E45" s="1177" t="s">
        <v>35</v>
      </c>
      <c r="F45" s="1177"/>
      <c r="G45" s="1177"/>
      <c r="H45" s="1178"/>
      <c r="I45" s="345">
        <v>403</v>
      </c>
      <c r="J45" s="346">
        <v>324</v>
      </c>
      <c r="K45" s="346">
        <v>293</v>
      </c>
      <c r="L45" s="346">
        <v>245</v>
      </c>
      <c r="M45" s="347">
        <v>192</v>
      </c>
    </row>
    <row r="46" spans="2:13" ht="27.75" customHeight="1" x14ac:dyDescent="0.2">
      <c r="B46" s="1171"/>
      <c r="C46" s="1172"/>
      <c r="D46" s="105"/>
      <c r="E46" s="1177" t="s">
        <v>36</v>
      </c>
      <c r="F46" s="1177"/>
      <c r="G46" s="1177"/>
      <c r="H46" s="1178"/>
      <c r="I46" s="345" t="s">
        <v>491</v>
      </c>
      <c r="J46" s="346" t="s">
        <v>491</v>
      </c>
      <c r="K46" s="346" t="s">
        <v>491</v>
      </c>
      <c r="L46" s="346" t="s">
        <v>491</v>
      </c>
      <c r="M46" s="347" t="s">
        <v>491</v>
      </c>
    </row>
    <row r="47" spans="2:13" ht="27.75" customHeight="1" x14ac:dyDescent="0.2">
      <c r="B47" s="1171"/>
      <c r="C47" s="1172"/>
      <c r="D47" s="106"/>
      <c r="E47" s="1179" t="s">
        <v>37</v>
      </c>
      <c r="F47" s="1180"/>
      <c r="G47" s="1180"/>
      <c r="H47" s="1181"/>
      <c r="I47" s="345" t="s">
        <v>491</v>
      </c>
      <c r="J47" s="346" t="s">
        <v>491</v>
      </c>
      <c r="K47" s="346" t="s">
        <v>491</v>
      </c>
      <c r="L47" s="346" t="s">
        <v>491</v>
      </c>
      <c r="M47" s="347" t="s">
        <v>491</v>
      </c>
    </row>
    <row r="48" spans="2:13" ht="27.75" customHeight="1" x14ac:dyDescent="0.2">
      <c r="B48" s="1171"/>
      <c r="C48" s="1172"/>
      <c r="D48" s="104"/>
      <c r="E48" s="1177" t="s">
        <v>38</v>
      </c>
      <c r="F48" s="1177"/>
      <c r="G48" s="1177"/>
      <c r="H48" s="1178"/>
      <c r="I48" s="345" t="s">
        <v>491</v>
      </c>
      <c r="J48" s="346" t="s">
        <v>491</v>
      </c>
      <c r="K48" s="346" t="s">
        <v>491</v>
      </c>
      <c r="L48" s="346" t="s">
        <v>491</v>
      </c>
      <c r="M48" s="347" t="s">
        <v>491</v>
      </c>
    </row>
    <row r="49" spans="2:13" ht="27.75" customHeight="1" x14ac:dyDescent="0.2">
      <c r="B49" s="1173"/>
      <c r="C49" s="1174"/>
      <c r="D49" s="104"/>
      <c r="E49" s="1177" t="s">
        <v>39</v>
      </c>
      <c r="F49" s="1177"/>
      <c r="G49" s="1177"/>
      <c r="H49" s="1178"/>
      <c r="I49" s="345" t="s">
        <v>491</v>
      </c>
      <c r="J49" s="346" t="s">
        <v>491</v>
      </c>
      <c r="K49" s="346" t="s">
        <v>491</v>
      </c>
      <c r="L49" s="346" t="s">
        <v>491</v>
      </c>
      <c r="M49" s="347" t="s">
        <v>491</v>
      </c>
    </row>
    <row r="50" spans="2:13" ht="27.75" customHeight="1" x14ac:dyDescent="0.2">
      <c r="B50" s="1182" t="s">
        <v>40</v>
      </c>
      <c r="C50" s="1183"/>
      <c r="D50" s="107"/>
      <c r="E50" s="1177" t="s">
        <v>41</v>
      </c>
      <c r="F50" s="1177"/>
      <c r="G50" s="1177"/>
      <c r="H50" s="1178"/>
      <c r="I50" s="345">
        <v>2989</v>
      </c>
      <c r="J50" s="346">
        <v>3049</v>
      </c>
      <c r="K50" s="346">
        <v>3972</v>
      </c>
      <c r="L50" s="346">
        <v>4564</v>
      </c>
      <c r="M50" s="347">
        <v>4183</v>
      </c>
    </row>
    <row r="51" spans="2:13" ht="27.75" customHeight="1" x14ac:dyDescent="0.2">
      <c r="B51" s="1171"/>
      <c r="C51" s="1172"/>
      <c r="D51" s="104"/>
      <c r="E51" s="1177" t="s">
        <v>42</v>
      </c>
      <c r="F51" s="1177"/>
      <c r="G51" s="1177"/>
      <c r="H51" s="1178"/>
      <c r="I51" s="345">
        <v>845</v>
      </c>
      <c r="J51" s="346">
        <v>874</v>
      </c>
      <c r="K51" s="346">
        <v>939</v>
      </c>
      <c r="L51" s="346">
        <v>992</v>
      </c>
      <c r="M51" s="347">
        <v>1032</v>
      </c>
    </row>
    <row r="52" spans="2:13" ht="27.75" customHeight="1" x14ac:dyDescent="0.2">
      <c r="B52" s="1173"/>
      <c r="C52" s="1174"/>
      <c r="D52" s="104"/>
      <c r="E52" s="1177" t="s">
        <v>43</v>
      </c>
      <c r="F52" s="1177"/>
      <c r="G52" s="1177"/>
      <c r="H52" s="1178"/>
      <c r="I52" s="345">
        <v>8200</v>
      </c>
      <c r="J52" s="346">
        <v>8285</v>
      </c>
      <c r="K52" s="346">
        <v>8246</v>
      </c>
      <c r="L52" s="346">
        <v>8150</v>
      </c>
      <c r="M52" s="347">
        <v>8092</v>
      </c>
    </row>
    <row r="53" spans="2:13" ht="27.75" customHeight="1" thickBot="1" x14ac:dyDescent="0.25">
      <c r="B53" s="1184" t="s">
        <v>19</v>
      </c>
      <c r="C53" s="1185"/>
      <c r="D53" s="108"/>
      <c r="E53" s="1186" t="s">
        <v>44</v>
      </c>
      <c r="F53" s="1186"/>
      <c r="G53" s="1186"/>
      <c r="H53" s="1187"/>
      <c r="I53" s="348">
        <v>2614</v>
      </c>
      <c r="J53" s="349">
        <v>2445</v>
      </c>
      <c r="K53" s="349">
        <v>1633</v>
      </c>
      <c r="L53" s="349">
        <v>930</v>
      </c>
      <c r="M53" s="350">
        <v>1370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qdYGDiXcaAuvRSEoRiw1nPdS6Q7r/pJNQOIYjVKtFJB6vHN49hFzUNVb1uAOtS7+e4guSnoeQuS55PL+OK+qzg==" saltValue="bvLTFENDjHun4Dbxnlgs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1988</v>
      </c>
      <c r="G55" s="120">
        <v>2201</v>
      </c>
      <c r="H55" s="121">
        <v>1812</v>
      </c>
    </row>
    <row r="56" spans="2:8" ht="52.5" customHeight="1" x14ac:dyDescent="0.2">
      <c r="B56" s="122"/>
      <c r="C56" s="1198" t="s">
        <v>47</v>
      </c>
      <c r="D56" s="1198"/>
      <c r="E56" s="1199"/>
      <c r="F56" s="123">
        <v>401</v>
      </c>
      <c r="G56" s="123">
        <v>401</v>
      </c>
      <c r="H56" s="124">
        <v>297</v>
      </c>
    </row>
    <row r="57" spans="2:8" ht="53.25" customHeight="1" x14ac:dyDescent="0.2">
      <c r="B57" s="122"/>
      <c r="C57" s="1200" t="s">
        <v>48</v>
      </c>
      <c r="D57" s="1200"/>
      <c r="E57" s="1201"/>
      <c r="F57" s="125">
        <v>1335</v>
      </c>
      <c r="G57" s="125">
        <v>1646</v>
      </c>
      <c r="H57" s="126">
        <v>1693</v>
      </c>
    </row>
    <row r="58" spans="2:8" ht="45.75" customHeight="1" x14ac:dyDescent="0.2">
      <c r="B58" s="127"/>
      <c r="C58" s="1188" t="s">
        <v>552</v>
      </c>
      <c r="D58" s="1189"/>
      <c r="E58" s="1190"/>
      <c r="F58" s="128">
        <v>769</v>
      </c>
      <c r="G58" s="128">
        <v>971</v>
      </c>
      <c r="H58" s="129">
        <v>1033</v>
      </c>
    </row>
    <row r="59" spans="2:8" ht="45.75" customHeight="1" x14ac:dyDescent="0.2">
      <c r="B59" s="127"/>
      <c r="C59" s="1188" t="s">
        <v>553</v>
      </c>
      <c r="D59" s="1189"/>
      <c r="E59" s="1190"/>
      <c r="F59" s="128">
        <v>208</v>
      </c>
      <c r="G59" s="128">
        <v>212</v>
      </c>
      <c r="H59" s="129">
        <v>212</v>
      </c>
    </row>
    <row r="60" spans="2:8" ht="45.75" customHeight="1" x14ac:dyDescent="0.2">
      <c r="B60" s="127"/>
      <c r="C60" s="1188" t="s">
        <v>554</v>
      </c>
      <c r="D60" s="1189"/>
      <c r="E60" s="1190"/>
      <c r="F60" s="128">
        <v>130</v>
      </c>
      <c r="G60" s="128">
        <v>180</v>
      </c>
      <c r="H60" s="129">
        <v>180</v>
      </c>
    </row>
    <row r="61" spans="2:8" ht="45.75" customHeight="1" x14ac:dyDescent="0.2">
      <c r="B61" s="127"/>
      <c r="C61" s="1188" t="s">
        <v>555</v>
      </c>
      <c r="D61" s="1189"/>
      <c r="E61" s="1190"/>
      <c r="F61" s="128">
        <v>92</v>
      </c>
      <c r="G61" s="128">
        <v>98</v>
      </c>
      <c r="H61" s="129">
        <v>98</v>
      </c>
    </row>
    <row r="62" spans="2:8" ht="45.75" customHeight="1" thickBot="1" x14ac:dyDescent="0.25">
      <c r="B62" s="130"/>
      <c r="C62" s="1191" t="s">
        <v>556</v>
      </c>
      <c r="D62" s="1192"/>
      <c r="E62" s="1193"/>
      <c r="F62" s="131">
        <v>16</v>
      </c>
      <c r="G62" s="131">
        <v>60</v>
      </c>
      <c r="H62" s="132">
        <v>53</v>
      </c>
    </row>
    <row r="63" spans="2:8" ht="52.5" customHeight="1" thickBot="1" x14ac:dyDescent="0.25">
      <c r="B63" s="133"/>
      <c r="C63" s="1194" t="s">
        <v>49</v>
      </c>
      <c r="D63" s="1194"/>
      <c r="E63" s="1195"/>
      <c r="F63" s="134">
        <v>3724</v>
      </c>
      <c r="G63" s="134">
        <v>4247</v>
      </c>
      <c r="H63" s="135">
        <v>3802</v>
      </c>
    </row>
    <row r="64" spans="2:8" ht="13.2" x14ac:dyDescent="0.2"/>
  </sheetData>
  <sheetProtection algorithmName="SHA-512" hashValue="qtuNzdjdCPk6N1WlJIEIXi72wnhDPr1XPaclXdOZbU5fIX4akxIDmZfFA+kjpijS0VXDqfRsI0deJkQWMuQJNA==" saltValue="WKFGUYdLSyC+dL0O+rfe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52356</v>
      </c>
      <c r="E3" s="154"/>
      <c r="F3" s="155">
        <v>83103</v>
      </c>
      <c r="G3" s="156"/>
      <c r="H3" s="157"/>
    </row>
    <row r="4" spans="1:8" x14ac:dyDescent="0.2">
      <c r="A4" s="158"/>
      <c r="B4" s="159"/>
      <c r="C4" s="160"/>
      <c r="D4" s="161">
        <v>26924</v>
      </c>
      <c r="E4" s="162"/>
      <c r="F4" s="163">
        <v>41378</v>
      </c>
      <c r="G4" s="164"/>
      <c r="H4" s="165"/>
    </row>
    <row r="5" spans="1:8" x14ac:dyDescent="0.2">
      <c r="A5" s="146" t="s">
        <v>523</v>
      </c>
      <c r="B5" s="151"/>
      <c r="C5" s="152"/>
      <c r="D5" s="153">
        <v>45136</v>
      </c>
      <c r="E5" s="154"/>
      <c r="F5" s="155">
        <v>84459</v>
      </c>
      <c r="G5" s="156"/>
      <c r="H5" s="157"/>
    </row>
    <row r="6" spans="1:8" x14ac:dyDescent="0.2">
      <c r="A6" s="158"/>
      <c r="B6" s="159"/>
      <c r="C6" s="160"/>
      <c r="D6" s="161">
        <v>33116</v>
      </c>
      <c r="E6" s="162"/>
      <c r="F6" s="163">
        <v>47314</v>
      </c>
      <c r="G6" s="164"/>
      <c r="H6" s="165"/>
    </row>
    <row r="7" spans="1:8" x14ac:dyDescent="0.2">
      <c r="A7" s="146" t="s">
        <v>524</v>
      </c>
      <c r="B7" s="151"/>
      <c r="C7" s="152"/>
      <c r="D7" s="153">
        <v>44873</v>
      </c>
      <c r="E7" s="154"/>
      <c r="F7" s="155">
        <v>74568</v>
      </c>
      <c r="G7" s="156"/>
      <c r="H7" s="157"/>
    </row>
    <row r="8" spans="1:8" x14ac:dyDescent="0.2">
      <c r="A8" s="158"/>
      <c r="B8" s="159"/>
      <c r="C8" s="160"/>
      <c r="D8" s="161">
        <v>26142</v>
      </c>
      <c r="E8" s="162"/>
      <c r="F8" s="163">
        <v>42558</v>
      </c>
      <c r="G8" s="164"/>
      <c r="H8" s="165"/>
    </row>
    <row r="9" spans="1:8" x14ac:dyDescent="0.2">
      <c r="A9" s="146" t="s">
        <v>525</v>
      </c>
      <c r="B9" s="151"/>
      <c r="C9" s="152"/>
      <c r="D9" s="153">
        <v>56265</v>
      </c>
      <c r="E9" s="154"/>
      <c r="F9" s="155">
        <v>73693</v>
      </c>
      <c r="G9" s="156"/>
      <c r="H9" s="157"/>
    </row>
    <row r="10" spans="1:8" x14ac:dyDescent="0.2">
      <c r="A10" s="158"/>
      <c r="B10" s="159"/>
      <c r="C10" s="160"/>
      <c r="D10" s="161">
        <v>29587</v>
      </c>
      <c r="E10" s="162"/>
      <c r="F10" s="163">
        <v>44203</v>
      </c>
      <c r="G10" s="164"/>
      <c r="H10" s="165"/>
    </row>
    <row r="11" spans="1:8" x14ac:dyDescent="0.2">
      <c r="A11" s="146" t="s">
        <v>526</v>
      </c>
      <c r="B11" s="151"/>
      <c r="C11" s="152"/>
      <c r="D11" s="153">
        <v>61109</v>
      </c>
      <c r="E11" s="154"/>
      <c r="F11" s="155">
        <v>79401</v>
      </c>
      <c r="G11" s="156"/>
      <c r="H11" s="157"/>
    </row>
    <row r="12" spans="1:8" x14ac:dyDescent="0.2">
      <c r="A12" s="158"/>
      <c r="B12" s="159"/>
      <c r="C12" s="166"/>
      <c r="D12" s="161">
        <v>38341</v>
      </c>
      <c r="E12" s="162"/>
      <c r="F12" s="163">
        <v>49347</v>
      </c>
      <c r="G12" s="164"/>
      <c r="H12" s="165"/>
    </row>
    <row r="13" spans="1:8" x14ac:dyDescent="0.2">
      <c r="A13" s="146"/>
      <c r="B13" s="151"/>
      <c r="C13" s="152"/>
      <c r="D13" s="153">
        <v>51948</v>
      </c>
      <c r="E13" s="154"/>
      <c r="F13" s="155">
        <v>79045</v>
      </c>
      <c r="G13" s="167"/>
      <c r="H13" s="157"/>
    </row>
    <row r="14" spans="1:8" x14ac:dyDescent="0.2">
      <c r="A14" s="158"/>
      <c r="B14" s="159"/>
      <c r="C14" s="160"/>
      <c r="D14" s="161">
        <v>30822</v>
      </c>
      <c r="E14" s="162"/>
      <c r="F14" s="163">
        <v>44960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13.55</v>
      </c>
      <c r="C19" s="168">
        <f>ROUND(VALUE(SUBSTITUTE(実質収支比率等に係る経年分析!G$48,"▲","-")),2)</f>
        <v>17.55</v>
      </c>
      <c r="D19" s="168">
        <f>ROUND(VALUE(SUBSTITUTE(実質収支比率等に係る経年分析!H$48,"▲","-")),2)</f>
        <v>20.97</v>
      </c>
      <c r="E19" s="168">
        <f>ROUND(VALUE(SUBSTITUTE(実質収支比率等に係る経年分析!I$48,"▲","-")),2)</f>
        <v>12.96</v>
      </c>
      <c r="F19" s="168">
        <f>ROUND(VALUE(SUBSTITUTE(実質収支比率等に係る経年分析!J$48,"▲","-")),2)</f>
        <v>14.5</v>
      </c>
    </row>
    <row r="20" spans="1:11" x14ac:dyDescent="0.2">
      <c r="A20" s="168" t="s">
        <v>53</v>
      </c>
      <c r="B20" s="168">
        <f>ROUND(VALUE(SUBSTITUTE(実質収支比率等に係る経年分析!F$47,"▲","-")),2)</f>
        <v>38.68</v>
      </c>
      <c r="C20" s="168">
        <f>ROUND(VALUE(SUBSTITUTE(実質収支比率等に係る経年分析!G$47,"▲","-")),2)</f>
        <v>34.130000000000003</v>
      </c>
      <c r="D20" s="168">
        <f>ROUND(VALUE(SUBSTITUTE(実質収支比率等に係る経年分析!H$47,"▲","-")),2)</f>
        <v>35.24</v>
      </c>
      <c r="E20" s="168">
        <f>ROUND(VALUE(SUBSTITUTE(実質収支比率等に係る経年分析!I$47,"▲","-")),2)</f>
        <v>40.42</v>
      </c>
      <c r="F20" s="168">
        <f>ROUND(VALUE(SUBSTITUTE(実質収支比率等に係る経年分析!J$47,"▲","-")),2)</f>
        <v>32.729999999999997</v>
      </c>
    </row>
    <row r="21" spans="1:11" x14ac:dyDescent="0.2">
      <c r="A21" s="168" t="s">
        <v>54</v>
      </c>
      <c r="B21" s="168">
        <f>IF(ISNUMBER(VALUE(SUBSTITUTE(実質収支比率等に係る経年分析!F$49,"▲","-"))),ROUND(VALUE(SUBSTITUTE(実質収支比率等に係る経年分析!F$49,"▲","-")),2),NA())</f>
        <v>-7.43</v>
      </c>
      <c r="C21" s="168">
        <f>IF(ISNUMBER(VALUE(SUBSTITUTE(実質収支比率等に係る経年分析!G$49,"▲","-"))),ROUND(VALUE(SUBSTITUTE(実質収支比率等に係る経年分析!G$49,"▲","-")),2),NA())</f>
        <v>2.3199999999999998</v>
      </c>
      <c r="D21" s="168">
        <f>IF(ISNUMBER(VALUE(SUBSTITUTE(実質収支比率等に係る経年分析!H$49,"▲","-"))),ROUND(VALUE(SUBSTITUTE(実質収支比率等に係る経年分析!H$49,"▲","-")),2),NA())</f>
        <v>4.62</v>
      </c>
      <c r="E21" s="168">
        <f>IF(ISNUMBER(VALUE(SUBSTITUTE(実質収支比率等に係る経年分析!I$49,"▲","-"))),ROUND(VALUE(SUBSTITUTE(実質収支比率等に係る経年分析!I$49,"▲","-")),2),NA())</f>
        <v>-8.5500000000000007</v>
      </c>
      <c r="F21" s="168">
        <f>IF(ISNUMBER(VALUE(SUBSTITUTE(実質収支比率等に係る経年分析!J$49,"▲","-"))),ROUND(VALUE(SUBSTITUTE(実質収支比率等に係る経年分析!J$49,"▲","-")),2),NA())</f>
        <v>-5.27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三倉簡易水道事業特別会計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0.28999999999999998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0.23</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4.13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2.96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2.4300000000000002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v>
      </c>
    </row>
    <row r="33" spans="1:16" x14ac:dyDescent="0.2">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2.5499999999999998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3.31</v>
      </c>
    </row>
    <row r="34" spans="1:16" x14ac:dyDescent="0.2">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5.78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3.75</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7.19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17.54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733</v>
      </c>
      <c r="E42" s="170"/>
      <c r="F42" s="170"/>
      <c r="G42" s="170">
        <f>'実質公債費比率（分子）の構造'!L$52</f>
        <v>754</v>
      </c>
      <c r="H42" s="170"/>
      <c r="I42" s="170"/>
      <c r="J42" s="170">
        <f>'実質公債費比率（分子）の構造'!M$52</f>
        <v>755</v>
      </c>
      <c r="K42" s="170"/>
      <c r="L42" s="170"/>
      <c r="M42" s="170">
        <f>'実質公債費比率（分子）の構造'!N$52</f>
        <v>764</v>
      </c>
      <c r="N42" s="170"/>
      <c r="O42" s="170"/>
      <c r="P42" s="170">
        <f>'実質公債費比率（分子）の構造'!O$52</f>
        <v>769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116</v>
      </c>
      <c r="C45" s="170"/>
      <c r="D45" s="170"/>
      <c r="E45" s="170">
        <f>'実質公債費比率（分子）の構造'!L$49</f>
        <v>135</v>
      </c>
      <c r="F45" s="170"/>
      <c r="G45" s="170"/>
      <c r="H45" s="170">
        <f>'実質公債費比率（分子）の構造'!M$49</f>
        <v>110</v>
      </c>
      <c r="I45" s="170"/>
      <c r="J45" s="170"/>
      <c r="K45" s="170">
        <f>'実質公債費比率（分子）の構造'!N$49</f>
        <v>83</v>
      </c>
      <c r="L45" s="170"/>
      <c r="M45" s="170"/>
      <c r="N45" s="170">
        <f>'実質公債費比率（分子）の構造'!O$49</f>
        <v>66</v>
      </c>
      <c r="O45" s="170"/>
      <c r="P45" s="170"/>
    </row>
    <row r="46" spans="1:16" x14ac:dyDescent="0.2">
      <c r="A46" s="170" t="s">
        <v>64</v>
      </c>
      <c r="B46" s="170">
        <f>'実質公債費比率（分子）の構造'!K$48</f>
        <v>340</v>
      </c>
      <c r="C46" s="170"/>
      <c r="D46" s="170"/>
      <c r="E46" s="170">
        <f>'実質公債費比率（分子）の構造'!L$48</f>
        <v>363</v>
      </c>
      <c r="F46" s="170"/>
      <c r="G46" s="170"/>
      <c r="H46" s="170">
        <f>'実質公債費比率（分子）の構造'!M$48</f>
        <v>387</v>
      </c>
      <c r="I46" s="170"/>
      <c r="J46" s="170"/>
      <c r="K46" s="170">
        <f>'実質公債費比率（分子）の構造'!N$48</f>
        <v>409</v>
      </c>
      <c r="L46" s="170"/>
      <c r="M46" s="170"/>
      <c r="N46" s="170">
        <f>'実質公債費比率（分子）の構造'!O$48</f>
        <v>414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807</v>
      </c>
      <c r="C49" s="170"/>
      <c r="D49" s="170"/>
      <c r="E49" s="170">
        <f>'実質公債費比率（分子）の構造'!L$45</f>
        <v>828</v>
      </c>
      <c r="F49" s="170"/>
      <c r="G49" s="170"/>
      <c r="H49" s="170">
        <f>'実質公債費比率（分子）の構造'!M$45</f>
        <v>867</v>
      </c>
      <c r="I49" s="170"/>
      <c r="J49" s="170"/>
      <c r="K49" s="170">
        <f>'実質公債費比率（分子）の構造'!N$45</f>
        <v>898</v>
      </c>
      <c r="L49" s="170"/>
      <c r="M49" s="170"/>
      <c r="N49" s="170">
        <f>'実質公債費比率（分子）の構造'!O$45</f>
        <v>925</v>
      </c>
      <c r="O49" s="170"/>
      <c r="P49" s="170"/>
    </row>
    <row r="50" spans="1:16" x14ac:dyDescent="0.2">
      <c r="A50" s="170" t="s">
        <v>67</v>
      </c>
      <c r="B50" s="170" t="e">
        <f>NA()</f>
        <v>#N/A</v>
      </c>
      <c r="C50" s="170">
        <f>IF(ISNUMBER('実質公債費比率（分子）の構造'!K$53),'実質公債費比率（分子）の構造'!K$53,NA())</f>
        <v>530</v>
      </c>
      <c r="D50" s="170" t="e">
        <f>NA()</f>
        <v>#N/A</v>
      </c>
      <c r="E50" s="170" t="e">
        <f>NA()</f>
        <v>#N/A</v>
      </c>
      <c r="F50" s="170">
        <f>IF(ISNUMBER('実質公債費比率（分子）の構造'!L$53),'実質公債費比率（分子）の構造'!L$53,NA())</f>
        <v>572</v>
      </c>
      <c r="G50" s="170" t="e">
        <f>NA()</f>
        <v>#N/A</v>
      </c>
      <c r="H50" s="170" t="e">
        <f>NA()</f>
        <v>#N/A</v>
      </c>
      <c r="I50" s="170">
        <f>IF(ISNUMBER('実質公債費比率（分子）の構造'!M$53),'実質公債費比率（分子）の構造'!M$53,NA())</f>
        <v>609</v>
      </c>
      <c r="J50" s="170" t="e">
        <f>NA()</f>
        <v>#N/A</v>
      </c>
      <c r="K50" s="170" t="e">
        <f>NA()</f>
        <v>#N/A</v>
      </c>
      <c r="L50" s="170">
        <f>IF(ISNUMBER('実質公債費比率（分子）の構造'!N$53),'実質公債費比率（分子）の構造'!N$53,NA())</f>
        <v>626</v>
      </c>
      <c r="M50" s="170" t="e">
        <f>NA()</f>
        <v>#N/A</v>
      </c>
      <c r="N50" s="170" t="e">
        <f>NA()</f>
        <v>#N/A</v>
      </c>
      <c r="O50" s="170">
        <f>IF(ISNUMBER('実質公債費比率（分子）の構造'!O$53),'実質公債費比率（分子）の構造'!O$53,NA())</f>
        <v>636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8200</v>
      </c>
      <c r="E56" s="169"/>
      <c r="F56" s="169"/>
      <c r="G56" s="169">
        <f>'将来負担比率（分子）の構造'!J$52</f>
        <v>8285</v>
      </c>
      <c r="H56" s="169"/>
      <c r="I56" s="169"/>
      <c r="J56" s="169">
        <f>'将来負担比率（分子）の構造'!K$52</f>
        <v>8246</v>
      </c>
      <c r="K56" s="169"/>
      <c r="L56" s="169"/>
      <c r="M56" s="169">
        <f>'将来負担比率（分子）の構造'!L$52</f>
        <v>8150</v>
      </c>
      <c r="N56" s="169"/>
      <c r="O56" s="169"/>
      <c r="P56" s="169">
        <f>'将来負担比率（分子）の構造'!M$52</f>
        <v>8092</v>
      </c>
    </row>
    <row r="57" spans="1:16" x14ac:dyDescent="0.2">
      <c r="A57" s="169" t="s">
        <v>42</v>
      </c>
      <c r="B57" s="169"/>
      <c r="C57" s="169"/>
      <c r="D57" s="169">
        <f>'将来負担比率（分子）の構造'!I$51</f>
        <v>845</v>
      </c>
      <c r="E57" s="169"/>
      <c r="F57" s="169"/>
      <c r="G57" s="169">
        <f>'将来負担比率（分子）の構造'!J$51</f>
        <v>874</v>
      </c>
      <c r="H57" s="169"/>
      <c r="I57" s="169"/>
      <c r="J57" s="169">
        <f>'将来負担比率（分子）の構造'!K$51</f>
        <v>939</v>
      </c>
      <c r="K57" s="169"/>
      <c r="L57" s="169"/>
      <c r="M57" s="169">
        <f>'将来負担比率（分子）の構造'!L$51</f>
        <v>992</v>
      </c>
      <c r="N57" s="169"/>
      <c r="O57" s="169"/>
      <c r="P57" s="169">
        <f>'将来負担比率（分子）の構造'!M$51</f>
        <v>1032</v>
      </c>
    </row>
    <row r="58" spans="1:16" x14ac:dyDescent="0.2">
      <c r="A58" s="169" t="s">
        <v>41</v>
      </c>
      <c r="B58" s="169"/>
      <c r="C58" s="169"/>
      <c r="D58" s="169">
        <f>'将来負担比率（分子）の構造'!I$50</f>
        <v>2989</v>
      </c>
      <c r="E58" s="169"/>
      <c r="F58" s="169"/>
      <c r="G58" s="169">
        <f>'将来負担比率（分子）の構造'!J$50</f>
        <v>3049</v>
      </c>
      <c r="H58" s="169"/>
      <c r="I58" s="169"/>
      <c r="J58" s="169">
        <f>'将来負担比率（分子）の構造'!K$50</f>
        <v>3972</v>
      </c>
      <c r="K58" s="169"/>
      <c r="L58" s="169"/>
      <c r="M58" s="169">
        <f>'将来負担比率（分子）の構造'!L$50</f>
        <v>4564</v>
      </c>
      <c r="N58" s="169"/>
      <c r="O58" s="169"/>
      <c r="P58" s="169">
        <f>'将来負担比率（分子）の構造'!M$50</f>
        <v>4183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403</v>
      </c>
      <c r="C62" s="169"/>
      <c r="D62" s="169"/>
      <c r="E62" s="169">
        <f>'将来負担比率（分子）の構造'!J$45</f>
        <v>324</v>
      </c>
      <c r="F62" s="169"/>
      <c r="G62" s="169"/>
      <c r="H62" s="169">
        <f>'将来負担比率（分子）の構造'!K$45</f>
        <v>293</v>
      </c>
      <c r="I62" s="169"/>
      <c r="J62" s="169"/>
      <c r="K62" s="169">
        <f>'将来負担比率（分子）の構造'!L$45</f>
        <v>245</v>
      </c>
      <c r="L62" s="169"/>
      <c r="M62" s="169"/>
      <c r="N62" s="169">
        <f>'将来負担比率（分子）の構造'!M$45</f>
        <v>192</v>
      </c>
      <c r="O62" s="169"/>
      <c r="P62" s="169"/>
    </row>
    <row r="63" spans="1:16" x14ac:dyDescent="0.2">
      <c r="A63" s="169" t="s">
        <v>34</v>
      </c>
      <c r="B63" s="169">
        <f>'将来負担比率（分子）の構造'!I$44</f>
        <v>714</v>
      </c>
      <c r="C63" s="169"/>
      <c r="D63" s="169"/>
      <c r="E63" s="169">
        <f>'将来負担比率（分子）の構造'!J$44</f>
        <v>687</v>
      </c>
      <c r="F63" s="169"/>
      <c r="G63" s="169"/>
      <c r="H63" s="169">
        <f>'将来負担比率（分子）の構造'!K$44</f>
        <v>735</v>
      </c>
      <c r="I63" s="169"/>
      <c r="J63" s="169"/>
      <c r="K63" s="169">
        <f>'将来負担比率（分子）の構造'!L$44</f>
        <v>714</v>
      </c>
      <c r="L63" s="169"/>
      <c r="M63" s="169"/>
      <c r="N63" s="169">
        <f>'将来負担比率（分子）の構造'!M$44</f>
        <v>654</v>
      </c>
      <c r="O63" s="169"/>
      <c r="P63" s="169"/>
    </row>
    <row r="64" spans="1:16" x14ac:dyDescent="0.2">
      <c r="A64" s="169" t="s">
        <v>33</v>
      </c>
      <c r="B64" s="169">
        <f>'将来負担比率（分子）の構造'!I$43</f>
        <v>4791</v>
      </c>
      <c r="C64" s="169"/>
      <c r="D64" s="169"/>
      <c r="E64" s="169">
        <f>'将来負担比率（分子）の構造'!J$43</f>
        <v>4813</v>
      </c>
      <c r="F64" s="169"/>
      <c r="G64" s="169"/>
      <c r="H64" s="169">
        <f>'将来負担比率（分子）の構造'!K$43</f>
        <v>4961</v>
      </c>
      <c r="I64" s="169"/>
      <c r="J64" s="169"/>
      <c r="K64" s="169">
        <f>'将来負担比率（分子）の構造'!L$43</f>
        <v>4985</v>
      </c>
      <c r="L64" s="169"/>
      <c r="M64" s="169"/>
      <c r="N64" s="169">
        <f>'将来負担比率（分子）の構造'!M$43</f>
        <v>5102</v>
      </c>
      <c r="O64" s="169"/>
      <c r="P64" s="169"/>
    </row>
    <row r="65" spans="1:16" x14ac:dyDescent="0.2">
      <c r="A65" s="169" t="s">
        <v>32</v>
      </c>
      <c r="B65" s="169" t="str">
        <f>'将来負担比率（分子）の構造'!I$42</f>
        <v>-</v>
      </c>
      <c r="C65" s="169"/>
      <c r="D65" s="169"/>
      <c r="E65" s="169" t="str">
        <f>'将来負担比率（分子）の構造'!J$42</f>
        <v>-</v>
      </c>
      <c r="F65" s="169"/>
      <c r="G65" s="169"/>
      <c r="H65" s="169">
        <f>'将来負担比率（分子）の構造'!K$42</f>
        <v>0</v>
      </c>
      <c r="I65" s="169"/>
      <c r="J65" s="169"/>
      <c r="K65" s="169">
        <f>'将来負担比率（分子）の構造'!L$42</f>
        <v>0</v>
      </c>
      <c r="L65" s="169"/>
      <c r="M65" s="169"/>
      <c r="N65" s="169">
        <f>'将来負担比率（分子）の構造'!M$42</f>
        <v>0</v>
      </c>
      <c r="O65" s="169"/>
      <c r="P65" s="169"/>
    </row>
    <row r="66" spans="1:16" x14ac:dyDescent="0.2">
      <c r="A66" s="169" t="s">
        <v>31</v>
      </c>
      <c r="B66" s="169">
        <f>'将来負担比率（分子）の構造'!I$41</f>
        <v>8740</v>
      </c>
      <c r="C66" s="169"/>
      <c r="D66" s="169"/>
      <c r="E66" s="169">
        <f>'将来負担比率（分子）の構造'!J$41</f>
        <v>8828</v>
      </c>
      <c r="F66" s="169"/>
      <c r="G66" s="169"/>
      <c r="H66" s="169">
        <f>'将来負担比率（分子）の構造'!K$41</f>
        <v>8801</v>
      </c>
      <c r="I66" s="169"/>
      <c r="J66" s="169"/>
      <c r="K66" s="169">
        <f>'将来負担比率（分子）の構造'!L$41</f>
        <v>8692</v>
      </c>
      <c r="L66" s="169"/>
      <c r="M66" s="169"/>
      <c r="N66" s="169">
        <f>'将来負担比率（分子）の構造'!M$41</f>
        <v>8727</v>
      </c>
      <c r="O66" s="169"/>
      <c r="P66" s="169"/>
    </row>
    <row r="67" spans="1:16" x14ac:dyDescent="0.2">
      <c r="A67" s="169" t="s">
        <v>71</v>
      </c>
      <c r="B67" s="169" t="e">
        <f>NA()</f>
        <v>#N/A</v>
      </c>
      <c r="C67" s="169">
        <f>IF(ISNUMBER('将来負担比率（分子）の構造'!I$53), IF('将来負担比率（分子）の構造'!I$53 &lt; 0, 0, '将来負担比率（分子）の構造'!I$53), NA())</f>
        <v>2614</v>
      </c>
      <c r="D67" s="169" t="e">
        <f>NA()</f>
        <v>#N/A</v>
      </c>
      <c r="E67" s="169" t="e">
        <f>NA()</f>
        <v>#N/A</v>
      </c>
      <c r="F67" s="169">
        <f>IF(ISNUMBER('将来負担比率（分子）の構造'!J$53), IF('将来負担比率（分子）の構造'!J$53 &lt; 0, 0, '将来負担比率（分子）の構造'!J$53), NA())</f>
        <v>2445</v>
      </c>
      <c r="G67" s="169" t="e">
        <f>NA()</f>
        <v>#N/A</v>
      </c>
      <c r="H67" s="169" t="e">
        <f>NA()</f>
        <v>#N/A</v>
      </c>
      <c r="I67" s="169">
        <f>IF(ISNUMBER('将来負担比率（分子）の構造'!K$53), IF('将来負担比率（分子）の構造'!K$53 &lt; 0, 0, '将来負担比率（分子）の構造'!K$53), NA())</f>
        <v>1633</v>
      </c>
      <c r="J67" s="169" t="e">
        <f>NA()</f>
        <v>#N/A</v>
      </c>
      <c r="K67" s="169" t="e">
        <f>NA()</f>
        <v>#N/A</v>
      </c>
      <c r="L67" s="169">
        <f>IF(ISNUMBER('将来負担比率（分子）の構造'!L$53), IF('将来負担比率（分子）の構造'!L$53 &lt; 0, 0, '将来負担比率（分子）の構造'!L$53), NA())</f>
        <v>930</v>
      </c>
      <c r="M67" s="169" t="e">
        <f>NA()</f>
        <v>#N/A</v>
      </c>
      <c r="N67" s="169" t="e">
        <f>NA()</f>
        <v>#N/A</v>
      </c>
      <c r="O67" s="169">
        <f>IF(ISNUMBER('将来負担比率（分子）の構造'!M$53), IF('将来負担比率（分子）の構造'!M$53 &lt; 0, 0, '将来負担比率（分子）の構造'!M$53), NA())</f>
        <v>1370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1988</v>
      </c>
      <c r="C72" s="173">
        <f>基金残高に係る経年分析!G55</f>
        <v>2201</v>
      </c>
      <c r="D72" s="173">
        <f>基金残高に係る経年分析!H55</f>
        <v>1812</v>
      </c>
    </row>
    <row r="73" spans="1:16" x14ac:dyDescent="0.2">
      <c r="A73" s="172" t="s">
        <v>74</v>
      </c>
      <c r="B73" s="173">
        <f>基金残高に係る経年分析!F56</f>
        <v>401</v>
      </c>
      <c r="C73" s="173">
        <f>基金残高に係る経年分析!G56</f>
        <v>401</v>
      </c>
      <c r="D73" s="173">
        <f>基金残高に係る経年分析!H56</f>
        <v>297</v>
      </c>
    </row>
    <row r="74" spans="1:16" x14ac:dyDescent="0.2">
      <c r="A74" s="172" t="s">
        <v>75</v>
      </c>
      <c r="B74" s="173">
        <f>基金残高に係る経年分析!F57</f>
        <v>1335</v>
      </c>
      <c r="C74" s="173">
        <f>基金残高に係る経年分析!G57</f>
        <v>1646</v>
      </c>
      <c r="D74" s="173">
        <f>基金残高に係る経年分析!H57</f>
        <v>1693</v>
      </c>
    </row>
  </sheetData>
  <sheetProtection algorithmName="SHA-512" hashValue="KIcBUm47/z92wzmMjFnEIHlHCfPfQSd/rYLczBS8BjjxRrQkA2x6Tl4Gd+5V4nd4a69hJVZovzK0/+xxpBsnqg==" saltValue="ifTGNWjbo048RJNQDvuu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森町役場</cp:lastModifiedBy>
  <cp:lastPrinted>2025-03-18T07:18:22Z</cp:lastPrinted>
  <dcterms:created xsi:type="dcterms:W3CDTF">2025-02-19T02:57:20Z</dcterms:created>
  <dcterms:modified xsi:type="dcterms:W3CDTF">2025-03-18T07:24:15Z</dcterms:modified>
  <cp:category/>
</cp:coreProperties>
</file>