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103総務課\04財政関係\23.財政状況資料集_比較分析表等\R5決算\0304\"/>
    </mc:Choice>
  </mc:AlternateContent>
  <xr:revisionPtr revIDLastSave="0" documentId="13_ncr:1_{CF1F5776-D381-46AE-A666-31E86A55A4C3}" xr6:coauthVersionLast="36" xr6:coauthVersionMax="36" xr10:uidLastSave="{00000000-0000-0000-0000-000000000000}"/>
  <bookViews>
    <workbookView xWindow="0" yWindow="0" windowWidth="16620" windowHeight="6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O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E34" i="10"/>
  <c r="BE35" i="10" s="1"/>
  <c r="BE36" i="10" s="1"/>
  <c r="BE37" i="10" s="1"/>
  <c r="BE38" i="10" s="1"/>
</calcChain>
</file>

<file path=xl/sharedStrings.xml><?xml version="1.0" encoding="utf-8"?>
<sst xmlns="http://schemas.openxmlformats.org/spreadsheetml/2006/main" count="1113" uniqueCount="576">
  <si>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</si>
  <si>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</si>
  <si>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</si>
  <si>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</si>
  <si>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</si>
  <si>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</si>
  <si>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</si>
  <si>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</si>
  <si>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</si>
  <si>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</si>
  <si>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</si>
  <si>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</si>
  <si>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</si>
  <si>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</si>
  <si>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</si>
  <si>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</si>
  <si>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</si>
  <si>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</si>
  <si>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</si>
  <si>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</si>
  <si>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</si>
  <si>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</si>
  <si>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</si>
  <si>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</si>
  <si>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</si>
  <si>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</si>
  <si>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</si>
  <si>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</si>
  <si>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</si>
  <si>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</si>
  <si>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</si>
  <si>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</si>
  <si>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</si>
  <si>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</si>
  <si>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</si>
  <si>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</si>
  <si>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</si>
  <si>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</si>
  <si>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</si>
  <si>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</si>
  <si>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</si>
  <si>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</si>
  <si>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</si>
  <si>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</si>
  <si>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</si>
  <si>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</si>
  <si>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</si>
  <si>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</si>
  <si>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</si>
  <si>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</si>
  <si>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</si>
  <si>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</si>
  <si>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</si>
  <si>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</si>
  <si>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</si>
  <si>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</si>
  <si>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</si>
  <si>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</si>
  <si>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</si>
  <si>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</si>
  <si>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</si>
  <si>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</si>
  <si>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</si>
  <si>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</si>
  <si>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</si>
  <si>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</si>
  <si>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</si>
  <si>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</si>
  <si>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</si>
  <si>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</si>
  <si>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</si>
  <si>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</si>
  <si>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</si>
  <si>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</si>
  <si>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</si>
  <si>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</si>
  <si>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</si>
  <si>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</si>
  <si>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</si>
  <si>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</si>
  <si>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</si>
  <si>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</si>
  <si>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</si>
  <si>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</si>
  <si>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</si>
  <si>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</si>
  <si>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</si>
  <si>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</si>
  <si>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</si>
  <si>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</si>
  <si>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</si>
  <si>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</si>
  <si>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</si>
  <si>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</si>
  <si>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</si>
  <si>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</si>
  <si>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</si>
  <si>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</si>
  <si>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</si>
  <si>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</si>
  <si>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</si>
  <si>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</si>
  <si>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</si>
  <si>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</si>
  <si>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</si>
  <si>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</si>
  <si>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</si>
  <si>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</si>
  <si>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</si>
  <si>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</si>
  <si>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</si>
  <si>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</si>
  <si>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</si>
  <si>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</si>
  <si>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</si>
  <si>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</si>
  <si>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</si>
  <si>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</si>
  <si>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</si>
  <si>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</si>
  <si>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</si>
  <si>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</si>
  <si>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</si>
  <si>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</si>
  <si>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</si>
  <si>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</si>
  <si>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</si>
  <si>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</si>
  <si>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</si>
  <si>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</si>
  <si>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</si>
  <si>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</si>
  <si>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</si>
  <si>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</si>
  <si>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</si>
  <si>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</si>
  <si>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</si>
  <si>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</si>
  <si>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</si>
  <si>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</si>
  <si>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</si>
  <si>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</si>
  <si>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</si>
  <si>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</si>
  <si>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</si>
  <si>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</si>
  <si>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</si>
  <si>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</si>
  <si>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</si>
  <si>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</si>
  <si>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</si>
  <si>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</si>
  <si>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</si>
  <si>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</si>
  <si>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</si>
  <si>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</si>
  <si>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</si>
  <si>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</si>
  <si>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</si>
  <si>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</si>
  <si>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</si>
  <si>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</si>
  <si>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</si>
  <si>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</si>
  <si>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</si>
  <si>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</si>
  <si>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</si>
  <si>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</si>
  <si>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</si>
  <si>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</si>
  <si>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</si>
  <si>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</si>
  <si>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</si>
  <si>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</si>
  <si>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</si>
  <si>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</si>
  <si>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</si>
  <si>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</si>
  <si>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</si>
  <si>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</si>
  <si>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</si>
  <si>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</si>
  <si>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</si>
  <si>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</si>
  <si>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</si>
  <si>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</si>
  <si>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</si>
  <si>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</si>
  <si>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</si>
  <si>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</si>
  <si>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</si>
  <si>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</si>
  <si>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</si>
  <si>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</si>
  <si>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</si>
  <si>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</si>
  <si>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</si>
  <si>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</si>
  <si>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</si>
  <si>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</si>
  <si>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</si>
  <si>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</si>
  <si>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</si>
  <si>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静岡県小山町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</si>
  <si>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</si>
  <si>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</si>
  <si>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</si>
  <si>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</si>
  <si>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</si>
  <si>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</si>
  <si>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</si>
  <si>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</si>
  <si>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</si>
  <si>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</si>
  <si>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</si>
  <si>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</si>
  <si>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</si>
  <si>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</si>
  <si>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</si>
  <si>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</si>
  <si>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</si>
  <si>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</si>
  <si>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</si>
  <si>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</si>
  <si>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</si>
  <si>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</si>
  <si>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</si>
  <si>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</si>
  <si>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</si>
  <si>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</si>
  <si>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</si>
  <si>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</si>
  <si>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</si>
  <si>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</si>
  <si>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</si>
  <si>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</si>
  <si>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</si>
  <si>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</si>
  <si>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</si>
  <si>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</si>
  <si>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</si>
  <si>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</si>
  <si>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</si>
  <si>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</si>
  <si>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</si>
  <si>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</si>
  <si>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</si>
  <si>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</si>
  <si>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</si>
  <si>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</si>
  <si>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</si>
  <si>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</si>
  <si>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</si>
  <si>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</si>
  <si>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</si>
  <si>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</si>
  <si>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</si>
  <si>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</si>
  <si>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</si>
  <si>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</si>
  <si>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</si>
  <si>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</si>
  <si>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</si>
  <si>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</si>
  <si>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</si>
  <si>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</si>
  <si>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</si>
  <si>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</si>
  <si>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</si>
  <si>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</si>
  <si>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</si>
  <si>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</si>
  <si>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</si>
  <si>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</si>
  <si>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</si>
  <si>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</si>
  <si>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</si>
  <si>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</si>
  <si>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</si>
  <si>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</si>
  <si>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</si>
  <si>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</si>
  <si>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</si>
  <si>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</si>
  <si>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</si>
  <si>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</si>
  <si>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</si>
  <si>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</si>
  <si>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</si>
  <si>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</si>
  <si>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</si>
  <si>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</si>
  <si>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</si>
  <si>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</si>
  <si>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</si>
  <si>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</si>
  <si>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</si>
  <si>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</si>
  <si>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</si>
  <si>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</si>
  <si>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</si>
  <si>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</si>
  <si>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</si>
  <si>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</si>
  <si>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</si>
  <si>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</si>
  <si>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</si>
  <si>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</si>
  <si>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</si>
  <si>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</si>
  <si>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</si>
  <si>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</si>
  <si>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</si>
  <si>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</si>
  <si>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</si>
  <si>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</si>
  <si>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</si>
  <si>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</si>
  <si>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</si>
  <si>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その他</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</si>
  <si>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</si>
  <si>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</si>
  <si>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</si>
  <si>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</si>
  <si>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</si>
  <si>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</si>
  <si>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</si>
  <si>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</si>
  <si>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</si>
  <si>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</si>
  <si>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</si>
  <si>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</si>
  <si>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</si>
  <si>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</si>
  <si>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</si>
  <si>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</si>
  <si>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</si>
  <si>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</si>
  <si>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</si>
  <si>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</si>
  <si>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</si>
  <si>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</si>
  <si>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</si>
  <si>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</si>
  <si>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</si>
  <si>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</si>
  <si>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</si>
  <si>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</si>
  <si>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</si>
  <si>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</si>
  <si>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</si>
  <si>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</si>
  <si>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</si>
  <si>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静岡県小山町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</si>
  <si>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</si>
  <si>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</si>
  <si>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</si>
  <si>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</si>
  <si>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</si>
  <si>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</si>
  <si>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</si>
  <si>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</si>
  <si>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</si>
  <si>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</si>
  <si>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</si>
  <si>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</si>
  <si>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</si>
  <si>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</si>
  <si>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</si>
  <si>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</si>
  <si>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</si>
  <si>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</si>
  <si>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</si>
  <si>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</si>
  <si>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</si>
  <si>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</si>
  <si>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</si>
  <si>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</si>
  <si>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</si>
  <si>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</si>
  <si>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</si>
  <si>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</si>
  <si>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</si>
  <si>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</si>
  <si>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</si>
  <si>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</si>
  <si>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</si>
  <si>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</si>
  <si>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</si>
  <si>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</si>
  <si>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</si>
  <si>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</si>
  <si>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</si>
  <si>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</si>
  <si>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</si>
  <si>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木質バイオマス発電事業特別会計</t>
    <phoneticPr fontId="5"/>
  </si>
  <si>
    <t>法非適用企業</t>
    <phoneticPr fontId="5"/>
  </si>
  <si>
    <t>温泉供給事業特別会計</t>
    <phoneticPr fontId="5"/>
  </si>
  <si>
    <t>上野工業団地造成事業特別会計</t>
    <phoneticPr fontId="5"/>
  </si>
  <si>
    <t>小山ＰＡ周辺開発事業特別会計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</si>
  <si>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</si>
  <si>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</si>
  <si>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</si>
  <si>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</si>
  <si>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</si>
  <si>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</si>
  <si>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</si>
  <si>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</si>
  <si>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</si>
  <si>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</si>
  <si>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</si>
  <si>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</si>
  <si>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</si>
  <si>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</si>
  <si>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</si>
  <si>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</si>
  <si>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</si>
  <si>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</si>
  <si>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</si>
  <si>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</si>
  <si>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</si>
  <si>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</si>
  <si>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</si>
  <si>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</si>
  <si>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</si>
  <si>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</si>
  <si>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</si>
  <si>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</si>
  <si>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</si>
  <si>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</si>
  <si>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</si>
  <si>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</si>
  <si>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</si>
  <si>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</si>
  <si>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</si>
  <si>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</si>
  <si>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</si>
  <si>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</si>
  <si>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</si>
  <si>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</si>
  <si>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</si>
  <si>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</si>
  <si>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</si>
  <si>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</si>
  <si>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</si>
  <si>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</si>
  <si>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</si>
  <si>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</si>
  <si>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</si>
  <si>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</si>
  <si>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</si>
  <si>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</si>
  <si>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</si>
  <si>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</si>
  <si>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</si>
  <si>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</si>
  <si>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</si>
  <si>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</si>
  <si>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</si>
  <si>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</si>
  <si>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</si>
  <si>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</si>
  <si>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</si>
  <si>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</si>
  <si>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</si>
  <si>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</si>
  <si>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</si>
  <si>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</si>
  <si>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</si>
  <si>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</si>
  <si>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</si>
  <si>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</si>
  <si>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</si>
  <si>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</si>
  <si>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</si>
  <si>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</si>
  <si>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</si>
  <si>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</si>
  <si>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</si>
  <si>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</si>
  <si>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</si>
  <si>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</si>
  <si>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</si>
  <si>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</si>
  <si>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</si>
  <si>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</si>
  <si>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</si>
  <si>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</si>
  <si>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</si>
  <si>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</si>
  <si>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</si>
  <si>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</si>
  <si>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</si>
  <si>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</si>
  <si>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</si>
  <si>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</si>
  <si>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</si>
  <si>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</si>
  <si>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</si>
  <si>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</si>
  <si>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</si>
  <si>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</si>
  <si>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</si>
  <si>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</si>
  <si>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</si>
  <si>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</si>
  <si>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</si>
  <si>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</si>
  <si>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</si>
  <si>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</si>
  <si>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</si>
  <si>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</si>
  <si>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</si>
  <si>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</si>
  <si>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</si>
  <si>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</si>
  <si>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</si>
  <si>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</si>
  <si>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</si>
  <si>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</si>
  <si>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</si>
  <si>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</si>
  <si>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</si>
  <si>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</si>
  <si>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</si>
  <si>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</si>
  <si>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</si>
  <si>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</si>
  <si>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</si>
  <si>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</si>
  <si>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</si>
  <si>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</si>
  <si>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</si>
  <si>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</si>
  <si>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</si>
  <si>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</si>
  <si>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6.21</t>
  </si>
  <si>
    <t>▲ 0.86</t>
  </si>
  <si>
    <t>▲ 2.58</t>
  </si>
  <si>
    <t>▲ 2.41</t>
  </si>
  <si>
    <t>一般会計</t>
  </si>
  <si>
    <t>介護保険特別会計</t>
  </si>
  <si>
    <t>水道事業会計</t>
  </si>
  <si>
    <t>宅地造成事業特別会計</t>
  </si>
  <si>
    <t>下水道事業会計</t>
  </si>
  <si>
    <t>国民健康保険特別会計</t>
  </si>
  <si>
    <t>木質バイオマス発電事業特別会計</t>
  </si>
  <si>
    <t>▲ 0.04</t>
  </si>
  <si>
    <t>▲ 0.25</t>
  </si>
  <si>
    <t>▲ 0.01</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</si>
  <si>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</si>
  <si>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</si>
  <si>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</si>
  <si>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</si>
  <si>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</si>
  <si>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</si>
  <si>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</si>
  <si>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</si>
  <si>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</si>
  <si>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総合計画推進基金</t>
    <rPh sb="0" eb="4">
      <t>ソウゴウケイカク</t>
    </rPh>
    <rPh sb="4" eb="8">
      <t>スイシンキキン</t>
    </rPh>
    <phoneticPr fontId="5"/>
  </si>
  <si>
    <t>教育振興基金</t>
    <rPh sb="0" eb="6">
      <t>キョウイクシンコウキキン</t>
    </rPh>
    <phoneticPr fontId="5"/>
  </si>
  <si>
    <t>庁舎建設基金</t>
    <rPh sb="0" eb="2">
      <t>チョウシャ</t>
    </rPh>
    <rPh sb="2" eb="6">
      <t>ケンセツキキン</t>
    </rPh>
    <phoneticPr fontId="5"/>
  </si>
  <si>
    <t>須走地域振興事業基金</t>
    <rPh sb="0" eb="2">
      <t>スバシリ</t>
    </rPh>
    <rPh sb="2" eb="4">
      <t>チイキ</t>
    </rPh>
    <rPh sb="4" eb="6">
      <t>シンコウ</t>
    </rPh>
    <rPh sb="6" eb="8">
      <t>ジギョウ</t>
    </rPh>
    <rPh sb="8" eb="10">
      <t>キキン</t>
    </rPh>
    <phoneticPr fontId="5"/>
  </si>
  <si>
    <t>文化財保護基金</t>
    <rPh sb="0" eb="3">
      <t>ブンカザイ</t>
    </rPh>
    <rPh sb="3" eb="5">
      <t>ホゴ</t>
    </rPh>
    <rPh sb="5" eb="7">
      <t>キキン</t>
    </rPh>
    <phoneticPr fontId="5"/>
  </si>
  <si>
    <t>御殿場市・小山町広域行政組合</t>
    <rPh sb="0" eb="4">
      <t>ゴテンバシ</t>
    </rPh>
    <rPh sb="5" eb="8">
      <t>オヤマチョウ</t>
    </rPh>
    <rPh sb="8" eb="10">
      <t>コウイキ</t>
    </rPh>
    <rPh sb="10" eb="12">
      <t>ギョウセイ</t>
    </rPh>
    <rPh sb="12" eb="14">
      <t>クミアイ</t>
    </rPh>
    <phoneticPr fontId="10"/>
  </si>
  <si>
    <t>駿豆学園管理組合</t>
    <rPh sb="0" eb="2">
      <t>スンズ</t>
    </rPh>
    <rPh sb="2" eb="4">
      <t>ガクエン</t>
    </rPh>
    <rPh sb="4" eb="6">
      <t>カンリ</t>
    </rPh>
    <rPh sb="6" eb="8">
      <t>クミアイ</t>
    </rPh>
    <phoneticPr fontId="10"/>
  </si>
  <si>
    <t>駿東地区交通災害共済組合</t>
    <rPh sb="0" eb="2">
      <t>スントウ</t>
    </rPh>
    <rPh sb="2" eb="4">
      <t>チク</t>
    </rPh>
    <rPh sb="4" eb="6">
      <t>コウツウ</t>
    </rPh>
    <rPh sb="6" eb="8">
      <t>サイガイ</t>
    </rPh>
    <rPh sb="8" eb="10">
      <t>キョウサイ</t>
    </rPh>
    <rPh sb="10" eb="12">
      <t>クミアイ</t>
    </rPh>
    <phoneticPr fontId="10"/>
  </si>
  <si>
    <t>静岡県市町総合事務組合</t>
    <rPh sb="0" eb="3">
      <t>シズオカケン</t>
    </rPh>
    <rPh sb="3" eb="4">
      <t>シ</t>
    </rPh>
    <rPh sb="4" eb="5">
      <t>マチ</t>
    </rPh>
    <rPh sb="5" eb="7">
      <t>ソウゴウ</t>
    </rPh>
    <rPh sb="7" eb="9">
      <t>ジム</t>
    </rPh>
    <rPh sb="9" eb="11">
      <t>クミアイ</t>
    </rPh>
    <phoneticPr fontId="10"/>
  </si>
  <si>
    <t>静岡県地方税滞納整理組合</t>
    <rPh sb="0" eb="3">
      <t>シズオカケン</t>
    </rPh>
    <rPh sb="3" eb="6">
      <t>チホウゼイ</t>
    </rPh>
    <rPh sb="6" eb="8">
      <t>タイノウ</t>
    </rPh>
    <rPh sb="8" eb="10">
      <t>セイリ</t>
    </rPh>
    <rPh sb="10" eb="12">
      <t>クミアイ</t>
    </rPh>
    <phoneticPr fontId="10"/>
  </si>
  <si>
    <t>静岡県後期高齢者医療広域組合</t>
    <rPh sb="0" eb="3">
      <t>シズオカケン</t>
    </rPh>
    <rPh sb="3" eb="5">
      <t>コウキ</t>
    </rPh>
    <rPh sb="5" eb="8">
      <t>コウレイシャ</t>
    </rPh>
    <rPh sb="8" eb="10">
      <t>イリョウ</t>
    </rPh>
    <rPh sb="10" eb="12">
      <t>コウイキ</t>
    </rPh>
    <rPh sb="12" eb="14">
      <t>クミアイ</t>
    </rPh>
    <phoneticPr fontId="10"/>
  </si>
  <si>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10"/>
  </si>
  <si>
    <t>御殿場市小山町土地開発公社</t>
    <phoneticPr fontId="10"/>
  </si>
  <si>
    <t>-</t>
    <phoneticPr fontId="2"/>
  </si>
  <si>
    <t>-</t>
    <phoneticPr fontId="10"/>
  </si>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</sst>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8C0-4219-81FB-EA772CEE05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268579</c:v>
                </c:pt>
                <c:pt idx="1">
                  <c:v>191414</c:v>
                </c:pt>
                <c:pt idx="2">
                  <c:v>142465</c:v>
                </c:pt>
                <c:pt idx="3">
                  <c:v>135983</c:v>
                </c:pt>
                <c:pt idx="4">
                  <c:v>134957</c:v>
                </c:pt>
              </c:numCache>
            </c:numRef>
          </c:val>
          <c:smooth val="0"/>
          <c:extLst>
            <c:ext xmlns:c16="http://schemas.microsoft.com/office/drawing/2014/chart" uri="{C3380CC4-5D6E-409C-BE32-E72D297353CC}">
              <c16:uniqueId val="{00000001-28C0-4219-81FB-EA772CEE05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c:v>
                </c:pt>
                <c:pt idx="1">
                  <c:v>4.62</c:v>
                </c:pt>
                <c:pt idx="2">
                  <c:v>8.85</c:v>
                </c:pt>
                <c:pt idx="3">
                  <c:v>6.45</c:v>
                </c:pt>
                <c:pt idx="4">
                  <c:v>7.28</c:v>
                </c:pt>
              </c:numCache>
            </c:numRef>
          </c:val>
          <c:extLst>
            <c:ext xmlns:c16="http://schemas.microsoft.com/office/drawing/2014/chart" uri="{C3380CC4-5D6E-409C-BE32-E72D297353CC}">
              <c16:uniqueId val="{00000000-3C66-4C6A-ABAD-CECE8D6C5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8.82</c:v>
                </c:pt>
                <c:pt idx="1">
                  <c:v>12.54</c:v>
                </c:pt>
                <c:pt idx="2">
                  <c:v>21.07</c:v>
                </c:pt>
                <c:pt idx="3">
                  <c:v>22.78</c:v>
                </c:pt>
                <c:pt idx="4">
                  <c:v>18.73</c:v>
                </c:pt>
              </c:numCache>
            </c:numRef>
          </c:val>
          <c:extLst>
            <c:ext xmlns:c16="http://schemas.microsoft.com/office/drawing/2014/chart" uri="{C3380CC4-5D6E-409C-BE32-E72D297353CC}">
              <c16:uniqueId val="{00000001-3C66-4C6A-ABAD-CECE8D6C5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-6.21</c:v>
                </c:pt>
                <c:pt idx="1">
                  <c:v>-0.86</c:v>
                </c:pt>
                <c:pt idx="2">
                  <c:v>13.78</c:v>
                </c:pt>
                <c:pt idx="3">
                  <c:v>-2.58</c:v>
                </c:pt>
                <c:pt idx="4">
                  <c:v>-2.41</c:v>
                </c:pt>
              </c:numCache>
            </c:numRef>
          </c:val>
          <c:smooth val="0"/>
          <c:extLst>
            <c:ext xmlns:c16="http://schemas.microsoft.com/office/drawing/2014/chart" uri="{C3380CC4-5D6E-409C-BE32-E72D297353CC}">
              <c16:uniqueId val="{00000002-3C66-4C6A-ABAD-CECE8D6C5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14.2</c:v>
                </c:pt>
                <c:pt idx="2">
                  <c:v>#N/A</c:v>
                </c:pt>
                <c:pt idx="3">
                  <c:v>0.16</c:v>
                </c:pt>
                <c:pt idx="4">
                  <c:v>#N/A</c:v>
                </c:pt>
                <c:pt idx="5">
                  <c:v>0.23</c:v>
                </c:pt>
                <c:pt idx="6">
                  <c:v>#N/A</c:v>
                </c:pt>
                <c:pt idx="7">
                  <c:v>0.44</c:v>
                </c:pt>
                <c:pt idx="8">
                  <c:v>#N/A</c:v>
                </c:pt>
                <c:pt idx="9">
                  <c:v>0.13</c:v>
                </c:pt>
              </c:numCache>
            </c:numRef>
          </c:val>
          <c:extLst>
            <c:ext xmlns:c16="http://schemas.microsoft.com/office/drawing/2014/chart" uri="{C3380CC4-5D6E-409C-BE32-E72D297353CC}">
              <c16:uniqueId val="{00000000-8031-4F68-8DFF-B9B7E5E90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31-4F68-8DFF-B9B7E5E905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0.11</c:v>
                </c:pt>
                <c:pt idx="4">
                  <c:v>#N/A</c:v>
                </c:pt>
                <c:pt idx="5">
                  <c:v>0</c:v>
                </c:pt>
                <c:pt idx="6">
                  <c:v>#N/A</c:v>
                </c:pt>
                <c:pt idx="7">
                  <c:v>0</c:v>
                </c:pt>
                <c:pt idx="8">
                  <c:v>#N/A</c:v>
                </c:pt>
                <c:pt idx="9">
                  <c:v>0.16</c:v>
                </c:pt>
              </c:numCache>
            </c:numRef>
          </c:val>
          <c:extLst>
            <c:ext xmlns:c16="http://schemas.microsoft.com/office/drawing/2014/chart" uri="{C3380CC4-5D6E-409C-BE32-E72D297353CC}">
              <c16:uniqueId val="{00000002-8031-4F68-8DFF-B9B7E5E905EE}"/>
            </c:ext>
          </c:extLst>
        </c:ser>
        <c:ser>
          <c:idx val="3"/>
          <c:order val="3"/>
          <c:tx>
            <c:strRef>
              <c:f>データシート!$A$30</c:f>
              <c:strCache>
                <c:ptCount val="1"/>
                <c:pt idx="0">
                  <c:v>木質バイオマス発電事業特別会計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0.04</c:v>
                </c:pt>
                <c:pt idx="1">
                  <c:v>#N/A</c:v>
                </c:pt>
                <c:pt idx="2">
                  <c:v>0.25</c:v>
                </c:pt>
                <c:pt idx="3">
                  <c:v>#N/A</c:v>
                </c:pt>
                <c:pt idx="4">
                  <c:v>0.01</c:v>
                </c:pt>
                <c:pt idx="5">
                  <c:v>#N/A</c:v>
                </c:pt>
                <c:pt idx="6">
                  <c:v>#N/A</c:v>
                </c:pt>
                <c:pt idx="7">
                  <c:v>0</c:v>
                </c:pt>
                <c:pt idx="8">
                  <c:v>#N/A</c:v>
                </c:pt>
                <c:pt idx="9">
                  <c:v>0.22</c:v>
                </c:pt>
              </c:numCache>
            </c:numRef>
          </c:val>
          <c:extLst>
            <c:ext xmlns:c16="http://schemas.microsoft.com/office/drawing/2014/chart" uri="{C3380CC4-5D6E-409C-BE32-E72D297353CC}">
              <c16:uniqueId val="{00000003-8031-4F68-8DFF-B9B7E5E905E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3.07</c:v>
                </c:pt>
                <c:pt idx="2">
                  <c:v>#N/A</c:v>
                </c:pt>
                <c:pt idx="3">
                  <c:v>2.6</c:v>
                </c:pt>
                <c:pt idx="4">
                  <c:v>#N/A</c:v>
                </c:pt>
                <c:pt idx="5">
                  <c:v>1.72</c:v>
                </c:pt>
                <c:pt idx="6">
                  <c:v>#N/A</c:v>
                </c:pt>
                <c:pt idx="7">
                  <c:v>0.87</c:v>
                </c:pt>
                <c:pt idx="8">
                  <c:v>#N/A</c:v>
                </c:pt>
                <c:pt idx="9">
                  <c:v>0.45</c:v>
                </c:pt>
              </c:numCache>
            </c:numRef>
          </c:val>
          <c:extLst>
            <c:ext xmlns:c16="http://schemas.microsoft.com/office/drawing/2014/chart" uri="{C3380CC4-5D6E-409C-BE32-E72D297353CC}">
              <c16:uniqueId val="{00000004-8031-4F68-8DFF-B9B7E5E905E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c:ext xmlns:c16="http://schemas.microsoft.com/office/drawing/2014/chart" uri="{C3380CC4-5D6E-409C-BE32-E72D297353CC}">
              <c16:uniqueId val="{00000005-8031-4F68-8DFF-B9B7E5E905EE}"/>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c:v>
                </c:pt>
                <c:pt idx="2">
                  <c:v>#N/A</c:v>
                </c:pt>
                <c:pt idx="3">
                  <c:v>1.08</c:v>
                </c:pt>
                <c:pt idx="4">
                  <c:v>#N/A</c:v>
                </c:pt>
                <c:pt idx="5">
                  <c:v>2.2400000000000002</c:v>
                </c:pt>
                <c:pt idx="6">
                  <c:v>#N/A</c:v>
                </c:pt>
                <c:pt idx="7">
                  <c:v>2.42</c:v>
                </c:pt>
                <c:pt idx="8">
                  <c:v>#N/A</c:v>
                </c:pt>
                <c:pt idx="9">
                  <c:v>1.58</c:v>
                </c:pt>
              </c:numCache>
            </c:numRef>
          </c:val>
          <c:extLst>
            <c:ext xmlns:c16="http://schemas.microsoft.com/office/drawing/2014/chart" uri="{C3380CC4-5D6E-409C-BE32-E72D297353CC}">
              <c16:uniqueId val="{00000006-8031-4F68-8DFF-B9B7E5E905E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2.94</c:v>
                </c:pt>
                <c:pt idx="2">
                  <c:v>#N/A</c:v>
                </c:pt>
                <c:pt idx="3">
                  <c:v>3.45</c:v>
                </c:pt>
                <c:pt idx="4">
                  <c:v>#N/A</c:v>
                </c:pt>
                <c:pt idx="5">
                  <c:v>2.79</c:v>
                </c:pt>
                <c:pt idx="6">
                  <c:v>#N/A</c:v>
                </c:pt>
                <c:pt idx="7">
                  <c:v>2.19</c:v>
                </c:pt>
                <c:pt idx="8">
                  <c:v>#N/A</c:v>
                </c:pt>
                <c:pt idx="9">
                  <c:v>1.6</c:v>
                </c:pt>
              </c:numCache>
            </c:numRef>
          </c:val>
          <c:extLst>
            <c:ext xmlns:c16="http://schemas.microsoft.com/office/drawing/2014/chart" uri="{C3380CC4-5D6E-409C-BE32-E72D297353CC}">
              <c16:uniqueId val="{00000007-8031-4F68-8DFF-B9B7E5E905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2.69</c:v>
                </c:pt>
                <c:pt idx="2">
                  <c:v>#N/A</c:v>
                </c:pt>
                <c:pt idx="3">
                  <c:v>2.68</c:v>
                </c:pt>
                <c:pt idx="4">
                  <c:v>#N/A</c:v>
                </c:pt>
                <c:pt idx="5">
                  <c:v>2.57</c:v>
                </c:pt>
                <c:pt idx="6">
                  <c:v>#N/A</c:v>
                </c:pt>
                <c:pt idx="7">
                  <c:v>4.8</c:v>
                </c:pt>
                <c:pt idx="8">
                  <c:v>#N/A</c:v>
                </c:pt>
                <c:pt idx="9">
                  <c:v>3.86</c:v>
                </c:pt>
              </c:numCache>
            </c:numRef>
          </c:val>
          <c:extLst>
            <c:ext xmlns:c16="http://schemas.microsoft.com/office/drawing/2014/chart" uri="{C3380CC4-5D6E-409C-BE32-E72D297353CC}">
              <c16:uniqueId val="{00000008-8031-4F68-8DFF-B9B7E5E905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9.8699999999999992</c:v>
                </c:pt>
                <c:pt idx="2">
                  <c:v>#N/A</c:v>
                </c:pt>
                <c:pt idx="3">
                  <c:v>4.59</c:v>
                </c:pt>
                <c:pt idx="4">
                  <c:v>#N/A</c:v>
                </c:pt>
                <c:pt idx="5">
                  <c:v>8.82</c:v>
                </c:pt>
                <c:pt idx="6">
                  <c:v>#N/A</c:v>
                </c:pt>
                <c:pt idx="7">
                  <c:v>6.42</c:v>
                </c:pt>
                <c:pt idx="8">
                  <c:v>#N/A</c:v>
                </c:pt>
                <c:pt idx="9">
                  <c:v>7.26</c:v>
                </c:pt>
              </c:numCache>
            </c:numRef>
          </c:val>
          <c:extLst>
            <c:ext xmlns:c16="http://schemas.microsoft.com/office/drawing/2014/chart" uri="{C3380CC4-5D6E-409C-BE32-E72D297353CC}">
              <c16:uniqueId val="{00000009-8031-4F68-8DFF-B9B7E5E905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c:v>
                </c:pt>
                <c:pt idx="5">
                  <c:v>568</c:v>
                </c:pt>
                <c:pt idx="8">
                  <c:v>578</c:v>
                </c:pt>
                <c:pt idx="11">
                  <c:v>523</c:v>
                </c:pt>
                <c:pt idx="14">
                  <c:v>553</c:v>
                </c:pt>
              </c:numCache>
            </c:numRef>
          </c:val>
          <c:extLst>
            <c:ext xmlns:c16="http://schemas.microsoft.com/office/drawing/2014/chart" uri="{C3380CC4-5D6E-409C-BE32-E72D297353CC}">
              <c16:uniqueId val="{00000000-BE73-4700-B259-D4D5F0137C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3-4700-B259-D4D5F0137C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11</c:v>
                </c:pt>
                <c:pt idx="6">
                  <c:v>23</c:v>
                </c:pt>
                <c:pt idx="9">
                  <c:v>23</c:v>
                </c:pt>
                <c:pt idx="12">
                  <c:v>23</c:v>
                </c:pt>
              </c:numCache>
            </c:numRef>
          </c:val>
          <c:extLst>
            <c:ext xmlns:c16="http://schemas.microsoft.com/office/drawing/2014/chart" uri="{C3380CC4-5D6E-409C-BE32-E72D297353CC}">
              <c16:uniqueId val="{00000002-BE73-4700-B259-D4D5F0137C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60</c:v>
                </c:pt>
                <c:pt idx="6">
                  <c:v>52</c:v>
                </c:pt>
                <c:pt idx="9">
                  <c:v>50</c:v>
                </c:pt>
                <c:pt idx="12">
                  <c:v>56</c:v>
                </c:pt>
              </c:numCache>
            </c:numRef>
          </c:val>
          <c:extLst>
            <c:ext xmlns:c16="http://schemas.microsoft.com/office/drawing/2014/chart" uri="{C3380CC4-5D6E-409C-BE32-E72D297353CC}">
              <c16:uniqueId val="{00000003-BE73-4700-B259-D4D5F0137C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51</c:v>
                </c:pt>
                <c:pt idx="3">
                  <c:v>50</c:v>
                </c:pt>
                <c:pt idx="6">
                  <c:v>93</c:v>
                </c:pt>
                <c:pt idx="9">
                  <c:v>90</c:v>
                </c:pt>
                <c:pt idx="12">
                  <c:v>301</c:v>
                </c:pt>
              </c:numCache>
            </c:numRef>
          </c:val>
          <c:extLst>
            <c:ext xmlns:c16="http://schemas.microsoft.com/office/drawing/2014/chart" uri="{C3380CC4-5D6E-409C-BE32-E72D297353CC}">
              <c16:uniqueId val="{00000004-BE73-4700-B259-D4D5F0137C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3-4700-B259-D4D5F0137C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3-4700-B259-D4D5F0137C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873</c:v>
                </c:pt>
                <c:pt idx="3">
                  <c:v>882</c:v>
                </c:pt>
                <c:pt idx="6">
                  <c:v>889</c:v>
                </c:pt>
                <c:pt idx="9">
                  <c:v>843</c:v>
                </c:pt>
                <c:pt idx="12">
                  <c:v>870</c:v>
                </c:pt>
              </c:numCache>
            </c:numRef>
          </c:val>
          <c:extLst>
            <c:ext xmlns:c16="http://schemas.microsoft.com/office/drawing/2014/chart" uri="{C3380CC4-5D6E-409C-BE32-E72D297353CC}">
              <c16:uniqueId val="{00000007-BE73-4700-B259-D4D5F0137C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385</c:v>
                </c:pt>
                <c:pt idx="2">
                  <c:v>#N/A</c:v>
                </c:pt>
                <c:pt idx="3">
                  <c:v>#N/A</c:v>
                </c:pt>
                <c:pt idx="4">
                  <c:v>435</c:v>
                </c:pt>
                <c:pt idx="5">
                  <c:v>#N/A</c:v>
                </c:pt>
                <c:pt idx="6">
                  <c:v>#N/A</c:v>
                </c:pt>
                <c:pt idx="7">
                  <c:v>479</c:v>
                </c:pt>
                <c:pt idx="8">
                  <c:v>#N/A</c:v>
                </c:pt>
                <c:pt idx="9">
                  <c:v>#N/A</c:v>
                </c:pt>
                <c:pt idx="10">
                  <c:v>483</c:v>
                </c:pt>
                <c:pt idx="11">
                  <c:v>#N/A</c:v>
                </c:pt>
                <c:pt idx="12">
                  <c:v>#N/A</c:v>
                </c:pt>
                <c:pt idx="13">
                  <c:v>697</c:v>
                </c:pt>
                <c:pt idx="14">
                  <c:v>#N/A</c:v>
                </c:pt>
              </c:numCache>
            </c:numRef>
          </c:val>
          <c:smooth val="0"/>
          <c:extLst>
            <c:ext xmlns:c16="http://schemas.microsoft.com/office/drawing/2014/chart" uri="{C3380CC4-5D6E-409C-BE32-E72D297353CC}">
              <c16:uniqueId val="{00000008-BE73-4700-B259-D4D5F0137C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6552</c:v>
                </c:pt>
                <c:pt idx="5">
                  <c:v>6808</c:v>
                </c:pt>
                <c:pt idx="8">
                  <c:v>6845</c:v>
                </c:pt>
                <c:pt idx="11">
                  <c:v>6666</c:v>
                </c:pt>
                <c:pt idx="14">
                  <c:v>6628</c:v>
                </c:pt>
              </c:numCache>
            </c:numRef>
          </c:val>
          <c:extLst>
            <c:ext xmlns:c16="http://schemas.microsoft.com/office/drawing/2014/chart" uri="{C3380CC4-5D6E-409C-BE32-E72D297353CC}">
              <c16:uniqueId val="{00000000-B296-4A34-8968-AD85319042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3</c:v>
                </c:pt>
                <c:pt idx="8">
                  <c:v>2</c:v>
                </c:pt>
                <c:pt idx="11">
                  <c:v>1</c:v>
                </c:pt>
                <c:pt idx="14">
                  <c:v>0</c:v>
                </c:pt>
              </c:numCache>
            </c:numRef>
          </c:val>
          <c:extLst>
            <c:ext xmlns:c16="http://schemas.microsoft.com/office/drawing/2014/chart" uri="{C3380CC4-5D6E-409C-BE32-E72D297353CC}">
              <c16:uniqueId val="{00000001-B296-4A34-8968-AD85319042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5785</c:v>
                </c:pt>
                <c:pt idx="5">
                  <c:v>5440</c:v>
                </c:pt>
                <c:pt idx="8">
                  <c:v>5353</c:v>
                </c:pt>
                <c:pt idx="11">
                  <c:v>4640</c:v>
                </c:pt>
                <c:pt idx="14">
                  <c:v>4330</c:v>
                </c:pt>
              </c:numCache>
            </c:numRef>
          </c:val>
          <c:extLst>
            <c:ext xmlns:c16="http://schemas.microsoft.com/office/drawing/2014/chart" uri="{C3380CC4-5D6E-409C-BE32-E72D297353CC}">
              <c16:uniqueId val="{00000002-B296-4A34-8968-AD85319042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6-4A34-8968-AD85319042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6-4A34-8968-AD85319042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6-4A34-8968-AD85319042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2542</c:v>
                </c:pt>
                <c:pt idx="3">
                  <c:v>2526</c:v>
                </c:pt>
                <c:pt idx="6">
                  <c:v>2523</c:v>
                </c:pt>
                <c:pt idx="9">
                  <c:v>2499</c:v>
                </c:pt>
                <c:pt idx="12">
                  <c:v>2446</c:v>
                </c:pt>
              </c:numCache>
            </c:numRef>
          </c:val>
          <c:extLst>
            <c:ext xmlns:c16="http://schemas.microsoft.com/office/drawing/2014/chart" uri="{C3380CC4-5D6E-409C-BE32-E72D297353CC}">
              <c16:uniqueId val="{00000006-B296-4A34-8968-AD85319042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368</c:v>
                </c:pt>
                <c:pt idx="3">
                  <c:v>323</c:v>
                </c:pt>
                <c:pt idx="6">
                  <c:v>319</c:v>
                </c:pt>
                <c:pt idx="9">
                  <c:v>296</c:v>
                </c:pt>
                <c:pt idx="12">
                  <c:v>285</c:v>
                </c:pt>
              </c:numCache>
            </c:numRef>
          </c:val>
          <c:extLst>
            <c:ext xmlns:c16="http://schemas.microsoft.com/office/drawing/2014/chart" uri="{C3380CC4-5D6E-409C-BE32-E72D297353CC}">
              <c16:uniqueId val="{00000007-B296-4A34-8968-AD85319042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152</c:v>
                </c:pt>
                <c:pt idx="3">
                  <c:v>381</c:v>
                </c:pt>
                <c:pt idx="6">
                  <c:v>583</c:v>
                </c:pt>
                <c:pt idx="9">
                  <c:v>517</c:v>
                </c:pt>
                <c:pt idx="12">
                  <c:v>421</c:v>
                </c:pt>
              </c:numCache>
            </c:numRef>
          </c:val>
          <c:extLst>
            <c:ext xmlns:c16="http://schemas.microsoft.com/office/drawing/2014/chart" uri="{C3380CC4-5D6E-409C-BE32-E72D297353CC}">
              <c16:uniqueId val="{00000008-B296-4A34-8968-AD85319042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429</c:v>
                </c:pt>
                <c:pt idx="6">
                  <c:v>415</c:v>
                </c:pt>
                <c:pt idx="9">
                  <c:v>401</c:v>
                </c:pt>
                <c:pt idx="12">
                  <c:v>386</c:v>
                </c:pt>
              </c:numCache>
            </c:numRef>
          </c:val>
          <c:extLst>
            <c:ext xmlns:c16="http://schemas.microsoft.com/office/drawing/2014/chart" uri="{C3380CC4-5D6E-409C-BE32-E72D297353CC}">
              <c16:uniqueId val="{00000009-B296-4A34-8968-AD85319042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8432</c:v>
                </c:pt>
                <c:pt idx="3">
                  <c:v>8465</c:v>
                </c:pt>
                <c:pt idx="6">
                  <c:v>8783</c:v>
                </c:pt>
                <c:pt idx="9">
                  <c:v>8897</c:v>
                </c:pt>
                <c:pt idx="12">
                  <c:v>9044</c:v>
                </c:pt>
              </c:numCache>
            </c:numRef>
          </c:val>
          <c:extLst>
            <c:ext xmlns:c16="http://schemas.microsoft.com/office/drawing/2014/chart" uri="{C3380CC4-5D6E-409C-BE32-E72D297353CC}">
              <c16:uniqueId val="{0000000A-B296-4A34-8968-AD85319042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423</c:v>
                </c:pt>
                <c:pt idx="8">
                  <c:v>#N/A</c:v>
                </c:pt>
                <c:pt idx="9">
                  <c:v>#N/A</c:v>
                </c:pt>
                <c:pt idx="10">
                  <c:v>1304</c:v>
                </c:pt>
                <c:pt idx="11">
                  <c:v>#N/A</c:v>
                </c:pt>
                <c:pt idx="12">
                  <c:v>#N/A</c:v>
                </c:pt>
                <c:pt idx="13">
                  <c:v>1623</c:v>
                </c:pt>
                <c:pt idx="14">
                  <c:v>#N/A</c:v>
                </c:pt>
              </c:numCache>
            </c:numRef>
          </c:val>
          <c:smooth val="0"/>
          <c:extLst>
            <c:ext xmlns:c16="http://schemas.microsoft.com/office/drawing/2014/chart" uri="{C3380CC4-5D6E-409C-BE32-E72D297353CC}">
              <c16:uniqueId val="{0000000B-B296-4A34-8968-AD85319042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1272</c:v>
                </c:pt>
                <c:pt idx="1">
                  <c:v>1293</c:v>
                </c:pt>
                <c:pt idx="2">
                  <c:v>1093</c:v>
                </c:pt>
              </c:numCache>
            </c:numRef>
          </c:val>
          <c:extLst>
            <c:ext xmlns:c16="http://schemas.microsoft.com/office/drawing/2014/chart" uri="{C3380CC4-5D6E-409C-BE32-E72D297353CC}">
              <c16:uniqueId val="{00000000-F37A-4AFD-9812-14321FC526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144</c:v>
                </c:pt>
                <c:pt idx="1">
                  <c:v>144</c:v>
                </c:pt>
                <c:pt idx="2">
                  <c:v>172</c:v>
                </c:pt>
              </c:numCache>
            </c:numRef>
          </c:val>
          <c:extLst>
            <c:ext xmlns:c16="http://schemas.microsoft.com/office/drawing/2014/chart" uri="{C3380CC4-5D6E-409C-BE32-E72D297353CC}">
              <c16:uniqueId val="{00000001-F37A-4AFD-9812-14321FC526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3772</c:v>
                </c:pt>
                <c:pt idx="1">
                  <c:v>3038</c:v>
                </c:pt>
                <c:pt idx="2">
                  <c:v>2786</c:v>
                </c:pt>
              </c:numCache>
            </c:numRef>
          </c:val>
          <c:extLst>
            <c:ext xmlns:c16="http://schemas.microsoft.com/office/drawing/2014/chart" uri="{C3380CC4-5D6E-409C-BE32-E72D297353CC}">
              <c16:uniqueId val="{00000002-F37A-4AFD-9812-14321FC526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
16,908
135.74
15,037,390
14,478,575
424,965
5,837,367
9,043,978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国の補正予算による再算定により、基準財政需要額が増加した一方で、工業団地に進出した企業の工場完成に伴う固定資産税の増により基準財政収入額の増もあったことから、固定資産税財政力指数は</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のままとなっている。近年は国の経済対策により低下傾向（</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低下）にある。</a:t>
          </a:r>
        </a:p>
        <a:p>
          <a:r>
            <a:rPr kumimoji="1" lang="ja-JP" altLang="en-US" sz="1300">
              <a:latin typeface="ＭＳ Ｐゴシック" panose="020B0600070205080204" pitchFamily="50" charset="-128"/>
              <a:ea typeface="ＭＳ Ｐゴシック" panose="020B0600070205080204" pitchFamily="50" charset="-128"/>
            </a:rPr>
            <a:t>　今後は工業団地等への企業進出が続き、固定資産税の増加が期待できる一方、高齢化による高齢者保健福祉費や物価高対策に伴う需要額の増が見込まれることから、同程度で推移していくと予想される。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12095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7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12095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114602</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63802</xdr:rowOff>
    </xdr:from>
    <xdr:to>
      <xdr:col>7</xdr:col>
      <xdr:colOff>31750</xdr:colOff>
      <xdr:row>39</xdr:row>
      <xdr:rowOff>165402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4129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給与改定に伴う人件費の増や、物価高騰に伴う物件費の増により経常経費が増加したことにより、経常収支比率は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％上昇したものの、類似団体平均と同程度となっている。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国の再算定による地方交付税等の増加により、一時的には改善したものの、物価高騰の影響は大きく、経常収支比率は年々悪化の傾向となっており、今後も施設の統廃合や民間譲渡を検討すると共に、優先度の低い事務事業について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282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64</xdr:row>
      <xdr:rowOff>55456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02502"/>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02502"/>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60960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412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133579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令和５年度の上昇については物価高騰等による物件費の増が主な要因となっている。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人件費・物件費が高い要因としては企業立地や定住促進事業を重点的に進めていること、また、支所、町立こども園、小中学校などの施設数が類似団体に比べ多いことによるものである。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今後は、定員適正化等の行政改革の推進により、人件費、物件費の削減に取り組む方針である。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163068</xdr:rowOff>
    </xdr:from>
    <xdr:to>
      <xdr:col>23</xdr:col>
      <xdr:colOff>133350</xdr:colOff>
      <xdr:row>85</xdr:row>
      <xdr:rowOff>10757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64868"/>
          <a:ext cx="8382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120965</xdr:rowOff>
    </xdr:from>
    <xdr:to>
      <xdr:col>19</xdr:col>
      <xdr:colOff>133350</xdr:colOff>
      <xdr:row>84</xdr:row>
      <xdr:rowOff>163068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22765"/>
          <a:ext cx="889000" cy="4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17833</xdr:rowOff>
    </xdr:from>
    <xdr:to>
      <xdr:col>15</xdr:col>
      <xdr:colOff>82550</xdr:colOff>
      <xdr:row>84</xdr:row>
      <xdr:rowOff>120965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9633"/>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17833</xdr:rowOff>
    </xdr:from>
    <xdr:to>
      <xdr:col>11</xdr:col>
      <xdr:colOff>31750</xdr:colOff>
      <xdr:row>85</xdr:row>
      <xdr:rowOff>66763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19633"/>
          <a:ext cx="889000" cy="2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131407</xdr:rowOff>
    </xdr:from>
    <xdr:to>
      <xdr:col>23</xdr:col>
      <xdr:colOff>184150</xdr:colOff>
      <xdr:row>85</xdr:row>
      <xdr:rowOff>61557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103484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0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112268</xdr:rowOff>
    </xdr:from>
    <xdr:to>
      <xdr:col>19</xdr:col>
      <xdr:colOff>184150</xdr:colOff>
      <xdr:row>85</xdr:row>
      <xdr:rowOff>42418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27195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00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70165</xdr:rowOff>
    </xdr:from>
    <xdr:to>
      <xdr:col>15</xdr:col>
      <xdr:colOff>133350</xdr:colOff>
      <xdr:row>85</xdr:row>
      <xdr:rowOff>315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156542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138483</xdr:rowOff>
    </xdr:from>
    <xdr:to>
      <xdr:col>11</xdr:col>
      <xdr:colOff>82550</xdr:colOff>
      <xdr:row>84</xdr:row>
      <xdr:rowOff>68633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53410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15963</xdr:rowOff>
    </xdr:from>
    <xdr:to>
      <xdr:col>7</xdr:col>
      <xdr:colOff>31750</xdr:colOff>
      <xdr:row>85</xdr:row>
      <xdr:rowOff>117563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102340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7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給与表の改正を進め、令和２年度以降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ポイントを下回った。令和５年度は前年度比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となり、類似団体等の平均値を上回る状態が続いている。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今後も給与表の改正等、国家公務員の給与制度に準ずることを基本に、引き続き給与の適正化に努める。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64205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5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535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26811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80434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144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大幅な差が生じている。これは、町立でこども園４園、中学校３校、小学校５校の運営によるもの、また、定住促進事業及び企業誘致や新東名関連整備事業など積極的な施策の実施のため、類似団体に比べ多く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今後も定員適正化計画により適切な定員管理に努める。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31186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2315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150354</xdr:rowOff>
    </xdr:from>
    <xdr:to>
      <xdr:col>77</xdr:col>
      <xdr:colOff>44450</xdr:colOff>
      <xdr:row>63</xdr:row>
      <xdr:rowOff>21802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8025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127564</xdr:rowOff>
    </xdr:from>
    <xdr:to>
      <xdr:col>72</xdr:col>
      <xdr:colOff>203200</xdr:colOff>
      <xdr:row>62</xdr:row>
      <xdr:rowOff>150354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57464"/>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127564</xdr:rowOff>
    </xdr:from>
    <xdr:to>
      <xdr:col>68</xdr:col>
      <xdr:colOff>152400</xdr:colOff>
      <xdr:row>62</xdr:row>
      <xdr:rowOff>159738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75746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151836</xdr:rowOff>
    </xdr:from>
    <xdr:to>
      <xdr:col>81</xdr:col>
      <xdr:colOff>95250</xdr:colOff>
      <xdr:row>63</xdr:row>
      <xdr:rowOff>81986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123913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5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142452</xdr:rowOff>
    </xdr:from>
    <xdr:to>
      <xdr:col>77</xdr:col>
      <xdr:colOff>95250</xdr:colOff>
      <xdr:row>63</xdr:row>
      <xdr:rowOff>72602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57379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99554</xdr:rowOff>
    </xdr:from>
    <xdr:to>
      <xdr:col>73</xdr:col>
      <xdr:colOff>44450</xdr:colOff>
      <xdr:row>63</xdr:row>
      <xdr:rowOff>29704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76764</xdr:rowOff>
    </xdr:from>
    <xdr:to>
      <xdr:col>68</xdr:col>
      <xdr:colOff>203200</xdr:colOff>
      <xdr:row>63</xdr:row>
      <xdr:rowOff>6914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163141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9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108938</xdr:rowOff>
    </xdr:from>
    <xdr:to>
      <xdr:col>64</xdr:col>
      <xdr:colOff>152400</xdr:colOff>
      <xdr:row>63</xdr:row>
      <xdr:rowOff>39088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23865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施設の老朽化に伴う長寿命化事業による地方債の増等により、実質公債費比率の３カ年の平均は、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％となり、全国平均、県平均とは大きい差が生じている。</a:t>
          </a:r>
        </a:p>
        <a:p>
          <a:r>
            <a:rPr kumimoji="1" lang="ja-JP" altLang="en-US" sz="1300">
              <a:latin typeface="ＭＳ Ｐゴシック" panose="020B0600070205080204" pitchFamily="50" charset="-128"/>
              <a:ea typeface="ＭＳ Ｐゴシック" panose="020B0600070205080204" pitchFamily="50" charset="-128"/>
            </a:rPr>
            <a:t>　今後、大規模施設の整備等による起債の増加が予想されるが、計画的に取り組むことにより新規発行の抑制に努めていく。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38946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147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2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33444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過去のふるさと寄附の基金積立により、令和２年度まで将来負担比率は算定されなかった。令和５年度は地方債残高の増加と基金残高の減少により、将来負担比率は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の増の</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今後は、新規発行債の抑制を行うとともに一般財源の確保等、基金の積立てを行い、財政の健全化を図る必要がある。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15</xdr:row>
      <xdr:rowOff>94222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02774"/>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1391</xdr:rowOff>
    </xdr:from>
    <xdr:to>
      <xdr:col>77</xdr:col>
      <xdr:colOff>44450</xdr:colOff>
      <xdr:row>15</xdr:row>
      <xdr:rowOff>31024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01691"/>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43422</xdr:rowOff>
    </xdr:from>
    <xdr:to>
      <xdr:col>81</xdr:col>
      <xdr:colOff>95250</xdr:colOff>
      <xdr:row>15</xdr:row>
      <xdr:rowOff>145022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15499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8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36968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
16,908
135.74
15,037,390
14,478,575
424,965
5,837,367
9,043,978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人件費は増加傾向にあるものの、物件費や補助費等のその他の経常経費が増加したことにより、経常収支比率に占める割合は低下に転じた。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町立のこども園４園の運営、また、定住促進事業など積極的な施策の実施のため、職員数が類似団体に比べて多く、また、職員の高年齢化により、人件費の決算額は類似団体平均に比べ大きい傾向にある。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1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72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に比べ高くなっているのは、生涯学習施設、健康増進施設などの指定管理施設のほか、教育施設等の保有する施設数が多いためである。令和４年度以降は特に燃料費の高騰に伴う電気代の高騰等物価高の影響から物件費の比率の増加につながっている。</a:t>
          </a:r>
        </a:p>
        <a:p>
          <a:r>
            <a:rPr kumimoji="1" lang="ja-JP" altLang="en-US" sz="1300">
              <a:latin typeface="ＭＳ Ｐゴシック" panose="020B0600070205080204" pitchFamily="50" charset="-128"/>
              <a:ea typeface="ＭＳ Ｐゴシック" panose="020B0600070205080204" pitchFamily="50" charset="-128"/>
            </a:rPr>
            <a:t>　今後は長期行財政運営計画に基づき、物件費の抑制や公共施設の再編に取り組むこととしている。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418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4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131572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扶助費に係る経常収支比率は、類似団体等と比較して上回っている。</a:t>
          </a:r>
        </a:p>
        <a:p>
          <a:r>
            <a:rPr kumimoji="1" lang="ja-JP" altLang="en-US" sz="1300">
              <a:latin typeface="ＭＳ Ｐゴシック" panose="020B0600070205080204" pitchFamily="50" charset="-128"/>
              <a:ea typeface="ＭＳ Ｐゴシック" panose="020B0600070205080204" pitchFamily="50" charset="-128"/>
            </a:rPr>
            <a:t>　民間こども園への扶助額が年々増加しており、さらに高齢化の進展により更なる社会保障費の拡大が予想されるため、今後も上昇していくものと見込まれる。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類似団体と比較して下回っているのは、他会計への繰出金が少ないことがあげられるが、今後は、国民健康保険に対する繰出金の増加が見込まれている。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62230</xdr:rowOff>
    </xdr:from>
    <xdr:to>
      <xdr:col>82</xdr:col>
      <xdr:colOff>107950</xdr:colOff>
      <xdr:row>53</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49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10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156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115570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xdr:rowOff>
    </xdr:from>
    <xdr:to>
      <xdr:col>82</xdr:col>
      <xdr:colOff>158750</xdr:colOff>
      <xdr:row>53</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91457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80010</xdr:rowOff>
    </xdr:from>
    <xdr:to>
      <xdr:col>74</xdr:col>
      <xdr:colOff>31750</xdr:colOff>
      <xdr:row>54</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令和５年度は産地パワーアップ事業により補助金が大幅に増加したため、経常収支比率に占める割合が急増している。</a:t>
          </a:r>
        </a:p>
        <a:p>
          <a:r>
            <a:rPr kumimoji="1" lang="ja-JP" altLang="en-US" sz="1300">
              <a:latin typeface="ＭＳ Ｐゴシック" panose="020B0600070205080204" pitchFamily="50" charset="-128"/>
              <a:ea typeface="ＭＳ Ｐゴシック" panose="020B0600070205080204" pitchFamily="50" charset="-128"/>
            </a:rPr>
            <a:t>　令和９年度頃までの間に地域産業立地事業費補助金の支出を予定しており、今後は増加となる見込みである。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100874</xdr:rowOff>
    </xdr:from>
    <xdr:to>
      <xdr:col>82</xdr:col>
      <xdr:colOff>107950</xdr:colOff>
      <xdr:row>37</xdr:row>
      <xdr:rowOff>11067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0174"/>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100874</xdr:rowOff>
    </xdr:from>
    <xdr:to>
      <xdr:col>78</xdr:col>
      <xdr:colOff>69850</xdr:colOff>
      <xdr:row>35</xdr:row>
      <xdr:rowOff>66584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01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66584</xdr:rowOff>
    </xdr:from>
    <xdr:to>
      <xdr:col>73</xdr:col>
      <xdr:colOff>180975</xdr:colOff>
      <xdr:row>36</xdr:row>
      <xdr:rowOff>162923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67334"/>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64951</xdr:rowOff>
    </xdr:from>
    <xdr:to>
      <xdr:col>69</xdr:col>
      <xdr:colOff>92075</xdr:colOff>
      <xdr:row>36</xdr:row>
      <xdr:rowOff>162923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371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131717</xdr:rowOff>
    </xdr:from>
    <xdr:to>
      <xdr:col>82</xdr:col>
      <xdr:colOff>158750</xdr:colOff>
      <xdr:row>37</xdr:row>
      <xdr:rowOff>61867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103794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50074</xdr:rowOff>
    </xdr:from>
    <xdr:to>
      <xdr:col>78</xdr:col>
      <xdr:colOff>120650</xdr:colOff>
      <xdr:row>34</xdr:row>
      <xdr:rowOff>151674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161851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15784</xdr:rowOff>
    </xdr:from>
    <xdr:to>
      <xdr:col>74</xdr:col>
      <xdr:colOff>31750</xdr:colOff>
      <xdr:row>35</xdr:row>
      <xdr:rowOff>117384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127561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112123</xdr:rowOff>
    </xdr:from>
    <xdr:to>
      <xdr:col>69</xdr:col>
      <xdr:colOff>142875</xdr:colOff>
      <xdr:row>37</xdr:row>
      <xdr:rowOff>42273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27050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100528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公共施設の長寿命化事業の償還が開始となったことにより、公債費の比率は上昇傾向にある。</a:t>
          </a:r>
        </a:p>
        <a:p>
          <a:r>
            <a:rPr kumimoji="1" lang="ja-JP" altLang="en-US" sz="1300">
              <a:latin typeface="ＭＳ Ｐゴシック" panose="020B0600070205080204" pitchFamily="50" charset="-128"/>
              <a:ea typeface="ＭＳ Ｐゴシック" panose="020B0600070205080204" pitchFamily="50" charset="-128"/>
            </a:rPr>
            <a:t>　今後は消防施設整備事業による地方債の増が見込まれることもあり、公債費はさらに増加していくことが予想されるため、事務事業等の見直し、一般財源の確保に努め財政の健全化を図る必要がある。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892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51563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扶助費、その他は類似団体平均と比べ下回っているが、人件費、物件費は上回っており、類似団体平均と比べて上回る結果となった。今後も長期行財政運営計画に基づき経費の抑制に努めていく。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914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77</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9144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84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32601</xdr:rowOff>
    </xdr:from>
    <xdr:to>
      <xdr:col>29</xdr:col>
      <xdr:colOff>127000</xdr:colOff>
      <xdr:row>13</xdr:row>
      <xdr:rowOff>134010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9076"/>
          <a:ext cx="647700" cy="10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134010</xdr:rowOff>
    </xdr:from>
    <xdr:to>
      <xdr:col>26</xdr:col>
      <xdr:colOff>50800</xdr:colOff>
      <xdr:row>14</xdr:row>
      <xdr:rowOff>36716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10485"/>
          <a:ext cx="698500" cy="7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36716</xdr:rowOff>
    </xdr:from>
    <xdr:to>
      <xdr:col>22</xdr:col>
      <xdr:colOff>114300</xdr:colOff>
      <xdr:row>14</xdr:row>
      <xdr:rowOff>69075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4641"/>
          <a:ext cx="698500" cy="32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69075</xdr:rowOff>
    </xdr:from>
    <xdr:to>
      <xdr:col>18</xdr:col>
      <xdr:colOff>177800</xdr:colOff>
      <xdr:row>14</xdr:row>
      <xdr:rowOff>103403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17000"/>
          <a:ext cx="698500" cy="3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153251</xdr:rowOff>
    </xdr:from>
    <xdr:to>
      <xdr:col>29</xdr:col>
      <xdr:colOff>177800</xdr:colOff>
      <xdr:row>13</xdr:row>
      <xdr:rowOff>83401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169778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83210</xdr:rowOff>
    </xdr:from>
    <xdr:to>
      <xdr:col>26</xdr:col>
      <xdr:colOff>101600</xdr:colOff>
      <xdr:row>14</xdr:row>
      <xdr:rowOff>13360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23537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157366</xdr:rowOff>
    </xdr:from>
    <xdr:to>
      <xdr:col>22</xdr:col>
      <xdr:colOff>165100</xdr:colOff>
      <xdr:row>14</xdr:row>
      <xdr:rowOff>87516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97693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18275</xdr:rowOff>
    </xdr:from>
    <xdr:to>
      <xdr:col>19</xdr:col>
      <xdr:colOff>38100</xdr:colOff>
      <xdr:row>14</xdr:row>
      <xdr:rowOff>119875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52603</xdr:rowOff>
    </xdr:from>
    <xdr:to>
      <xdr:col>15</xdr:col>
      <xdr:colOff>101600</xdr:colOff>
      <xdr:row>14</xdr:row>
      <xdr:rowOff>154203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289558</xdr:rowOff>
    </xdr:from>
    <xdr:to>
      <xdr:col>29</xdr:col>
      <xdr:colOff>127000</xdr:colOff>
      <xdr:row>35</xdr:row>
      <xdr:rowOff>243152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57008"/>
          <a:ext cx="647700" cy="29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243152</xdr:rowOff>
    </xdr:from>
    <xdr:to>
      <xdr:col>26</xdr:col>
      <xdr:colOff>50800</xdr:colOff>
      <xdr:row>35</xdr:row>
      <xdr:rowOff>257165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53502"/>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257165</xdr:rowOff>
    </xdr:from>
    <xdr:to>
      <xdr:col>22</xdr:col>
      <xdr:colOff>114300</xdr:colOff>
      <xdr:row>35</xdr:row>
      <xdr:rowOff>320624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7515"/>
          <a:ext cx="698500" cy="6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320624</xdr:rowOff>
    </xdr:from>
    <xdr:to>
      <xdr:col>18</xdr:col>
      <xdr:colOff>177800</xdr:colOff>
      <xdr:row>36</xdr:row>
      <xdr:rowOff>45779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30974"/>
          <a:ext cx="698500" cy="6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238758</xdr:rowOff>
    </xdr:from>
    <xdr:to>
      <xdr:col>29</xdr:col>
      <xdr:colOff>177800</xdr:colOff>
      <xdr:row>34</xdr:row>
      <xdr:rowOff>340358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0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83835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192352</xdr:rowOff>
    </xdr:from>
    <xdr:to>
      <xdr:col>26</xdr:col>
      <xdr:colOff>101600</xdr:colOff>
      <xdr:row>35</xdr:row>
      <xdr:rowOff>293952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304129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7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206365</xdr:rowOff>
    </xdr:from>
    <xdr:to>
      <xdr:col>22</xdr:col>
      <xdr:colOff>165100</xdr:colOff>
      <xdr:row>35</xdr:row>
      <xdr:rowOff>307965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269824</xdr:rowOff>
    </xdr:from>
    <xdr:to>
      <xdr:col>19</xdr:col>
      <xdr:colOff>38100</xdr:colOff>
      <xdr:row>36</xdr:row>
      <xdr:rowOff>28524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38701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337879</xdr:rowOff>
    </xdr:from>
    <xdr:to>
      <xdr:col>15</xdr:col>
      <xdr:colOff>101600</xdr:colOff>
      <xdr:row>36</xdr:row>
      <xdr:rowOff>96579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106756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
16,908
135.74
15,037,390
14,478,575
424,965
5,837,367
9,043,978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160167</xdr:rowOff>
    </xdr:from>
    <xdr:to>
      <xdr:col>24</xdr:col>
      <xdr:colOff>63500</xdr:colOff>
      <xdr:row>32</xdr:row>
      <xdr:rowOff>78801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75117"/>
          <a:ext cx="8382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78801</xdr:rowOff>
    </xdr:from>
    <xdr:to>
      <xdr:col>19</xdr:col>
      <xdr:colOff>177800</xdr:colOff>
      <xdr:row>32</xdr:row>
      <xdr:rowOff>138755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65201"/>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138755</xdr:rowOff>
    </xdr:from>
    <xdr:to>
      <xdr:col>15</xdr:col>
      <xdr:colOff>50800</xdr:colOff>
      <xdr:row>33</xdr:row>
      <xdr:rowOff>20843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25155"/>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20843</xdr:rowOff>
    </xdr:from>
    <xdr:to>
      <xdr:col>10</xdr:col>
      <xdr:colOff>114300</xdr:colOff>
      <xdr:row>34</xdr:row>
      <xdr:rowOff>110622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78693"/>
          <a:ext cx="889000" cy="2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109367</xdr:rowOff>
    </xdr:from>
    <xdr:to>
      <xdr:col>24</xdr:col>
      <xdr:colOff>114300</xdr:colOff>
      <xdr:row>32</xdr:row>
      <xdr:rowOff>39517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132244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28001</xdr:rowOff>
    </xdr:from>
    <xdr:to>
      <xdr:col>20</xdr:col>
      <xdr:colOff>38100</xdr:colOff>
      <xdr:row>32</xdr:row>
      <xdr:rowOff>129601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146128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87955</xdr:rowOff>
    </xdr:from>
    <xdr:to>
      <xdr:col>15</xdr:col>
      <xdr:colOff>101600</xdr:colOff>
      <xdr:row>33</xdr:row>
      <xdr:rowOff>18105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34632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141493</xdr:rowOff>
    </xdr:from>
    <xdr:to>
      <xdr:col>10</xdr:col>
      <xdr:colOff>165100</xdr:colOff>
      <xdr:row>33</xdr:row>
      <xdr:rowOff>71643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88170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0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59822</xdr:rowOff>
    </xdr:from>
    <xdr:to>
      <xdr:col>6</xdr:col>
      <xdr:colOff>38100</xdr:colOff>
      <xdr:row>34</xdr:row>
      <xdr:rowOff>161422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6499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27622</xdr:rowOff>
    </xdr:from>
    <xdr:to>
      <xdr:col>24</xdr:col>
      <xdr:colOff>63500</xdr:colOff>
      <xdr:row>56</xdr:row>
      <xdr:rowOff>33355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28822"/>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33355</xdr:rowOff>
    </xdr:from>
    <xdr:to>
      <xdr:col>19</xdr:col>
      <xdr:colOff>177800</xdr:colOff>
      <xdr:row>56</xdr:row>
      <xdr:rowOff>49686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4555"/>
          <a:ext cx="8890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49686</xdr:rowOff>
    </xdr:from>
    <xdr:to>
      <xdr:col>15</xdr:col>
      <xdr:colOff>50800</xdr:colOff>
      <xdr:row>56</xdr:row>
      <xdr:rowOff>148268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0886"/>
          <a:ext cx="889000" cy="9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42463</xdr:rowOff>
    </xdr:from>
    <xdr:to>
      <xdr:col>10</xdr:col>
      <xdr:colOff>114300</xdr:colOff>
      <xdr:row>56</xdr:row>
      <xdr:rowOff>148268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300763"/>
          <a:ext cx="889000" cy="4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148272</xdr:rowOff>
    </xdr:from>
    <xdr:to>
      <xdr:col>24</xdr:col>
      <xdr:colOff>114300</xdr:colOff>
      <xdr:row>56</xdr:row>
      <xdr:rowOff>78422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171149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154005</xdr:rowOff>
    </xdr:from>
    <xdr:to>
      <xdr:col>20</xdr:col>
      <xdr:colOff>38100</xdr:colOff>
      <xdr:row>56</xdr:row>
      <xdr:rowOff>84155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100682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170336</xdr:rowOff>
    </xdr:from>
    <xdr:to>
      <xdr:col>15</xdr:col>
      <xdr:colOff>101600</xdr:colOff>
      <xdr:row>56</xdr:row>
      <xdr:rowOff>100486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117013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97468</xdr:rowOff>
    </xdr:from>
    <xdr:to>
      <xdr:col>10</xdr:col>
      <xdr:colOff>165100</xdr:colOff>
      <xdr:row>57</xdr:row>
      <xdr:rowOff>27618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44145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163113</xdr:rowOff>
    </xdr:from>
    <xdr:to>
      <xdr:col>6</xdr:col>
      <xdr:colOff>38100</xdr:colOff>
      <xdr:row>54</xdr:row>
      <xdr:rowOff>93263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109790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0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40281</xdr:rowOff>
    </xdr:from>
    <xdr:to>
      <xdr:col>24</xdr:col>
      <xdr:colOff>63500</xdr:colOff>
      <xdr:row>76</xdr:row>
      <xdr:rowOff>99786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70481"/>
          <a:ext cx="8382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40281</xdr:rowOff>
    </xdr:from>
    <xdr:to>
      <xdr:col>19</xdr:col>
      <xdr:colOff>177800</xdr:colOff>
      <xdr:row>76</xdr:row>
      <xdr:rowOff>121800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70481"/>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121800</xdr:rowOff>
    </xdr:from>
    <xdr:to>
      <xdr:col>15</xdr:col>
      <xdr:colOff>50800</xdr:colOff>
      <xdr:row>77</xdr:row>
      <xdr:rowOff>135334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52000"/>
          <a:ext cx="889000" cy="1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21582</xdr:rowOff>
    </xdr:from>
    <xdr:to>
      <xdr:col>10</xdr:col>
      <xdr:colOff>114300</xdr:colOff>
      <xdr:row>77</xdr:row>
      <xdr:rowOff>135334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051782"/>
          <a:ext cx="889000" cy="2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48986</xdr:rowOff>
    </xdr:from>
    <xdr:to>
      <xdr:col>24</xdr:col>
      <xdr:colOff>114300</xdr:colOff>
      <xdr:row>76</xdr:row>
      <xdr:rowOff>150586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71863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3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160931</xdr:rowOff>
    </xdr:from>
    <xdr:to>
      <xdr:col>20</xdr:col>
      <xdr:colOff>38100</xdr:colOff>
      <xdr:row>76</xdr:row>
      <xdr:rowOff>91081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107609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71000</xdr:rowOff>
    </xdr:from>
    <xdr:to>
      <xdr:col>15</xdr:col>
      <xdr:colOff>101600</xdr:colOff>
      <xdr:row>77</xdr:row>
      <xdr:rowOff>1150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17677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84534</xdr:rowOff>
    </xdr:from>
    <xdr:to>
      <xdr:col>10</xdr:col>
      <xdr:colOff>165100</xdr:colOff>
      <xdr:row>78</xdr:row>
      <xdr:rowOff>14684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142232</xdr:rowOff>
    </xdr:from>
    <xdr:to>
      <xdr:col>6</xdr:col>
      <xdr:colOff>38100</xdr:colOff>
      <xdr:row>76</xdr:row>
      <xdr:rowOff>72383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009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88909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13295</xdr:rowOff>
    </xdr:from>
    <xdr:to>
      <xdr:col>24</xdr:col>
      <xdr:colOff>63500</xdr:colOff>
      <xdr:row>97</xdr:row>
      <xdr:rowOff>36144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43945"/>
          <a:ext cx="8382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84803</xdr:rowOff>
    </xdr:from>
    <xdr:to>
      <xdr:col>19</xdr:col>
      <xdr:colOff>177800</xdr:colOff>
      <xdr:row>97</xdr:row>
      <xdr:rowOff>36144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4003"/>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84803</xdr:rowOff>
    </xdr:from>
    <xdr:to>
      <xdr:col>15</xdr:col>
      <xdr:colOff>50800</xdr:colOff>
      <xdr:row>97</xdr:row>
      <xdr:rowOff>140712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4003"/>
          <a:ext cx="889000" cy="2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140712</xdr:rowOff>
    </xdr:from>
    <xdr:to>
      <xdr:col>10</xdr:col>
      <xdr:colOff>114300</xdr:colOff>
      <xdr:row>98</xdr:row>
      <xdr:rowOff>2801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136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133945</xdr:rowOff>
    </xdr:from>
    <xdr:to>
      <xdr:col>24</xdr:col>
      <xdr:colOff>114300</xdr:colOff>
      <xdr:row>97</xdr:row>
      <xdr:rowOff>64095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112372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156794</xdr:rowOff>
    </xdr:from>
    <xdr:to>
      <xdr:col>20</xdr:col>
      <xdr:colOff>38100</xdr:colOff>
      <xdr:row>97</xdr:row>
      <xdr:rowOff>86944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78071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34003</xdr:rowOff>
    </xdr:from>
    <xdr:to>
      <xdr:col>15</xdr:col>
      <xdr:colOff>101600</xdr:colOff>
      <xdr:row>96</xdr:row>
      <xdr:rowOff>135603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126730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89912</xdr:rowOff>
    </xdr:from>
    <xdr:to>
      <xdr:col>10</xdr:col>
      <xdr:colOff>165100</xdr:colOff>
      <xdr:row>98</xdr:row>
      <xdr:rowOff>20062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123451</xdr:rowOff>
    </xdr:from>
    <xdr:to>
      <xdr:col>6</xdr:col>
      <xdr:colOff>38100</xdr:colOff>
      <xdr:row>98</xdr:row>
      <xdr:rowOff>53601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127515</xdr:rowOff>
    </xdr:from>
    <xdr:to>
      <xdr:col>55</xdr:col>
      <xdr:colOff>0</xdr:colOff>
      <xdr:row>35</xdr:row>
      <xdr:rowOff>138955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613915"/>
          <a:ext cx="838200" cy="5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121714</xdr:rowOff>
    </xdr:from>
    <xdr:to>
      <xdr:col>50</xdr:col>
      <xdr:colOff>114300</xdr:colOff>
      <xdr:row>35</xdr:row>
      <xdr:rowOff>138955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122464"/>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116529</xdr:rowOff>
    </xdr:from>
    <xdr:to>
      <xdr:col>45</xdr:col>
      <xdr:colOff>177800</xdr:colOff>
      <xdr:row>35</xdr:row>
      <xdr:rowOff>121714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774379"/>
          <a:ext cx="889000" cy="3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116529</xdr:rowOff>
    </xdr:from>
    <xdr:to>
      <xdr:col>41</xdr:col>
      <xdr:colOff>50800</xdr:colOff>
      <xdr:row>36</xdr:row>
      <xdr:rowOff>103362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774379"/>
          <a:ext cx="889000" cy="50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76715</xdr:rowOff>
    </xdr:from>
    <xdr:to>
      <xdr:col>55</xdr:col>
      <xdr:colOff>50800</xdr:colOff>
      <xdr:row>33</xdr:row>
      <xdr:rowOff>6865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5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163092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47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88155</xdr:rowOff>
    </xdr:from>
    <xdr:to>
      <xdr:col>50</xdr:col>
      <xdr:colOff>165100</xdr:colOff>
      <xdr:row>36</xdr:row>
      <xdr:rowOff>18305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34832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70914</xdr:rowOff>
    </xdr:from>
    <xdr:to>
      <xdr:col>46</xdr:col>
      <xdr:colOff>38100</xdr:colOff>
      <xdr:row>36</xdr:row>
      <xdr:rowOff>1064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17591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4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65729</xdr:rowOff>
    </xdr:from>
    <xdr:to>
      <xdr:col>41</xdr:col>
      <xdr:colOff>101600</xdr:colOff>
      <xdr:row>33</xdr:row>
      <xdr:rowOff>167329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12406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49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52562</xdr:rowOff>
    </xdr:from>
    <xdr:to>
      <xdr:col>36</xdr:col>
      <xdr:colOff>165100</xdr:colOff>
      <xdr:row>36</xdr:row>
      <xdr:rowOff>154162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170689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111404</xdr:rowOff>
    </xdr:from>
    <xdr:to>
      <xdr:col>54</xdr:col>
      <xdr:colOff>189865</xdr:colOff>
      <xdr:row>58</xdr:row>
      <xdr:rowOff>63924</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9198254"/>
          <a:ext cx="1270" cy="80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67751</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63924</xdr:rowOff>
    </xdr:from>
    <xdr:to>
      <xdr:col>55</xdr:col>
      <xdr:colOff>88900</xdr:colOff>
      <xdr:row>58</xdr:row>
      <xdr:rowOff>63924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0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58081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9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111404</xdr:rowOff>
    </xdr:from>
    <xdr:to>
      <xdr:col>55</xdr:col>
      <xdr:colOff>88900</xdr:colOff>
      <xdr:row>53</xdr:row>
      <xdr:rowOff>111404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19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32336</xdr:rowOff>
    </xdr:from>
    <xdr:to>
      <xdr:col>55</xdr:col>
      <xdr:colOff>0</xdr:colOff>
      <xdr:row>55</xdr:row>
      <xdr:rowOff>37026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62086"/>
          <a:ext cx="8382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100131</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01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121704</xdr:rowOff>
    </xdr:from>
    <xdr:to>
      <xdr:col>55</xdr:col>
      <xdr:colOff>50800</xdr:colOff>
      <xdr:row>57</xdr:row>
      <xdr:rowOff>51854</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2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2700</xdr:rowOff>
    </xdr:from>
    <xdr:to>
      <xdr:col>50</xdr:col>
      <xdr:colOff>114300</xdr:colOff>
      <xdr:row>55</xdr:row>
      <xdr:rowOff>32336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32450"/>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127849</xdr:rowOff>
    </xdr:from>
    <xdr:to>
      <xdr:col>50</xdr:col>
      <xdr:colOff>165100</xdr:colOff>
      <xdr:row>57</xdr:row>
      <xdr:rowOff>57999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2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49126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8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121805</xdr:rowOff>
    </xdr:from>
    <xdr:to>
      <xdr:col>45</xdr:col>
      <xdr:colOff>177800</xdr:colOff>
      <xdr:row>55</xdr:row>
      <xdr:rowOff>2700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08655"/>
          <a:ext cx="889000" cy="22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82440</xdr:rowOff>
    </xdr:from>
    <xdr:to>
      <xdr:col>46</xdr:col>
      <xdr:colOff>38100</xdr:colOff>
      <xdr:row>57</xdr:row>
      <xdr:rowOff>12590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6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7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111907</xdr:rowOff>
    </xdr:from>
    <xdr:to>
      <xdr:col>41</xdr:col>
      <xdr:colOff>50800</xdr:colOff>
      <xdr:row>53</xdr:row>
      <xdr:rowOff>121805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8855857"/>
          <a:ext cx="889000" cy="3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163204</xdr:rowOff>
    </xdr:from>
    <xdr:to>
      <xdr:col>41</xdr:col>
      <xdr:colOff>101600</xdr:colOff>
      <xdr:row>56</xdr:row>
      <xdr:rowOff>93354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84481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6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31914</xdr:rowOff>
    </xdr:from>
    <xdr:to>
      <xdr:col>36</xdr:col>
      <xdr:colOff>165100</xdr:colOff>
      <xdr:row>56</xdr:row>
      <xdr:rowOff>133514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124641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157676</xdr:rowOff>
    </xdr:from>
    <xdr:to>
      <xdr:col>55</xdr:col>
      <xdr:colOff>50800</xdr:colOff>
      <xdr:row>55</xdr:row>
      <xdr:rowOff>87826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9103</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26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152986</xdr:rowOff>
    </xdr:from>
    <xdr:to>
      <xdr:col>50</xdr:col>
      <xdr:colOff>165100</xdr:colOff>
      <xdr:row>55</xdr:row>
      <xdr:rowOff>83136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99663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18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123350</xdr:rowOff>
    </xdr:from>
    <xdr:to>
      <xdr:col>46</xdr:col>
      <xdr:colOff>38100</xdr:colOff>
      <xdr:row>55</xdr:row>
      <xdr:rowOff>53500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70027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5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71005</xdr:rowOff>
    </xdr:from>
    <xdr:to>
      <xdr:col>41</xdr:col>
      <xdr:colOff>101600</xdr:colOff>
      <xdr:row>54</xdr:row>
      <xdr:rowOff>1155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17682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3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61107</xdr:rowOff>
    </xdr:from>
    <xdr:to>
      <xdr:col>36</xdr:col>
      <xdr:colOff>165100</xdr:colOff>
      <xdr:row>51</xdr:row>
      <xdr:rowOff>162707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88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7784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58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99744</xdr:rowOff>
    </xdr:from>
    <xdr:to>
      <xdr:col>54</xdr:col>
      <xdr:colOff>189865</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444144"/>
          <a:ext cx="1270" cy="11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46421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99744</xdr:rowOff>
    </xdr:from>
    <xdr:to>
      <xdr:col>55</xdr:col>
      <xdr:colOff>88900</xdr:colOff>
      <xdr:row>72</xdr:row>
      <xdr:rowOff>99744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44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109264</xdr:rowOff>
    </xdr:from>
    <xdr:to>
      <xdr:col>55</xdr:col>
      <xdr:colOff>0</xdr:colOff>
      <xdr:row>75</xdr:row>
      <xdr:rowOff>41402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796564"/>
          <a:ext cx="838200" cy="10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47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167016</xdr:rowOff>
    </xdr:from>
    <xdr:to>
      <xdr:col>55</xdr:col>
      <xdr:colOff>50800</xdr:colOff>
      <xdr:row>78</xdr:row>
      <xdr:rowOff>97166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19652</xdr:rowOff>
    </xdr:from>
    <xdr:to>
      <xdr:col>50</xdr:col>
      <xdr:colOff>114300</xdr:colOff>
      <xdr:row>75</xdr:row>
      <xdr:rowOff>41402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706952"/>
          <a:ext cx="889000" cy="1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162558</xdr:rowOff>
    </xdr:from>
    <xdr:to>
      <xdr:col>50</xdr:col>
      <xdr:colOff>165100</xdr:colOff>
      <xdr:row>78</xdr:row>
      <xdr:rowOff>92708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83835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113492</xdr:rowOff>
    </xdr:from>
    <xdr:to>
      <xdr:col>45</xdr:col>
      <xdr:colOff>177800</xdr:colOff>
      <xdr:row>74</xdr:row>
      <xdr:rowOff>19652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114992"/>
          <a:ext cx="889000" cy="59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95301</xdr:rowOff>
    </xdr:from>
    <xdr:to>
      <xdr:col>46</xdr:col>
      <xdr:colOff>38100</xdr:colOff>
      <xdr:row>78</xdr:row>
      <xdr:rowOff>25451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9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113492</xdr:rowOff>
    </xdr:from>
    <xdr:to>
      <xdr:col>41</xdr:col>
      <xdr:colOff>50800</xdr:colOff>
      <xdr:row>75</xdr:row>
      <xdr:rowOff>156780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114992"/>
          <a:ext cx="889000" cy="9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74498</xdr:rowOff>
    </xdr:from>
    <xdr:to>
      <xdr:col>41</xdr:col>
      <xdr:colOff>101600</xdr:colOff>
      <xdr:row>77</xdr:row>
      <xdr:rowOff>4648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59230</xdr:rowOff>
    </xdr:from>
    <xdr:to>
      <xdr:col>36</xdr:col>
      <xdr:colOff>165100</xdr:colOff>
      <xdr:row>76</xdr:row>
      <xdr:rowOff>160830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151957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58464</xdr:rowOff>
    </xdr:from>
    <xdr:to>
      <xdr:col>55</xdr:col>
      <xdr:colOff>50800</xdr:colOff>
      <xdr:row>74</xdr:row>
      <xdr:rowOff>160064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7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81341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5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162052</xdr:rowOff>
    </xdr:from>
    <xdr:to>
      <xdr:col>50</xdr:col>
      <xdr:colOff>165100</xdr:colOff>
      <xdr:row>75</xdr:row>
      <xdr:rowOff>92202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108729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140302</xdr:rowOff>
    </xdr:from>
    <xdr:to>
      <xdr:col>46</xdr:col>
      <xdr:colOff>38100</xdr:colOff>
      <xdr:row>74</xdr:row>
      <xdr:rowOff>70452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86979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62692</xdr:rowOff>
    </xdr:from>
    <xdr:to>
      <xdr:col>41</xdr:col>
      <xdr:colOff>101600</xdr:colOff>
      <xdr:row>70</xdr:row>
      <xdr:rowOff>164292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0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9369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8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105980</xdr:rowOff>
    </xdr:from>
    <xdr:to>
      <xdr:col>36</xdr:col>
      <xdr:colOff>165100</xdr:colOff>
      <xdr:row>76</xdr:row>
      <xdr:rowOff>36130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52657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147115</xdr:rowOff>
    </xdr:from>
    <xdr:to>
      <xdr:col>54</xdr:col>
      <xdr:colOff>189865</xdr:colOff>
      <xdr:row>98</xdr:row>
      <xdr:rowOff>69904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77615"/>
          <a:ext cx="1270" cy="129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73731</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69904</xdr:rowOff>
    </xdr:from>
    <xdr:to>
      <xdr:col>55</xdr:col>
      <xdr:colOff>88900</xdr:colOff>
      <xdr:row>98</xdr:row>
      <xdr:rowOff>69904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93792</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5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147115</xdr:rowOff>
    </xdr:from>
    <xdr:to>
      <xdr:col>55</xdr:col>
      <xdr:colOff>88900</xdr:colOff>
      <xdr:row>90</xdr:row>
      <xdr:rowOff>147115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7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157522</xdr:rowOff>
    </xdr:from>
    <xdr:to>
      <xdr:col>55</xdr:col>
      <xdr:colOff>0</xdr:colOff>
      <xdr:row>95</xdr:row>
      <xdr:rowOff>63184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273822"/>
          <a:ext cx="838200" cy="7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9738</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6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31311</xdr:rowOff>
    </xdr:from>
    <xdr:to>
      <xdr:col>55</xdr:col>
      <xdr:colOff>50800</xdr:colOff>
      <xdr:row>96</xdr:row>
      <xdr:rowOff>132911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157522</xdr:rowOff>
    </xdr:from>
    <xdr:to>
      <xdr:col>50</xdr:col>
      <xdr:colOff>114300</xdr:colOff>
      <xdr:row>96</xdr:row>
      <xdr:rowOff>29404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273822"/>
          <a:ext cx="889000" cy="2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44095</xdr:rowOff>
    </xdr:from>
    <xdr:to>
      <xdr:col>50</xdr:col>
      <xdr:colOff>165100</xdr:colOff>
      <xdr:row>96</xdr:row>
      <xdr:rowOff>145695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0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136822</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70059</xdr:rowOff>
    </xdr:from>
    <xdr:to>
      <xdr:col>45</xdr:col>
      <xdr:colOff>177800</xdr:colOff>
      <xdr:row>96</xdr:row>
      <xdr:rowOff>29404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186359"/>
          <a:ext cx="889000" cy="30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171059</xdr:rowOff>
    </xdr:from>
    <xdr:to>
      <xdr:col>46</xdr:col>
      <xdr:colOff>38100</xdr:colOff>
      <xdr:row>96</xdr:row>
      <xdr:rowOff>101209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5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92336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57871</xdr:rowOff>
    </xdr:from>
    <xdr:to>
      <xdr:col>41</xdr:col>
      <xdr:colOff>50800</xdr:colOff>
      <xdr:row>94</xdr:row>
      <xdr:rowOff>70059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5488371"/>
          <a:ext cx="889000" cy="6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106877</xdr:rowOff>
    </xdr:from>
    <xdr:to>
      <xdr:col>41</xdr:col>
      <xdr:colOff>101600</xdr:colOff>
      <xdr:row>96</xdr:row>
      <xdr:rowOff>37027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28154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16708</xdr:rowOff>
    </xdr:from>
    <xdr:to>
      <xdr:col>36</xdr:col>
      <xdr:colOff>165100</xdr:colOff>
      <xdr:row>96</xdr:row>
      <xdr:rowOff>118308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4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109435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12384</xdr:rowOff>
    </xdr:from>
    <xdr:to>
      <xdr:col>55</xdr:col>
      <xdr:colOff>50800</xdr:colOff>
      <xdr:row>95</xdr:row>
      <xdr:rowOff>113984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3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35261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106722</xdr:rowOff>
    </xdr:from>
    <xdr:to>
      <xdr:col>50</xdr:col>
      <xdr:colOff>165100</xdr:colOff>
      <xdr:row>95</xdr:row>
      <xdr:rowOff>36872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53399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99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150054</xdr:rowOff>
    </xdr:from>
    <xdr:to>
      <xdr:col>46</xdr:col>
      <xdr:colOff>38100</xdr:colOff>
      <xdr:row>96</xdr:row>
      <xdr:rowOff>80204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96731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19259</xdr:rowOff>
    </xdr:from>
    <xdr:to>
      <xdr:col>41</xdr:col>
      <xdr:colOff>101600</xdr:colOff>
      <xdr:row>94</xdr:row>
      <xdr:rowOff>120859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137386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9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7071</xdr:rowOff>
    </xdr:from>
    <xdr:to>
      <xdr:col>36</xdr:col>
      <xdr:colOff>165100</xdr:colOff>
      <xdr:row>90</xdr:row>
      <xdr:rowOff>108671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54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125198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672795" y="152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169581</xdr:rowOff>
    </xdr:from>
    <xdr:to>
      <xdr:col>85</xdr:col>
      <xdr:colOff>127000</xdr:colOff>
      <xdr:row>39</xdr:row>
      <xdr:rowOff>97387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84681"/>
          <a:ext cx="838200" cy="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144610</xdr:rowOff>
    </xdr:from>
    <xdr:to>
      <xdr:col>81</xdr:col>
      <xdr:colOff>50800</xdr:colOff>
      <xdr:row>38</xdr:row>
      <xdr:rowOff>169581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9710"/>
          <a:ext cx="8890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110058</xdr:rowOff>
    </xdr:from>
    <xdr:to>
      <xdr:col>76</xdr:col>
      <xdr:colOff>114300</xdr:colOff>
      <xdr:row>38</xdr:row>
      <xdr:rowOff>144610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53708"/>
          <a:ext cx="8890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110058</xdr:rowOff>
    </xdr:from>
    <xdr:to>
      <xdr:col>71</xdr:col>
      <xdr:colOff>177800</xdr:colOff>
      <xdr:row>38</xdr:row>
      <xdr:rowOff>30321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53708"/>
          <a:ext cx="889000" cy="9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46587</xdr:rowOff>
    </xdr:from>
    <xdr:to>
      <xdr:col>85</xdr:col>
      <xdr:colOff>177800</xdr:colOff>
      <xdr:row>39</xdr:row>
      <xdr:rowOff>148187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118781</xdr:rowOff>
    </xdr:from>
    <xdr:to>
      <xdr:col>81</xdr:col>
      <xdr:colOff>101600</xdr:colOff>
      <xdr:row>39</xdr:row>
      <xdr:rowOff>48931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65458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0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93810</xdr:rowOff>
    </xdr:from>
    <xdr:to>
      <xdr:col>76</xdr:col>
      <xdr:colOff>165100</xdr:colOff>
      <xdr:row>39</xdr:row>
      <xdr:rowOff>23960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40486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59258</xdr:rowOff>
    </xdr:from>
    <xdr:to>
      <xdr:col>72</xdr:col>
      <xdr:colOff>38100</xdr:colOff>
      <xdr:row>37</xdr:row>
      <xdr:rowOff>160858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5935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150970</xdr:rowOff>
    </xdr:from>
    <xdr:to>
      <xdr:col>67</xdr:col>
      <xdr:colOff>101600</xdr:colOff>
      <xdr:row>38</xdr:row>
      <xdr:rowOff>81121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9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97647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2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3462</xdr:rowOff>
    </xdr:from>
    <xdr:to>
      <xdr:col>85</xdr:col>
      <xdr:colOff>127000</xdr:colOff>
      <xdr:row>77</xdr:row>
      <xdr:rowOff>22383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05112"/>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7592</xdr:rowOff>
    </xdr:from>
    <xdr:to>
      <xdr:col>81</xdr:col>
      <xdr:colOff>50800</xdr:colOff>
      <xdr:row>77</xdr:row>
      <xdr:rowOff>22383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09242"/>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7592</xdr:rowOff>
    </xdr:from>
    <xdr:to>
      <xdr:col>76</xdr:col>
      <xdr:colOff>114300</xdr:colOff>
      <xdr:row>77</xdr:row>
      <xdr:rowOff>15632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09242"/>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15632</xdr:rowOff>
    </xdr:from>
    <xdr:to>
      <xdr:col>71</xdr:col>
      <xdr:colOff>177800</xdr:colOff>
      <xdr:row>77</xdr:row>
      <xdr:rowOff>23853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17282"/>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124112</xdr:rowOff>
    </xdr:from>
    <xdr:to>
      <xdr:col>85</xdr:col>
      <xdr:colOff>177800</xdr:colOff>
      <xdr:row>77</xdr:row>
      <xdr:rowOff>54262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102539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143033</xdr:rowOff>
    </xdr:from>
    <xdr:to>
      <xdr:col>81</xdr:col>
      <xdr:colOff>101600</xdr:colOff>
      <xdr:row>77</xdr:row>
      <xdr:rowOff>73183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64310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128242</xdr:rowOff>
    </xdr:from>
    <xdr:to>
      <xdr:col>76</xdr:col>
      <xdr:colOff>165100</xdr:colOff>
      <xdr:row>77</xdr:row>
      <xdr:rowOff>58392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136282</xdr:rowOff>
    </xdr:from>
    <xdr:to>
      <xdr:col>72</xdr:col>
      <xdr:colOff>38100</xdr:colOff>
      <xdr:row>77</xdr:row>
      <xdr:rowOff>66432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144503</xdr:rowOff>
    </xdr:from>
    <xdr:to>
      <xdr:col>67</xdr:col>
      <xdr:colOff>101600</xdr:colOff>
      <xdr:row>77</xdr:row>
      <xdr:rowOff>74653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65780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117932</xdr:rowOff>
    </xdr:from>
    <xdr:to>
      <xdr:col>85</xdr:col>
      <xdr:colOff>127000</xdr:colOff>
      <xdr:row>97</xdr:row>
      <xdr:rowOff>59750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577132"/>
          <a:ext cx="838200" cy="1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39207</xdr:rowOff>
    </xdr:from>
    <xdr:to>
      <xdr:col>81</xdr:col>
      <xdr:colOff>50800</xdr:colOff>
      <xdr:row>96</xdr:row>
      <xdr:rowOff>117932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498407"/>
          <a:ext cx="889000" cy="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39207</xdr:rowOff>
    </xdr:from>
    <xdr:to>
      <xdr:col>76</xdr:col>
      <xdr:colOff>114300</xdr:colOff>
      <xdr:row>96</xdr:row>
      <xdr:rowOff>107865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498407"/>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107865</xdr:rowOff>
    </xdr:from>
    <xdr:to>
      <xdr:col>71</xdr:col>
      <xdr:colOff>177800</xdr:colOff>
      <xdr:row>98</xdr:row>
      <xdr:rowOff>7551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567065"/>
          <a:ext cx="889000" cy="2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8950</xdr:rowOff>
    </xdr:from>
    <xdr:to>
      <xdr:col>85</xdr:col>
      <xdr:colOff>177800</xdr:colOff>
      <xdr:row>97</xdr:row>
      <xdr:rowOff>110550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31827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67132</xdr:rowOff>
    </xdr:from>
    <xdr:to>
      <xdr:col>81</xdr:col>
      <xdr:colOff>101600</xdr:colOff>
      <xdr:row>96</xdr:row>
      <xdr:rowOff>168732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159857</xdr:rowOff>
    </xdr:from>
    <xdr:to>
      <xdr:col>76</xdr:col>
      <xdr:colOff>165100</xdr:colOff>
      <xdr:row>96</xdr:row>
      <xdr:rowOff>90007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4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106534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2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57065</xdr:rowOff>
    </xdr:from>
    <xdr:to>
      <xdr:col>72</xdr:col>
      <xdr:colOff>38100</xdr:colOff>
      <xdr:row>96</xdr:row>
      <xdr:rowOff>158665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5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2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128201</xdr:rowOff>
    </xdr:from>
    <xdr:to>
      <xdr:col>67</xdr:col>
      <xdr:colOff>101600</xdr:colOff>
      <xdr:row>98</xdr:row>
      <xdr:rowOff>58351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74878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20371</xdr:rowOff>
    </xdr:from>
    <xdr:to>
      <xdr:col>116</xdr:col>
      <xdr:colOff>63500</xdr:colOff>
      <xdr:row>58</xdr:row>
      <xdr:rowOff>21685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64471"/>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166046</xdr:rowOff>
    </xdr:from>
    <xdr:to>
      <xdr:col>111</xdr:col>
      <xdr:colOff>177800</xdr:colOff>
      <xdr:row>58</xdr:row>
      <xdr:rowOff>21685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93869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162960</xdr:rowOff>
    </xdr:from>
    <xdr:to>
      <xdr:col>107</xdr:col>
      <xdr:colOff>50800</xdr:colOff>
      <xdr:row>57</xdr:row>
      <xdr:rowOff>166046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93561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157702</xdr:rowOff>
    </xdr:from>
    <xdr:to>
      <xdr:col>102</xdr:col>
      <xdr:colOff>114300</xdr:colOff>
      <xdr:row>57</xdr:row>
      <xdr:rowOff>162960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303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141021</xdr:rowOff>
    </xdr:from>
    <xdr:to>
      <xdr:col>116</xdr:col>
      <xdr:colOff>114300</xdr:colOff>
      <xdr:row>58</xdr:row>
      <xdr:rowOff>71171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55948</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2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142335</xdr:rowOff>
    </xdr:from>
    <xdr:to>
      <xdr:col>112</xdr:col>
      <xdr:colOff>38100</xdr:colOff>
      <xdr:row>58</xdr:row>
      <xdr:rowOff>72485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63612</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007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115246</xdr:rowOff>
    </xdr:from>
    <xdr:to>
      <xdr:col>107</xdr:col>
      <xdr:colOff>101600</xdr:colOff>
      <xdr:row>58</xdr:row>
      <xdr:rowOff>45396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36523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9980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112160</xdr:rowOff>
    </xdr:from>
    <xdr:to>
      <xdr:col>102</xdr:col>
      <xdr:colOff>165100</xdr:colOff>
      <xdr:row>58</xdr:row>
      <xdr:rowOff>42310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33437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997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106902</xdr:rowOff>
    </xdr:from>
    <xdr:to>
      <xdr:col>98</xdr:col>
      <xdr:colOff>38100</xdr:colOff>
      <xdr:row>58</xdr:row>
      <xdr:rowOff>37052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8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28179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99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86508</xdr:rowOff>
    </xdr:from>
    <xdr:to>
      <xdr:col>116</xdr:col>
      <xdr:colOff>63500</xdr:colOff>
      <xdr:row>77</xdr:row>
      <xdr:rowOff>133352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288158"/>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86508</xdr:rowOff>
    </xdr:from>
    <xdr:to>
      <xdr:col>111</xdr:col>
      <xdr:colOff>177800</xdr:colOff>
      <xdr:row>78</xdr:row>
      <xdr:rowOff>1482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88158"/>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1057</xdr:rowOff>
    </xdr:from>
    <xdr:to>
      <xdr:col>107</xdr:col>
      <xdr:colOff>50800</xdr:colOff>
      <xdr:row>78</xdr:row>
      <xdr:rowOff>1482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37415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63060</xdr:rowOff>
    </xdr:from>
    <xdr:to>
      <xdr:col>102</xdr:col>
      <xdr:colOff>114300</xdr:colOff>
      <xdr:row>78</xdr:row>
      <xdr:rowOff>1057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578910"/>
          <a:ext cx="889000" cy="79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82552</xdr:rowOff>
    </xdr:from>
    <xdr:to>
      <xdr:col>116</xdr:col>
      <xdr:colOff>114300</xdr:colOff>
      <xdr:row>78</xdr:row>
      <xdr:rowOff>12702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35708</xdr:rowOff>
    </xdr:from>
    <xdr:to>
      <xdr:col>112</xdr:col>
      <xdr:colOff>38100</xdr:colOff>
      <xdr:row>77</xdr:row>
      <xdr:rowOff>137308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122132</xdr:rowOff>
    </xdr:from>
    <xdr:to>
      <xdr:col>107</xdr:col>
      <xdr:colOff>101600</xdr:colOff>
      <xdr:row>78</xdr:row>
      <xdr:rowOff>52282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3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43409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4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121707</xdr:rowOff>
    </xdr:from>
    <xdr:to>
      <xdr:col>102</xdr:col>
      <xdr:colOff>165100</xdr:colOff>
      <xdr:row>78</xdr:row>
      <xdr:rowOff>51857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3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42984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4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12260</xdr:rowOff>
    </xdr:from>
    <xdr:to>
      <xdr:col>98</xdr:col>
      <xdr:colOff>38100</xdr:colOff>
      <xdr:row>73</xdr:row>
      <xdr:rowOff>113860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130387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30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137,407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が続いている。これは、町立こども園４園の運営によるもの、また、定住促進及び企業誘致や新東名関連整備事業など積極的な施策の実施及び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年の現職員４分の１程度の定年退職に備えた採用計画と職員の高年齢化によるものである。また、増加率は給与改定等の影響により前年度に比べ増加傾向となっている。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16,746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円となっており、類似団体と比較してコストが高い状況となっている。これは、公共施設の老朽化に伴う修繕費が増加しているためである。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134,957</a:t>
          </a:r>
          <a:r>
            <a:rPr kumimoji="1" lang="ja-JP" altLang="en-US" sz="1300">
              <a:latin typeface="ＭＳ Ｐゴシック" panose="020B0600070205080204" pitchFamily="50" charset="-128"/>
              <a:ea typeface="ＭＳ Ｐゴシック" panose="020B0600070205080204" pitchFamily="50" charset="-128"/>
            </a:rPr>
            <a:t>円となっており、減少傾向にあるものの、類似団体と比較して一人当たりのコストが高い状況が続いている。これは、新東名関連町道整備事業、消防施設整備事業などを実施したことによるものである。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円となっており、大幅に減となった。これは令和元年度の災害復旧が完了し、新たな災害がなかったためである。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
16,908
135.74
15,037,390
14,478,575
424,965
5,837,367
9,043,978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67691</xdr:rowOff>
    </xdr:from>
    <xdr:to>
      <xdr:col>24</xdr:col>
      <xdr:colOff>63500</xdr:colOff>
      <xdr:row>36</xdr:row>
      <xdr:rowOff>79578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989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79578</xdr:rowOff>
    </xdr:from>
    <xdr:to>
      <xdr:col>19</xdr:col>
      <xdr:colOff>177800</xdr:colOff>
      <xdr:row>36</xdr:row>
      <xdr:rowOff>116383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51778"/>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858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36</xdr:row>
      <xdr:rowOff>155016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0047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39768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28778</xdr:rowOff>
    </xdr:from>
    <xdr:to>
      <xdr:col>20</xdr:col>
      <xdr:colOff>38100</xdr:colOff>
      <xdr:row>36</xdr:row>
      <xdr:rowOff>130378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146905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65583</xdr:rowOff>
    </xdr:from>
    <xdr:to>
      <xdr:col>15</xdr:col>
      <xdr:colOff>101600</xdr:colOff>
      <xdr:row>36</xdr:row>
      <xdr:rowOff>167183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104216</xdr:rowOff>
    </xdr:from>
    <xdr:to>
      <xdr:col>6</xdr:col>
      <xdr:colOff>38100</xdr:colOff>
      <xdr:row>37</xdr:row>
      <xdr:rowOff>34366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25493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131970</xdr:rowOff>
    </xdr:from>
    <xdr:to>
      <xdr:col>24</xdr:col>
      <xdr:colOff>63500</xdr:colOff>
      <xdr:row>56</xdr:row>
      <xdr:rowOff>125929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61720"/>
          <a:ext cx="838200" cy="16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131970</xdr:rowOff>
    </xdr:from>
    <xdr:to>
      <xdr:col>19</xdr:col>
      <xdr:colOff>177800</xdr:colOff>
      <xdr:row>56</xdr:row>
      <xdr:rowOff>31556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1720"/>
          <a:ext cx="889000" cy="7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74699</xdr:rowOff>
    </xdr:from>
    <xdr:to>
      <xdr:col>15</xdr:col>
      <xdr:colOff>50800</xdr:colOff>
      <xdr:row>56</xdr:row>
      <xdr:rowOff>31556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32999"/>
          <a:ext cx="889000" cy="2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74699</xdr:rowOff>
    </xdr:from>
    <xdr:to>
      <xdr:col>10</xdr:col>
      <xdr:colOff>114300</xdr:colOff>
      <xdr:row>56</xdr:row>
      <xdr:rowOff>138809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32999"/>
          <a:ext cx="889000" cy="4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75129</xdr:rowOff>
    </xdr:from>
    <xdr:to>
      <xdr:col>24</xdr:col>
      <xdr:colOff>114300</xdr:colOff>
      <xdr:row>57</xdr:row>
      <xdr:rowOff>5279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98006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81170</xdr:rowOff>
    </xdr:from>
    <xdr:to>
      <xdr:col>20</xdr:col>
      <xdr:colOff>38100</xdr:colOff>
      <xdr:row>56</xdr:row>
      <xdr:rowOff>11320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27847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152206</xdr:rowOff>
    </xdr:from>
    <xdr:to>
      <xdr:col>15</xdr:col>
      <xdr:colOff>101600</xdr:colOff>
      <xdr:row>56</xdr:row>
      <xdr:rowOff>82356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98883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23899</xdr:rowOff>
    </xdr:from>
    <xdr:to>
      <xdr:col>10</xdr:col>
      <xdr:colOff>165100</xdr:colOff>
      <xdr:row>54</xdr:row>
      <xdr:rowOff>125499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142026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88009</xdr:rowOff>
    </xdr:from>
    <xdr:to>
      <xdr:col>6</xdr:col>
      <xdr:colOff>38100</xdr:colOff>
      <xdr:row>57</xdr:row>
      <xdr:rowOff>18159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34686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15363</xdr:rowOff>
    </xdr:from>
    <xdr:to>
      <xdr:col>24</xdr:col>
      <xdr:colOff>63500</xdr:colOff>
      <xdr:row>77</xdr:row>
      <xdr:rowOff>99129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17013"/>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85958</xdr:rowOff>
    </xdr:from>
    <xdr:to>
      <xdr:col>19</xdr:col>
      <xdr:colOff>177800</xdr:colOff>
      <xdr:row>77</xdr:row>
      <xdr:rowOff>15363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6158"/>
          <a:ext cx="889000" cy="1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85958</xdr:rowOff>
    </xdr:from>
    <xdr:to>
      <xdr:col>15</xdr:col>
      <xdr:colOff>50800</xdr:colOff>
      <xdr:row>78</xdr:row>
      <xdr:rowOff>69498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6158"/>
          <a:ext cx="889000" cy="3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xdr:rowOff>
    </xdr:from>
    <xdr:to>
      <xdr:col>10</xdr:col>
      <xdr:colOff>114300</xdr:colOff>
      <xdr:row>78</xdr:row>
      <xdr:rowOff>69498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4083"/>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48329</xdr:rowOff>
    </xdr:from>
    <xdr:to>
      <xdr:col>24</xdr:col>
      <xdr:colOff>114300</xdr:colOff>
      <xdr:row>77</xdr:row>
      <xdr:rowOff>149929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136013</xdr:rowOff>
    </xdr:from>
    <xdr:to>
      <xdr:col>20</xdr:col>
      <xdr:colOff>38100</xdr:colOff>
      <xdr:row>77</xdr:row>
      <xdr:rowOff>66163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57290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35158</xdr:rowOff>
    </xdr:from>
    <xdr:to>
      <xdr:col>15</xdr:col>
      <xdr:colOff>101600</xdr:colOff>
      <xdr:row>76</xdr:row>
      <xdr:rowOff>136758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127885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18698</xdr:rowOff>
    </xdr:from>
    <xdr:to>
      <xdr:col>10</xdr:col>
      <xdr:colOff>165100</xdr:colOff>
      <xdr:row>78</xdr:row>
      <xdr:rowOff>120298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111425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121633</xdr:rowOff>
    </xdr:from>
    <xdr:to>
      <xdr:col>6</xdr:col>
      <xdr:colOff>38100</xdr:colOff>
      <xdr:row>78</xdr:row>
      <xdr:rowOff>51783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42910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87846</xdr:rowOff>
    </xdr:from>
    <xdr:to>
      <xdr:col>24</xdr:col>
      <xdr:colOff>63500</xdr:colOff>
      <xdr:row>97</xdr:row>
      <xdr:rowOff>116281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18496"/>
          <a:ext cx="8382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87846</xdr:rowOff>
    </xdr:from>
    <xdr:to>
      <xdr:col>19</xdr:col>
      <xdr:colOff>177800</xdr:colOff>
      <xdr:row>97</xdr:row>
      <xdr:rowOff>99910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84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99910</xdr:rowOff>
    </xdr:from>
    <xdr:to>
      <xdr:col>15</xdr:col>
      <xdr:colOff>50800</xdr:colOff>
      <xdr:row>97</xdr:row>
      <xdr:rowOff>139015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0560"/>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139015</xdr:rowOff>
    </xdr:from>
    <xdr:to>
      <xdr:col>10</xdr:col>
      <xdr:colOff>114300</xdr:colOff>
      <xdr:row>98</xdr:row>
      <xdr:rowOff>78563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6966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65481</xdr:rowOff>
    </xdr:from>
    <xdr:to>
      <xdr:col>24</xdr:col>
      <xdr:colOff>114300</xdr:colOff>
      <xdr:row>97</xdr:row>
      <xdr:rowOff>167081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37046</xdr:rowOff>
    </xdr:from>
    <xdr:to>
      <xdr:col>20</xdr:col>
      <xdr:colOff>38100</xdr:colOff>
      <xdr:row>97</xdr:row>
      <xdr:rowOff>138646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49110</xdr:rowOff>
    </xdr:from>
    <xdr:to>
      <xdr:col>15</xdr:col>
      <xdr:colOff>101600</xdr:colOff>
      <xdr:row>97</xdr:row>
      <xdr:rowOff>150710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141837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88215</xdr:rowOff>
    </xdr:from>
    <xdr:to>
      <xdr:col>10</xdr:col>
      <xdr:colOff>165100</xdr:colOff>
      <xdr:row>98</xdr:row>
      <xdr:rowOff>18365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27763</xdr:rowOff>
    </xdr:from>
    <xdr:to>
      <xdr:col>6</xdr:col>
      <xdr:colOff>38100</xdr:colOff>
      <xdr:row>98</xdr:row>
      <xdr:rowOff>129363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24029</xdr:rowOff>
    </xdr:from>
    <xdr:to>
      <xdr:col>55</xdr:col>
      <xdr:colOff>0</xdr:colOff>
      <xdr:row>38</xdr:row>
      <xdr:rowOff>39574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3912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109982</xdr:rowOff>
    </xdr:from>
    <xdr:to>
      <xdr:col>50</xdr:col>
      <xdr:colOff>114300</xdr:colOff>
      <xdr:row>38</xdr:row>
      <xdr:rowOff>39574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53632"/>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109982</xdr:rowOff>
    </xdr:from>
    <xdr:to>
      <xdr:col>45</xdr:col>
      <xdr:colOff>177800</xdr:colOff>
      <xdr:row>37</xdr:row>
      <xdr:rowOff>121869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5363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115011</xdr:rowOff>
    </xdr:from>
    <xdr:to>
      <xdr:col>41</xdr:col>
      <xdr:colOff>50800</xdr:colOff>
      <xdr:row>37</xdr:row>
      <xdr:rowOff>121869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586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144678</xdr:rowOff>
    </xdr:from>
    <xdr:to>
      <xdr:col>55</xdr:col>
      <xdr:colOff>50800</xdr:colOff>
      <xdr:row>38</xdr:row>
      <xdr:rowOff>74828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81501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59182</xdr:rowOff>
    </xdr:from>
    <xdr:to>
      <xdr:col>46</xdr:col>
      <xdr:colOff>38100</xdr:colOff>
      <xdr:row>37</xdr:row>
      <xdr:rowOff>160782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5859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17746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64211</xdr:rowOff>
    </xdr:from>
    <xdr:to>
      <xdr:col>36</xdr:col>
      <xdr:colOff>165100</xdr:colOff>
      <xdr:row>37</xdr:row>
      <xdr:rowOff>165812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10888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8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145288</xdr:rowOff>
    </xdr:from>
    <xdr:to>
      <xdr:col>55</xdr:col>
      <xdr:colOff>0</xdr:colOff>
      <xdr:row>57</xdr:row>
      <xdr:rowOff>168428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546338"/>
          <a:ext cx="838200" cy="13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87820</xdr:rowOff>
    </xdr:from>
    <xdr:to>
      <xdr:col>50</xdr:col>
      <xdr:colOff>114300</xdr:colOff>
      <xdr:row>57</xdr:row>
      <xdr:rowOff>168428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89020"/>
          <a:ext cx="889000" cy="2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87820</xdr:rowOff>
    </xdr:from>
    <xdr:to>
      <xdr:col>45</xdr:col>
      <xdr:colOff>177800</xdr:colOff>
      <xdr:row>57</xdr:row>
      <xdr:rowOff>114706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89020"/>
          <a:ext cx="889000" cy="1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114706</xdr:rowOff>
    </xdr:from>
    <xdr:to>
      <xdr:col>41</xdr:col>
      <xdr:colOff>50800</xdr:colOff>
      <xdr:row>57</xdr:row>
      <xdr:rowOff>126771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7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94488</xdr:rowOff>
    </xdr:from>
    <xdr:to>
      <xdr:col>55</xdr:col>
      <xdr:colOff>50800</xdr:colOff>
      <xdr:row>50</xdr:row>
      <xdr:rowOff>24638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4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47515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4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117628</xdr:rowOff>
    </xdr:from>
    <xdr:to>
      <xdr:col>50</xdr:col>
      <xdr:colOff>165100</xdr:colOff>
      <xdr:row>58</xdr:row>
      <xdr:rowOff>47778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37020</xdr:rowOff>
    </xdr:from>
    <xdr:to>
      <xdr:col>46</xdr:col>
      <xdr:colOff>38100</xdr:colOff>
      <xdr:row>56</xdr:row>
      <xdr:rowOff>138620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155147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63906</xdr:rowOff>
    </xdr:from>
    <xdr:to>
      <xdr:col>41</xdr:col>
      <xdr:colOff>101600</xdr:colOff>
      <xdr:row>57</xdr:row>
      <xdr:rowOff>165506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75971</xdr:rowOff>
    </xdr:from>
    <xdr:to>
      <xdr:col>36</xdr:col>
      <xdr:colOff>165100</xdr:colOff>
      <xdr:row>58</xdr:row>
      <xdr:rowOff>6121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25715</xdr:rowOff>
    </xdr:from>
    <xdr:to>
      <xdr:col>54</xdr:col>
      <xdr:colOff>189865</xdr:colOff>
      <xdr:row>79</xdr:row>
      <xdr:rowOff>87263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713015"/>
          <a:ext cx="1270" cy="918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91090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87263</xdr:rowOff>
    </xdr:from>
    <xdr:to>
      <xdr:col>55</xdr:col>
      <xdr:colOff>88900</xdr:colOff>
      <xdr:row>79</xdr:row>
      <xdr:rowOff>87263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3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143842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4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25715</xdr:rowOff>
    </xdr:from>
    <xdr:to>
      <xdr:col>55</xdr:col>
      <xdr:colOff>88900</xdr:colOff>
      <xdr:row>74</xdr:row>
      <xdr:rowOff>25715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71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132483</xdr:rowOff>
    </xdr:from>
    <xdr:to>
      <xdr:col>55</xdr:col>
      <xdr:colOff>0</xdr:colOff>
      <xdr:row>76</xdr:row>
      <xdr:rowOff>12990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91233"/>
          <a:ext cx="8382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7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23205</xdr:rowOff>
    </xdr:from>
    <xdr:to>
      <xdr:col>55</xdr:col>
      <xdr:colOff>50800</xdr:colOff>
      <xdr:row>78</xdr:row>
      <xdr:rowOff>124805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87688</xdr:rowOff>
    </xdr:from>
    <xdr:to>
      <xdr:col>50</xdr:col>
      <xdr:colOff>114300</xdr:colOff>
      <xdr:row>75</xdr:row>
      <xdr:rowOff>132483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46438"/>
          <a:ext cx="8890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158285</xdr:rowOff>
    </xdr:from>
    <xdr:to>
      <xdr:col>50</xdr:col>
      <xdr:colOff>165100</xdr:colOff>
      <xdr:row>78</xdr:row>
      <xdr:rowOff>88435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5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79562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87688</xdr:rowOff>
    </xdr:from>
    <xdr:to>
      <xdr:col>45</xdr:col>
      <xdr:colOff>177800</xdr:colOff>
      <xdr:row>77</xdr:row>
      <xdr:rowOff>108849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46438"/>
          <a:ext cx="889000" cy="3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7987</xdr:rowOff>
    </xdr:from>
    <xdr:to>
      <xdr:col>46</xdr:col>
      <xdr:colOff>38100</xdr:colOff>
      <xdr:row>78</xdr:row>
      <xdr:rowOff>109587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100714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100523</xdr:rowOff>
    </xdr:from>
    <xdr:to>
      <xdr:col>41</xdr:col>
      <xdr:colOff>50800</xdr:colOff>
      <xdr:row>77</xdr:row>
      <xdr:rowOff>108849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102023"/>
          <a:ext cx="889000" cy="12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141652</xdr:rowOff>
    </xdr:from>
    <xdr:to>
      <xdr:col>41</xdr:col>
      <xdr:colOff>101600</xdr:colOff>
      <xdr:row>78</xdr:row>
      <xdr:rowOff>71802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4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59976</xdr:rowOff>
    </xdr:from>
    <xdr:to>
      <xdr:col>36</xdr:col>
      <xdr:colOff>165100</xdr:colOff>
      <xdr:row>78</xdr:row>
      <xdr:rowOff>161576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152703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133640</xdr:rowOff>
    </xdr:from>
    <xdr:to>
      <xdr:col>55</xdr:col>
      <xdr:colOff>50800</xdr:colOff>
      <xdr:row>76</xdr:row>
      <xdr:rowOff>63790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156517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81683</xdr:rowOff>
    </xdr:from>
    <xdr:to>
      <xdr:col>50</xdr:col>
      <xdr:colOff>165100</xdr:colOff>
      <xdr:row>76</xdr:row>
      <xdr:rowOff>11832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40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28360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36888</xdr:rowOff>
    </xdr:from>
    <xdr:to>
      <xdr:col>46</xdr:col>
      <xdr:colOff>38100</xdr:colOff>
      <xdr:row>75</xdr:row>
      <xdr:rowOff>138488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58049</xdr:rowOff>
    </xdr:from>
    <xdr:to>
      <xdr:col>41</xdr:col>
      <xdr:colOff>101600</xdr:colOff>
      <xdr:row>77</xdr:row>
      <xdr:rowOff>159649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49723</xdr:rowOff>
    </xdr:from>
    <xdr:to>
      <xdr:col>36</xdr:col>
      <xdr:colOff>165100</xdr:colOff>
      <xdr:row>70</xdr:row>
      <xdr:rowOff>151323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0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167850</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182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51389</xdr:rowOff>
    </xdr:from>
    <xdr:to>
      <xdr:col>54</xdr:col>
      <xdr:colOff>189865</xdr:colOff>
      <xdr:row>98</xdr:row>
      <xdr:rowOff>118264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167689"/>
          <a:ext cx="1270" cy="75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122091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118264</xdr:rowOff>
    </xdr:from>
    <xdr:to>
      <xdr:col>55</xdr:col>
      <xdr:colOff>88900</xdr:colOff>
      <xdr:row>98</xdr:row>
      <xdr:rowOff>118264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169516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9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51389</xdr:rowOff>
    </xdr:from>
    <xdr:to>
      <xdr:col>55</xdr:col>
      <xdr:colOff>88900</xdr:colOff>
      <xdr:row>94</xdr:row>
      <xdr:rowOff>51389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1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34452</xdr:rowOff>
    </xdr:from>
    <xdr:to>
      <xdr:col>55</xdr:col>
      <xdr:colOff>0</xdr:colOff>
      <xdr:row>95</xdr:row>
      <xdr:rowOff>155539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22202"/>
          <a:ext cx="838200" cy="1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141060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00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162633</xdr:rowOff>
    </xdr:from>
    <xdr:to>
      <xdr:col>55</xdr:col>
      <xdr:colOff>50800</xdr:colOff>
      <xdr:row>97</xdr:row>
      <xdr:rowOff>92783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2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123796</xdr:rowOff>
    </xdr:from>
    <xdr:to>
      <xdr:col>50</xdr:col>
      <xdr:colOff>114300</xdr:colOff>
      <xdr:row>95</xdr:row>
      <xdr:rowOff>155539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11546"/>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7420</xdr:rowOff>
    </xdr:from>
    <xdr:to>
      <xdr:col>50</xdr:col>
      <xdr:colOff>165100</xdr:colOff>
      <xdr:row>97</xdr:row>
      <xdr:rowOff>109020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100147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46966</xdr:rowOff>
    </xdr:from>
    <xdr:to>
      <xdr:col>45</xdr:col>
      <xdr:colOff>177800</xdr:colOff>
      <xdr:row>95</xdr:row>
      <xdr:rowOff>123796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991816"/>
          <a:ext cx="889000" cy="4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170830</xdr:rowOff>
    </xdr:from>
    <xdr:to>
      <xdr:col>46</xdr:col>
      <xdr:colOff>38100</xdr:colOff>
      <xdr:row>97</xdr:row>
      <xdr:rowOff>100980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3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92107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37855</xdr:rowOff>
    </xdr:from>
    <xdr:to>
      <xdr:col>41</xdr:col>
      <xdr:colOff>50800</xdr:colOff>
      <xdr:row>93</xdr:row>
      <xdr:rowOff>46966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639805"/>
          <a:ext cx="889000" cy="3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161530</xdr:rowOff>
    </xdr:from>
    <xdr:to>
      <xdr:col>41</xdr:col>
      <xdr:colOff>101600</xdr:colOff>
      <xdr:row>97</xdr:row>
      <xdr:rowOff>91680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82807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xdr:rowOff>
    </xdr:from>
    <xdr:to>
      <xdr:col>36</xdr:col>
      <xdr:colOff>165100</xdr:colOff>
      <xdr:row>97</xdr:row>
      <xdr:rowOff>102456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3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93583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155102</xdr:rowOff>
    </xdr:from>
    <xdr:to>
      <xdr:col>55</xdr:col>
      <xdr:colOff>50800</xdr:colOff>
      <xdr:row>95</xdr:row>
      <xdr:rowOff>85252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6529</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104739</xdr:rowOff>
    </xdr:from>
    <xdr:to>
      <xdr:col>50</xdr:col>
      <xdr:colOff>165100</xdr:colOff>
      <xdr:row>96</xdr:row>
      <xdr:rowOff>34889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51416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72996</xdr:rowOff>
    </xdr:from>
    <xdr:to>
      <xdr:col>46</xdr:col>
      <xdr:colOff>38100</xdr:colOff>
      <xdr:row>96</xdr:row>
      <xdr:rowOff>3146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19673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1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167616</xdr:rowOff>
    </xdr:from>
    <xdr:to>
      <xdr:col>41</xdr:col>
      <xdr:colOff>101600</xdr:colOff>
      <xdr:row>93</xdr:row>
      <xdr:rowOff>97766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114293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71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158505</xdr:rowOff>
    </xdr:from>
    <xdr:to>
      <xdr:col>36</xdr:col>
      <xdr:colOff>165100</xdr:colOff>
      <xdr:row>91</xdr:row>
      <xdr:rowOff>88655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5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105182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5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34968</xdr:rowOff>
    </xdr:from>
    <xdr:to>
      <xdr:col>85</xdr:col>
      <xdr:colOff>127000</xdr:colOff>
      <xdr:row>34</xdr:row>
      <xdr:rowOff>165826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178468"/>
          <a:ext cx="838200" cy="8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165826</xdr:rowOff>
    </xdr:from>
    <xdr:to>
      <xdr:col>81</xdr:col>
      <xdr:colOff>50800</xdr:colOff>
      <xdr:row>34</xdr:row>
      <xdr:rowOff>170953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95126"/>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99336</xdr:rowOff>
    </xdr:from>
    <xdr:to>
      <xdr:col>76</xdr:col>
      <xdr:colOff>114300</xdr:colOff>
      <xdr:row>34</xdr:row>
      <xdr:rowOff>170953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928636"/>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99336</xdr:rowOff>
    </xdr:from>
    <xdr:to>
      <xdr:col>71</xdr:col>
      <xdr:colOff>177800</xdr:colOff>
      <xdr:row>36</xdr:row>
      <xdr:rowOff>99205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928636"/>
          <a:ext cx="889000" cy="3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155618</xdr:rowOff>
    </xdr:from>
    <xdr:to>
      <xdr:col>85</xdr:col>
      <xdr:colOff>177800</xdr:colOff>
      <xdr:row>30</xdr:row>
      <xdr:rowOff>85768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1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108645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08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115026</xdr:rowOff>
    </xdr:from>
    <xdr:to>
      <xdr:col>81</xdr:col>
      <xdr:colOff>101600</xdr:colOff>
      <xdr:row>35</xdr:row>
      <xdr:rowOff>45176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61703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120153</xdr:rowOff>
    </xdr:from>
    <xdr:to>
      <xdr:col>76</xdr:col>
      <xdr:colOff>165100</xdr:colOff>
      <xdr:row>35</xdr:row>
      <xdr:rowOff>50303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66830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48536</xdr:rowOff>
    </xdr:from>
    <xdr:to>
      <xdr:col>72</xdr:col>
      <xdr:colOff>38100</xdr:colOff>
      <xdr:row>34</xdr:row>
      <xdr:rowOff>150136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166663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6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48405</xdr:rowOff>
    </xdr:from>
    <xdr:to>
      <xdr:col>67</xdr:col>
      <xdr:colOff>101600</xdr:colOff>
      <xdr:row>36</xdr:row>
      <xdr:rowOff>150005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166532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5029</xdr:rowOff>
    </xdr:from>
    <xdr:to>
      <xdr:col>85</xdr:col>
      <xdr:colOff>127000</xdr:colOff>
      <xdr:row>56</xdr:row>
      <xdr:rowOff>5614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06229"/>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161227</xdr:rowOff>
    </xdr:from>
    <xdr:to>
      <xdr:col>81</xdr:col>
      <xdr:colOff>50800</xdr:colOff>
      <xdr:row>56</xdr:row>
      <xdr:rowOff>5029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90977"/>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161227</xdr:rowOff>
    </xdr:from>
    <xdr:to>
      <xdr:col>76</xdr:col>
      <xdr:colOff>114300</xdr:colOff>
      <xdr:row>56</xdr:row>
      <xdr:rowOff>105334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90977"/>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138874</xdr:rowOff>
    </xdr:from>
    <xdr:to>
      <xdr:col>71</xdr:col>
      <xdr:colOff>177800</xdr:colOff>
      <xdr:row>56</xdr:row>
      <xdr:rowOff>105334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054274"/>
          <a:ext cx="889000" cy="6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126264</xdr:rowOff>
    </xdr:from>
    <xdr:to>
      <xdr:col>85</xdr:col>
      <xdr:colOff>177800</xdr:colOff>
      <xdr:row>56</xdr:row>
      <xdr:rowOff>56414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149141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125679</xdr:rowOff>
    </xdr:from>
    <xdr:to>
      <xdr:col>81</xdr:col>
      <xdr:colOff>101600</xdr:colOff>
      <xdr:row>56</xdr:row>
      <xdr:rowOff>55829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72356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110427</xdr:rowOff>
    </xdr:from>
    <xdr:to>
      <xdr:col>76</xdr:col>
      <xdr:colOff>165100</xdr:colOff>
      <xdr:row>56</xdr:row>
      <xdr:rowOff>40577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57104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54534</xdr:rowOff>
    </xdr:from>
    <xdr:to>
      <xdr:col>72</xdr:col>
      <xdr:colOff>38100</xdr:colOff>
      <xdr:row>56</xdr:row>
      <xdr:rowOff>156134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147261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88074</xdr:rowOff>
    </xdr:from>
    <xdr:to>
      <xdr:col>67</xdr:col>
      <xdr:colOff>101600</xdr:colOff>
      <xdr:row>53</xdr:row>
      <xdr:rowOff>18224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0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34751</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14795" y="877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169582</xdr:rowOff>
    </xdr:from>
    <xdr:to>
      <xdr:col>85</xdr:col>
      <xdr:colOff>127000</xdr:colOff>
      <xdr:row>79</xdr:row>
      <xdr:rowOff>97388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42682"/>
          <a:ext cx="838200" cy="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144610</xdr:rowOff>
    </xdr:from>
    <xdr:to>
      <xdr:col>81</xdr:col>
      <xdr:colOff>50800</xdr:colOff>
      <xdr:row>78</xdr:row>
      <xdr:rowOff>169582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17710"/>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110058</xdr:rowOff>
    </xdr:from>
    <xdr:to>
      <xdr:col>76</xdr:col>
      <xdr:colOff>114300</xdr:colOff>
      <xdr:row>78</xdr:row>
      <xdr:rowOff>144610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11708"/>
          <a:ext cx="8890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110058</xdr:rowOff>
    </xdr:from>
    <xdr:to>
      <xdr:col>71</xdr:col>
      <xdr:colOff>177800</xdr:colOff>
      <xdr:row>78</xdr:row>
      <xdr:rowOff>30321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11708"/>
          <a:ext cx="889000" cy="9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46588</xdr:rowOff>
    </xdr:from>
    <xdr:to>
      <xdr:col>85</xdr:col>
      <xdr:colOff>177800</xdr:colOff>
      <xdr:row>79</xdr:row>
      <xdr:rowOff>148188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118782</xdr:rowOff>
    </xdr:from>
    <xdr:to>
      <xdr:col>81</xdr:col>
      <xdr:colOff>101600</xdr:colOff>
      <xdr:row>79</xdr:row>
      <xdr:rowOff>48932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65459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2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93810</xdr:rowOff>
    </xdr:from>
    <xdr:to>
      <xdr:col>76</xdr:col>
      <xdr:colOff>165100</xdr:colOff>
      <xdr:row>79</xdr:row>
      <xdr:rowOff>23960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40487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2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59258</xdr:rowOff>
    </xdr:from>
    <xdr:to>
      <xdr:col>72</xdr:col>
      <xdr:colOff>38100</xdr:colOff>
      <xdr:row>77</xdr:row>
      <xdr:rowOff>160858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5935</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0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150971</xdr:rowOff>
    </xdr:from>
    <xdr:to>
      <xdr:col>67</xdr:col>
      <xdr:colOff>101600</xdr:colOff>
      <xdr:row>78</xdr:row>
      <xdr:rowOff>81121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97648</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3462</xdr:rowOff>
    </xdr:from>
    <xdr:to>
      <xdr:col>85</xdr:col>
      <xdr:colOff>127000</xdr:colOff>
      <xdr:row>97</xdr:row>
      <xdr:rowOff>22383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34112"/>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7592</xdr:rowOff>
    </xdr:from>
    <xdr:to>
      <xdr:col>81</xdr:col>
      <xdr:colOff>50800</xdr:colOff>
      <xdr:row>97</xdr:row>
      <xdr:rowOff>22383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38242"/>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7592</xdr:rowOff>
    </xdr:from>
    <xdr:to>
      <xdr:col>76</xdr:col>
      <xdr:colOff>114300</xdr:colOff>
      <xdr:row>97</xdr:row>
      <xdr:rowOff>15632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38242"/>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15632</xdr:rowOff>
    </xdr:from>
    <xdr:to>
      <xdr:col>71</xdr:col>
      <xdr:colOff>177800</xdr:colOff>
      <xdr:row>97</xdr:row>
      <xdr:rowOff>23853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6282"/>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124112</xdr:rowOff>
    </xdr:from>
    <xdr:to>
      <xdr:col>85</xdr:col>
      <xdr:colOff>177800</xdr:colOff>
      <xdr:row>97</xdr:row>
      <xdr:rowOff>54262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102539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143033</xdr:rowOff>
    </xdr:from>
    <xdr:to>
      <xdr:col>81</xdr:col>
      <xdr:colOff>101600</xdr:colOff>
      <xdr:row>97</xdr:row>
      <xdr:rowOff>73183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64310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128242</xdr:rowOff>
    </xdr:from>
    <xdr:to>
      <xdr:col>76</xdr:col>
      <xdr:colOff>165100</xdr:colOff>
      <xdr:row>97</xdr:row>
      <xdr:rowOff>58392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49519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136282</xdr:rowOff>
    </xdr:from>
    <xdr:to>
      <xdr:col>72</xdr:col>
      <xdr:colOff>38100</xdr:colOff>
      <xdr:row>97</xdr:row>
      <xdr:rowOff>66432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57559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144503</xdr:rowOff>
    </xdr:from>
    <xdr:to>
      <xdr:col>67</xdr:col>
      <xdr:colOff>101600</xdr:colOff>
      <xdr:row>97</xdr:row>
      <xdr:rowOff>74653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65780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149,217</a:t>
          </a:r>
          <a:r>
            <a:rPr kumimoji="1" lang="ja-JP" altLang="en-US" sz="1300">
              <a:latin typeface="ＭＳ Ｐゴシック" panose="020B0600070205080204" pitchFamily="50" charset="-128"/>
              <a:ea typeface="ＭＳ Ｐゴシック" panose="020B0600070205080204" pitchFamily="50" charset="-128"/>
            </a:rPr>
            <a:t>円となっている。類似団体に比べ高くなっているのは、ふるさと寄附をしていただいた方への返礼品に係る事業費が主な要因である。また、令和５年度減少の要因としては、須走地区地域活性化事業の事業費の減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114,864</a:t>
          </a:r>
          <a:r>
            <a:rPr kumimoji="1" lang="ja-JP" altLang="en-US" sz="1300">
              <a:latin typeface="ＭＳ Ｐゴシック" panose="020B0600070205080204" pitchFamily="50" charset="-128"/>
              <a:ea typeface="ＭＳ Ｐゴシック" panose="020B0600070205080204" pitchFamily="50" charset="-128"/>
            </a:rPr>
            <a:t>円となっている。類似団体に比べ高止まりしているのは、新東名及び工業団地関連道路事業等の普通建設事業を重点的に実施してきたことによるものである。令和５年度増加の要因としては自然災害防止に係る河川改修事業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59,207</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円となっており、類似団体に比べ高くなっているのは、同報系無線設備デジタル化事業の実施が主な要因である。また、令和５年度の大幅な増加の要因としては消防施設整備事業の増である。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令和２年度から令和４年度において決算剰余金を活用した財政調整基金の積み立てにより残高が増加したが、令和５年度は人件費や物件費の増により基金積立額が減少し、標準財政規模比は</a:t>
          </a:r>
          <a:r>
            <a:rPr kumimoji="1" lang="en-US" altLang="ja-JP" sz="1400">
              <a:latin typeface="ＭＳ ゴシック" pitchFamily="49" charset="-128"/>
              <a:ea typeface="ＭＳ ゴシック" pitchFamily="49" charset="-128"/>
            </a:rPr>
            <a:t>18.73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実質収支額の割合と実質単年度収支が上昇しているのは、国の経済対策に係る地方交付税の再算定の増等によるものである。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赤字額は、木質バイオマス発電事業特別会計の赤字によるものになり、平成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赤字額が令和元年度の収益によって賄いきれず、さらに令和２年７月の火災により発電が停止したことにより、営業収益が大幅に減少したことが主な要因である。赤字額は発電の再開により解消に向かっており、令和４年度から収支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から令和２年度にかけて、黒字額の割合が大きく減少したが、これは令和２年度に精算したその他会計（新産業集積エリア造成事業特別会計）の黒字（令和元年度決算）によるものであるが、令和元年度で当該事業はすべて完了し、令和２年度に当該会計は廃止となったことが要因となっている。</a:t>
          </a:r>
        </a:p>
        <a:p>
          <a:r>
            <a:rPr kumimoji="1" lang="ja-JP" altLang="en-US" sz="1400">
              <a:latin typeface="ＭＳ ゴシック" pitchFamily="49" charset="-128"/>
              <a:ea typeface="ＭＳ ゴシック" pitchFamily="49" charset="-128"/>
            </a:rPr>
            <a:t>　一般会計では、当初見込みに比べ、税収が予算額以上となっていることから黒字となっている。令和５年度は地方交付税の再算定による普通交付税の増等もあったため、黒字額の割合が前年度に比べ大きくなっている。</a:t>
          </a:r>
        </a:p>
        <a:p>
          <a:r>
            <a:rPr kumimoji="1" lang="ja-JP" altLang="en-US" sz="1400">
              <a:latin typeface="ＭＳ ゴシック" pitchFamily="49" charset="-128"/>
              <a:ea typeface="ＭＳ ゴシック" pitchFamily="49" charset="-128"/>
            </a:rPr>
            <a:t>　また、宅地造成事業会計の黒字は、宅地売却が順調に進んだことによるものである。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新規起債の抑制により起債の元利償還金は減少していたが、令和２年度から道路整備事業や災害復旧事業による償還額の増により元利償還金が増加に転じた。その後過去の大規模事業の償還完了に伴い令和４年度は減少に転じた。令和５年度以降は公共施設の長寿命化事業等の償還が始まるため、償還金額は再び増加していく見込みとなっている。　</a:t>
          </a:r>
        </a:p>
        <a:p>
          <a:r>
            <a:rPr kumimoji="1" lang="ja-JP" altLang="en-US" sz="1300">
              <a:latin typeface="ＭＳ ゴシック" pitchFamily="49" charset="-128"/>
              <a:ea typeface="ＭＳ ゴシック" pitchFamily="49" charset="-128"/>
            </a:rPr>
            <a:t>　また、令和２年度以降はＰＦＩ方式による地域優良賃貸住宅債務負担行為に基づく支出額が増加したため、実質公債費比率の分子は増加した。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町道整備及びこども園整備事業、公共施設長寿命化事業等の地方債発行により増加したものの、公営企業債等の繰入見込額は下水道事業の地方債減などにより減少傾向となっており、全体としては将来負担額が減少した。</a:t>
          </a:r>
        </a:p>
        <a:p>
          <a:r>
            <a:rPr kumimoji="1" lang="ja-JP" altLang="en-US" sz="1300">
              <a:latin typeface="ＭＳ ゴシック" pitchFamily="49" charset="-128"/>
              <a:ea typeface="ＭＳ ゴシック" pitchFamily="49" charset="-128"/>
            </a:rPr>
            <a:t>　また、平成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ふるさと寄附の一部を総合計画推進基金等に積立てたことから、充当可能基金が大幅に増加し、その後は取崩しをしたものの、充当可能財源等が将来負担額を上回っていた。しかしながら令和３年度には基金残高の減少に伴い将来負担額が充当可能財源等を上回る結果となり、令和５年度も増加となっている。</a:t>
          </a:r>
        </a:p>
        <a:p>
          <a:r>
            <a:rPr kumimoji="1" lang="ja-JP" altLang="en-US" sz="1300">
              <a:latin typeface="ＭＳ ゴシック" pitchFamily="49" charset="-128"/>
              <a:ea typeface="ＭＳ ゴシック" pitchFamily="49" charset="-128"/>
            </a:rPr>
            <a:t>　ふるさと寄附金による積立金は、工業団地等への企業立地に対する補助金や重点事業に充てることとしているため、今後は財政調整基金の計画的な積立てや起債発行額の抑制により、持続可能な財政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静岡県小山町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・これは、須走地域振興事業基金が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千万円増加した一方で、取崩しにより財政調整基金が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億円、総合計画推進基金が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・引き続き、ふるさと寄附金の拡大に努め総合計画推進基金の積立金を確保するとともに、景気後退など不測の事態による町税の減収や、災害などの事態に備えるため、行財政改革の取り組みを進め、「第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次小山町総合計画前期基本計画」（令和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月）に基づく財政運営上の数値目標としている財政調整基金残高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％）の維持に取り組んでいく。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・総合計画推進基金：総合計画に定める重点事業の推進を図るため必要な財源を確保し、堅実な総合計画の実現に資する。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・教育振興基金：心豊かな教育の振興、子育て及び教育環境の整備等を行う経費に充てる。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・庁舎建設基金：小山町役場庁舎の建設又は改築等の実施に要する経費に充てる。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・須走地域振興事業基金：須走地域における地域振興事業、基盤整備事業等を行う経費に充てる。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・文化財保護基金：町内に所在する文化財の保存及び活用に要する経費に充てる。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・総合計画推進基金：町道整備事業などの総合計画重点事業に充てるための取崩しなどにより約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・教育振興基金：ふるさと納税の増に伴う、基金積立額の増により、前年度の基金残高水準を維持している。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・須走地域振興事業基金：民間団体からの寄附により約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・総合計画推進基金：工業団地等への企業立地に対する地域産業立地事業費補助金などの支出に備えるため一定額を確保していく。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・教育振興基金：給食費無償化事業や学校施設の修繕などの支出のため、一定額を確保していく。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・その他の特定目的基金については、それぞれの使途のため一定額を確保していく。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年台風災害における財源不足のためほぼ枯渇し、それ以降決算剰余金などにより着実に積み立てを行ってきたが、令和元年度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には再び台風災害により財源不足が生じることとなり、基金の取り崩しにより対応した。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・令和５年度は、決算剰余金により人件費や物件費の増により積み立て金が減少したことが、財政調整基金の減少の要因である。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・引き続き景気後退など不測の事態による町税の減収や、災害などの事態に備えるため、行財政改革の取り組みを進め、「第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次小山町総合計画前期基本計画」（令和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月）に基づく財政運営上の数値目標としている財政調整基金残高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％）の維持に取り組んでいく。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・令和５年度普通交付税の再算定における臨時財政対策債償還基金費分の積み立てにより、令和４年度から令和５年度にかけては、約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・今後の起債の内容により、必要に応じて積み立てを行う。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15037390</v>
      </c>
      <c r="BO4" s="449"/>
      <c r="BP4" s="449"/>
      <c r="BQ4" s="449"/>
      <c r="BR4" s="449"/>
      <c r="BS4" s="449"/>
      <c r="BT4" s="449"/>
      <c r="BU4" s="450"/>
      <c r="BV4" s="448">
        <v>13965125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6.4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14478575</v>
      </c>
      <c r="BO5" s="420"/>
      <c r="BP5" s="420"/>
      <c r="BQ5" s="420"/>
      <c r="BR5" s="420"/>
      <c r="BS5" s="420"/>
      <c r="BT5" s="420"/>
      <c r="BU5" s="421"/>
      <c r="BV5" s="419">
        <v>13336015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89.6</v>
      </c>
      <c r="CU5" s="417"/>
      <c r="CV5" s="417"/>
      <c r="CW5" s="417"/>
      <c r="CX5" s="417"/>
      <c r="CY5" s="417"/>
      <c r="CZ5" s="417"/>
      <c r="DA5" s="418"/>
      <c r="DB5" s="416">
        <v>85.8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558815</v>
      </c>
      <c r="BO6" s="420"/>
      <c r="BP6" s="420"/>
      <c r="BQ6" s="420"/>
      <c r="BR6" s="420"/>
      <c r="BS6" s="420"/>
      <c r="BT6" s="420"/>
      <c r="BU6" s="421"/>
      <c r="BV6" s="419">
        <v>629110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90.1</v>
      </c>
      <c r="CU6" s="563"/>
      <c r="CV6" s="563"/>
      <c r="CW6" s="563"/>
      <c r="CX6" s="563"/>
      <c r="CY6" s="563"/>
      <c r="CZ6" s="563"/>
      <c r="DA6" s="564"/>
      <c r="DB6" s="562">
        <v>87.6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133850</v>
      </c>
      <c r="BO7" s="420"/>
      <c r="BP7" s="420"/>
      <c r="BQ7" s="420"/>
      <c r="BR7" s="420"/>
      <c r="BS7" s="420"/>
      <c r="BT7" s="420"/>
      <c r="BU7" s="421"/>
      <c r="BV7" s="419">
        <v>263108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5837367</v>
      </c>
      <c r="CU7" s="420"/>
      <c r="CV7" s="420"/>
      <c r="CW7" s="420"/>
      <c r="CX7" s="420"/>
      <c r="CY7" s="420"/>
      <c r="CZ7" s="420"/>
      <c r="DA7" s="421"/>
      <c r="DB7" s="419">
        <v>5677349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424965</v>
      </c>
      <c r="BO8" s="420"/>
      <c r="BP8" s="420"/>
      <c r="BQ8" s="420"/>
      <c r="BR8" s="420"/>
      <c r="BS8" s="420"/>
      <c r="BT8" s="420"/>
      <c r="BU8" s="421"/>
      <c r="BV8" s="419">
        <v>366002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18568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58963</v>
      </c>
      <c r="BO9" s="420"/>
      <c r="BP9" s="420"/>
      <c r="BQ9" s="420"/>
      <c r="BR9" s="420"/>
      <c r="BS9" s="420"/>
      <c r="BT9" s="420"/>
      <c r="BU9" s="421"/>
      <c r="BV9" s="419">
        <v>-168079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19497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160161</v>
      </c>
      <c r="BO10" s="420"/>
      <c r="BP10" s="420"/>
      <c r="BQ10" s="420"/>
      <c r="BR10" s="420"/>
      <c r="BS10" s="420"/>
      <c r="BT10" s="420"/>
      <c r="BU10" s="421"/>
      <c r="BV10" s="419">
        <v>510010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17263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360000</v>
      </c>
      <c r="BO12" s="420"/>
      <c r="BP12" s="420"/>
      <c r="BQ12" s="420"/>
      <c r="BR12" s="420"/>
      <c r="BS12" s="420"/>
      <c r="BT12" s="420"/>
      <c r="BU12" s="421"/>
      <c r="BV12" s="419">
        <v>488449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16908</v>
      </c>
      <c r="S13" s="507"/>
      <c r="T13" s="507"/>
      <c r="U13" s="507"/>
      <c r="V13" s="508"/>
      <c r="W13" s="509" t="s">
        <v>131</v>
      </c>
      <c r="X13" s="405"/>
      <c r="Y13" s="405"/>
      <c r="Z13" s="405"/>
      <c r="AA13" s="405"/>
      <c r="AB13" s="406"/>
      <c r="AC13" s="372">
        <v>437</v>
      </c>
      <c r="AD13" s="373"/>
      <c r="AE13" s="373"/>
      <c r="AF13" s="373"/>
      <c r="AG13" s="374"/>
      <c r="AH13" s="372">
        <v>443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-140876</v>
      </c>
      <c r="BO13" s="420"/>
      <c r="BP13" s="420"/>
      <c r="BQ13" s="420"/>
      <c r="BR13" s="420"/>
      <c r="BS13" s="420"/>
      <c r="BT13" s="420"/>
      <c r="BU13" s="421"/>
      <c r="BV13" s="419">
        <v>-146518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10.3</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17611</v>
      </c>
      <c r="S14" s="507"/>
      <c r="T14" s="507"/>
      <c r="U14" s="507"/>
      <c r="V14" s="508"/>
      <c r="W14" s="510"/>
      <c r="X14" s="408"/>
      <c r="Y14" s="408"/>
      <c r="Z14" s="408"/>
      <c r="AA14" s="408"/>
      <c r="AB14" s="409"/>
      <c r="AC14" s="499">
        <v>4.2</v>
      </c>
      <c r="AD14" s="500"/>
      <c r="AE14" s="500"/>
      <c r="AF14" s="500"/>
      <c r="AG14" s="501"/>
      <c r="AH14" s="499">
        <v>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30.7</v>
      </c>
      <c r="CU14" s="517"/>
      <c r="CV14" s="517"/>
      <c r="CW14" s="517"/>
      <c r="CX14" s="517"/>
      <c r="CY14" s="517"/>
      <c r="CZ14" s="517"/>
      <c r="DA14" s="518"/>
      <c r="DB14" s="516">
        <v>25.2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17331</v>
      </c>
      <c r="S15" s="507"/>
      <c r="T15" s="507"/>
      <c r="U15" s="507"/>
      <c r="V15" s="508"/>
      <c r="W15" s="509" t="s">
        <v>137</v>
      </c>
      <c r="X15" s="405"/>
      <c r="Y15" s="405"/>
      <c r="Z15" s="405"/>
      <c r="AA15" s="405"/>
      <c r="AB15" s="406"/>
      <c r="AC15" s="372">
        <v>2422</v>
      </c>
      <c r="AD15" s="373"/>
      <c r="AE15" s="373"/>
      <c r="AF15" s="373"/>
      <c r="AG15" s="374"/>
      <c r="AH15" s="372">
        <v>2515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4133160</v>
      </c>
      <c r="BO15" s="449"/>
      <c r="BP15" s="449"/>
      <c r="BQ15" s="449"/>
      <c r="BR15" s="449"/>
      <c r="BS15" s="449"/>
      <c r="BT15" s="449"/>
      <c r="BU15" s="450"/>
      <c r="BV15" s="448">
        <v>3773841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4625832</v>
      </c>
      <c r="BO16" s="420"/>
      <c r="BP16" s="420"/>
      <c r="BQ16" s="420"/>
      <c r="BR16" s="420"/>
      <c r="BS16" s="420"/>
      <c r="BT16" s="420"/>
      <c r="BU16" s="421"/>
      <c r="BV16" s="419">
        <v>4480038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7521</v>
      </c>
      <c r="AD17" s="373"/>
      <c r="AE17" s="373"/>
      <c r="AF17" s="373"/>
      <c r="AG17" s="374"/>
      <c r="AH17" s="372">
        <v>7671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5310405</v>
      </c>
      <c r="BO17" s="420"/>
      <c r="BP17" s="420"/>
      <c r="BQ17" s="420"/>
      <c r="BR17" s="420"/>
      <c r="BS17" s="420"/>
      <c r="BT17" s="420"/>
      <c r="BU17" s="421"/>
      <c r="BV17" s="419">
        <v>4835329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135.74</v>
      </c>
      <c r="M18" s="472"/>
      <c r="N18" s="472"/>
      <c r="O18" s="472"/>
      <c r="P18" s="472"/>
      <c r="Q18" s="472"/>
      <c r="R18" s="473"/>
      <c r="S18" s="473"/>
      <c r="T18" s="473"/>
      <c r="U18" s="473"/>
      <c r="V18" s="474"/>
      <c r="W18" s="490"/>
      <c r="X18" s="491"/>
      <c r="Y18" s="491"/>
      <c r="Z18" s="491"/>
      <c r="AA18" s="491"/>
      <c r="AB18" s="515"/>
      <c r="AC18" s="389">
        <v>72.5</v>
      </c>
      <c r="AD18" s="390"/>
      <c r="AE18" s="390"/>
      <c r="AF18" s="390"/>
      <c r="AG18" s="475"/>
      <c r="AH18" s="389">
        <v>72.2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5796162</v>
      </c>
      <c r="BO18" s="420"/>
      <c r="BP18" s="420"/>
      <c r="BQ18" s="420"/>
      <c r="BR18" s="420"/>
      <c r="BS18" s="420"/>
      <c r="BT18" s="420"/>
      <c r="BU18" s="421"/>
      <c r="BV18" s="419">
        <v>5437669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8963728</v>
      </c>
      <c r="BO19" s="420"/>
      <c r="BP19" s="420"/>
      <c r="BQ19" s="420"/>
      <c r="BR19" s="420"/>
      <c r="BS19" s="420"/>
      <c r="BT19" s="420"/>
      <c r="BU19" s="421"/>
      <c r="BV19" s="419">
        <v>9209253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6442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9043978</v>
      </c>
      <c r="BO22" s="449"/>
      <c r="BP22" s="449"/>
      <c r="BQ22" s="449"/>
      <c r="BR22" s="449"/>
      <c r="BS22" s="449"/>
      <c r="BT22" s="449"/>
      <c r="BU22" s="450"/>
      <c r="BV22" s="448">
        <v>8897036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5138932</v>
      </c>
      <c r="BO23" s="420"/>
      <c r="BP23" s="420"/>
      <c r="BQ23" s="420"/>
      <c r="BR23" s="420"/>
      <c r="BS23" s="420"/>
      <c r="BT23" s="420"/>
      <c r="BU23" s="421"/>
      <c r="BV23" s="419">
        <v>4957948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209</v>
      </c>
      <c r="AI24" s="373"/>
      <c r="AJ24" s="373"/>
      <c r="AK24" s="373"/>
      <c r="AL24" s="374"/>
      <c r="AM24" s="372">
        <v>663575</v>
      </c>
      <c r="AN24" s="373"/>
      <c r="AO24" s="373"/>
      <c r="AP24" s="373"/>
      <c r="AQ24" s="373"/>
      <c r="AR24" s="374"/>
      <c r="AS24" s="372">
        <v>3175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5111546</v>
      </c>
      <c r="BO24" s="420"/>
      <c r="BP24" s="420"/>
      <c r="BQ24" s="420"/>
      <c r="BR24" s="420"/>
      <c r="BS24" s="420"/>
      <c r="BT24" s="420"/>
      <c r="BU24" s="421"/>
      <c r="BV24" s="419">
        <v>4618520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852346</v>
      </c>
      <c r="BO25" s="449"/>
      <c r="BP25" s="449"/>
      <c r="BQ25" s="449"/>
      <c r="BR25" s="449"/>
      <c r="BS25" s="449"/>
      <c r="BT25" s="449"/>
      <c r="BU25" s="450"/>
      <c r="BV25" s="448">
        <v>841101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8655</v>
      </c>
      <c r="AN26" s="373"/>
      <c r="AO26" s="373"/>
      <c r="AP26" s="373"/>
      <c r="AQ26" s="373"/>
      <c r="AR26" s="374"/>
      <c r="AS26" s="372">
        <v>2885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3200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11526</v>
      </c>
      <c r="AN27" s="373"/>
      <c r="AO27" s="373"/>
      <c r="AP27" s="373"/>
      <c r="AQ27" s="373"/>
      <c r="AR27" s="374"/>
      <c r="AS27" s="372">
        <v>3842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724148</v>
      </c>
      <c r="BO27" s="454"/>
      <c r="BP27" s="454"/>
      <c r="BQ27" s="454"/>
      <c r="BR27" s="454"/>
      <c r="BS27" s="454"/>
      <c r="BT27" s="454"/>
      <c r="BU27" s="455"/>
      <c r="BV27" s="453">
        <v>724144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1093280</v>
      </c>
      <c r="BO28" s="449"/>
      <c r="BP28" s="449"/>
      <c r="BQ28" s="449"/>
      <c r="BR28" s="449"/>
      <c r="BS28" s="449"/>
      <c r="BT28" s="449"/>
      <c r="BU28" s="450"/>
      <c r="BV28" s="448">
        <v>1293119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11</v>
      </c>
      <c r="M29" s="373"/>
      <c r="N29" s="373"/>
      <c r="O29" s="373"/>
      <c r="P29" s="374"/>
      <c r="Q29" s="372">
        <v>2600</v>
      </c>
      <c r="R29" s="373"/>
      <c r="S29" s="373"/>
      <c r="T29" s="373"/>
      <c r="U29" s="373"/>
      <c r="V29" s="374"/>
      <c r="W29" s="463"/>
      <c r="X29" s="464"/>
      <c r="Y29" s="465"/>
      <c r="Z29" s="375" t="s">
        <v>177</v>
      </c>
      <c r="AA29" s="376"/>
      <c r="AB29" s="376"/>
      <c r="AC29" s="376"/>
      <c r="AD29" s="376"/>
      <c r="AE29" s="376"/>
      <c r="AF29" s="376"/>
      <c r="AG29" s="377"/>
      <c r="AH29" s="372">
        <v>212</v>
      </c>
      <c r="AI29" s="373"/>
      <c r="AJ29" s="373"/>
      <c r="AK29" s="373"/>
      <c r="AL29" s="374"/>
      <c r="AM29" s="372">
        <v>675101</v>
      </c>
      <c r="AN29" s="373"/>
      <c r="AO29" s="373"/>
      <c r="AP29" s="373"/>
      <c r="AQ29" s="373"/>
      <c r="AR29" s="374"/>
      <c r="AS29" s="372">
        <v>3184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171600</v>
      </c>
      <c r="BO29" s="420"/>
      <c r="BP29" s="420"/>
      <c r="BQ29" s="420"/>
      <c r="BR29" s="420"/>
      <c r="BS29" s="420"/>
      <c r="BT29" s="420"/>
      <c r="BU29" s="421"/>
      <c r="BV29" s="419">
        <v>144197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2785866</v>
      </c>
      <c r="BO30" s="454"/>
      <c r="BP30" s="454"/>
      <c r="BQ30" s="454"/>
      <c r="BR30" s="454"/>
      <c r="BS30" s="454"/>
      <c r="BT30" s="454"/>
      <c r="BU30" s="455"/>
      <c r="BV30" s="453">
        <v>3037913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木質バイオマス発電事業特別会計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御殿場市・小山町広域行政組合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御殿場市小山町土地開発公社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育英奨学資金特別会計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IF('各会計、関係団体の財政状況及び健全化判断比率'!B34="","",'各会計、関係団体の財政状況及び健全化判断比率'!B34)</f>
        <v>温泉供給事業特別会計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駿豆学園管理組合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IF('各会計、関係団体の財政状況及び健全化判断比率'!B35="","",'各会計、関係団体の財政状況及び健全化判断比率'!B35)</f>
        <v>上野工業団地造成事業特別会計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駿東地区交通災害共済組合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IF('各会計、関係団体の財政状況及び健全化判断比率'!B36="","",'各会計、関係団体の財政状況及び健全化判断比率'!B36)</f>
        <v>小山ＰＡ周辺開発事業特別会計</v>
      </c>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静岡県市町総合事務組合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13</v>
      </c>
      <c r="BF38" s="367"/>
      <c r="BG38" s="368" t="str">
        <f>IF('各会計、関係団体の財政状況及び健全化判断比率'!B37="","",'各会計、関係団体の財政状況及び健全化判断比率'!B37)</f>
        <v>宅地造成事業特別会計</v>
      </c>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静岡県地方税滞納整理組合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静岡県後期高齢者医療広域組合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静岡県後期高齢者医療広域組合（事業会計分）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yl3RerDyRwGs73QbExLyGIZVqC0XxdeJQZpCU1LkswMrQYeC2/JQNmDYjK4ipL9Z0s41tHMMXbNU2TGKsziFg==" saltValue="LhFQ/xpzR0iL5LlbrYgD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4415988</v>
      </c>
      <c r="S5" s="677"/>
      <c r="T5" s="677"/>
      <c r="U5" s="677"/>
      <c r="V5" s="677"/>
      <c r="W5" s="677"/>
      <c r="X5" s="677"/>
      <c r="Y5" s="702"/>
      <c r="Z5" s="715">
        <v>29.4</v>
      </c>
      <c r="AA5" s="715"/>
      <c r="AB5" s="715"/>
      <c r="AC5" s="715"/>
      <c r="AD5" s="716">
        <v>4415988</v>
      </c>
      <c r="AE5" s="716"/>
      <c r="AF5" s="716"/>
      <c r="AG5" s="716"/>
      <c r="AH5" s="716"/>
      <c r="AI5" s="716"/>
      <c r="AJ5" s="716"/>
      <c r="AK5" s="716"/>
      <c r="AL5" s="703">
        <v>68.599999999999994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4398542</v>
      </c>
      <c r="BH5" s="622"/>
      <c r="BI5" s="622"/>
      <c r="BJ5" s="622"/>
      <c r="BK5" s="622"/>
      <c r="BL5" s="622"/>
      <c r="BM5" s="622"/>
      <c r="BN5" s="623"/>
      <c r="BO5" s="659">
        <v>99.6</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116252</v>
      </c>
      <c r="S6" s="622"/>
      <c r="T6" s="622"/>
      <c r="U6" s="622"/>
      <c r="V6" s="622"/>
      <c r="W6" s="622"/>
      <c r="X6" s="622"/>
      <c r="Y6" s="623"/>
      <c r="Z6" s="659">
        <v>0.8</v>
      </c>
      <c r="AA6" s="659"/>
      <c r="AB6" s="659"/>
      <c r="AC6" s="659"/>
      <c r="AD6" s="660">
        <v>116252</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4398542</v>
      </c>
      <c r="BH6" s="622"/>
      <c r="BI6" s="622"/>
      <c r="BJ6" s="622"/>
      <c r="BK6" s="622"/>
      <c r="BL6" s="622"/>
      <c r="BM6" s="622"/>
      <c r="BN6" s="623"/>
      <c r="BO6" s="659">
        <v>99.6</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100386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100386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1161</v>
      </c>
      <c r="S7" s="622"/>
      <c r="T7" s="622"/>
      <c r="U7" s="622"/>
      <c r="V7" s="622"/>
      <c r="W7" s="622"/>
      <c r="X7" s="622"/>
      <c r="Y7" s="623"/>
      <c r="Z7" s="659">
        <v>0</v>
      </c>
      <c r="AA7" s="659"/>
      <c r="AB7" s="659"/>
      <c r="AC7" s="659"/>
      <c r="AD7" s="660">
        <v>1161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1297001</v>
      </c>
      <c r="BH7" s="622"/>
      <c r="BI7" s="622"/>
      <c r="BJ7" s="622"/>
      <c r="BK7" s="622"/>
      <c r="BL7" s="622"/>
      <c r="BM7" s="622"/>
      <c r="BN7" s="623"/>
      <c r="BO7" s="659">
        <v>29.4</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2575932</v>
      </c>
      <c r="CS7" s="622"/>
      <c r="CT7" s="622"/>
      <c r="CU7" s="622"/>
      <c r="CV7" s="622"/>
      <c r="CW7" s="622"/>
      <c r="CX7" s="622"/>
      <c r="CY7" s="623"/>
      <c r="CZ7" s="659">
        <v>17.8</v>
      </c>
      <c r="DA7" s="659"/>
      <c r="DB7" s="659"/>
      <c r="DC7" s="659"/>
      <c r="DD7" s="627">
        <v>83494</v>
      </c>
      <c r="DE7" s="622"/>
      <c r="DF7" s="622"/>
      <c r="DG7" s="622"/>
      <c r="DH7" s="622"/>
      <c r="DI7" s="622"/>
      <c r="DJ7" s="622"/>
      <c r="DK7" s="622"/>
      <c r="DL7" s="622"/>
      <c r="DM7" s="622"/>
      <c r="DN7" s="622"/>
      <c r="DO7" s="622"/>
      <c r="DP7" s="623"/>
      <c r="DQ7" s="627">
        <v>2362511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17965</v>
      </c>
      <c r="S8" s="622"/>
      <c r="T8" s="622"/>
      <c r="U8" s="622"/>
      <c r="V8" s="622"/>
      <c r="W8" s="622"/>
      <c r="X8" s="622"/>
      <c r="Y8" s="623"/>
      <c r="Z8" s="659">
        <v>0.1</v>
      </c>
      <c r="AA8" s="659"/>
      <c r="AB8" s="659"/>
      <c r="AC8" s="659"/>
      <c r="AD8" s="660">
        <v>17965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36478</v>
      </c>
      <c r="BH8" s="622"/>
      <c r="BI8" s="622"/>
      <c r="BJ8" s="622"/>
      <c r="BK8" s="622"/>
      <c r="BL8" s="622"/>
      <c r="BM8" s="622"/>
      <c r="BN8" s="623"/>
      <c r="BO8" s="659">
        <v>0.8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2614953</v>
      </c>
      <c r="CS8" s="622"/>
      <c r="CT8" s="622"/>
      <c r="CU8" s="622"/>
      <c r="CV8" s="622"/>
      <c r="CW8" s="622"/>
      <c r="CX8" s="622"/>
      <c r="CY8" s="623"/>
      <c r="CZ8" s="659">
        <v>18.100000000000001</v>
      </c>
      <c r="DA8" s="659"/>
      <c r="DB8" s="659"/>
      <c r="DC8" s="659"/>
      <c r="DD8" s="627">
        <v>47203</v>
      </c>
      <c r="DE8" s="622"/>
      <c r="DF8" s="622"/>
      <c r="DG8" s="622"/>
      <c r="DH8" s="622"/>
      <c r="DI8" s="622"/>
      <c r="DJ8" s="622"/>
      <c r="DK8" s="622"/>
      <c r="DL8" s="622"/>
      <c r="DM8" s="622"/>
      <c r="DN8" s="622"/>
      <c r="DO8" s="622"/>
      <c r="DP8" s="623"/>
      <c r="DQ8" s="627">
        <v>1480814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29025</v>
      </c>
      <c r="S9" s="622"/>
      <c r="T9" s="622"/>
      <c r="U9" s="622"/>
      <c r="V9" s="622"/>
      <c r="W9" s="622"/>
      <c r="X9" s="622"/>
      <c r="Y9" s="623"/>
      <c r="Z9" s="659">
        <v>0.2</v>
      </c>
      <c r="AA9" s="659"/>
      <c r="AB9" s="659"/>
      <c r="AC9" s="659"/>
      <c r="AD9" s="660">
        <v>29025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1019018</v>
      </c>
      <c r="BH9" s="622"/>
      <c r="BI9" s="622"/>
      <c r="BJ9" s="622"/>
      <c r="BK9" s="622"/>
      <c r="BL9" s="622"/>
      <c r="BM9" s="622"/>
      <c r="BN9" s="623"/>
      <c r="BO9" s="659">
        <v>23.1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886355</v>
      </c>
      <c r="CS9" s="622"/>
      <c r="CT9" s="622"/>
      <c r="CU9" s="622"/>
      <c r="CV9" s="622"/>
      <c r="CW9" s="622"/>
      <c r="CX9" s="622"/>
      <c r="CY9" s="623"/>
      <c r="CZ9" s="659">
        <v>6.1</v>
      </c>
      <c r="DA9" s="659"/>
      <c r="DB9" s="659"/>
      <c r="DC9" s="659"/>
      <c r="DD9" s="627">
        <v>11100</v>
      </c>
      <c r="DE9" s="622"/>
      <c r="DF9" s="622"/>
      <c r="DG9" s="622"/>
      <c r="DH9" s="622"/>
      <c r="DI9" s="622"/>
      <c r="DJ9" s="622"/>
      <c r="DK9" s="622"/>
      <c r="DL9" s="622"/>
      <c r="DM9" s="622"/>
      <c r="DN9" s="622"/>
      <c r="DO9" s="622"/>
      <c r="DP9" s="623"/>
      <c r="DQ9" s="627">
        <v>745615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82192</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8738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6719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505876</v>
      </c>
      <c r="S11" s="622"/>
      <c r="T11" s="622"/>
      <c r="U11" s="622"/>
      <c r="V11" s="622"/>
      <c r="W11" s="622"/>
      <c r="X11" s="622"/>
      <c r="Y11" s="623"/>
      <c r="Z11" s="624">
        <v>3.4</v>
      </c>
      <c r="AA11" s="625"/>
      <c r="AB11" s="625"/>
      <c r="AC11" s="626"/>
      <c r="AD11" s="627">
        <v>505876</v>
      </c>
      <c r="AE11" s="622"/>
      <c r="AF11" s="622"/>
      <c r="AG11" s="622"/>
      <c r="AH11" s="622"/>
      <c r="AI11" s="622"/>
      <c r="AJ11" s="622"/>
      <c r="AK11" s="623"/>
      <c r="AL11" s="624">
        <v>7.9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159313</v>
      </c>
      <c r="BH11" s="622"/>
      <c r="BI11" s="622"/>
      <c r="BJ11" s="622"/>
      <c r="BK11" s="622"/>
      <c r="BL11" s="622"/>
      <c r="BM11" s="622"/>
      <c r="BN11" s="623"/>
      <c r="BO11" s="659">
        <v>3.6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2193438</v>
      </c>
      <c r="CS11" s="622"/>
      <c r="CT11" s="622"/>
      <c r="CU11" s="622"/>
      <c r="CV11" s="622"/>
      <c r="CW11" s="622"/>
      <c r="CX11" s="622"/>
      <c r="CY11" s="623"/>
      <c r="CZ11" s="659">
        <v>15.1</v>
      </c>
      <c r="DA11" s="659"/>
      <c r="DB11" s="659"/>
      <c r="DC11" s="659"/>
      <c r="DD11" s="627">
        <v>270329</v>
      </c>
      <c r="DE11" s="622"/>
      <c r="DF11" s="622"/>
      <c r="DG11" s="622"/>
      <c r="DH11" s="622"/>
      <c r="DI11" s="622"/>
      <c r="DJ11" s="622"/>
      <c r="DK11" s="622"/>
      <c r="DL11" s="622"/>
      <c r="DM11" s="622"/>
      <c r="DN11" s="622"/>
      <c r="DO11" s="622"/>
      <c r="DP11" s="623"/>
      <c r="DQ11" s="627">
        <v>226127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199432</v>
      </c>
      <c r="S12" s="622"/>
      <c r="T12" s="622"/>
      <c r="U12" s="622"/>
      <c r="V12" s="622"/>
      <c r="W12" s="622"/>
      <c r="X12" s="622"/>
      <c r="Y12" s="623"/>
      <c r="Z12" s="659">
        <v>1.3</v>
      </c>
      <c r="AA12" s="659"/>
      <c r="AB12" s="659"/>
      <c r="AC12" s="659"/>
      <c r="AD12" s="660">
        <v>199432</v>
      </c>
      <c r="AE12" s="660"/>
      <c r="AF12" s="660"/>
      <c r="AG12" s="660"/>
      <c r="AH12" s="660"/>
      <c r="AI12" s="660"/>
      <c r="AJ12" s="660"/>
      <c r="AK12" s="660"/>
      <c r="AL12" s="624">
        <v>3.1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2872755</v>
      </c>
      <c r="BH12" s="622"/>
      <c r="BI12" s="622"/>
      <c r="BJ12" s="622"/>
      <c r="BK12" s="622"/>
      <c r="BL12" s="622"/>
      <c r="BM12" s="622"/>
      <c r="BN12" s="623"/>
      <c r="BO12" s="659">
        <v>65.099999999999994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951887</v>
      </c>
      <c r="CS12" s="622"/>
      <c r="CT12" s="622"/>
      <c r="CU12" s="622"/>
      <c r="CV12" s="622"/>
      <c r="CW12" s="622"/>
      <c r="CX12" s="622"/>
      <c r="CY12" s="623"/>
      <c r="CZ12" s="659">
        <v>6.6</v>
      </c>
      <c r="DA12" s="659"/>
      <c r="DB12" s="659"/>
      <c r="DC12" s="659"/>
      <c r="DD12" s="627">
        <v>65632</v>
      </c>
      <c r="DE12" s="622"/>
      <c r="DF12" s="622"/>
      <c r="DG12" s="622"/>
      <c r="DH12" s="622"/>
      <c r="DI12" s="622"/>
      <c r="DJ12" s="622"/>
      <c r="DK12" s="622"/>
      <c r="DL12" s="622"/>
      <c r="DM12" s="622"/>
      <c r="DN12" s="622"/>
      <c r="DO12" s="622"/>
      <c r="DP12" s="623"/>
      <c r="DQ12" s="627">
        <v>440152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2859095</v>
      </c>
      <c r="BH13" s="622"/>
      <c r="BI13" s="622"/>
      <c r="BJ13" s="622"/>
      <c r="BK13" s="622"/>
      <c r="BL13" s="622"/>
      <c r="BM13" s="622"/>
      <c r="BN13" s="623"/>
      <c r="BO13" s="659">
        <v>64.7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1982897</v>
      </c>
      <c r="CS13" s="622"/>
      <c r="CT13" s="622"/>
      <c r="CU13" s="622"/>
      <c r="CV13" s="622"/>
      <c r="CW13" s="622"/>
      <c r="CX13" s="622"/>
      <c r="CY13" s="623"/>
      <c r="CZ13" s="659">
        <v>13.7</v>
      </c>
      <c r="DA13" s="659"/>
      <c r="DB13" s="659"/>
      <c r="DC13" s="659"/>
      <c r="DD13" s="627">
        <v>1325330</v>
      </c>
      <c r="DE13" s="622"/>
      <c r="DF13" s="622"/>
      <c r="DG13" s="622"/>
      <c r="DH13" s="622"/>
      <c r="DI13" s="622"/>
      <c r="DJ13" s="622"/>
      <c r="DK13" s="622"/>
      <c r="DL13" s="622"/>
      <c r="DM13" s="622"/>
      <c r="DN13" s="622"/>
      <c r="DO13" s="622"/>
      <c r="DP13" s="623"/>
      <c r="DQ13" s="627">
        <v>707194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1429</v>
      </c>
      <c r="S14" s="622"/>
      <c r="T14" s="622"/>
      <c r="U14" s="622"/>
      <c r="V14" s="622"/>
      <c r="W14" s="622"/>
      <c r="X14" s="622"/>
      <c r="Y14" s="623"/>
      <c r="Z14" s="659">
        <v>0</v>
      </c>
      <c r="AA14" s="659"/>
      <c r="AB14" s="659"/>
      <c r="AC14" s="659"/>
      <c r="AD14" s="660">
        <v>1429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67609</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1022099</v>
      </c>
      <c r="CS14" s="622"/>
      <c r="CT14" s="622"/>
      <c r="CU14" s="622"/>
      <c r="CV14" s="622"/>
      <c r="CW14" s="622"/>
      <c r="CX14" s="622"/>
      <c r="CY14" s="623"/>
      <c r="CZ14" s="659">
        <v>7.1</v>
      </c>
      <c r="DA14" s="659"/>
      <c r="DB14" s="659"/>
      <c r="DC14" s="659"/>
      <c r="DD14" s="627">
        <v>356856</v>
      </c>
      <c r="DE14" s="622"/>
      <c r="DF14" s="622"/>
      <c r="DG14" s="622"/>
      <c r="DH14" s="622"/>
      <c r="DI14" s="622"/>
      <c r="DJ14" s="622"/>
      <c r="DK14" s="622"/>
      <c r="DL14" s="622"/>
      <c r="DM14" s="622"/>
      <c r="DN14" s="622"/>
      <c r="DO14" s="622"/>
      <c r="DP14" s="623"/>
      <c r="DQ14" s="627">
        <v>498840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161177</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1269835</v>
      </c>
      <c r="CS15" s="622"/>
      <c r="CT15" s="622"/>
      <c r="CU15" s="622"/>
      <c r="CV15" s="622"/>
      <c r="CW15" s="622"/>
      <c r="CX15" s="622"/>
      <c r="CY15" s="623"/>
      <c r="CZ15" s="659">
        <v>8.8000000000000007</v>
      </c>
      <c r="DA15" s="659"/>
      <c r="DB15" s="659"/>
      <c r="DC15" s="659"/>
      <c r="DD15" s="627">
        <v>169818</v>
      </c>
      <c r="DE15" s="622"/>
      <c r="DF15" s="622"/>
      <c r="DG15" s="622"/>
      <c r="DH15" s="622"/>
      <c r="DI15" s="622"/>
      <c r="DJ15" s="622"/>
      <c r="DK15" s="622"/>
      <c r="DL15" s="622"/>
      <c r="DM15" s="622"/>
      <c r="DN15" s="622"/>
      <c r="DO15" s="622"/>
      <c r="DP15" s="623"/>
      <c r="DQ15" s="627">
        <v>964500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16483</v>
      </c>
      <c r="S16" s="622"/>
      <c r="T16" s="622"/>
      <c r="U16" s="622"/>
      <c r="V16" s="622"/>
      <c r="W16" s="622"/>
      <c r="X16" s="622"/>
      <c r="Y16" s="623"/>
      <c r="Z16" s="659">
        <v>0.1</v>
      </c>
      <c r="AA16" s="659"/>
      <c r="AB16" s="659"/>
      <c r="AC16" s="659"/>
      <c r="AD16" s="660">
        <v>16483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2365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2365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65616</v>
      </c>
      <c r="S17" s="622"/>
      <c r="T17" s="622"/>
      <c r="U17" s="622"/>
      <c r="V17" s="622"/>
      <c r="W17" s="622"/>
      <c r="X17" s="622"/>
      <c r="Y17" s="623"/>
      <c r="Z17" s="659">
        <v>0.4</v>
      </c>
      <c r="AA17" s="659"/>
      <c r="AB17" s="659"/>
      <c r="AC17" s="659"/>
      <c r="AD17" s="660">
        <v>65616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869690</v>
      </c>
      <c r="CS17" s="622"/>
      <c r="CT17" s="622"/>
      <c r="CU17" s="622"/>
      <c r="CV17" s="622"/>
      <c r="CW17" s="622"/>
      <c r="CX17" s="622"/>
      <c r="CY17" s="623"/>
      <c r="CZ17" s="659">
        <v>6</v>
      </c>
      <c r="DA17" s="659"/>
      <c r="DB17" s="659"/>
      <c r="DC17" s="659"/>
      <c r="DD17" s="627" t="s">
        <v>122</v>
      </c>
      <c r="DE17" s="622"/>
      <c r="DF17" s="622"/>
      <c r="DG17" s="622"/>
      <c r="DH17" s="622"/>
      <c r="DI17" s="622"/>
      <c r="DJ17" s="622"/>
      <c r="DK17" s="622"/>
      <c r="DL17" s="622"/>
      <c r="DM17" s="622"/>
      <c r="DN17" s="622"/>
      <c r="DO17" s="622"/>
      <c r="DP17" s="623"/>
      <c r="DQ17" s="627">
        <v>869690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57886</v>
      </c>
      <c r="S18" s="622"/>
      <c r="T18" s="622"/>
      <c r="U18" s="622"/>
      <c r="V18" s="622"/>
      <c r="W18" s="622"/>
      <c r="X18" s="622"/>
      <c r="Y18" s="623"/>
      <c r="Z18" s="659">
        <v>0.4</v>
      </c>
      <c r="AA18" s="659"/>
      <c r="AB18" s="659"/>
      <c r="AC18" s="659"/>
      <c r="AD18" s="660">
        <v>57886</v>
      </c>
      <c r="AE18" s="660"/>
      <c r="AF18" s="660"/>
      <c r="AG18" s="660"/>
      <c r="AH18" s="660"/>
      <c r="AI18" s="660"/>
      <c r="AJ18" s="660"/>
      <c r="AK18" s="660"/>
      <c r="AL18" s="624">
        <v>0.9</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16853</v>
      </c>
      <c r="S19" s="622"/>
      <c r="T19" s="622"/>
      <c r="U19" s="622"/>
      <c r="V19" s="622"/>
      <c r="W19" s="622"/>
      <c r="X19" s="622"/>
      <c r="Y19" s="623"/>
      <c r="Z19" s="659">
        <v>0.1</v>
      </c>
      <c r="AA19" s="659"/>
      <c r="AB19" s="659"/>
      <c r="AC19" s="659"/>
      <c r="AD19" s="660">
        <v>16853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17446</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41033</v>
      </c>
      <c r="S20" s="622"/>
      <c r="T20" s="622"/>
      <c r="U20" s="622"/>
      <c r="V20" s="622"/>
      <c r="W20" s="622"/>
      <c r="X20" s="622"/>
      <c r="Y20" s="623"/>
      <c r="Z20" s="659">
        <v>0.3</v>
      </c>
      <c r="AA20" s="659"/>
      <c r="AB20" s="659"/>
      <c r="AC20" s="659"/>
      <c r="AD20" s="660">
        <v>41033</v>
      </c>
      <c r="AE20" s="660"/>
      <c r="AF20" s="660"/>
      <c r="AG20" s="660"/>
      <c r="AH20" s="660"/>
      <c r="AI20" s="660"/>
      <c r="AJ20" s="660"/>
      <c r="AK20" s="660"/>
      <c r="AL20" s="624">
        <v>0.6</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17446</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14478575</v>
      </c>
      <c r="CS20" s="622"/>
      <c r="CT20" s="622"/>
      <c r="CU20" s="622"/>
      <c r="CV20" s="622"/>
      <c r="CW20" s="622"/>
      <c r="CX20" s="622"/>
      <c r="CY20" s="623"/>
      <c r="CZ20" s="659">
        <v>100</v>
      </c>
      <c r="DA20" s="659"/>
      <c r="DB20" s="659"/>
      <c r="DC20" s="659"/>
      <c r="DD20" s="627">
        <v>2329762</v>
      </c>
      <c r="DE20" s="622"/>
      <c r="DF20" s="622"/>
      <c r="DG20" s="622"/>
      <c r="DH20" s="622"/>
      <c r="DI20" s="622"/>
      <c r="DJ20" s="622"/>
      <c r="DK20" s="622"/>
      <c r="DL20" s="622"/>
      <c r="DM20" s="622"/>
      <c r="DN20" s="622"/>
      <c r="DO20" s="622"/>
      <c r="DP20" s="623"/>
      <c r="DQ20" s="627">
        <v>8404913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626130</v>
      </c>
      <c r="S21" s="622"/>
      <c r="T21" s="622"/>
      <c r="U21" s="622"/>
      <c r="V21" s="622"/>
      <c r="W21" s="622"/>
      <c r="X21" s="622"/>
      <c r="Y21" s="623"/>
      <c r="Z21" s="659">
        <v>4.2</v>
      </c>
      <c r="AA21" s="659"/>
      <c r="AB21" s="659"/>
      <c r="AC21" s="659"/>
      <c r="AD21" s="660">
        <v>492672</v>
      </c>
      <c r="AE21" s="660"/>
      <c r="AF21" s="660"/>
      <c r="AG21" s="660"/>
      <c r="AH21" s="660"/>
      <c r="AI21" s="660"/>
      <c r="AJ21" s="660"/>
      <c r="AK21" s="660"/>
      <c r="AL21" s="624">
        <v>7.7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17446</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492672</v>
      </c>
      <c r="S22" s="622"/>
      <c r="T22" s="622"/>
      <c r="U22" s="622"/>
      <c r="V22" s="622"/>
      <c r="W22" s="622"/>
      <c r="X22" s="622"/>
      <c r="Y22" s="623"/>
      <c r="Z22" s="659">
        <v>3.3</v>
      </c>
      <c r="AA22" s="659"/>
      <c r="AB22" s="659"/>
      <c r="AC22" s="659"/>
      <c r="AD22" s="660">
        <v>492672</v>
      </c>
      <c r="AE22" s="660"/>
      <c r="AF22" s="660"/>
      <c r="AG22" s="660"/>
      <c r="AH22" s="660"/>
      <c r="AI22" s="660"/>
      <c r="AJ22" s="660"/>
      <c r="AK22" s="660"/>
      <c r="AL22" s="624">
        <v>7.7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133458</v>
      </c>
      <c r="S23" s="622"/>
      <c r="T23" s="622"/>
      <c r="U23" s="622"/>
      <c r="V23" s="622"/>
      <c r="W23" s="622"/>
      <c r="X23" s="622"/>
      <c r="Y23" s="623"/>
      <c r="Z23" s="659">
        <v>0.9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4439147</v>
      </c>
      <c r="CS24" s="677"/>
      <c r="CT24" s="677"/>
      <c r="CU24" s="677"/>
      <c r="CV24" s="677"/>
      <c r="CW24" s="677"/>
      <c r="CX24" s="677"/>
      <c r="CY24" s="702"/>
      <c r="CZ24" s="703">
        <v>30.7</v>
      </c>
      <c r="DA24" s="685"/>
      <c r="DB24" s="685"/>
      <c r="DC24" s="705"/>
      <c r="DD24" s="701">
        <v>3312884</v>
      </c>
      <c r="DE24" s="677"/>
      <c r="DF24" s="677"/>
      <c r="DG24" s="677"/>
      <c r="DH24" s="677"/>
      <c r="DI24" s="677"/>
      <c r="DJ24" s="677"/>
      <c r="DK24" s="702"/>
      <c r="DL24" s="701">
        <v>3083471</v>
      </c>
      <c r="DM24" s="677"/>
      <c r="DN24" s="677"/>
      <c r="DO24" s="677"/>
      <c r="DP24" s="677"/>
      <c r="DQ24" s="677"/>
      <c r="DR24" s="677"/>
      <c r="DS24" s="677"/>
      <c r="DT24" s="677"/>
      <c r="DU24" s="677"/>
      <c r="DV24" s="702"/>
      <c r="DW24" s="703">
        <v>47.7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6053243</v>
      </c>
      <c r="S25" s="622"/>
      <c r="T25" s="622"/>
      <c r="U25" s="622"/>
      <c r="V25" s="622"/>
      <c r="W25" s="622"/>
      <c r="X25" s="622"/>
      <c r="Y25" s="623"/>
      <c r="Z25" s="659">
        <v>40.299999999999997</v>
      </c>
      <c r="AA25" s="659"/>
      <c r="AB25" s="659"/>
      <c r="AC25" s="659"/>
      <c r="AD25" s="660">
        <v>5919785</v>
      </c>
      <c r="AE25" s="660"/>
      <c r="AF25" s="660"/>
      <c r="AG25" s="660"/>
      <c r="AH25" s="660"/>
      <c r="AI25" s="660"/>
      <c r="AJ25" s="660"/>
      <c r="AK25" s="660"/>
      <c r="AL25" s="624">
        <v>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2372063</v>
      </c>
      <c r="CS25" s="634"/>
      <c r="CT25" s="634"/>
      <c r="CU25" s="634"/>
      <c r="CV25" s="634"/>
      <c r="CW25" s="634"/>
      <c r="CX25" s="634"/>
      <c r="CY25" s="635"/>
      <c r="CZ25" s="624">
        <v>16.399999999999999</v>
      </c>
      <c r="DA25" s="636"/>
      <c r="DB25" s="636"/>
      <c r="DC25" s="637"/>
      <c r="DD25" s="627">
        <v>1998822</v>
      </c>
      <c r="DE25" s="634"/>
      <c r="DF25" s="634"/>
      <c r="DG25" s="634"/>
      <c r="DH25" s="634"/>
      <c r="DI25" s="634"/>
      <c r="DJ25" s="634"/>
      <c r="DK25" s="635"/>
      <c r="DL25" s="627">
        <v>1921506</v>
      </c>
      <c r="DM25" s="634"/>
      <c r="DN25" s="634"/>
      <c r="DO25" s="634"/>
      <c r="DP25" s="634"/>
      <c r="DQ25" s="634"/>
      <c r="DR25" s="634"/>
      <c r="DS25" s="634"/>
      <c r="DT25" s="634"/>
      <c r="DU25" s="634"/>
      <c r="DV25" s="635"/>
      <c r="DW25" s="624">
        <v>29.7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2641</v>
      </c>
      <c r="S26" s="622"/>
      <c r="T26" s="622"/>
      <c r="U26" s="622"/>
      <c r="V26" s="622"/>
      <c r="W26" s="622"/>
      <c r="X26" s="622"/>
      <c r="Y26" s="623"/>
      <c r="Z26" s="659">
        <v>0</v>
      </c>
      <c r="AA26" s="659"/>
      <c r="AB26" s="659"/>
      <c r="AC26" s="659"/>
      <c r="AD26" s="660">
        <v>2641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1448255</v>
      </c>
      <c r="CS26" s="622"/>
      <c r="CT26" s="622"/>
      <c r="CU26" s="622"/>
      <c r="CV26" s="622"/>
      <c r="CW26" s="622"/>
      <c r="CX26" s="622"/>
      <c r="CY26" s="623"/>
      <c r="CZ26" s="624">
        <v>10</v>
      </c>
      <c r="DA26" s="636"/>
      <c r="DB26" s="636"/>
      <c r="DC26" s="637"/>
      <c r="DD26" s="627">
        <v>1203440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19905</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4415988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1197394</v>
      </c>
      <c r="CS27" s="634"/>
      <c r="CT27" s="634"/>
      <c r="CU27" s="634"/>
      <c r="CV27" s="634"/>
      <c r="CW27" s="634"/>
      <c r="CX27" s="634"/>
      <c r="CY27" s="635"/>
      <c r="CZ27" s="624">
        <v>8.3000000000000007</v>
      </c>
      <c r="DA27" s="636"/>
      <c r="DB27" s="636"/>
      <c r="DC27" s="637"/>
      <c r="DD27" s="627">
        <v>444372</v>
      </c>
      <c r="DE27" s="634"/>
      <c r="DF27" s="634"/>
      <c r="DG27" s="634"/>
      <c r="DH27" s="634"/>
      <c r="DI27" s="634"/>
      <c r="DJ27" s="634"/>
      <c r="DK27" s="635"/>
      <c r="DL27" s="627">
        <v>292275</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173065</v>
      </c>
      <c r="S28" s="622"/>
      <c r="T28" s="622"/>
      <c r="U28" s="622"/>
      <c r="V28" s="622"/>
      <c r="W28" s="622"/>
      <c r="X28" s="622"/>
      <c r="Y28" s="623"/>
      <c r="Z28" s="659">
        <v>1.2</v>
      </c>
      <c r="AA28" s="659"/>
      <c r="AB28" s="659"/>
      <c r="AC28" s="659"/>
      <c r="AD28" s="660">
        <v>15341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869690</v>
      </c>
      <c r="CS28" s="622"/>
      <c r="CT28" s="622"/>
      <c r="CU28" s="622"/>
      <c r="CV28" s="622"/>
      <c r="CW28" s="622"/>
      <c r="CX28" s="622"/>
      <c r="CY28" s="623"/>
      <c r="CZ28" s="624">
        <v>6</v>
      </c>
      <c r="DA28" s="636"/>
      <c r="DB28" s="636"/>
      <c r="DC28" s="637"/>
      <c r="DD28" s="627">
        <v>869690</v>
      </c>
      <c r="DE28" s="622"/>
      <c r="DF28" s="622"/>
      <c r="DG28" s="622"/>
      <c r="DH28" s="622"/>
      <c r="DI28" s="622"/>
      <c r="DJ28" s="622"/>
      <c r="DK28" s="623"/>
      <c r="DL28" s="627">
        <v>869690</v>
      </c>
      <c r="DM28" s="622"/>
      <c r="DN28" s="622"/>
      <c r="DO28" s="622"/>
      <c r="DP28" s="622"/>
      <c r="DQ28" s="622"/>
      <c r="DR28" s="622"/>
      <c r="DS28" s="622"/>
      <c r="DT28" s="622"/>
      <c r="DU28" s="622"/>
      <c r="DV28" s="623"/>
      <c r="DW28" s="624">
        <v>13.4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10374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869690</v>
      </c>
      <c r="CS29" s="634"/>
      <c r="CT29" s="634"/>
      <c r="CU29" s="634"/>
      <c r="CV29" s="634"/>
      <c r="CW29" s="634"/>
      <c r="CX29" s="634"/>
      <c r="CY29" s="635"/>
      <c r="CZ29" s="624">
        <v>6</v>
      </c>
      <c r="DA29" s="636"/>
      <c r="DB29" s="636"/>
      <c r="DC29" s="637"/>
      <c r="DD29" s="627">
        <v>869690</v>
      </c>
      <c r="DE29" s="634"/>
      <c r="DF29" s="634"/>
      <c r="DG29" s="634"/>
      <c r="DH29" s="634"/>
      <c r="DI29" s="634"/>
      <c r="DJ29" s="634"/>
      <c r="DK29" s="635"/>
      <c r="DL29" s="627">
        <v>869690</v>
      </c>
      <c r="DM29" s="634"/>
      <c r="DN29" s="634"/>
      <c r="DO29" s="634"/>
      <c r="DP29" s="634"/>
      <c r="DQ29" s="634"/>
      <c r="DR29" s="634"/>
      <c r="DS29" s="634"/>
      <c r="DT29" s="634"/>
      <c r="DU29" s="634"/>
      <c r="DV29" s="635"/>
      <c r="DW29" s="624">
        <v>13.4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1577571</v>
      </c>
      <c r="S30" s="622"/>
      <c r="T30" s="622"/>
      <c r="U30" s="622"/>
      <c r="V30" s="622"/>
      <c r="W30" s="622"/>
      <c r="X30" s="622"/>
      <c r="Y30" s="623"/>
      <c r="Z30" s="659">
        <v>10.5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841548</v>
      </c>
      <c r="CS30" s="622"/>
      <c r="CT30" s="622"/>
      <c r="CU30" s="622"/>
      <c r="CV30" s="622"/>
      <c r="CW30" s="622"/>
      <c r="CX30" s="622"/>
      <c r="CY30" s="623"/>
      <c r="CZ30" s="624">
        <v>5.8</v>
      </c>
      <c r="DA30" s="636"/>
      <c r="DB30" s="636"/>
      <c r="DC30" s="637"/>
      <c r="DD30" s="627">
        <v>841548</v>
      </c>
      <c r="DE30" s="622"/>
      <c r="DF30" s="622"/>
      <c r="DG30" s="622"/>
      <c r="DH30" s="622"/>
      <c r="DI30" s="622"/>
      <c r="DJ30" s="622"/>
      <c r="DK30" s="623"/>
      <c r="DL30" s="627">
        <v>841548</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49740</v>
      </c>
      <c r="S31" s="622"/>
      <c r="T31" s="622"/>
      <c r="U31" s="622"/>
      <c r="V31" s="622"/>
      <c r="W31" s="622"/>
      <c r="X31" s="622"/>
      <c r="Y31" s="623"/>
      <c r="Z31" s="659">
        <v>0.3</v>
      </c>
      <c r="AA31" s="659"/>
      <c r="AB31" s="659"/>
      <c r="AC31" s="659"/>
      <c r="AD31" s="660">
        <v>49740</v>
      </c>
      <c r="AE31" s="660"/>
      <c r="AF31" s="660"/>
      <c r="AG31" s="660"/>
      <c r="AH31" s="660"/>
      <c r="AI31" s="660"/>
      <c r="AJ31" s="660"/>
      <c r="AK31" s="660"/>
      <c r="AL31" s="624">
        <v>0.8</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98.6</v>
      </c>
      <c r="BN31" s="684"/>
      <c r="BO31" s="684"/>
      <c r="BP31" s="684"/>
      <c r="BQ31" s="686"/>
      <c r="BR31" s="683">
        <v>99.4</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28142</v>
      </c>
      <c r="CS31" s="634"/>
      <c r="CT31" s="634"/>
      <c r="CU31" s="634"/>
      <c r="CV31" s="634"/>
      <c r="CW31" s="634"/>
      <c r="CX31" s="634"/>
      <c r="CY31" s="635"/>
      <c r="CZ31" s="624">
        <v>0.2</v>
      </c>
      <c r="DA31" s="636"/>
      <c r="DB31" s="636"/>
      <c r="DC31" s="637"/>
      <c r="DD31" s="627">
        <v>28142</v>
      </c>
      <c r="DE31" s="634"/>
      <c r="DF31" s="634"/>
      <c r="DG31" s="634"/>
      <c r="DH31" s="634"/>
      <c r="DI31" s="634"/>
      <c r="DJ31" s="634"/>
      <c r="DK31" s="635"/>
      <c r="DL31" s="627">
        <v>28142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2318318</v>
      </c>
      <c r="S32" s="622"/>
      <c r="T32" s="622"/>
      <c r="U32" s="622"/>
      <c r="V32" s="622"/>
      <c r="W32" s="622"/>
      <c r="X32" s="622"/>
      <c r="Y32" s="623"/>
      <c r="Z32" s="659">
        <v>15.4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98.8</v>
      </c>
      <c r="BN32" s="634"/>
      <c r="BO32" s="634"/>
      <c r="BP32" s="634"/>
      <c r="BQ32" s="657"/>
      <c r="BR32" s="687">
        <v>99.4</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372281</v>
      </c>
      <c r="S33" s="622"/>
      <c r="T33" s="622"/>
      <c r="U33" s="622"/>
      <c r="V33" s="622"/>
      <c r="W33" s="622"/>
      <c r="X33" s="622"/>
      <c r="Y33" s="623"/>
      <c r="Z33" s="659">
        <v>2.5</v>
      </c>
      <c r="AA33" s="659"/>
      <c r="AB33" s="659"/>
      <c r="AC33" s="659"/>
      <c r="AD33" s="660">
        <v>356148</v>
      </c>
      <c r="AE33" s="660"/>
      <c r="AF33" s="660"/>
      <c r="AG33" s="660"/>
      <c r="AH33" s="660"/>
      <c r="AI33" s="660"/>
      <c r="AJ33" s="660"/>
      <c r="AK33" s="660"/>
      <c r="AL33" s="624">
        <v>5.5</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98.3</v>
      </c>
      <c r="BN33" s="606"/>
      <c r="BO33" s="606"/>
      <c r="BP33" s="606"/>
      <c r="BQ33" s="669"/>
      <c r="BR33" s="682">
        <v>99.4</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7707301</v>
      </c>
      <c r="CS33" s="634"/>
      <c r="CT33" s="634"/>
      <c r="CU33" s="634"/>
      <c r="CV33" s="634"/>
      <c r="CW33" s="634"/>
      <c r="CX33" s="634"/>
      <c r="CY33" s="635"/>
      <c r="CZ33" s="624">
        <v>53.2</v>
      </c>
      <c r="DA33" s="636"/>
      <c r="DB33" s="636"/>
      <c r="DC33" s="637"/>
      <c r="DD33" s="627">
        <v>4568133</v>
      </c>
      <c r="DE33" s="634"/>
      <c r="DF33" s="634"/>
      <c r="DG33" s="634"/>
      <c r="DH33" s="634"/>
      <c r="DI33" s="634"/>
      <c r="DJ33" s="634"/>
      <c r="DK33" s="635"/>
      <c r="DL33" s="627">
        <v>2712691</v>
      </c>
      <c r="DM33" s="634"/>
      <c r="DN33" s="634"/>
      <c r="DO33" s="634"/>
      <c r="DP33" s="634"/>
      <c r="DQ33" s="634"/>
      <c r="DR33" s="634"/>
      <c r="DS33" s="634"/>
      <c r="DT33" s="634"/>
      <c r="DU33" s="634"/>
      <c r="DV33" s="635"/>
      <c r="DW33" s="624">
        <v>41.9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635229</v>
      </c>
      <c r="S34" s="622"/>
      <c r="T34" s="622"/>
      <c r="U34" s="622"/>
      <c r="V34" s="622"/>
      <c r="W34" s="622"/>
      <c r="X34" s="622"/>
      <c r="Y34" s="623"/>
      <c r="Z34" s="659">
        <v>4.2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1722104</v>
      </c>
      <c r="CS34" s="622"/>
      <c r="CT34" s="622"/>
      <c r="CU34" s="622"/>
      <c r="CV34" s="622"/>
      <c r="CW34" s="622"/>
      <c r="CX34" s="622"/>
      <c r="CY34" s="623"/>
      <c r="CZ34" s="624">
        <v>11.9</v>
      </c>
      <c r="DA34" s="636"/>
      <c r="DB34" s="636"/>
      <c r="DC34" s="637"/>
      <c r="DD34" s="627">
        <v>1376721</v>
      </c>
      <c r="DE34" s="622"/>
      <c r="DF34" s="622"/>
      <c r="DG34" s="622"/>
      <c r="DH34" s="622"/>
      <c r="DI34" s="622"/>
      <c r="DJ34" s="622"/>
      <c r="DK34" s="623"/>
      <c r="DL34" s="627">
        <v>1260823</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1544799</v>
      </c>
      <c r="S35" s="622"/>
      <c r="T35" s="622"/>
      <c r="U35" s="622"/>
      <c r="V35" s="622"/>
      <c r="W35" s="622"/>
      <c r="X35" s="622"/>
      <c r="Y35" s="623"/>
      <c r="Z35" s="659">
        <v>10.3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289083</v>
      </c>
      <c r="CS35" s="634"/>
      <c r="CT35" s="634"/>
      <c r="CU35" s="634"/>
      <c r="CV35" s="634"/>
      <c r="CW35" s="634"/>
      <c r="CX35" s="634"/>
      <c r="CY35" s="635"/>
      <c r="CZ35" s="624">
        <v>2</v>
      </c>
      <c r="DA35" s="636"/>
      <c r="DB35" s="636"/>
      <c r="DC35" s="637"/>
      <c r="DD35" s="627">
        <v>65375</v>
      </c>
      <c r="DE35" s="634"/>
      <c r="DF35" s="634"/>
      <c r="DG35" s="634"/>
      <c r="DH35" s="634"/>
      <c r="DI35" s="634"/>
      <c r="DJ35" s="634"/>
      <c r="DK35" s="635"/>
      <c r="DL35" s="627">
        <v>48095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629110</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939140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26362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3930181</v>
      </c>
      <c r="CS36" s="622"/>
      <c r="CT36" s="622"/>
      <c r="CU36" s="622"/>
      <c r="CV36" s="622"/>
      <c r="CW36" s="622"/>
      <c r="CX36" s="622"/>
      <c r="CY36" s="623"/>
      <c r="CZ36" s="624">
        <v>27.1</v>
      </c>
      <c r="DA36" s="636"/>
      <c r="DB36" s="636"/>
      <c r="DC36" s="637"/>
      <c r="DD36" s="627">
        <v>1672523</v>
      </c>
      <c r="DE36" s="622"/>
      <c r="DF36" s="622"/>
      <c r="DG36" s="622"/>
      <c r="DH36" s="622"/>
      <c r="DI36" s="622"/>
      <c r="DJ36" s="622"/>
      <c r="DK36" s="623"/>
      <c r="DL36" s="627">
        <v>1075108</v>
      </c>
      <c r="DM36" s="622"/>
      <c r="DN36" s="622"/>
      <c r="DO36" s="622"/>
      <c r="DP36" s="622"/>
      <c r="DQ36" s="622"/>
      <c r="DR36" s="622"/>
      <c r="DS36" s="622"/>
      <c r="DT36" s="622"/>
      <c r="DU36" s="622"/>
      <c r="DV36" s="623"/>
      <c r="DW36" s="624">
        <v>16.600000000000001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662624</v>
      </c>
      <c r="S37" s="622"/>
      <c r="T37" s="622"/>
      <c r="U37" s="622"/>
      <c r="V37" s="622"/>
      <c r="W37" s="622"/>
      <c r="X37" s="622"/>
      <c r="Y37" s="623"/>
      <c r="Z37" s="659">
        <v>4.4000000000000004</v>
      </c>
      <c r="AA37" s="659"/>
      <c r="AB37" s="659"/>
      <c r="AC37" s="659"/>
      <c r="AD37" s="660">
        <v>89871</v>
      </c>
      <c r="AE37" s="660"/>
      <c r="AF37" s="660"/>
      <c r="AG37" s="660"/>
      <c r="AH37" s="660"/>
      <c r="AI37" s="660"/>
      <c r="AJ37" s="660"/>
      <c r="AK37" s="660"/>
      <c r="AL37" s="624">
        <v>1.4</v>
      </c>
      <c r="AM37" s="625"/>
      <c r="AN37" s="625"/>
      <c r="AO37" s="661"/>
      <c r="AQ37" s="654" t="s">
        <v>319</v>
      </c>
      <c r="AR37" s="655"/>
      <c r="AS37" s="655"/>
      <c r="AT37" s="655"/>
      <c r="AU37" s="655"/>
      <c r="AV37" s="655"/>
      <c r="AW37" s="655"/>
      <c r="AX37" s="655"/>
      <c r="AY37" s="656"/>
      <c r="AZ37" s="621">
        <v>224353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26362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857379</v>
      </c>
      <c r="CS37" s="634"/>
      <c r="CT37" s="634"/>
      <c r="CU37" s="634"/>
      <c r="CV37" s="634"/>
      <c r="CW37" s="634"/>
      <c r="CX37" s="634"/>
      <c r="CY37" s="635"/>
      <c r="CZ37" s="624">
        <v>5.9</v>
      </c>
      <c r="DA37" s="636"/>
      <c r="DB37" s="636"/>
      <c r="DC37" s="637"/>
      <c r="DD37" s="627">
        <v>669779</v>
      </c>
      <c r="DE37" s="634"/>
      <c r="DF37" s="634"/>
      <c r="DG37" s="634"/>
      <c r="DH37" s="634"/>
      <c r="DI37" s="634"/>
      <c r="DJ37" s="634"/>
      <c r="DK37" s="635"/>
      <c r="DL37" s="627">
        <v>669548</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988490</v>
      </c>
      <c r="S38" s="622"/>
      <c r="T38" s="622"/>
      <c r="U38" s="622"/>
      <c r="V38" s="622"/>
      <c r="W38" s="622"/>
      <c r="X38" s="622"/>
      <c r="Y38" s="623"/>
      <c r="Z38" s="659">
        <v>6.6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123951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815189</v>
      </c>
      <c r="CS38" s="622"/>
      <c r="CT38" s="622"/>
      <c r="CU38" s="622"/>
      <c r="CV38" s="622"/>
      <c r="CW38" s="622"/>
      <c r="CX38" s="622"/>
      <c r="CY38" s="623"/>
      <c r="CZ38" s="624">
        <v>5.6</v>
      </c>
      <c r="DA38" s="636"/>
      <c r="DB38" s="636"/>
      <c r="DC38" s="637"/>
      <c r="DD38" s="627">
        <v>571950</v>
      </c>
      <c r="DE38" s="622"/>
      <c r="DF38" s="622"/>
      <c r="DG38" s="622"/>
      <c r="DH38" s="622"/>
      <c r="DI38" s="622"/>
      <c r="DJ38" s="622"/>
      <c r="DK38" s="623"/>
      <c r="DL38" s="627">
        <v>328665</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3085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949232</v>
      </c>
      <c r="CS39" s="634"/>
      <c r="CT39" s="634"/>
      <c r="CU39" s="634"/>
      <c r="CV39" s="634"/>
      <c r="CW39" s="634"/>
      <c r="CX39" s="634"/>
      <c r="CY39" s="635"/>
      <c r="CZ39" s="624">
        <v>6.6</v>
      </c>
      <c r="DA39" s="636"/>
      <c r="DB39" s="636"/>
      <c r="DC39" s="637"/>
      <c r="DD39" s="627">
        <v>880052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34290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1512</v>
      </c>
      <c r="CS40" s="622"/>
      <c r="CT40" s="622"/>
      <c r="CU40" s="622"/>
      <c r="CV40" s="622"/>
      <c r="CW40" s="622"/>
      <c r="CX40" s="622"/>
      <c r="CY40" s="623"/>
      <c r="CZ40" s="624">
        <v>0</v>
      </c>
      <c r="DA40" s="636"/>
      <c r="DB40" s="636"/>
      <c r="DC40" s="637"/>
      <c r="DD40" s="627">
        <v>1512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15037390</v>
      </c>
      <c r="S41" s="646"/>
      <c r="T41" s="646"/>
      <c r="U41" s="646"/>
      <c r="V41" s="646"/>
      <c r="W41" s="646"/>
      <c r="X41" s="646"/>
      <c r="Y41" s="649"/>
      <c r="Z41" s="650">
        <v>100</v>
      </c>
      <c r="AA41" s="650"/>
      <c r="AB41" s="650"/>
      <c r="AC41" s="650"/>
      <c r="AD41" s="651">
        <v>6433526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121495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319</v>
      </c>
      <c r="AR42" s="667"/>
      <c r="AS42" s="667"/>
      <c r="AT42" s="667"/>
      <c r="AU42" s="667"/>
      <c r="AV42" s="667"/>
      <c r="AW42" s="667"/>
      <c r="AX42" s="667"/>
      <c r="AY42" s="668"/>
      <c r="AZ42" s="605">
        <v>469341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416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2332127</v>
      </c>
      <c r="CS42" s="634"/>
      <c r="CT42" s="634"/>
      <c r="CU42" s="634"/>
      <c r="CV42" s="634"/>
      <c r="CW42" s="634"/>
      <c r="CX42" s="634"/>
      <c r="CY42" s="635"/>
      <c r="CZ42" s="624">
        <v>16.100000000000001</v>
      </c>
      <c r="DA42" s="636"/>
      <c r="DB42" s="636"/>
      <c r="DC42" s="637"/>
      <c r="DD42" s="627">
        <v>523896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7224</v>
      </c>
      <c r="CS43" s="634"/>
      <c r="CT43" s="634"/>
      <c r="CU43" s="634"/>
      <c r="CV43" s="634"/>
      <c r="CW43" s="634"/>
      <c r="CX43" s="634"/>
      <c r="CY43" s="635"/>
      <c r="CZ43" s="624">
        <v>0</v>
      </c>
      <c r="DA43" s="636"/>
      <c r="DB43" s="636"/>
      <c r="DC43" s="637"/>
      <c r="DD43" s="627">
        <v>7173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2329762</v>
      </c>
      <c r="CS44" s="622"/>
      <c r="CT44" s="622"/>
      <c r="CU44" s="622"/>
      <c r="CV44" s="622"/>
      <c r="CW44" s="622"/>
      <c r="CX44" s="622"/>
      <c r="CY44" s="623"/>
      <c r="CZ44" s="624">
        <v>16.100000000000001</v>
      </c>
      <c r="DA44" s="625"/>
      <c r="DB44" s="625"/>
      <c r="DC44" s="626"/>
      <c r="DD44" s="627">
        <v>521531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1139177</v>
      </c>
      <c r="CS45" s="634"/>
      <c r="CT45" s="634"/>
      <c r="CU45" s="634"/>
      <c r="CV45" s="634"/>
      <c r="CW45" s="634"/>
      <c r="CX45" s="634"/>
      <c r="CY45" s="635"/>
      <c r="CZ45" s="624">
        <v>7.9</v>
      </c>
      <c r="DA45" s="636"/>
      <c r="DB45" s="636"/>
      <c r="DC45" s="637"/>
      <c r="DD45" s="627">
        <v>164502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1162286</v>
      </c>
      <c r="CS46" s="622"/>
      <c r="CT46" s="622"/>
      <c r="CU46" s="622"/>
      <c r="CV46" s="622"/>
      <c r="CW46" s="622"/>
      <c r="CX46" s="622"/>
      <c r="CY46" s="623"/>
      <c r="CZ46" s="624">
        <v>8</v>
      </c>
      <c r="DA46" s="625"/>
      <c r="DB46" s="625"/>
      <c r="DC46" s="626"/>
      <c r="DD46" s="627">
        <v>352100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2365</v>
      </c>
      <c r="CS47" s="634"/>
      <c r="CT47" s="634"/>
      <c r="CU47" s="634"/>
      <c r="CV47" s="634"/>
      <c r="CW47" s="634"/>
      <c r="CX47" s="634"/>
      <c r="CY47" s="635"/>
      <c r="CZ47" s="624">
        <v>0</v>
      </c>
      <c r="DA47" s="636"/>
      <c r="DB47" s="636"/>
      <c r="DC47" s="637"/>
      <c r="DD47" s="627">
        <v>2365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14478575</v>
      </c>
      <c r="CS49" s="606"/>
      <c r="CT49" s="606"/>
      <c r="CU49" s="606"/>
      <c r="CV49" s="606"/>
      <c r="CW49" s="606"/>
      <c r="CX49" s="606"/>
      <c r="CY49" s="607"/>
      <c r="CZ49" s="608">
        <v>100</v>
      </c>
      <c r="DA49" s="609"/>
      <c r="DB49" s="609"/>
      <c r="DC49" s="610"/>
      <c r="DD49" s="611">
        <v>8404913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pqK9IgOACFECX5cD+KYlQ/6V9xCK4vHItP8DjmfBiFha6Sw+DbdVg4QRksq5xsVvGshyyBWBCRvuv73JMyVeg==" saltValue="E8RNhgH2BfB6cfxRzTrk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15031</v>
      </c>
      <c r="R7" s="1103"/>
      <c r="S7" s="1103"/>
      <c r="T7" s="1103"/>
      <c r="U7" s="1103"/>
      <c r="V7" s="1103">
        <v>14473</v>
      </c>
      <c r="W7" s="1103"/>
      <c r="X7" s="1103"/>
      <c r="Y7" s="1103"/>
      <c r="Z7" s="1103"/>
      <c r="AA7" s="1103">
        <v>558</v>
      </c>
      <c r="AB7" s="1103"/>
      <c r="AC7" s="1103"/>
      <c r="AD7" s="1103"/>
      <c r="AE7" s="1104"/>
      <c r="AF7" s="1105">
        <v>424</v>
      </c>
      <c r="AG7" s="1106"/>
      <c r="AH7" s="1106"/>
      <c r="AI7" s="1106"/>
      <c r="AJ7" s="1107"/>
      <c r="AK7" s="1108">
        <v>171</v>
      </c>
      <c r="AL7" s="1109"/>
      <c r="AM7" s="1109"/>
      <c r="AN7" s="1109"/>
      <c r="AO7" s="1109"/>
      <c r="AP7" s="1109">
        <v>9044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574</v>
      </c>
      <c r="BS7" s="1099" t="s">
        <v>571</v>
      </c>
      <c r="BT7" s="1100"/>
      <c r="BU7" s="1100"/>
      <c r="BV7" s="1100"/>
      <c r="BW7" s="1100"/>
      <c r="BX7" s="1100"/>
      <c r="BY7" s="1100"/>
      <c r="BZ7" s="1100"/>
      <c r="CA7" s="1100"/>
      <c r="CB7" s="1100"/>
      <c r="CC7" s="1100"/>
      <c r="CD7" s="1100"/>
      <c r="CE7" s="1100"/>
      <c r="CF7" s="1100"/>
      <c r="CG7" s="1112"/>
      <c r="CH7" s="1096">
        <v>0</v>
      </c>
      <c r="CI7" s="1097"/>
      <c r="CJ7" s="1097"/>
      <c r="CK7" s="1097"/>
      <c r="CL7" s="1098"/>
      <c r="CM7" s="1096">
        <v>17</v>
      </c>
      <c r="CN7" s="1097"/>
      <c r="CO7" s="1097"/>
      <c r="CP7" s="1097"/>
      <c r="CQ7" s="1098"/>
      <c r="CR7" s="1096">
        <v>1</v>
      </c>
      <c r="CS7" s="1097"/>
      <c r="CT7" s="1097"/>
      <c r="CU7" s="1097"/>
      <c r="CV7" s="1098"/>
      <c r="CW7" s="1096">
        <v>1</v>
      </c>
      <c r="CX7" s="1097"/>
      <c r="CY7" s="1097"/>
      <c r="CZ7" s="1097"/>
      <c r="DA7" s="1098"/>
      <c r="DB7" s="1096" t="s">
        <v>573</v>
      </c>
      <c r="DC7" s="1097"/>
      <c r="DD7" s="1097"/>
      <c r="DE7" s="1097"/>
      <c r="DF7" s="1098"/>
      <c r="DG7" s="1096" t="s">
        <v>573</v>
      </c>
      <c r="DH7" s="1097"/>
      <c r="DI7" s="1097"/>
      <c r="DJ7" s="1097"/>
      <c r="DK7" s="1098"/>
      <c r="DL7" s="1096" t="s">
        <v>573</v>
      </c>
      <c r="DM7" s="1097"/>
      <c r="DN7" s="1097"/>
      <c r="DO7" s="1097"/>
      <c r="DP7" s="1098"/>
      <c r="DQ7" s="1096" t="s">
        <v>573</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6</v>
      </c>
      <c r="R8" s="1039"/>
      <c r="S8" s="1039"/>
      <c r="T8" s="1039"/>
      <c r="U8" s="1039"/>
      <c r="V8" s="1039">
        <v>5</v>
      </c>
      <c r="W8" s="1039"/>
      <c r="X8" s="1039"/>
      <c r="Y8" s="1039"/>
      <c r="Z8" s="1039"/>
      <c r="AA8" s="1039">
        <v>1</v>
      </c>
      <c r="AB8" s="1039"/>
      <c r="AC8" s="1039"/>
      <c r="AD8" s="1039"/>
      <c r="AE8" s="1040"/>
      <c r="AF8" s="1035">
        <v>1</v>
      </c>
      <c r="AG8" s="1036"/>
      <c r="AH8" s="1036"/>
      <c r="AI8" s="1036"/>
      <c r="AJ8" s="1037"/>
      <c r="AK8" s="971" t="s">
        <v>558</v>
      </c>
      <c r="AL8" s="971"/>
      <c r="AM8" s="971"/>
      <c r="AN8" s="971"/>
      <c r="AO8" s="971"/>
      <c r="AP8" s="971" t="s">
        <v>558</v>
      </c>
      <c r="AQ8" s="971"/>
      <c r="AR8" s="971"/>
      <c r="AS8" s="971"/>
      <c r="AT8" s="97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0</v>
      </c>
      <c r="R9" s="1039"/>
      <c r="S9" s="1039"/>
      <c r="T9" s="1039"/>
      <c r="U9" s="1039"/>
      <c r="V9" s="1039">
        <v>0</v>
      </c>
      <c r="W9" s="1039"/>
      <c r="X9" s="1039"/>
      <c r="Y9" s="1039"/>
      <c r="Z9" s="1039"/>
      <c r="AA9" s="1039">
        <v>0</v>
      </c>
      <c r="AB9" s="1039"/>
      <c r="AC9" s="1039"/>
      <c r="AD9" s="1039"/>
      <c r="AE9" s="1040"/>
      <c r="AF9" s="1035" t="s">
        <v>122</v>
      </c>
      <c r="AG9" s="1036"/>
      <c r="AH9" s="1036"/>
      <c r="AI9" s="1036"/>
      <c r="AJ9" s="1037"/>
      <c r="AK9" s="971" t="s">
        <v>558</v>
      </c>
      <c r="AL9" s="971"/>
      <c r="AM9" s="971"/>
      <c r="AN9" s="971"/>
      <c r="AO9" s="971"/>
      <c r="AP9" s="971" t="s">
        <v>558</v>
      </c>
      <c r="AQ9" s="971"/>
      <c r="AR9" s="971"/>
      <c r="AS9" s="971"/>
      <c r="AT9" s="97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15037</v>
      </c>
      <c r="R23" s="1061"/>
      <c r="S23" s="1061"/>
      <c r="T23" s="1061"/>
      <c r="U23" s="1061"/>
      <c r="V23" s="1061">
        <v>14478</v>
      </c>
      <c r="W23" s="1061"/>
      <c r="X23" s="1061"/>
      <c r="Y23" s="1061"/>
      <c r="Z23" s="1061"/>
      <c r="AA23" s="1061">
        <v>559</v>
      </c>
      <c r="AB23" s="1061"/>
      <c r="AC23" s="1061"/>
      <c r="AD23" s="1061"/>
      <c r="AE23" s="1068"/>
      <c r="AF23" s="1069">
        <v>425</v>
      </c>
      <c r="AG23" s="1061"/>
      <c r="AH23" s="1061"/>
      <c r="AI23" s="1061"/>
      <c r="AJ23" s="1070"/>
      <c r="AK23" s="1071"/>
      <c r="AL23" s="1072"/>
      <c r="AM23" s="1072"/>
      <c r="AN23" s="1072"/>
      <c r="AO23" s="1072"/>
      <c r="AP23" s="1061">
        <v>9044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1852</v>
      </c>
      <c r="R28" s="1051"/>
      <c r="S28" s="1051"/>
      <c r="T28" s="1051"/>
      <c r="U28" s="1051"/>
      <c r="V28" s="1051">
        <v>1826</v>
      </c>
      <c r="W28" s="1051"/>
      <c r="X28" s="1051"/>
      <c r="Y28" s="1051"/>
      <c r="Z28" s="1051"/>
      <c r="AA28" s="1051">
        <v>26</v>
      </c>
      <c r="AB28" s="1051"/>
      <c r="AC28" s="1051"/>
      <c r="AD28" s="1051"/>
      <c r="AE28" s="1052"/>
      <c r="AF28" s="1053">
        <v>26</v>
      </c>
      <c r="AG28" s="1051"/>
      <c r="AH28" s="1051"/>
      <c r="AI28" s="1051"/>
      <c r="AJ28" s="1054"/>
      <c r="AK28" s="1042">
        <v>121</v>
      </c>
      <c r="AL28" s="1043"/>
      <c r="AM28" s="1043"/>
      <c r="AN28" s="1043"/>
      <c r="AO28" s="1043"/>
      <c r="AP28" s="1043" t="s">
        <v>558</v>
      </c>
      <c r="AQ28" s="1043"/>
      <c r="AR28" s="1043"/>
      <c r="AS28" s="1043"/>
      <c r="AT28" s="1043"/>
      <c r="AU28" s="1043" t="s">
        <v>558</v>
      </c>
      <c r="AV28" s="1043"/>
      <c r="AW28" s="1043"/>
      <c r="AX28" s="1043"/>
      <c r="AY28" s="1043"/>
      <c r="AZ28" s="1044" t="s">
        <v>558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2118</v>
      </c>
      <c r="R29" s="1039"/>
      <c r="S29" s="1039"/>
      <c r="T29" s="1039"/>
      <c r="U29" s="1039"/>
      <c r="V29" s="1039">
        <v>1832</v>
      </c>
      <c r="W29" s="1039"/>
      <c r="X29" s="1039"/>
      <c r="Y29" s="1039"/>
      <c r="Z29" s="1039"/>
      <c r="AA29" s="1039">
        <v>226</v>
      </c>
      <c r="AB29" s="1039"/>
      <c r="AC29" s="1039"/>
      <c r="AD29" s="1039"/>
      <c r="AE29" s="1040"/>
      <c r="AF29" s="1035">
        <v>226</v>
      </c>
      <c r="AG29" s="1036"/>
      <c r="AH29" s="1036"/>
      <c r="AI29" s="1036"/>
      <c r="AJ29" s="1037"/>
      <c r="AK29" s="980">
        <v>267</v>
      </c>
      <c r="AL29" s="971"/>
      <c r="AM29" s="971"/>
      <c r="AN29" s="971"/>
      <c r="AO29" s="971"/>
      <c r="AP29" s="971" t="s">
        <v>558</v>
      </c>
      <c r="AQ29" s="971"/>
      <c r="AR29" s="971"/>
      <c r="AS29" s="971"/>
      <c r="AT29" s="971"/>
      <c r="AU29" s="971" t="s">
        <v>493</v>
      </c>
      <c r="AV29" s="971"/>
      <c r="AW29" s="971"/>
      <c r="AX29" s="971"/>
      <c r="AY29" s="971"/>
      <c r="AZ29" s="971" t="s">
        <v>558</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266</v>
      </c>
      <c r="R30" s="1039"/>
      <c r="S30" s="1039"/>
      <c r="T30" s="1039"/>
      <c r="U30" s="1039"/>
      <c r="V30" s="1039">
        <v>256</v>
      </c>
      <c r="W30" s="1039"/>
      <c r="X30" s="1039"/>
      <c r="Y30" s="1039"/>
      <c r="Z30" s="1039"/>
      <c r="AA30" s="1039">
        <v>10</v>
      </c>
      <c r="AB30" s="1039"/>
      <c r="AC30" s="1039"/>
      <c r="AD30" s="1039"/>
      <c r="AE30" s="1040"/>
      <c r="AF30" s="1035">
        <v>10</v>
      </c>
      <c r="AG30" s="1036"/>
      <c r="AH30" s="1036"/>
      <c r="AI30" s="1036"/>
      <c r="AJ30" s="1037"/>
      <c r="AK30" s="980">
        <v>34</v>
      </c>
      <c r="AL30" s="971"/>
      <c r="AM30" s="971"/>
      <c r="AN30" s="971"/>
      <c r="AO30" s="971"/>
      <c r="AP30" s="971" t="s">
        <v>558</v>
      </c>
      <c r="AQ30" s="971"/>
      <c r="AR30" s="971"/>
      <c r="AS30" s="971"/>
      <c r="AT30" s="971"/>
      <c r="AU30" s="971" t="s">
        <v>493</v>
      </c>
      <c r="AV30" s="971"/>
      <c r="AW30" s="971"/>
      <c r="AX30" s="971"/>
      <c r="AY30" s="971"/>
      <c r="AZ30" s="971" t="s">
        <v>493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802</v>
      </c>
      <c r="R31" s="1039"/>
      <c r="S31" s="1039"/>
      <c r="T31" s="1039"/>
      <c r="U31" s="1039"/>
      <c r="V31" s="1039">
        <v>936</v>
      </c>
      <c r="W31" s="1039"/>
      <c r="X31" s="1039"/>
      <c r="Y31" s="1039"/>
      <c r="Z31" s="1039"/>
      <c r="AA31" s="1039">
        <v>-134</v>
      </c>
      <c r="AB31" s="1039"/>
      <c r="AC31" s="1039"/>
      <c r="AD31" s="1039"/>
      <c r="AE31" s="1040"/>
      <c r="AF31" s="1035">
        <v>94</v>
      </c>
      <c r="AG31" s="1036"/>
      <c r="AH31" s="1036"/>
      <c r="AI31" s="1036"/>
      <c r="AJ31" s="1037"/>
      <c r="AK31" s="971" t="s">
        <v>558</v>
      </c>
      <c r="AL31" s="971"/>
      <c r="AM31" s="971"/>
      <c r="AN31" s="971"/>
      <c r="AO31" s="971"/>
      <c r="AP31" s="971">
        <v>780</v>
      </c>
      <c r="AQ31" s="971"/>
      <c r="AR31" s="971"/>
      <c r="AS31" s="971"/>
      <c r="AT31" s="971"/>
      <c r="AU31" s="971" t="s">
        <v>493</v>
      </c>
      <c r="AV31" s="971"/>
      <c r="AW31" s="971"/>
      <c r="AX31" s="971"/>
      <c r="AY31" s="971"/>
      <c r="AZ31" s="971" t="s">
        <v>493</v>
      </c>
      <c r="BA31" s="971"/>
      <c r="BB31" s="971"/>
      <c r="BC31" s="971"/>
      <c r="BD31" s="97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334</v>
      </c>
      <c r="R32" s="1039"/>
      <c r="S32" s="1039"/>
      <c r="T32" s="1039"/>
      <c r="U32" s="1039"/>
      <c r="V32" s="1039">
        <v>353</v>
      </c>
      <c r="W32" s="1039"/>
      <c r="X32" s="1039"/>
      <c r="Y32" s="1039"/>
      <c r="Z32" s="1039"/>
      <c r="AA32" s="1039">
        <v>-19</v>
      </c>
      <c r="AB32" s="1039"/>
      <c r="AC32" s="1039"/>
      <c r="AD32" s="1039"/>
      <c r="AE32" s="1040"/>
      <c r="AF32" s="1035">
        <v>43</v>
      </c>
      <c r="AG32" s="1036"/>
      <c r="AH32" s="1036"/>
      <c r="AI32" s="1036"/>
      <c r="AJ32" s="1037"/>
      <c r="AK32" s="980">
        <v>124</v>
      </c>
      <c r="AL32" s="971"/>
      <c r="AM32" s="971"/>
      <c r="AN32" s="971"/>
      <c r="AO32" s="971"/>
      <c r="AP32" s="971">
        <v>507</v>
      </c>
      <c r="AQ32" s="971"/>
      <c r="AR32" s="971"/>
      <c r="AS32" s="971"/>
      <c r="AT32" s="971"/>
      <c r="AU32" s="971" t="s">
        <v>493</v>
      </c>
      <c r="AV32" s="971"/>
      <c r="AW32" s="971"/>
      <c r="AX32" s="971"/>
      <c r="AY32" s="971"/>
      <c r="AZ32" s="971" t="s">
        <v>493</v>
      </c>
      <c r="BA32" s="971"/>
      <c r="BB32" s="971"/>
      <c r="BC32" s="971"/>
      <c r="BD32" s="97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97</v>
      </c>
      <c r="R33" s="1039"/>
      <c r="S33" s="1039"/>
      <c r="T33" s="1039"/>
      <c r="U33" s="1039"/>
      <c r="V33" s="1039">
        <v>84</v>
      </c>
      <c r="W33" s="1039"/>
      <c r="X33" s="1039"/>
      <c r="Y33" s="1039"/>
      <c r="Z33" s="1039"/>
      <c r="AA33" s="1039">
        <v>13</v>
      </c>
      <c r="AB33" s="1039"/>
      <c r="AC33" s="1039"/>
      <c r="AD33" s="1039"/>
      <c r="AE33" s="1040"/>
      <c r="AF33" s="1035">
        <v>13</v>
      </c>
      <c r="AG33" s="1036"/>
      <c r="AH33" s="1036"/>
      <c r="AI33" s="1036"/>
      <c r="AJ33" s="1037"/>
      <c r="AK33" s="980">
        <v>35</v>
      </c>
      <c r="AL33" s="971"/>
      <c r="AM33" s="971"/>
      <c r="AN33" s="971"/>
      <c r="AO33" s="971"/>
      <c r="AP33" s="971">
        <v>182</v>
      </c>
      <c r="AQ33" s="971"/>
      <c r="AR33" s="971"/>
      <c r="AS33" s="971"/>
      <c r="AT33" s="971"/>
      <c r="AU33" s="971" t="s">
        <v>493</v>
      </c>
      <c r="AV33" s="971"/>
      <c r="AW33" s="971"/>
      <c r="AX33" s="971"/>
      <c r="AY33" s="971"/>
      <c r="AZ33" s="971" t="s">
        <v>493</v>
      </c>
      <c r="BA33" s="971"/>
      <c r="BB33" s="971"/>
      <c r="BC33" s="971"/>
      <c r="BD33" s="97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3</v>
      </c>
      <c r="R34" s="1039"/>
      <c r="S34" s="1039"/>
      <c r="T34" s="1039"/>
      <c r="U34" s="1039"/>
      <c r="V34" s="1039">
        <v>0</v>
      </c>
      <c r="W34" s="1039"/>
      <c r="X34" s="1039"/>
      <c r="Y34" s="1039"/>
      <c r="Z34" s="1039"/>
      <c r="AA34" s="1039">
        <v>3</v>
      </c>
      <c r="AB34" s="1039"/>
      <c r="AC34" s="1039"/>
      <c r="AD34" s="1039"/>
      <c r="AE34" s="1040"/>
      <c r="AF34" s="1035">
        <v>3</v>
      </c>
      <c r="AG34" s="1036"/>
      <c r="AH34" s="1036"/>
      <c r="AI34" s="1036"/>
      <c r="AJ34" s="1037"/>
      <c r="AK34" s="971" t="s">
        <v>558</v>
      </c>
      <c r="AL34" s="971"/>
      <c r="AM34" s="971"/>
      <c r="AN34" s="971"/>
      <c r="AO34" s="971"/>
      <c r="AP34" s="971" t="s">
        <v>558</v>
      </c>
      <c r="AQ34" s="971"/>
      <c r="AR34" s="971"/>
      <c r="AS34" s="971"/>
      <c r="AT34" s="971"/>
      <c r="AU34" s="971" t="s">
        <v>493</v>
      </c>
      <c r="AV34" s="971"/>
      <c r="AW34" s="971"/>
      <c r="AX34" s="971"/>
      <c r="AY34" s="971"/>
      <c r="AZ34" s="971" t="s">
        <v>493</v>
      </c>
      <c r="BA34" s="971"/>
      <c r="BB34" s="971"/>
      <c r="BC34" s="971"/>
      <c r="BD34" s="97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2345</v>
      </c>
      <c r="R35" s="1039"/>
      <c r="S35" s="1039"/>
      <c r="T35" s="1039"/>
      <c r="U35" s="1039"/>
      <c r="V35" s="1039">
        <v>2343</v>
      </c>
      <c r="W35" s="1039"/>
      <c r="X35" s="1039"/>
      <c r="Y35" s="1039"/>
      <c r="Z35" s="1039"/>
      <c r="AA35" s="1039">
        <v>2</v>
      </c>
      <c r="AB35" s="1039"/>
      <c r="AC35" s="1039"/>
      <c r="AD35" s="1039"/>
      <c r="AE35" s="1040"/>
      <c r="AF35" s="1035">
        <v>2</v>
      </c>
      <c r="AG35" s="1036"/>
      <c r="AH35" s="1036"/>
      <c r="AI35" s="1036"/>
      <c r="AJ35" s="1037"/>
      <c r="AK35" s="971" t="s">
        <v>558</v>
      </c>
      <c r="AL35" s="971"/>
      <c r="AM35" s="971"/>
      <c r="AN35" s="971"/>
      <c r="AO35" s="971"/>
      <c r="AP35" s="971" t="s">
        <v>558</v>
      </c>
      <c r="AQ35" s="971"/>
      <c r="AR35" s="971"/>
      <c r="AS35" s="971"/>
      <c r="AT35" s="971"/>
      <c r="AU35" s="971" t="s">
        <v>493</v>
      </c>
      <c r="AV35" s="971"/>
      <c r="AW35" s="971"/>
      <c r="AX35" s="971"/>
      <c r="AY35" s="971"/>
      <c r="AZ35" s="971" t="s">
        <v>493</v>
      </c>
      <c r="BA35" s="971"/>
      <c r="BB35" s="971"/>
      <c r="BC35" s="971"/>
      <c r="BD35" s="97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1746</v>
      </c>
      <c r="R36" s="1039"/>
      <c r="S36" s="1039"/>
      <c r="T36" s="1039"/>
      <c r="U36" s="1039"/>
      <c r="V36" s="1039">
        <v>1744</v>
      </c>
      <c r="W36" s="1039"/>
      <c r="X36" s="1039"/>
      <c r="Y36" s="1039"/>
      <c r="Z36" s="1039"/>
      <c r="AA36" s="1039">
        <v>2</v>
      </c>
      <c r="AB36" s="1039"/>
      <c r="AC36" s="1039"/>
      <c r="AD36" s="1039"/>
      <c r="AE36" s="1040"/>
      <c r="AF36" s="1035">
        <v>2</v>
      </c>
      <c r="AG36" s="1036"/>
      <c r="AH36" s="1036"/>
      <c r="AI36" s="1036"/>
      <c r="AJ36" s="1037"/>
      <c r="AK36" s="980">
        <v>224</v>
      </c>
      <c r="AL36" s="971"/>
      <c r="AM36" s="971"/>
      <c r="AN36" s="971"/>
      <c r="AO36" s="971"/>
      <c r="AP36" s="971" t="s">
        <v>558</v>
      </c>
      <c r="AQ36" s="971"/>
      <c r="AR36" s="971"/>
      <c r="AS36" s="971"/>
      <c r="AT36" s="971"/>
      <c r="AU36" s="971" t="s">
        <v>558</v>
      </c>
      <c r="AV36" s="971"/>
      <c r="AW36" s="971"/>
      <c r="AX36" s="971"/>
      <c r="AY36" s="971"/>
      <c r="AZ36" s="971" t="s">
        <v>493</v>
      </c>
      <c r="BA36" s="971"/>
      <c r="BB36" s="971"/>
      <c r="BC36" s="971"/>
      <c r="BD36" s="97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143</v>
      </c>
      <c r="R37" s="1039"/>
      <c r="S37" s="1039"/>
      <c r="T37" s="1039"/>
      <c r="U37" s="1039"/>
      <c r="V37" s="1039">
        <v>50</v>
      </c>
      <c r="W37" s="1039"/>
      <c r="X37" s="1039"/>
      <c r="Y37" s="1039"/>
      <c r="Z37" s="1039"/>
      <c r="AA37" s="1039">
        <v>93</v>
      </c>
      <c r="AB37" s="1039"/>
      <c r="AC37" s="1039"/>
      <c r="AD37" s="1039"/>
      <c r="AE37" s="1040"/>
      <c r="AF37" s="1035">
        <v>93</v>
      </c>
      <c r="AG37" s="1036"/>
      <c r="AH37" s="1036"/>
      <c r="AI37" s="1036"/>
      <c r="AJ37" s="1037"/>
      <c r="AK37" s="971" t="s">
        <v>558</v>
      </c>
      <c r="AL37" s="971"/>
      <c r="AM37" s="971"/>
      <c r="AN37" s="971"/>
      <c r="AO37" s="971"/>
      <c r="AP37" s="971" t="s">
        <v>558</v>
      </c>
      <c r="AQ37" s="971"/>
      <c r="AR37" s="971"/>
      <c r="AS37" s="971"/>
      <c r="AT37" s="971"/>
      <c r="AU37" s="971" t="s">
        <v>558</v>
      </c>
      <c r="AV37" s="971"/>
      <c r="AW37" s="971"/>
      <c r="AX37" s="971"/>
      <c r="AY37" s="971"/>
      <c r="AZ37" s="971" t="s">
        <v>493</v>
      </c>
      <c r="BA37" s="971"/>
      <c r="BB37" s="971"/>
      <c r="BC37" s="971"/>
      <c r="BD37" s="971"/>
      <c r="BE37" s="972" t="s">
        <v>396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511</v>
      </c>
      <c r="AG63" s="959"/>
      <c r="AH63" s="959"/>
      <c r="AI63" s="959"/>
      <c r="AJ63" s="1022"/>
      <c r="AK63" s="1023"/>
      <c r="AL63" s="963"/>
      <c r="AM63" s="963"/>
      <c r="AN63" s="963"/>
      <c r="AO63" s="963"/>
      <c r="AP63" s="959">
        <v>1469</v>
      </c>
      <c r="AQ63" s="959"/>
      <c r="AR63" s="959"/>
      <c r="AS63" s="959"/>
      <c r="AT63" s="959"/>
      <c r="AU63" s="959" t="s">
        <v>575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405</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564</v>
      </c>
      <c r="C68" s="986"/>
      <c r="D68" s="986"/>
      <c r="E68" s="986"/>
      <c r="F68" s="986"/>
      <c r="G68" s="986"/>
      <c r="H68" s="986"/>
      <c r="I68" s="986"/>
      <c r="J68" s="986"/>
      <c r="K68" s="986"/>
      <c r="L68" s="986"/>
      <c r="M68" s="986"/>
      <c r="N68" s="986"/>
      <c r="O68" s="986"/>
      <c r="P68" s="987"/>
      <c r="Q68" s="988">
        <v>3702</v>
      </c>
      <c r="R68" s="982"/>
      <c r="S68" s="982"/>
      <c r="T68" s="982"/>
      <c r="U68" s="982"/>
      <c r="V68" s="982">
        <v>3595</v>
      </c>
      <c r="W68" s="982"/>
      <c r="X68" s="982"/>
      <c r="Y68" s="982"/>
      <c r="Z68" s="982"/>
      <c r="AA68" s="982">
        <v>107</v>
      </c>
      <c r="AB68" s="982"/>
      <c r="AC68" s="982"/>
      <c r="AD68" s="982"/>
      <c r="AE68" s="982"/>
      <c r="AF68" s="982">
        <v>107</v>
      </c>
      <c r="AG68" s="982"/>
      <c r="AH68" s="982"/>
      <c r="AI68" s="982"/>
      <c r="AJ68" s="982"/>
      <c r="AK68" s="982">
        <v>20</v>
      </c>
      <c r="AL68" s="982"/>
      <c r="AM68" s="982"/>
      <c r="AN68" s="982"/>
      <c r="AO68" s="982"/>
      <c r="AP68" s="982">
        <v>1424</v>
      </c>
      <c r="AQ68" s="982"/>
      <c r="AR68" s="982"/>
      <c r="AS68" s="982"/>
      <c r="AT68" s="982"/>
      <c r="AU68" s="971" t="s">
        <v>572</v>
      </c>
      <c r="AV68" s="971"/>
      <c r="AW68" s="971"/>
      <c r="AX68" s="971"/>
      <c r="AY68" s="971"/>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565</v>
      </c>
      <c r="C69" s="975"/>
      <c r="D69" s="975"/>
      <c r="E69" s="975"/>
      <c r="F69" s="975"/>
      <c r="G69" s="975"/>
      <c r="H69" s="975"/>
      <c r="I69" s="975"/>
      <c r="J69" s="975"/>
      <c r="K69" s="975"/>
      <c r="L69" s="975"/>
      <c r="M69" s="975"/>
      <c r="N69" s="975"/>
      <c r="O69" s="975"/>
      <c r="P69" s="976"/>
      <c r="Q69" s="977">
        <v>327</v>
      </c>
      <c r="R69" s="971"/>
      <c r="S69" s="971"/>
      <c r="T69" s="971"/>
      <c r="U69" s="971"/>
      <c r="V69" s="971">
        <v>293</v>
      </c>
      <c r="W69" s="971"/>
      <c r="X69" s="971"/>
      <c r="Y69" s="971"/>
      <c r="Z69" s="971"/>
      <c r="AA69" s="971">
        <v>34</v>
      </c>
      <c r="AB69" s="971"/>
      <c r="AC69" s="971"/>
      <c r="AD69" s="971"/>
      <c r="AE69" s="971"/>
      <c r="AF69" s="971">
        <v>34</v>
      </c>
      <c r="AG69" s="971"/>
      <c r="AH69" s="971"/>
      <c r="AI69" s="971"/>
      <c r="AJ69" s="971"/>
      <c r="AK69" s="971">
        <v>28</v>
      </c>
      <c r="AL69" s="971"/>
      <c r="AM69" s="971"/>
      <c r="AN69" s="971"/>
      <c r="AO69" s="971"/>
      <c r="AP69" s="971">
        <v>28</v>
      </c>
      <c r="AQ69" s="971"/>
      <c r="AR69" s="971"/>
      <c r="AS69" s="971"/>
      <c r="AT69" s="971"/>
      <c r="AU69" s="971" t="s">
        <v>572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566</v>
      </c>
      <c r="C70" s="975"/>
      <c r="D70" s="975"/>
      <c r="E70" s="975"/>
      <c r="F70" s="975"/>
      <c r="G70" s="975"/>
      <c r="H70" s="975"/>
      <c r="I70" s="975"/>
      <c r="J70" s="975"/>
      <c r="K70" s="975"/>
      <c r="L70" s="975"/>
      <c r="M70" s="975"/>
      <c r="N70" s="975"/>
      <c r="O70" s="975"/>
      <c r="P70" s="976"/>
      <c r="Q70" s="977">
        <v>26</v>
      </c>
      <c r="R70" s="971"/>
      <c r="S70" s="971"/>
      <c r="T70" s="971"/>
      <c r="U70" s="971"/>
      <c r="V70" s="971">
        <v>25</v>
      </c>
      <c r="W70" s="971"/>
      <c r="X70" s="971"/>
      <c r="Y70" s="971"/>
      <c r="Z70" s="971"/>
      <c r="AA70" s="971">
        <v>1</v>
      </c>
      <c r="AB70" s="971"/>
      <c r="AC70" s="971"/>
      <c r="AD70" s="971"/>
      <c r="AE70" s="971"/>
      <c r="AF70" s="971" t="s">
        <v>572</v>
      </c>
      <c r="AG70" s="971"/>
      <c r="AH70" s="971"/>
      <c r="AI70" s="971"/>
      <c r="AJ70" s="971"/>
      <c r="AK70" s="971" t="s">
        <v>572</v>
      </c>
      <c r="AL70" s="971"/>
      <c r="AM70" s="971"/>
      <c r="AN70" s="971"/>
      <c r="AO70" s="971"/>
      <c r="AP70" s="971" t="s">
        <v>572</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567</v>
      </c>
      <c r="C71" s="975"/>
      <c r="D71" s="975"/>
      <c r="E71" s="975"/>
      <c r="F71" s="975"/>
      <c r="G71" s="975"/>
      <c r="H71" s="975"/>
      <c r="I71" s="975"/>
      <c r="J71" s="975"/>
      <c r="K71" s="975"/>
      <c r="L71" s="975"/>
      <c r="M71" s="975"/>
      <c r="N71" s="975"/>
      <c r="O71" s="975"/>
      <c r="P71" s="976"/>
      <c r="Q71" s="977">
        <v>4696</v>
      </c>
      <c r="R71" s="971"/>
      <c r="S71" s="971"/>
      <c r="T71" s="971"/>
      <c r="U71" s="971"/>
      <c r="V71" s="971">
        <v>4203</v>
      </c>
      <c r="W71" s="971"/>
      <c r="X71" s="971"/>
      <c r="Y71" s="971"/>
      <c r="Z71" s="971"/>
      <c r="AA71" s="971">
        <v>494</v>
      </c>
      <c r="AB71" s="971"/>
      <c r="AC71" s="971"/>
      <c r="AD71" s="971"/>
      <c r="AE71" s="971"/>
      <c r="AF71" s="971">
        <v>494</v>
      </c>
      <c r="AG71" s="971"/>
      <c r="AH71" s="971"/>
      <c r="AI71" s="971"/>
      <c r="AJ71" s="971"/>
      <c r="AK71" s="971" t="s">
        <v>572</v>
      </c>
      <c r="AL71" s="971"/>
      <c r="AM71" s="971"/>
      <c r="AN71" s="971"/>
      <c r="AO71" s="971"/>
      <c r="AP71" s="971" t="s">
        <v>572</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568</v>
      </c>
      <c r="C72" s="975"/>
      <c r="D72" s="975"/>
      <c r="E72" s="975"/>
      <c r="F72" s="975"/>
      <c r="G72" s="975"/>
      <c r="H72" s="975"/>
      <c r="I72" s="975"/>
      <c r="J72" s="975"/>
      <c r="K72" s="975"/>
      <c r="L72" s="975"/>
      <c r="M72" s="975"/>
      <c r="N72" s="975"/>
      <c r="O72" s="975"/>
      <c r="P72" s="976"/>
      <c r="Q72" s="977">
        <v>308</v>
      </c>
      <c r="R72" s="971"/>
      <c r="S72" s="971"/>
      <c r="T72" s="971"/>
      <c r="U72" s="971"/>
      <c r="V72" s="971">
        <v>297</v>
      </c>
      <c r="W72" s="971"/>
      <c r="X72" s="971"/>
      <c r="Y72" s="971"/>
      <c r="Z72" s="971"/>
      <c r="AA72" s="971">
        <v>11</v>
      </c>
      <c r="AB72" s="971"/>
      <c r="AC72" s="971"/>
      <c r="AD72" s="971"/>
      <c r="AE72" s="971"/>
      <c r="AF72" s="971">
        <v>11</v>
      </c>
      <c r="AG72" s="971"/>
      <c r="AH72" s="971"/>
      <c r="AI72" s="971"/>
      <c r="AJ72" s="971"/>
      <c r="AK72" s="971">
        <v>27</v>
      </c>
      <c r="AL72" s="971"/>
      <c r="AM72" s="971"/>
      <c r="AN72" s="971"/>
      <c r="AO72" s="971"/>
      <c r="AP72" s="971" t="s">
        <v>572</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569</v>
      </c>
      <c r="C73" s="975"/>
      <c r="D73" s="975"/>
      <c r="E73" s="975"/>
      <c r="F73" s="975"/>
      <c r="G73" s="975"/>
      <c r="H73" s="975"/>
      <c r="I73" s="975"/>
      <c r="J73" s="975"/>
      <c r="K73" s="975"/>
      <c r="L73" s="975"/>
      <c r="M73" s="975"/>
      <c r="N73" s="975"/>
      <c r="O73" s="975"/>
      <c r="P73" s="976"/>
      <c r="Q73" s="977">
        <v>150</v>
      </c>
      <c r="R73" s="971"/>
      <c r="S73" s="971"/>
      <c r="T73" s="971"/>
      <c r="U73" s="971"/>
      <c r="V73" s="971">
        <v>143</v>
      </c>
      <c r="W73" s="971"/>
      <c r="X73" s="971"/>
      <c r="Y73" s="971"/>
      <c r="Z73" s="971"/>
      <c r="AA73" s="971">
        <v>7</v>
      </c>
      <c r="AB73" s="971"/>
      <c r="AC73" s="971"/>
      <c r="AD73" s="971"/>
      <c r="AE73" s="971"/>
      <c r="AF73" s="971">
        <v>7</v>
      </c>
      <c r="AG73" s="971"/>
      <c r="AH73" s="971"/>
      <c r="AI73" s="971"/>
      <c r="AJ73" s="971"/>
      <c r="AK73" s="971" t="s">
        <v>572</v>
      </c>
      <c r="AL73" s="971"/>
      <c r="AM73" s="971"/>
      <c r="AN73" s="971"/>
      <c r="AO73" s="971"/>
      <c r="AP73" s="971" t="s">
        <v>572</v>
      </c>
      <c r="AQ73" s="971"/>
      <c r="AR73" s="971"/>
      <c r="AS73" s="971"/>
      <c r="AT73" s="971"/>
      <c r="AU73" s="971" t="s">
        <v>572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570</v>
      </c>
      <c r="C74" s="975"/>
      <c r="D74" s="975"/>
      <c r="E74" s="975"/>
      <c r="F74" s="975"/>
      <c r="G74" s="975"/>
      <c r="H74" s="975"/>
      <c r="I74" s="975"/>
      <c r="J74" s="975"/>
      <c r="K74" s="975"/>
      <c r="L74" s="975"/>
      <c r="M74" s="975"/>
      <c r="N74" s="975"/>
      <c r="O74" s="975"/>
      <c r="P74" s="976"/>
      <c r="Q74" s="977">
        <v>487502</v>
      </c>
      <c r="R74" s="971"/>
      <c r="S74" s="971"/>
      <c r="T74" s="971"/>
      <c r="U74" s="971"/>
      <c r="V74" s="971">
        <v>478943</v>
      </c>
      <c r="W74" s="971"/>
      <c r="X74" s="971"/>
      <c r="Y74" s="971"/>
      <c r="Z74" s="971"/>
      <c r="AA74" s="971">
        <v>8559</v>
      </c>
      <c r="AB74" s="971"/>
      <c r="AC74" s="971"/>
      <c r="AD74" s="971"/>
      <c r="AE74" s="971"/>
      <c r="AF74" s="971">
        <v>8559</v>
      </c>
      <c r="AG74" s="971"/>
      <c r="AH74" s="971"/>
      <c r="AI74" s="971"/>
      <c r="AJ74" s="971"/>
      <c r="AK74" s="971" t="s">
        <v>572</v>
      </c>
      <c r="AL74" s="971"/>
      <c r="AM74" s="971"/>
      <c r="AN74" s="971"/>
      <c r="AO74" s="971"/>
      <c r="AP74" s="971" t="s">
        <v>572</v>
      </c>
      <c r="AQ74" s="971"/>
      <c r="AR74" s="971"/>
      <c r="AS74" s="971"/>
      <c r="AT74" s="971"/>
      <c r="AU74" s="971" t="s">
        <v>572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9212</v>
      </c>
      <c r="AG88" s="959"/>
      <c r="AH88" s="959"/>
      <c r="AI88" s="959"/>
      <c r="AJ88" s="959"/>
      <c r="AK88" s="963"/>
      <c r="AL88" s="963"/>
      <c r="AM88" s="963"/>
      <c r="AN88" s="963"/>
      <c r="AO88" s="963"/>
      <c r="AP88" s="959">
        <v>1452</v>
      </c>
      <c r="AQ88" s="959"/>
      <c r="AR88" s="959"/>
      <c r="AS88" s="959"/>
      <c r="AT88" s="959"/>
      <c r="AU88" s="959" t="s">
        <v>575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v>1</v>
      </c>
      <c r="CX102" s="953"/>
      <c r="CY102" s="953"/>
      <c r="CZ102" s="953"/>
      <c r="DA102" s="954"/>
      <c r="DB102" s="952" t="s">
        <v>575</v>
      </c>
      <c r="DC102" s="953"/>
      <c r="DD102" s="953"/>
      <c r="DE102" s="953"/>
      <c r="DF102" s="954"/>
      <c r="DG102" s="952" t="s">
        <v>575</v>
      </c>
      <c r="DH102" s="953"/>
      <c r="DI102" s="953"/>
      <c r="DJ102" s="953"/>
      <c r="DK102" s="954"/>
      <c r="DL102" s="952" t="s">
        <v>575</v>
      </c>
      <c r="DM102" s="953"/>
      <c r="DN102" s="953"/>
      <c r="DO102" s="953"/>
      <c r="DP102" s="954"/>
      <c r="DQ102" s="952" t="s">
        <v>575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888883</v>
      </c>
      <c r="AB110" s="889"/>
      <c r="AC110" s="889"/>
      <c r="AD110" s="889"/>
      <c r="AE110" s="890"/>
      <c r="AF110" s="891">
        <v>843492</v>
      </c>
      <c r="AG110" s="889"/>
      <c r="AH110" s="889"/>
      <c r="AI110" s="889"/>
      <c r="AJ110" s="890"/>
      <c r="AK110" s="891">
        <v>869690</v>
      </c>
      <c r="AL110" s="889"/>
      <c r="AM110" s="889"/>
      <c r="AN110" s="889"/>
      <c r="AO110" s="890"/>
      <c r="AP110" s="892">
        <v>16.5</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8782518</v>
      </c>
      <c r="BR110" s="842"/>
      <c r="BS110" s="842"/>
      <c r="BT110" s="842"/>
      <c r="BU110" s="842"/>
      <c r="BV110" s="842">
        <v>8897036</v>
      </c>
      <c r="BW110" s="842"/>
      <c r="BX110" s="842"/>
      <c r="BY110" s="842"/>
      <c r="BZ110" s="842"/>
      <c r="CA110" s="842">
        <v>9043977</v>
      </c>
      <c r="CB110" s="842"/>
      <c r="CC110" s="842"/>
      <c r="CD110" s="842"/>
      <c r="CE110" s="842"/>
      <c r="CF110" s="866">
        <v>171.1</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415014</v>
      </c>
      <c r="DH110" s="842"/>
      <c r="DI110" s="842"/>
      <c r="DJ110" s="842"/>
      <c r="DK110" s="842"/>
      <c r="DL110" s="842">
        <v>400535</v>
      </c>
      <c r="DM110" s="842"/>
      <c r="DN110" s="842"/>
      <c r="DO110" s="842"/>
      <c r="DP110" s="842"/>
      <c r="DQ110" s="842">
        <v>386050</v>
      </c>
      <c r="DR110" s="842"/>
      <c r="DS110" s="842"/>
      <c r="DT110" s="842"/>
      <c r="DU110" s="842"/>
      <c r="DV110" s="843">
        <v>7.3</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415014</v>
      </c>
      <c r="BR111" s="817"/>
      <c r="BS111" s="817"/>
      <c r="BT111" s="817"/>
      <c r="BU111" s="817"/>
      <c r="BV111" s="817">
        <v>400535</v>
      </c>
      <c r="BW111" s="817"/>
      <c r="BX111" s="817"/>
      <c r="BY111" s="817"/>
      <c r="BZ111" s="817"/>
      <c r="CA111" s="817">
        <v>386050</v>
      </c>
      <c r="CB111" s="817"/>
      <c r="CC111" s="817"/>
      <c r="CD111" s="817"/>
      <c r="CE111" s="817"/>
      <c r="CF111" s="875">
        <v>7.3</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582958</v>
      </c>
      <c r="BR112" s="817"/>
      <c r="BS112" s="817"/>
      <c r="BT112" s="817"/>
      <c r="BU112" s="817"/>
      <c r="BV112" s="817">
        <v>517169</v>
      </c>
      <c r="BW112" s="817"/>
      <c r="BX112" s="817"/>
      <c r="BY112" s="817"/>
      <c r="BZ112" s="817"/>
      <c r="CA112" s="817">
        <v>420846</v>
      </c>
      <c r="CB112" s="817"/>
      <c r="CC112" s="817"/>
      <c r="CD112" s="817"/>
      <c r="CE112" s="817"/>
      <c r="CF112" s="875">
        <v>8</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79633</v>
      </c>
      <c r="AB113" s="919"/>
      <c r="AC113" s="919"/>
      <c r="AD113" s="919"/>
      <c r="AE113" s="920"/>
      <c r="AF113" s="921">
        <v>83698</v>
      </c>
      <c r="AG113" s="919"/>
      <c r="AH113" s="919"/>
      <c r="AI113" s="919"/>
      <c r="AJ113" s="920"/>
      <c r="AK113" s="921">
        <v>301269</v>
      </c>
      <c r="AL113" s="919"/>
      <c r="AM113" s="919"/>
      <c r="AN113" s="919"/>
      <c r="AO113" s="920"/>
      <c r="AP113" s="922">
        <v>5.7</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318899</v>
      </c>
      <c r="BR113" s="817"/>
      <c r="BS113" s="817"/>
      <c r="BT113" s="817"/>
      <c r="BU113" s="817"/>
      <c r="BV113" s="817">
        <v>296069</v>
      </c>
      <c r="BW113" s="817"/>
      <c r="BX113" s="817"/>
      <c r="BY113" s="817"/>
      <c r="BZ113" s="817"/>
      <c r="CA113" s="817">
        <v>284922</v>
      </c>
      <c r="CB113" s="817"/>
      <c r="CC113" s="817"/>
      <c r="CD113" s="817"/>
      <c r="CE113" s="817"/>
      <c r="CF113" s="875">
        <v>5.4</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51752</v>
      </c>
      <c r="AB114" s="780"/>
      <c r="AC114" s="780"/>
      <c r="AD114" s="780"/>
      <c r="AE114" s="781"/>
      <c r="AF114" s="782">
        <v>50146</v>
      </c>
      <c r="AG114" s="780"/>
      <c r="AH114" s="780"/>
      <c r="AI114" s="780"/>
      <c r="AJ114" s="781"/>
      <c r="AK114" s="782">
        <v>55733</v>
      </c>
      <c r="AL114" s="780"/>
      <c r="AM114" s="780"/>
      <c r="AN114" s="780"/>
      <c r="AO114" s="781"/>
      <c r="AP114" s="824">
        <v>1.1000000000000001</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2523062</v>
      </c>
      <c r="BR114" s="817"/>
      <c r="BS114" s="817"/>
      <c r="BT114" s="817"/>
      <c r="BU114" s="817"/>
      <c r="BV114" s="817">
        <v>2499357</v>
      </c>
      <c r="BW114" s="817"/>
      <c r="BX114" s="817"/>
      <c r="BY114" s="817"/>
      <c r="BZ114" s="817"/>
      <c r="CA114" s="817">
        <v>2446307</v>
      </c>
      <c r="CB114" s="817"/>
      <c r="CC114" s="817"/>
      <c r="CD114" s="817"/>
      <c r="CE114" s="817"/>
      <c r="CF114" s="875">
        <v>46.3</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22747</v>
      </c>
      <c r="AB115" s="919"/>
      <c r="AC115" s="919"/>
      <c r="AD115" s="919"/>
      <c r="AE115" s="920"/>
      <c r="AF115" s="921">
        <v>22753</v>
      </c>
      <c r="AG115" s="919"/>
      <c r="AH115" s="919"/>
      <c r="AI115" s="919"/>
      <c r="AJ115" s="920"/>
      <c r="AK115" s="921">
        <v>22913</v>
      </c>
      <c r="AL115" s="919"/>
      <c r="AM115" s="919"/>
      <c r="AN115" s="919"/>
      <c r="AO115" s="920"/>
      <c r="AP115" s="922">
        <v>0.4</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1043018</v>
      </c>
      <c r="AB117" s="903"/>
      <c r="AC117" s="903"/>
      <c r="AD117" s="903"/>
      <c r="AE117" s="904"/>
      <c r="AF117" s="905">
        <v>1000089</v>
      </c>
      <c r="AG117" s="903"/>
      <c r="AH117" s="903"/>
      <c r="AI117" s="903"/>
      <c r="AJ117" s="904"/>
      <c r="AK117" s="905">
        <v>1249605</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22747</v>
      </c>
      <c r="AB119" s="889"/>
      <c r="AC119" s="889"/>
      <c r="AD119" s="889"/>
      <c r="AE119" s="890"/>
      <c r="AF119" s="891">
        <v>22753</v>
      </c>
      <c r="AG119" s="889"/>
      <c r="AH119" s="889"/>
      <c r="AI119" s="889"/>
      <c r="AJ119" s="890"/>
      <c r="AK119" s="891">
        <v>22913</v>
      </c>
      <c r="AL119" s="889"/>
      <c r="AM119" s="889"/>
      <c r="AN119" s="889"/>
      <c r="AO119" s="890"/>
      <c r="AP119" s="892">
        <v>0.4</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12622451</v>
      </c>
      <c r="BR119" s="845"/>
      <c r="BS119" s="845"/>
      <c r="BT119" s="845"/>
      <c r="BU119" s="845"/>
      <c r="BV119" s="845">
        <v>12610166</v>
      </c>
      <c r="BW119" s="845"/>
      <c r="BX119" s="845"/>
      <c r="BY119" s="845"/>
      <c r="BZ119" s="845"/>
      <c r="CA119" s="845">
        <v>12582102</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5352956</v>
      </c>
      <c r="BR120" s="842"/>
      <c r="BS120" s="842"/>
      <c r="BT120" s="842"/>
      <c r="BU120" s="842"/>
      <c r="BV120" s="842">
        <v>4639828</v>
      </c>
      <c r="BW120" s="842"/>
      <c r="BX120" s="842"/>
      <c r="BY120" s="842"/>
      <c r="BZ120" s="842"/>
      <c r="CA120" s="842">
        <v>4330355</v>
      </c>
      <c r="CB120" s="842"/>
      <c r="CC120" s="842"/>
      <c r="CD120" s="842"/>
      <c r="CE120" s="842"/>
      <c r="CF120" s="866">
        <v>81.900000000000006</v>
      </c>
      <c r="CG120" s="867"/>
      <c r="CH120" s="867"/>
      <c r="CI120" s="867"/>
      <c r="CJ120" s="867"/>
      <c r="CK120" s="868" t="s">
        <v>451</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420846</v>
      </c>
      <c r="DR120" s="842"/>
      <c r="DS120" s="842"/>
      <c r="DT120" s="842"/>
      <c r="DU120" s="842"/>
      <c r="DV120" s="843">
        <v>8</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1770</v>
      </c>
      <c r="BR121" s="817"/>
      <c r="BS121" s="817"/>
      <c r="BT121" s="817"/>
      <c r="BU121" s="817"/>
      <c r="BV121" s="817">
        <v>601</v>
      </c>
      <c r="BW121" s="817"/>
      <c r="BX121" s="817"/>
      <c r="BY121" s="817"/>
      <c r="BZ121" s="817"/>
      <c r="CA121" s="817">
        <v>89</v>
      </c>
      <c r="CB121" s="817"/>
      <c r="CC121" s="817"/>
      <c r="CD121" s="817"/>
      <c r="CE121" s="817"/>
      <c r="CF121" s="875">
        <v>0</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6844912</v>
      </c>
      <c r="BR122" s="845"/>
      <c r="BS122" s="845"/>
      <c r="BT122" s="845"/>
      <c r="BU122" s="845"/>
      <c r="BV122" s="845">
        <v>6665856</v>
      </c>
      <c r="BW122" s="845"/>
      <c r="BX122" s="845"/>
      <c r="BY122" s="845"/>
      <c r="BZ122" s="845"/>
      <c r="CA122" s="845">
        <v>6628315</v>
      </c>
      <c r="CB122" s="845"/>
      <c r="CC122" s="845"/>
      <c r="CD122" s="845"/>
      <c r="CE122" s="845"/>
      <c r="CF122" s="846">
        <v>125.4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12199638</v>
      </c>
      <c r="BR123" s="833"/>
      <c r="BS123" s="833"/>
      <c r="BT123" s="833"/>
      <c r="BU123" s="833"/>
      <c r="BV123" s="833">
        <v>11306285</v>
      </c>
      <c r="BW123" s="833"/>
      <c r="BX123" s="833"/>
      <c r="BY123" s="833"/>
      <c r="BZ123" s="833"/>
      <c r="CA123" s="833">
        <v>10958759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7.7</v>
      </c>
      <c r="BR124" s="831"/>
      <c r="BS124" s="831"/>
      <c r="BT124" s="831"/>
      <c r="BU124" s="831"/>
      <c r="BV124" s="831">
        <v>25.2</v>
      </c>
      <c r="BW124" s="831"/>
      <c r="BX124" s="831"/>
      <c r="BY124" s="831"/>
      <c r="BZ124" s="831"/>
      <c r="CA124" s="831">
        <v>30.7</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582958</v>
      </c>
      <c r="DH124" s="764"/>
      <c r="DI124" s="764"/>
      <c r="DJ124" s="764"/>
      <c r="DK124" s="765"/>
      <c r="DL124" s="766">
        <v>517169</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1776</v>
      </c>
      <c r="AB128" s="801"/>
      <c r="AC128" s="801"/>
      <c r="AD128" s="801"/>
      <c r="AE128" s="802"/>
      <c r="AF128" s="803">
        <v>1788</v>
      </c>
      <c r="AG128" s="801"/>
      <c r="AH128" s="801"/>
      <c r="AI128" s="801"/>
      <c r="AJ128" s="802"/>
      <c r="AK128" s="803">
        <v>925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14.52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6034623</v>
      </c>
      <c r="AB129" s="780"/>
      <c r="AC129" s="780"/>
      <c r="AD129" s="780"/>
      <c r="AE129" s="781"/>
      <c r="AF129" s="782">
        <v>5677349</v>
      </c>
      <c r="AG129" s="780"/>
      <c r="AH129" s="780"/>
      <c r="AI129" s="780"/>
      <c r="AJ129" s="781"/>
      <c r="AK129" s="782">
        <v>5837367</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19.52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576031</v>
      </c>
      <c r="AB130" s="780"/>
      <c r="AC130" s="780"/>
      <c r="AD130" s="780"/>
      <c r="AE130" s="781"/>
      <c r="AF130" s="782">
        <v>521729</v>
      </c>
      <c r="AG130" s="780"/>
      <c r="AH130" s="780"/>
      <c r="AI130" s="780"/>
      <c r="AJ130" s="781"/>
      <c r="AK130" s="782">
        <v>551448</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5458592</v>
      </c>
      <c r="AB131" s="764"/>
      <c r="AC131" s="764"/>
      <c r="AD131" s="764"/>
      <c r="AE131" s="765"/>
      <c r="AF131" s="766">
        <v>5155620</v>
      </c>
      <c r="AG131" s="764"/>
      <c r="AH131" s="764"/>
      <c r="AI131" s="764"/>
      <c r="AJ131" s="765"/>
      <c r="AK131" s="766">
        <v>5285919</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30.7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8.5225457410000001</v>
      </c>
      <c r="AB132" s="745"/>
      <c r="AC132" s="745"/>
      <c r="AD132" s="745"/>
      <c r="AE132" s="746"/>
      <c r="AF132" s="747">
        <v>9.2437379019999995</v>
      </c>
      <c r="AG132" s="745"/>
      <c r="AH132" s="745"/>
      <c r="AI132" s="745"/>
      <c r="AJ132" s="746"/>
      <c r="AK132" s="747">
        <v>13.190364819999999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8.8000000000000007</v>
      </c>
      <c r="AB133" s="724"/>
      <c r="AC133" s="724"/>
      <c r="AD133" s="724"/>
      <c r="AE133" s="725"/>
      <c r="AF133" s="723">
        <v>9.1</v>
      </c>
      <c r="AG133" s="724"/>
      <c r="AH133" s="724"/>
      <c r="AI133" s="724"/>
      <c r="AJ133" s="725"/>
      <c r="AK133" s="723">
        <v>10.3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daR6cmzpcE6cASaDKY3K8nA2hNYb7BtRO0whfVoc2r4SXJDuThYe3BuiC22q6Gvt2wPImUeitiHm16ER6aW+Q==" saltValue="PkOumgUUn2FUiYAmE4Y3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6LKRHFUGidwEdztT/DSnUh4CGlvTRT9dTVwiWnCCr0X1ohTwbMsxbrEP474A46Ra039zhMY3s5L/gPI4si3Rw==" saltValue="V2UAnS1yGFFKGenwWzi1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jsCGd+aCW1lKq+nfQDJocbtJo+CF0W5tW3NAz4yvlZNUyK6nXBc1io+7W31ko/t3h1AyEoddWVXMmeD1COw3A==" saltValue="F7yd3MAvUEWIueQjRI/B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2372063</v>
      </c>
      <c r="AP9" s="281">
        <v>137407</v>
      </c>
      <c r="AQ9" s="282">
        <v>93942</v>
      </c>
      <c r="AR9" s="283">
        <v>46.3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427023</v>
      </c>
      <c r="AP10" s="284">
        <v>24736</v>
      </c>
      <c r="AQ10" s="285">
        <v>12590</v>
      </c>
      <c r="AR10" s="286">
        <v>96.5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5914</v>
      </c>
      <c r="AP11" s="284">
        <v>343</v>
      </c>
      <c r="AQ11" s="285">
        <v>461</v>
      </c>
      <c r="AR11" s="286">
        <v>-25.6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68316</v>
      </c>
      <c r="AP13" s="284">
        <v>3957</v>
      </c>
      <c r="AQ13" s="285">
        <v>3962</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7224</v>
      </c>
      <c r="AP14" s="284">
        <v>418</v>
      </c>
      <c r="AQ14" s="285">
        <v>1657</v>
      </c>
      <c r="AR14" s="286">
        <v>-74.8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-149819</v>
      </c>
      <c r="AP15" s="284">
        <v>-8679</v>
      </c>
      <c r="AQ15" s="285">
        <v>-5526</v>
      </c>
      <c r="AR15" s="286">
        <v>57.1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2730721</v>
      </c>
      <c r="AP16" s="284">
        <v>158183</v>
      </c>
      <c r="AQ16" s="285">
        <v>107111</v>
      </c>
      <c r="AR16" s="286">
        <v>47.7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12.28</v>
      </c>
      <c r="AP21" s="298">
        <v>9.3000000000000007</v>
      </c>
      <c r="AQ21" s="299">
        <v>2.98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98.8</v>
      </c>
      <c r="AP22" s="303">
        <v>96.8</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869690</v>
      </c>
      <c r="AP32" s="312">
        <v>50379</v>
      </c>
      <c r="AQ32" s="313">
        <v>49869</v>
      </c>
      <c r="AR32" s="314">
        <v>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301269</v>
      </c>
      <c r="AP35" s="312">
        <v>17452</v>
      </c>
      <c r="AQ35" s="313">
        <v>14647</v>
      </c>
      <c r="AR35" s="314">
        <v>19.2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55733</v>
      </c>
      <c r="AP36" s="312">
        <v>3228</v>
      </c>
      <c r="AQ36" s="313">
        <v>2417</v>
      </c>
      <c r="AR36" s="314">
        <v>33.6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22913</v>
      </c>
      <c r="AP37" s="312">
        <v>1327</v>
      </c>
      <c r="AQ37" s="313">
        <v>490</v>
      </c>
      <c r="AR37" s="314">
        <v>170.8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2</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-925</v>
      </c>
      <c r="AP39" s="312">
        <v>-54</v>
      </c>
      <c r="AQ39" s="313">
        <v>-2755</v>
      </c>
      <c r="AR39" s="314">
        <v>-98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-551448</v>
      </c>
      <c r="AP40" s="312">
        <v>-31944</v>
      </c>
      <c r="AQ40" s="313">
        <v>-44075</v>
      </c>
      <c r="AR40" s="314">
        <v>-27.5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697232</v>
      </c>
      <c r="AP41" s="312">
        <v>40389</v>
      </c>
      <c r="AQ41" s="313">
        <v>20595</v>
      </c>
      <c r="AR41" s="314">
        <v>96.1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4916607</v>
      </c>
      <c r="AN51" s="334">
        <v>268579</v>
      </c>
      <c r="AO51" s="335">
        <v>46.8</v>
      </c>
      <c r="AP51" s="336">
        <v>87464</v>
      </c>
      <c r="AQ51" s="337">
        <v>19</v>
      </c>
      <c r="AR51" s="338">
        <v>27.8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2536043</v>
      </c>
      <c r="AN52" s="342">
        <v>138536</v>
      </c>
      <c r="AO52" s="343">
        <v>23.9</v>
      </c>
      <c r="AP52" s="344">
        <v>47479</v>
      </c>
      <c r="AQ52" s="345">
        <v>10.199999999999999</v>
      </c>
      <c r="AR52" s="346">
        <v>13.7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3461346</v>
      </c>
      <c r="AN53" s="334">
        <v>191414</v>
      </c>
      <c r="AO53" s="335">
        <v>-28.7</v>
      </c>
      <c r="AP53" s="336">
        <v>96248</v>
      </c>
      <c r="AQ53" s="337">
        <v>10</v>
      </c>
      <c r="AR53" s="338">
        <v>-38.700000000000003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1509417</v>
      </c>
      <c r="AN54" s="342">
        <v>83472</v>
      </c>
      <c r="AO54" s="343">
        <v>-39.700000000000003</v>
      </c>
      <c r="AP54" s="344">
        <v>55768</v>
      </c>
      <c r="AQ54" s="345">
        <v>17.5</v>
      </c>
      <c r="AR54" s="346">
        <v>-57.2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2541013</v>
      </c>
      <c r="AN55" s="334">
        <v>142465</v>
      </c>
      <c r="AO55" s="335">
        <v>-25.6</v>
      </c>
      <c r="AP55" s="336">
        <v>76413</v>
      </c>
      <c r="AQ55" s="337">
        <v>-20.6</v>
      </c>
      <c r="AR55" s="338">
        <v>-5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1218768</v>
      </c>
      <c r="AN56" s="342">
        <v>68332</v>
      </c>
      <c r="AO56" s="343">
        <v>-18.100000000000001</v>
      </c>
      <c r="AP56" s="344">
        <v>39658</v>
      </c>
      <c r="AQ56" s="345">
        <v>-28.9</v>
      </c>
      <c r="AR56" s="346">
        <v>10.8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2394795</v>
      </c>
      <c r="AN57" s="334">
        <v>135983</v>
      </c>
      <c r="AO57" s="335">
        <v>-4.5</v>
      </c>
      <c r="AP57" s="336">
        <v>66481</v>
      </c>
      <c r="AQ57" s="337">
        <v>-13</v>
      </c>
      <c r="AR57" s="338">
        <v>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1122174</v>
      </c>
      <c r="AN58" s="342">
        <v>63720</v>
      </c>
      <c r="AO58" s="343">
        <v>-6.7</v>
      </c>
      <c r="AP58" s="344">
        <v>36120</v>
      </c>
      <c r="AQ58" s="345">
        <v>-8.9</v>
      </c>
      <c r="AR58" s="346">
        <v>2.2000000000000002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2329762</v>
      </c>
      <c r="AN59" s="334">
        <v>134957</v>
      </c>
      <c r="AO59" s="335">
        <v>-0.8</v>
      </c>
      <c r="AP59" s="336">
        <v>67825</v>
      </c>
      <c r="AQ59" s="337">
        <v>2</v>
      </c>
      <c r="AR59" s="338">
        <v>-2.8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1162286</v>
      </c>
      <c r="AN60" s="342">
        <v>67328</v>
      </c>
      <c r="AO60" s="343">
        <v>5.7</v>
      </c>
      <c r="AP60" s="344">
        <v>39417</v>
      </c>
      <c r="AQ60" s="345">
        <v>9.1</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3128705</v>
      </c>
      <c r="AN61" s="349">
        <v>174680</v>
      </c>
      <c r="AO61" s="350">
        <v>-2.6</v>
      </c>
      <c r="AP61" s="351">
        <v>78886</v>
      </c>
      <c r="AQ61" s="352">
        <v>-0.5</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1509738</v>
      </c>
      <c r="AN62" s="342">
        <v>84278</v>
      </c>
      <c r="AO62" s="343">
        <v>-7</v>
      </c>
      <c r="AP62" s="344">
        <v>43688</v>
      </c>
      <c r="AQ62" s="345">
        <v>-0.2</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vxCZuuVzAlJLfUwKgRZ5lxywdJH+EREsGylybpcSdPdrDpoZK+1aKpKsXQBhiO0RBjvCsf2fvq/YgXyCXQZg==" saltValue="3QFEtiwpzxrELRsUgp6r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J/RUO5igRGkOoSeeq9q/2BvKx/hqZbeW6OzYQTofLyWycF/yqf811ZU7c7bplMmPzqJBOKpc1J7yYMyfw38kMA==" saltValue="suyPrgB6+mz0irqOhZVQ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LkzNpTAlamVb4B0ggB+8TATszTmT9ivCUdshkQziYmCInrgFn451QGNZKjDTBJ6pwppK+yxjCwbiXbjAJe11Ew==" saltValue="Rl6W/zsZS86PiUB7lOH/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8.82</v>
      </c>
      <c r="G47" s="12">
        <v>12.54</v>
      </c>
      <c r="H47" s="12">
        <v>21.07</v>
      </c>
      <c r="I47" s="12">
        <v>22.78</v>
      </c>
      <c r="J47" s="13">
        <v>18.73</v>
      </c>
    </row>
    <row r="48" spans="2:10" ht="57.75" customHeight="1" x14ac:dyDescent="0.15">
      <c r="B48" s="14"/>
      <c r="C48" s="1141" t="s">
        <v>4</v>
      </c>
      <c r="D48" s="1141"/>
      <c r="E48" s="1142"/>
      <c r="F48" s="15">
        <v>9.9</v>
      </c>
      <c r="G48" s="16">
        <v>4.62</v>
      </c>
      <c r="H48" s="16">
        <v>8.85</v>
      </c>
      <c r="I48" s="16">
        <v>6.45</v>
      </c>
      <c r="J48" s="17">
        <v>7.28</v>
      </c>
    </row>
    <row r="49" spans="2:10" ht="57.75" customHeight="1" thickBot="1" x14ac:dyDescent="0.2">
      <c r="B49" s="18"/>
      <c r="C49" s="1143" t="s">
        <v>5</v>
      </c>
      <c r="D49" s="1143"/>
      <c r="E49" s="1144"/>
      <c r="F49" s="19" t="s">
        <v>536</v>
      </c>
      <c r="G49" s="20" t="s">
        <v>537</v>
      </c>
      <c r="H49" s="20">
        <v>13.78</v>
      </c>
      <c r="I49" s="20" t="s">
        <v>538</v>
      </c>
      <c r="J49" s="21" t="s">
        <v>539</v>
      </c>
    </row>
    <row r="50" spans="2:10" x14ac:dyDescent="0.15"/>
  </sheetData>
  <sheetProtection algorithmName="SHA-512" hashValue="0FOgNIiYF6jMk2jLqYTCQYeuK0DWWtDIUylGSYUbvK5F2nhht96OSVWEYsl1JUQOgfoO5uNQ9GIp8J94q4Fq2g==" saltValue="6hthtV4rnoNWJxYL+P4T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9.8699999999999992</v>
      </c>
      <c r="G34" s="33">
        <v>4.59</v>
      </c>
      <c r="H34" s="33">
        <v>8.82</v>
      </c>
      <c r="I34" s="33">
        <v>6.42</v>
      </c>
      <c r="J34" s="34">
        <v>7.26</v>
      </c>
      <c r="K34" s="22"/>
      <c r="L34" s="22"/>
      <c r="M34" s="22"/>
      <c r="N34" s="22"/>
      <c r="O34" s="22"/>
      <c r="P34" s="22"/>
    </row>
    <row r="35" spans="1:16" ht="39" customHeight="1" x14ac:dyDescent="0.15">
      <c r="A35" s="22"/>
      <c r="B35" s="35"/>
      <c r="C35" s="1145" t="s">
        <v>541</v>
      </c>
      <c r="D35" s="1146"/>
      <c r="E35" s="1147"/>
      <c r="F35" s="36">
        <v>2.69</v>
      </c>
      <c r="G35" s="37">
        <v>2.68</v>
      </c>
      <c r="H35" s="37">
        <v>2.57</v>
      </c>
      <c r="I35" s="37">
        <v>4.8</v>
      </c>
      <c r="J35" s="38">
        <v>3.86</v>
      </c>
      <c r="K35" s="22"/>
      <c r="L35" s="22"/>
      <c r="M35" s="22"/>
      <c r="N35" s="22"/>
      <c r="O35" s="22"/>
      <c r="P35" s="22"/>
    </row>
    <row r="36" spans="1:16" ht="39" customHeight="1" x14ac:dyDescent="0.15">
      <c r="A36" s="22"/>
      <c r="B36" s="35"/>
      <c r="C36" s="1145" t="s">
        <v>542</v>
      </c>
      <c r="D36" s="1146"/>
      <c r="E36" s="1147"/>
      <c r="F36" s="36">
        <v>2.94</v>
      </c>
      <c r="G36" s="37">
        <v>3.45</v>
      </c>
      <c r="H36" s="37">
        <v>2.79</v>
      </c>
      <c r="I36" s="37">
        <v>2.19</v>
      </c>
      <c r="J36" s="38">
        <v>1.6</v>
      </c>
      <c r="K36" s="22"/>
      <c r="L36" s="22"/>
      <c r="M36" s="22"/>
      <c r="N36" s="22"/>
      <c r="O36" s="22"/>
      <c r="P36" s="22"/>
    </row>
    <row r="37" spans="1:16" ht="39" customHeight="1" x14ac:dyDescent="0.15">
      <c r="A37" s="22"/>
      <c r="B37" s="35"/>
      <c r="C37" s="1145" t="s">
        <v>543</v>
      </c>
      <c r="D37" s="1146"/>
      <c r="E37" s="1147"/>
      <c r="F37" s="36">
        <v>2.4</v>
      </c>
      <c r="G37" s="37">
        <v>1.08</v>
      </c>
      <c r="H37" s="37">
        <v>2.2400000000000002</v>
      </c>
      <c r="I37" s="37">
        <v>2.42</v>
      </c>
      <c r="J37" s="38">
        <v>1.58</v>
      </c>
      <c r="K37" s="22"/>
      <c r="L37" s="22"/>
      <c r="M37" s="22"/>
      <c r="N37" s="22"/>
      <c r="O37" s="22"/>
      <c r="P37" s="22"/>
    </row>
    <row r="38" spans="1:16" ht="39" customHeight="1" x14ac:dyDescent="0.15">
      <c r="A38" s="22"/>
      <c r="B38" s="35"/>
      <c r="C38" s="1145" t="s">
        <v>544</v>
      </c>
      <c r="D38" s="1146"/>
      <c r="E38" s="1147"/>
      <c r="F38" s="36" t="s">
        <v>493</v>
      </c>
      <c r="G38" s="37" t="s">
        <v>493</v>
      </c>
      <c r="H38" s="37" t="s">
        <v>493</v>
      </c>
      <c r="I38" s="37" t="s">
        <v>493</v>
      </c>
      <c r="J38" s="38">
        <v>0.73</v>
      </c>
      <c r="K38" s="22"/>
      <c r="L38" s="22"/>
      <c r="M38" s="22"/>
      <c r="N38" s="22"/>
      <c r="O38" s="22"/>
      <c r="P38" s="22"/>
    </row>
    <row r="39" spans="1:16" ht="39" customHeight="1" x14ac:dyDescent="0.15">
      <c r="A39" s="22"/>
      <c r="B39" s="35"/>
      <c r="C39" s="1145" t="s">
        <v>545</v>
      </c>
      <c r="D39" s="1146"/>
      <c r="E39" s="1147"/>
      <c r="F39" s="36">
        <v>3.07</v>
      </c>
      <c r="G39" s="37">
        <v>2.6</v>
      </c>
      <c r="H39" s="37">
        <v>1.72</v>
      </c>
      <c r="I39" s="37">
        <v>0.87</v>
      </c>
      <c r="J39" s="38">
        <v>0.45</v>
      </c>
      <c r="K39" s="22"/>
      <c r="L39" s="22"/>
      <c r="M39" s="22"/>
      <c r="N39" s="22"/>
      <c r="O39" s="22"/>
      <c r="P39" s="22"/>
    </row>
    <row r="40" spans="1:16" ht="39" customHeight="1" x14ac:dyDescent="0.15">
      <c r="A40" s="22"/>
      <c r="B40" s="35"/>
      <c r="C40" s="1145" t="s">
        <v>546</v>
      </c>
      <c r="D40" s="1146"/>
      <c r="E40" s="1147"/>
      <c r="F40" s="36" t="s">
        <v>547</v>
      </c>
      <c r="G40" s="37" t="s">
        <v>548</v>
      </c>
      <c r="H40" s="37" t="s">
        <v>549</v>
      </c>
      <c r="I40" s="37">
        <v>0</v>
      </c>
      <c r="J40" s="38">
        <v>0.22</v>
      </c>
      <c r="K40" s="22"/>
      <c r="L40" s="22"/>
      <c r="M40" s="22"/>
      <c r="N40" s="22"/>
      <c r="O40" s="22"/>
      <c r="P40" s="22"/>
    </row>
    <row r="41" spans="1:16" ht="39" customHeight="1" x14ac:dyDescent="0.15">
      <c r="A41" s="22"/>
      <c r="B41" s="35"/>
      <c r="C41" s="1145" t="s">
        <v>550</v>
      </c>
      <c r="D41" s="1146"/>
      <c r="E41" s="1147"/>
      <c r="F41" s="36">
        <v>0.02</v>
      </c>
      <c r="G41" s="37">
        <v>0.11</v>
      </c>
      <c r="H41" s="37">
        <v>0</v>
      </c>
      <c r="I41" s="37">
        <v>0</v>
      </c>
      <c r="J41" s="38">
        <v>0.16</v>
      </c>
      <c r="K41" s="22"/>
      <c r="L41" s="22"/>
      <c r="M41" s="22"/>
      <c r="N41" s="22"/>
      <c r="O41" s="22"/>
      <c r="P41" s="22"/>
    </row>
    <row r="42" spans="1:16" ht="39" customHeight="1" x14ac:dyDescent="0.15">
      <c r="A42" s="22"/>
      <c r="B42" s="39"/>
      <c r="C42" s="1145" t="s">
        <v>551</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552</v>
      </c>
      <c r="D43" s="1149"/>
      <c r="E43" s="1150"/>
      <c r="F43" s="41">
        <v>14.2</v>
      </c>
      <c r="G43" s="42">
        <v>0.16</v>
      </c>
      <c r="H43" s="42">
        <v>0.23</v>
      </c>
      <c r="I43" s="42">
        <v>0.44</v>
      </c>
      <c r="J43" s="43">
        <v>0.13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mGjuByupCBGwa+t1snddjwH+ptasz6Z71A3dM0GBwL6A5Vsg+ZLnWsf57ju1BxaIFhN/VS5MI1Ejk7MVK/MA==" saltValue="09NxDMQhP9jtFsUP/cza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873</v>
      </c>
      <c r="L45" s="60">
        <v>882</v>
      </c>
      <c r="M45" s="60">
        <v>889</v>
      </c>
      <c r="N45" s="60">
        <v>843</v>
      </c>
      <c r="O45" s="61">
        <v>870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51</v>
      </c>
      <c r="L48" s="64">
        <v>50</v>
      </c>
      <c r="M48" s="64">
        <v>93</v>
      </c>
      <c r="N48" s="64">
        <v>90</v>
      </c>
      <c r="O48" s="65">
        <v>301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28</v>
      </c>
      <c r="L49" s="64">
        <v>60</v>
      </c>
      <c r="M49" s="64">
        <v>52</v>
      </c>
      <c r="N49" s="64">
        <v>50</v>
      </c>
      <c r="O49" s="65">
        <v>56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493</v>
      </c>
      <c r="L50" s="64">
        <v>11</v>
      </c>
      <c r="M50" s="64">
        <v>23</v>
      </c>
      <c r="N50" s="64">
        <v>23</v>
      </c>
      <c r="O50" s="65">
        <v>23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v>0</v>
      </c>
      <c r="M51" s="64">
        <v>0</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567</v>
      </c>
      <c r="L52" s="64">
        <v>568</v>
      </c>
      <c r="M52" s="64">
        <v>578</v>
      </c>
      <c r="N52" s="64">
        <v>523</v>
      </c>
      <c r="O52" s="65">
        <v>553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385</v>
      </c>
      <c r="L53" s="69">
        <v>435</v>
      </c>
      <c r="M53" s="69">
        <v>479</v>
      </c>
      <c r="N53" s="69">
        <v>483</v>
      </c>
      <c r="O53" s="70">
        <v>697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xFPuyx4cp63fUT1bQBDR/xI9XNauEA+dspsPvvmjLZnZsaTREmsiYHPNMnQbzdgIpg3YZ6WR+vBQeRPa+C3jQ==" saltValue="hgT7eqQ7VUnziMoO1kO3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8432</v>
      </c>
      <c r="J41" s="356">
        <v>8465</v>
      </c>
      <c r="K41" s="356">
        <v>8783</v>
      </c>
      <c r="L41" s="356">
        <v>8897</v>
      </c>
      <c r="M41" s="357">
        <v>9044</v>
      </c>
    </row>
    <row r="42" spans="2:13" ht="27.75" customHeight="1" x14ac:dyDescent="0.15">
      <c r="B42" s="1186"/>
      <c r="C42" s="1187"/>
      <c r="D42" s="106"/>
      <c r="E42" s="1190" t="s">
        <v>32</v>
      </c>
      <c r="F42" s="1190"/>
      <c r="G42" s="1190"/>
      <c r="H42" s="1191"/>
      <c r="I42" s="358" t="s">
        <v>493</v>
      </c>
      <c r="J42" s="359">
        <v>429</v>
      </c>
      <c r="K42" s="359">
        <v>415</v>
      </c>
      <c r="L42" s="359">
        <v>401</v>
      </c>
      <c r="M42" s="360">
        <v>386</v>
      </c>
    </row>
    <row r="43" spans="2:13" ht="27.75" customHeight="1" x14ac:dyDescent="0.15">
      <c r="B43" s="1186"/>
      <c r="C43" s="1187"/>
      <c r="D43" s="106"/>
      <c r="E43" s="1190" t="s">
        <v>33</v>
      </c>
      <c r="F43" s="1190"/>
      <c r="G43" s="1190"/>
      <c r="H43" s="1191"/>
      <c r="I43" s="358">
        <v>152</v>
      </c>
      <c r="J43" s="359">
        <v>381</v>
      </c>
      <c r="K43" s="359">
        <v>583</v>
      </c>
      <c r="L43" s="359">
        <v>517</v>
      </c>
      <c r="M43" s="360">
        <v>421</v>
      </c>
    </row>
    <row r="44" spans="2:13" ht="27.75" customHeight="1" x14ac:dyDescent="0.15">
      <c r="B44" s="1186"/>
      <c r="C44" s="1187"/>
      <c r="D44" s="106"/>
      <c r="E44" s="1190" t="s">
        <v>34</v>
      </c>
      <c r="F44" s="1190"/>
      <c r="G44" s="1190"/>
      <c r="H44" s="1191"/>
      <c r="I44" s="358">
        <v>368</v>
      </c>
      <c r="J44" s="359">
        <v>323</v>
      </c>
      <c r="K44" s="359">
        <v>319</v>
      </c>
      <c r="L44" s="359">
        <v>296</v>
      </c>
      <c r="M44" s="360">
        <v>285</v>
      </c>
    </row>
    <row r="45" spans="2:13" ht="27.75" customHeight="1" x14ac:dyDescent="0.15">
      <c r="B45" s="1186"/>
      <c r="C45" s="1187"/>
      <c r="D45" s="106"/>
      <c r="E45" s="1190" t="s">
        <v>35</v>
      </c>
      <c r="F45" s="1190"/>
      <c r="G45" s="1190"/>
      <c r="H45" s="1191"/>
      <c r="I45" s="358">
        <v>2542</v>
      </c>
      <c r="J45" s="359">
        <v>2526</v>
      </c>
      <c r="K45" s="359">
        <v>2523</v>
      </c>
      <c r="L45" s="359">
        <v>2499</v>
      </c>
      <c r="M45" s="360">
        <v>2446</v>
      </c>
    </row>
    <row r="46" spans="2:13" ht="27.75" customHeight="1" x14ac:dyDescent="0.15">
      <c r="B46" s="1186"/>
      <c r="C46" s="1187"/>
      <c r="D46" s="107"/>
      <c r="E46" s="1190" t="s">
        <v>36</v>
      </c>
      <c r="F46" s="1190"/>
      <c r="G46" s="1190"/>
      <c r="H46" s="1191"/>
      <c r="I46" s="358" t="s">
        <v>493</v>
      </c>
      <c r="J46" s="359" t="s">
        <v>493</v>
      </c>
      <c r="K46" s="359" t="s">
        <v>493</v>
      </c>
      <c r="L46" s="359" t="s">
        <v>493</v>
      </c>
      <c r="M46" s="360" t="s">
        <v>493</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5785</v>
      </c>
      <c r="J50" s="359">
        <v>5440</v>
      </c>
      <c r="K50" s="359">
        <v>5353</v>
      </c>
      <c r="L50" s="359">
        <v>4640</v>
      </c>
      <c r="M50" s="360">
        <v>4330</v>
      </c>
    </row>
    <row r="51" spans="2:13" ht="27.75" customHeight="1" x14ac:dyDescent="0.15">
      <c r="B51" s="1186"/>
      <c r="C51" s="1187"/>
      <c r="D51" s="106"/>
      <c r="E51" s="1190" t="s">
        <v>42</v>
      </c>
      <c r="F51" s="1190"/>
      <c r="G51" s="1190"/>
      <c r="H51" s="1191"/>
      <c r="I51" s="358">
        <v>5</v>
      </c>
      <c r="J51" s="359">
        <v>3</v>
      </c>
      <c r="K51" s="359">
        <v>2</v>
      </c>
      <c r="L51" s="359">
        <v>1</v>
      </c>
      <c r="M51" s="360">
        <v>0</v>
      </c>
    </row>
    <row r="52" spans="2:13" ht="27.75" customHeight="1" x14ac:dyDescent="0.15">
      <c r="B52" s="1188"/>
      <c r="C52" s="1189"/>
      <c r="D52" s="106"/>
      <c r="E52" s="1190" t="s">
        <v>43</v>
      </c>
      <c r="F52" s="1190"/>
      <c r="G52" s="1190"/>
      <c r="H52" s="1191"/>
      <c r="I52" s="358">
        <v>6552</v>
      </c>
      <c r="J52" s="359">
        <v>6808</v>
      </c>
      <c r="K52" s="359">
        <v>6845</v>
      </c>
      <c r="L52" s="359">
        <v>6666</v>
      </c>
      <c r="M52" s="360">
        <v>6628</v>
      </c>
    </row>
    <row r="53" spans="2:13" ht="27.75" customHeight="1" thickBot="1" x14ac:dyDescent="0.2">
      <c r="B53" s="1192" t="s">
        <v>19</v>
      </c>
      <c r="C53" s="1193"/>
      <c r="D53" s="110"/>
      <c r="E53" s="1194" t="s">
        <v>44</v>
      </c>
      <c r="F53" s="1194"/>
      <c r="G53" s="1194"/>
      <c r="H53" s="1195"/>
      <c r="I53" s="361">
        <v>-849</v>
      </c>
      <c r="J53" s="362">
        <v>-127</v>
      </c>
      <c r="K53" s="362">
        <v>423</v>
      </c>
      <c r="L53" s="362">
        <v>1304</v>
      </c>
      <c r="M53" s="363">
        <v>1623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q7frNvMshk50TDI/Y2hmC8i7sNmAILQUYY4Q0w2iVWd6gXw5htKzVoKL0f90UDznfEV3WYPkm15YH82HG5qOQ==" saltValue="ML3vqls8ucuW5Frfpevb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1272</v>
      </c>
      <c r="G55" s="122">
        <v>1293</v>
      </c>
      <c r="H55" s="123">
        <v>1093</v>
      </c>
    </row>
    <row r="56" spans="2:8" ht="52.5" customHeight="1" x14ac:dyDescent="0.15">
      <c r="B56" s="124"/>
      <c r="C56" s="1213" t="s">
        <v>47</v>
      </c>
      <c r="D56" s="1213"/>
      <c r="E56" s="1214"/>
      <c r="F56" s="125">
        <v>144</v>
      </c>
      <c r="G56" s="125">
        <v>144</v>
      </c>
      <c r="H56" s="126">
        <v>172</v>
      </c>
    </row>
    <row r="57" spans="2:8" ht="53.25" customHeight="1" x14ac:dyDescent="0.15">
      <c r="B57" s="124"/>
      <c r="C57" s="1215" t="s">
        <v>48</v>
      </c>
      <c r="D57" s="1215"/>
      <c r="E57" s="1216"/>
      <c r="F57" s="127">
        <v>3772</v>
      </c>
      <c r="G57" s="127">
        <v>3038</v>
      </c>
      <c r="H57" s="128">
        <v>2786</v>
      </c>
    </row>
    <row r="58" spans="2:8" ht="45.75" customHeight="1" x14ac:dyDescent="0.15">
      <c r="B58" s="129"/>
      <c r="C58" s="1203" t="s">
        <v>559</v>
      </c>
      <c r="D58" s="1204"/>
      <c r="E58" s="1205"/>
      <c r="F58" s="130">
        <v>2216</v>
      </c>
      <c r="G58" s="130">
        <v>1413</v>
      </c>
      <c r="H58" s="131">
        <v>1227</v>
      </c>
    </row>
    <row r="59" spans="2:8" ht="45.75" customHeight="1" x14ac:dyDescent="0.15">
      <c r="B59" s="129"/>
      <c r="C59" s="1203" t="s">
        <v>560</v>
      </c>
      <c r="D59" s="1204"/>
      <c r="E59" s="1205"/>
      <c r="F59" s="130">
        <v>702</v>
      </c>
      <c r="G59" s="130">
        <v>620</v>
      </c>
      <c r="H59" s="131">
        <v>621</v>
      </c>
    </row>
    <row r="60" spans="2:8" ht="45.75" customHeight="1" x14ac:dyDescent="0.15">
      <c r="B60" s="129"/>
      <c r="C60" s="1203" t="s">
        <v>561</v>
      </c>
      <c r="D60" s="1204"/>
      <c r="E60" s="1205"/>
      <c r="F60" s="130">
        <v>250</v>
      </c>
      <c r="G60" s="130">
        <v>300</v>
      </c>
      <c r="H60" s="131">
        <v>301</v>
      </c>
    </row>
    <row r="61" spans="2:8" ht="45.75" customHeight="1" x14ac:dyDescent="0.15">
      <c r="B61" s="129"/>
      <c r="C61" s="1203" t="s">
        <v>562</v>
      </c>
      <c r="D61" s="1204"/>
      <c r="E61" s="1205"/>
      <c r="F61" s="130">
        <v>163</v>
      </c>
      <c r="G61" s="130">
        <v>210</v>
      </c>
      <c r="H61" s="131">
        <v>243</v>
      </c>
    </row>
    <row r="62" spans="2:8" ht="45.75" customHeight="1" thickBot="1" x14ac:dyDescent="0.2">
      <c r="B62" s="132"/>
      <c r="C62" s="1206" t="s">
        <v>563</v>
      </c>
      <c r="D62" s="1207"/>
      <c r="E62" s="1208"/>
      <c r="F62" s="133">
        <v>193</v>
      </c>
      <c r="G62" s="133">
        <v>193</v>
      </c>
      <c r="H62" s="134">
        <v>183</v>
      </c>
    </row>
    <row r="63" spans="2:8" ht="52.5" customHeight="1" thickBot="1" x14ac:dyDescent="0.2">
      <c r="B63" s="135"/>
      <c r="C63" s="1209" t="s">
        <v>49</v>
      </c>
      <c r="D63" s="1209"/>
      <c r="E63" s="1210"/>
      <c r="F63" s="136">
        <v>5188</v>
      </c>
      <c r="G63" s="136">
        <v>4475</v>
      </c>
      <c r="H63" s="137">
        <v>4051</v>
      </c>
    </row>
    <row r="64" spans="2:8" x14ac:dyDescent="0.15"/>
  </sheetData>
  <sheetProtection algorithmName="SHA-512" hashValue="hhcUbp4Qv5xrBh0m7cT8VtT091yQfYuinZyinM+gkbuccPqoQbAwvxDS4yfNyFex4IoAjzWIWA3wCv2Lj5AYDw==" saltValue="8Y3iccex1fadd+6WHrS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268579</v>
      </c>
      <c r="E3" s="156"/>
      <c r="F3" s="157">
        <v>87464</v>
      </c>
      <c r="G3" s="158"/>
      <c r="H3" s="159"/>
    </row>
    <row r="4" spans="1:8" x14ac:dyDescent="0.15">
      <c r="A4" s="160"/>
      <c r="B4" s="161"/>
      <c r="C4" s="162"/>
      <c r="D4" s="163">
        <v>138536</v>
      </c>
      <c r="E4" s="164"/>
      <c r="F4" s="165">
        <v>47479</v>
      </c>
      <c r="G4" s="166"/>
      <c r="H4" s="167"/>
    </row>
    <row r="5" spans="1:8" x14ac:dyDescent="0.15">
      <c r="A5" s="148" t="s">
        <v>525</v>
      </c>
      <c r="B5" s="153"/>
      <c r="C5" s="154"/>
      <c r="D5" s="155">
        <v>191414</v>
      </c>
      <c r="E5" s="156"/>
      <c r="F5" s="157">
        <v>96248</v>
      </c>
      <c r="G5" s="158"/>
      <c r="H5" s="159"/>
    </row>
    <row r="6" spans="1:8" x14ac:dyDescent="0.15">
      <c r="A6" s="160"/>
      <c r="B6" s="161"/>
      <c r="C6" s="162"/>
      <c r="D6" s="163">
        <v>83472</v>
      </c>
      <c r="E6" s="164"/>
      <c r="F6" s="165">
        <v>55768</v>
      </c>
      <c r="G6" s="166"/>
      <c r="H6" s="167"/>
    </row>
    <row r="7" spans="1:8" x14ac:dyDescent="0.15">
      <c r="A7" s="148" t="s">
        <v>526</v>
      </c>
      <c r="B7" s="153"/>
      <c r="C7" s="154"/>
      <c r="D7" s="155">
        <v>142465</v>
      </c>
      <c r="E7" s="156"/>
      <c r="F7" s="157">
        <v>76413</v>
      </c>
      <c r="G7" s="158"/>
      <c r="H7" s="159"/>
    </row>
    <row r="8" spans="1:8" x14ac:dyDescent="0.15">
      <c r="A8" s="160"/>
      <c r="B8" s="161"/>
      <c r="C8" s="162"/>
      <c r="D8" s="163">
        <v>68332</v>
      </c>
      <c r="E8" s="164"/>
      <c r="F8" s="165">
        <v>39658</v>
      </c>
      <c r="G8" s="166"/>
      <c r="H8" s="167"/>
    </row>
    <row r="9" spans="1:8" x14ac:dyDescent="0.15">
      <c r="A9" s="148" t="s">
        <v>527</v>
      </c>
      <c r="B9" s="153"/>
      <c r="C9" s="154"/>
      <c r="D9" s="155">
        <v>135983</v>
      </c>
      <c r="E9" s="156"/>
      <c r="F9" s="157">
        <v>66481</v>
      </c>
      <c r="G9" s="158"/>
      <c r="H9" s="159"/>
    </row>
    <row r="10" spans="1:8" x14ac:dyDescent="0.15">
      <c r="A10" s="160"/>
      <c r="B10" s="161"/>
      <c r="C10" s="162"/>
      <c r="D10" s="163">
        <v>63720</v>
      </c>
      <c r="E10" s="164"/>
      <c r="F10" s="165">
        <v>36120</v>
      </c>
      <c r="G10" s="166"/>
      <c r="H10" s="167"/>
    </row>
    <row r="11" spans="1:8" x14ac:dyDescent="0.15">
      <c r="A11" s="148" t="s">
        <v>528</v>
      </c>
      <c r="B11" s="153"/>
      <c r="C11" s="154"/>
      <c r="D11" s="155">
        <v>134957</v>
      </c>
      <c r="E11" s="156"/>
      <c r="F11" s="157">
        <v>67825</v>
      </c>
      <c r="G11" s="158"/>
      <c r="H11" s="159"/>
    </row>
    <row r="12" spans="1:8" x14ac:dyDescent="0.15">
      <c r="A12" s="160"/>
      <c r="B12" s="161"/>
      <c r="C12" s="168"/>
      <c r="D12" s="163">
        <v>67328</v>
      </c>
      <c r="E12" s="164"/>
      <c r="F12" s="165">
        <v>39417</v>
      </c>
      <c r="G12" s="166"/>
      <c r="H12" s="167"/>
    </row>
    <row r="13" spans="1:8" x14ac:dyDescent="0.15">
      <c r="A13" s="148"/>
      <c r="B13" s="153"/>
      <c r="C13" s="169"/>
      <c r="D13" s="170">
        <v>174680</v>
      </c>
      <c r="E13" s="171"/>
      <c r="F13" s="172">
        <v>78886</v>
      </c>
      <c r="G13" s="173"/>
      <c r="H13" s="159"/>
    </row>
    <row r="14" spans="1:8" x14ac:dyDescent="0.15">
      <c r="A14" s="160"/>
      <c r="B14" s="161"/>
      <c r="C14" s="162"/>
      <c r="D14" s="163">
        <v>84278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v>
      </c>
      <c r="C19" s="174">
        <f>ROUND(VALUE(SUBSTITUTE(実質収支比率等に係る経年分析!G$48,"▲","-")),2)</f>
        <v>4.62</v>
      </c>
      <c r="D19" s="174">
        <f>ROUND(VALUE(SUBSTITUTE(実質収支比率等に係る経年分析!H$48,"▲","-")),2)</f>
        <v>8.85</v>
      </c>
      <c r="E19" s="174">
        <f>ROUND(VALUE(SUBSTITUTE(実質収支比率等に係る経年分析!I$48,"▲","-")),2)</f>
        <v>6.45</v>
      </c>
      <c r="F19" s="174">
        <f>ROUND(VALUE(SUBSTITUTE(実質収支比率等に係る経年分析!J$48,"▲","-")),2)</f>
        <v>7.28</v>
      </c>
    </row>
    <row r="20" spans="1:11" x14ac:dyDescent="0.15">
      <c r="A20" s="174" t="s">
        <v>53</v>
      </c>
      <c r="B20" s="174">
        <f>ROUND(VALUE(SUBSTITUTE(実質収支比率等に係る経年分析!F$47,"▲","-")),2)</f>
        <v>8.82</v>
      </c>
      <c r="C20" s="174">
        <f>ROUND(VALUE(SUBSTITUTE(実質収支比率等に係る経年分析!G$47,"▲","-")),2)</f>
        <v>12.54</v>
      </c>
      <c r="D20" s="174">
        <f>ROUND(VALUE(SUBSTITUTE(実質収支比率等に係る経年分析!H$47,"▲","-")),2)</f>
        <v>21.07</v>
      </c>
      <c r="E20" s="174">
        <f>ROUND(VALUE(SUBSTITUTE(実質収支比率等に係る経年分析!I$47,"▲","-")),2)</f>
        <v>22.78</v>
      </c>
      <c r="F20" s="174">
        <f>ROUND(VALUE(SUBSTITUTE(実質収支比率等に係る経年分析!J$47,"▲","-")),2)</f>
        <v>18.73</v>
      </c>
    </row>
    <row r="21" spans="1:11" x14ac:dyDescent="0.15">
      <c r="A21" s="174" t="s">
        <v>54</v>
      </c>
      <c r="B21" s="174">
        <f>IF(ISNUMBER(VALUE(SUBSTITUTE(実質収支比率等に係る経年分析!F$49,"▲","-"))),ROUND(VALUE(SUBSTITUTE(実質収支比率等に係る経年分析!F$49,"▲","-")),2),NA())</f>
        <v>-6.21</v>
      </c>
      <c r="C21" s="174">
        <f>IF(ISNUMBER(VALUE(SUBSTITUTE(実質収支比率等に係る経年分析!G$49,"▲","-"))),ROUND(VALUE(SUBSTITUTE(実質収支比率等に係る経年分析!G$49,"▲","-")),2),NA())</f>
        <v>-0.86</v>
      </c>
      <c r="D21" s="174">
        <f>IF(ISNUMBER(VALUE(SUBSTITUTE(実質収支比率等に係る経年分析!H$49,"▲","-"))),ROUND(VALUE(SUBSTITUTE(実質収支比率等に係る経年分析!H$49,"▲","-")),2),NA())</f>
        <v>13.78</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-2.41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15">
      <c r="A30" s="175" t="str">
        <f>IF(連結実質赤字比率に係る赤字・黒字の構成分析!C$40="",NA(),連結実質赤字比率に係る赤字・黒字の構成分析!C$40)</f>
        <v>木質バイオマス発電事業特別会計</v>
      </c>
      <c r="B30" s="175">
        <f>IF(ROUND(VALUE(SUBSTITUTE(連結実質赤字比率に係る赤字・黒字の構成分析!F$40,"▲", "-")), 2) &lt; 0, ABS(ROUND(VALUE(SUBSTITUTE(連結実質赤字比率に係る赤字・黒字の構成分析!F$40,"▲", "-")), 2)), NA())</f>
        <v>0.04</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0.25</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0.01</v>
      </c>
      <c r="G30" s="175" t="e">
        <f>IF(ROUND(VALUE(SUBSTITUTE(連結実質赤字比率に係る赤字・黒字の構成分析!H$40,"▲", "-")), 2) &gt;= 0, ABS(ROUND(VALUE(SUBSTITUTE(連結実質赤字比率に係る赤字・黒字の構成分析!H$40,"▲", "-")), 2)), NA())</f>
        <v>#N/A</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9.8699999999999992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567</v>
      </c>
      <c r="E42" s="176"/>
      <c r="F42" s="176"/>
      <c r="G42" s="176">
        <f>'実質公債費比率（分子）の構造'!L$52</f>
        <v>568</v>
      </c>
      <c r="H42" s="176"/>
      <c r="I42" s="176"/>
      <c r="J42" s="176">
        <f>'実質公債費比率（分子）の構造'!M$52</f>
        <v>578</v>
      </c>
      <c r="K42" s="176"/>
      <c r="L42" s="176"/>
      <c r="M42" s="176">
        <f>'実質公債費比率（分子）の構造'!N$52</f>
        <v>523</v>
      </c>
      <c r="N42" s="176"/>
      <c r="O42" s="176"/>
      <c r="P42" s="176">
        <f>'実質公債費比率（分子）の構造'!O$52</f>
        <v>553</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f>'実質公債費比率（分子）の構造'!L$50</f>
        <v>11</v>
      </c>
      <c r="F44" s="176"/>
      <c r="G44" s="176"/>
      <c r="H44" s="176">
        <f>'実質公債費比率（分子）の構造'!M$50</f>
        <v>23</v>
      </c>
      <c r="I44" s="176"/>
      <c r="J44" s="176"/>
      <c r="K44" s="176">
        <f>'実質公債費比率（分子）の構造'!N$50</f>
        <v>23</v>
      </c>
      <c r="L44" s="176"/>
      <c r="M44" s="176"/>
      <c r="N44" s="176">
        <f>'実質公債費比率（分子）の構造'!O$50</f>
        <v>23</v>
      </c>
      <c r="O44" s="176"/>
      <c r="P44" s="176"/>
    </row>
    <row r="45" spans="1:16" x14ac:dyDescent="0.15">
      <c r="A45" s="176" t="s">
        <v>63</v>
      </c>
      <c r="B45" s="176">
        <f>'実質公債費比率（分子）の構造'!K$49</f>
        <v>28</v>
      </c>
      <c r="C45" s="176"/>
      <c r="D45" s="176"/>
      <c r="E45" s="176">
        <f>'実質公債費比率（分子）の構造'!L$49</f>
        <v>60</v>
      </c>
      <c r="F45" s="176"/>
      <c r="G45" s="176"/>
      <c r="H45" s="176">
        <f>'実質公債費比率（分子）の構造'!M$49</f>
        <v>52</v>
      </c>
      <c r="I45" s="176"/>
      <c r="J45" s="176"/>
      <c r="K45" s="176">
        <f>'実質公債費比率（分子）の構造'!N$49</f>
        <v>50</v>
      </c>
      <c r="L45" s="176"/>
      <c r="M45" s="176"/>
      <c r="N45" s="176">
        <f>'実質公債費比率（分子）の構造'!O$49</f>
        <v>56</v>
      </c>
      <c r="O45" s="176"/>
      <c r="P45" s="176"/>
    </row>
    <row r="46" spans="1:16" x14ac:dyDescent="0.15">
      <c r="A46" s="176" t="s">
        <v>64</v>
      </c>
      <c r="B46" s="176">
        <f>'実質公債費比率（分子）の構造'!K$48</f>
        <v>51</v>
      </c>
      <c r="C46" s="176"/>
      <c r="D46" s="176"/>
      <c r="E46" s="176">
        <f>'実質公債費比率（分子）の構造'!L$48</f>
        <v>50</v>
      </c>
      <c r="F46" s="176"/>
      <c r="G46" s="176"/>
      <c r="H46" s="176">
        <f>'実質公債費比率（分子）の構造'!M$48</f>
        <v>93</v>
      </c>
      <c r="I46" s="176"/>
      <c r="J46" s="176"/>
      <c r="K46" s="176">
        <f>'実質公債費比率（分子）の構造'!N$48</f>
        <v>90</v>
      </c>
      <c r="L46" s="176"/>
      <c r="M46" s="176"/>
      <c r="N46" s="176">
        <f>'実質公債費比率（分子）の構造'!O$48</f>
        <v>301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873</v>
      </c>
      <c r="C49" s="176"/>
      <c r="D49" s="176"/>
      <c r="E49" s="176">
        <f>'実質公債費比率（分子）の構造'!L$45</f>
        <v>882</v>
      </c>
      <c r="F49" s="176"/>
      <c r="G49" s="176"/>
      <c r="H49" s="176">
        <f>'実質公債費比率（分子）の構造'!M$45</f>
        <v>889</v>
      </c>
      <c r="I49" s="176"/>
      <c r="J49" s="176"/>
      <c r="K49" s="176">
        <f>'実質公債費比率（分子）の構造'!N$45</f>
        <v>843</v>
      </c>
      <c r="L49" s="176"/>
      <c r="M49" s="176"/>
      <c r="N49" s="176">
        <f>'実質公債費比率（分子）の構造'!O$45</f>
        <v>870</v>
      </c>
      <c r="O49" s="176"/>
      <c r="P49" s="176"/>
    </row>
    <row r="50" spans="1:16" x14ac:dyDescent="0.15">
      <c r="A50" s="176" t="s">
        <v>67</v>
      </c>
      <c r="B50" s="176" t="e">
        <f>NA()</f>
        <v>#N/A</v>
      </c>
      <c r="C50" s="176">
        <f>IF(ISNUMBER('実質公債費比率（分子）の構造'!K$53),'実質公債費比率（分子）の構造'!K$53,NA())</f>
        <v>385</v>
      </c>
      <c r="D50" s="176" t="e">
        <f>NA()</f>
        <v>#N/A</v>
      </c>
      <c r="E50" s="176" t="e">
        <f>NA()</f>
        <v>#N/A</v>
      </c>
      <c r="F50" s="176">
        <f>IF(ISNUMBER('実質公債費比率（分子）の構造'!L$53),'実質公債費比率（分子）の構造'!L$53,NA())</f>
        <v>435</v>
      </c>
      <c r="G50" s="176" t="e">
        <f>NA()</f>
        <v>#N/A</v>
      </c>
      <c r="H50" s="176" t="e">
        <f>NA()</f>
        <v>#N/A</v>
      </c>
      <c r="I50" s="176">
        <f>IF(ISNUMBER('実質公債費比率（分子）の構造'!M$53),'実質公債費比率（分子）の構造'!M$53,NA())</f>
        <v>479</v>
      </c>
      <c r="J50" s="176" t="e">
        <f>NA()</f>
        <v>#N/A</v>
      </c>
      <c r="K50" s="176" t="e">
        <f>NA()</f>
        <v>#N/A</v>
      </c>
      <c r="L50" s="176">
        <f>IF(ISNUMBER('実質公債費比率（分子）の構造'!N$53),'実質公債費比率（分子）の構造'!N$53,NA())</f>
        <v>483</v>
      </c>
      <c r="M50" s="176" t="e">
        <f>NA()</f>
        <v>#N/A</v>
      </c>
      <c r="N50" s="176" t="e">
        <f>NA()</f>
        <v>#N/A</v>
      </c>
      <c r="O50" s="176">
        <f>IF(ISNUMBER('実質公債費比率（分子）の構造'!O$53),'実質公債費比率（分子）の構造'!O$53,NA())</f>
        <v>697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6552</v>
      </c>
      <c r="E56" s="175"/>
      <c r="F56" s="175"/>
      <c r="G56" s="175">
        <f>'将来負担比率（分子）の構造'!J$52</f>
        <v>6808</v>
      </c>
      <c r="H56" s="175"/>
      <c r="I56" s="175"/>
      <c r="J56" s="175">
        <f>'将来負担比率（分子）の構造'!K$52</f>
        <v>6845</v>
      </c>
      <c r="K56" s="175"/>
      <c r="L56" s="175"/>
      <c r="M56" s="175">
        <f>'将来負担比率（分子）の構造'!L$52</f>
        <v>6666</v>
      </c>
      <c r="N56" s="175"/>
      <c r="O56" s="175"/>
      <c r="P56" s="175">
        <f>'将来負担比率（分子）の構造'!M$52</f>
        <v>6628</v>
      </c>
    </row>
    <row r="57" spans="1:16" x14ac:dyDescent="0.15">
      <c r="A57" s="175" t="s">
        <v>42</v>
      </c>
      <c r="B57" s="175"/>
      <c r="C57" s="175"/>
      <c r="D57" s="175">
        <f>'将来負担比率（分子）の構造'!I$51</f>
        <v>5</v>
      </c>
      <c r="E57" s="175"/>
      <c r="F57" s="175"/>
      <c r="G57" s="175">
        <f>'将来負担比率（分子）の構造'!J$51</f>
        <v>3</v>
      </c>
      <c r="H57" s="175"/>
      <c r="I57" s="175"/>
      <c r="J57" s="175">
        <f>'将来負担比率（分子）の構造'!K$51</f>
        <v>2</v>
      </c>
      <c r="K57" s="175"/>
      <c r="L57" s="175"/>
      <c r="M57" s="175">
        <f>'将来負担比率（分子）の構造'!L$51</f>
        <v>1</v>
      </c>
      <c r="N57" s="175"/>
      <c r="O57" s="175"/>
      <c r="P57" s="175">
        <f>'将来負担比率（分子）の構造'!M$51</f>
        <v>0</v>
      </c>
    </row>
    <row r="58" spans="1:16" x14ac:dyDescent="0.15">
      <c r="A58" s="175" t="s">
        <v>41</v>
      </c>
      <c r="B58" s="175"/>
      <c r="C58" s="175"/>
      <c r="D58" s="175">
        <f>'将来負担比率（分子）の構造'!I$50</f>
        <v>5785</v>
      </c>
      <c r="E58" s="175"/>
      <c r="F58" s="175"/>
      <c r="G58" s="175">
        <f>'将来負担比率（分子）の構造'!J$50</f>
        <v>5440</v>
      </c>
      <c r="H58" s="175"/>
      <c r="I58" s="175"/>
      <c r="J58" s="175">
        <f>'将来負担比率（分子）の構造'!K$50</f>
        <v>5353</v>
      </c>
      <c r="K58" s="175"/>
      <c r="L58" s="175"/>
      <c r="M58" s="175">
        <f>'将来負担比率（分子）の構造'!L$50</f>
        <v>4640</v>
      </c>
      <c r="N58" s="175"/>
      <c r="O58" s="175"/>
      <c r="P58" s="175">
        <f>'将来負担比率（分子）の構造'!M$50</f>
        <v>4330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2542</v>
      </c>
      <c r="C62" s="175"/>
      <c r="D62" s="175"/>
      <c r="E62" s="175">
        <f>'将来負担比率（分子）の構造'!J$45</f>
        <v>2526</v>
      </c>
      <c r="F62" s="175"/>
      <c r="G62" s="175"/>
      <c r="H62" s="175">
        <f>'将来負担比率（分子）の構造'!K$45</f>
        <v>2523</v>
      </c>
      <c r="I62" s="175"/>
      <c r="J62" s="175"/>
      <c r="K62" s="175">
        <f>'将来負担比率（分子）の構造'!L$45</f>
        <v>2499</v>
      </c>
      <c r="L62" s="175"/>
      <c r="M62" s="175"/>
      <c r="N62" s="175">
        <f>'将来負担比率（分子）の構造'!M$45</f>
        <v>2446</v>
      </c>
      <c r="O62" s="175"/>
      <c r="P62" s="175"/>
    </row>
    <row r="63" spans="1:16" x14ac:dyDescent="0.15">
      <c r="A63" s="175" t="s">
        <v>34</v>
      </c>
      <c r="B63" s="175">
        <f>'将来負担比率（分子）の構造'!I$44</f>
        <v>368</v>
      </c>
      <c r="C63" s="175"/>
      <c r="D63" s="175"/>
      <c r="E63" s="175">
        <f>'将来負担比率（分子）の構造'!J$44</f>
        <v>323</v>
      </c>
      <c r="F63" s="175"/>
      <c r="G63" s="175"/>
      <c r="H63" s="175">
        <f>'将来負担比率（分子）の構造'!K$44</f>
        <v>319</v>
      </c>
      <c r="I63" s="175"/>
      <c r="J63" s="175"/>
      <c r="K63" s="175">
        <f>'将来負担比率（分子）の構造'!L$44</f>
        <v>296</v>
      </c>
      <c r="L63" s="175"/>
      <c r="M63" s="175"/>
      <c r="N63" s="175">
        <f>'将来負担比率（分子）の構造'!M$44</f>
        <v>285</v>
      </c>
      <c r="O63" s="175"/>
      <c r="P63" s="175"/>
    </row>
    <row r="64" spans="1:16" x14ac:dyDescent="0.15">
      <c r="A64" s="175" t="s">
        <v>33</v>
      </c>
      <c r="B64" s="175">
        <f>'将来負担比率（分子）の構造'!I$43</f>
        <v>152</v>
      </c>
      <c r="C64" s="175"/>
      <c r="D64" s="175"/>
      <c r="E64" s="175">
        <f>'将来負担比率（分子）の構造'!J$43</f>
        <v>381</v>
      </c>
      <c r="F64" s="175"/>
      <c r="G64" s="175"/>
      <c r="H64" s="175">
        <f>'将来負担比率（分子）の構造'!K$43</f>
        <v>583</v>
      </c>
      <c r="I64" s="175"/>
      <c r="J64" s="175"/>
      <c r="K64" s="175">
        <f>'将来負担比率（分子）の構造'!L$43</f>
        <v>517</v>
      </c>
      <c r="L64" s="175"/>
      <c r="M64" s="175"/>
      <c r="N64" s="175">
        <f>'将来負担比率（分子）の構造'!M$43</f>
        <v>421</v>
      </c>
      <c r="O64" s="175"/>
      <c r="P64" s="175"/>
    </row>
    <row r="65" spans="1:16" x14ac:dyDescent="0.15">
      <c r="A65" s="175" t="s">
        <v>32</v>
      </c>
      <c r="B65" s="175" t="str">
        <f>'将来負担比率（分子）の構造'!I$42</f>
        <v>-</v>
      </c>
      <c r="C65" s="175"/>
      <c r="D65" s="175"/>
      <c r="E65" s="175">
        <f>'将来負担比率（分子）の構造'!J$42</f>
        <v>429</v>
      </c>
      <c r="F65" s="175"/>
      <c r="G65" s="175"/>
      <c r="H65" s="175">
        <f>'将来負担比率（分子）の構造'!K$42</f>
        <v>415</v>
      </c>
      <c r="I65" s="175"/>
      <c r="J65" s="175"/>
      <c r="K65" s="175">
        <f>'将来負担比率（分子）の構造'!L$42</f>
        <v>401</v>
      </c>
      <c r="L65" s="175"/>
      <c r="M65" s="175"/>
      <c r="N65" s="175">
        <f>'将来負担比率（分子）の構造'!M$42</f>
        <v>386</v>
      </c>
      <c r="O65" s="175"/>
      <c r="P65" s="175"/>
    </row>
    <row r="66" spans="1:16" x14ac:dyDescent="0.15">
      <c r="A66" s="175" t="s">
        <v>31</v>
      </c>
      <c r="B66" s="175">
        <f>'将来負担比率（分子）の構造'!I$41</f>
        <v>8432</v>
      </c>
      <c r="C66" s="175"/>
      <c r="D66" s="175"/>
      <c r="E66" s="175">
        <f>'将来負担比率（分子）の構造'!J$41</f>
        <v>8465</v>
      </c>
      <c r="F66" s="175"/>
      <c r="G66" s="175"/>
      <c r="H66" s="175">
        <f>'将来負担比率（分子）の構造'!K$41</f>
        <v>8783</v>
      </c>
      <c r="I66" s="175"/>
      <c r="J66" s="175"/>
      <c r="K66" s="175">
        <f>'将来負担比率（分子）の構造'!L$41</f>
        <v>8897</v>
      </c>
      <c r="L66" s="175"/>
      <c r="M66" s="175"/>
      <c r="N66" s="175">
        <f>'将来負担比率（分子）の構造'!M$41</f>
        <v>9044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423</v>
      </c>
      <c r="J67" s="175" t="e">
        <f>NA()</f>
        <v>#N/A</v>
      </c>
      <c r="K67" s="175" t="e">
        <f>NA()</f>
        <v>#N/A</v>
      </c>
      <c r="L67" s="175">
        <f>IF(ISNUMBER('将来負担比率（分子）の構造'!L$53), IF('将来負担比率（分子）の構造'!L$53 &lt; 0, 0, '将来負担比率（分子）の構造'!L$53), NA())</f>
        <v>1304</v>
      </c>
      <c r="M67" s="175" t="e">
        <f>NA()</f>
        <v>#N/A</v>
      </c>
      <c r="N67" s="175" t="e">
        <f>NA()</f>
        <v>#N/A</v>
      </c>
      <c r="O67" s="175">
        <f>IF(ISNUMBER('将来負担比率（分子）の構造'!M$53), IF('将来負担比率（分子）の構造'!M$53 &lt; 0, 0, '将来負担比率（分子）の構造'!M$53), NA())</f>
        <v>1623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1272</v>
      </c>
      <c r="C72" s="179">
        <f>基金残高に係る経年分析!G55</f>
        <v>1293</v>
      </c>
      <c r="D72" s="179">
        <f>基金残高に係る経年分析!H55</f>
        <v>1093</v>
      </c>
    </row>
    <row r="73" spans="1:16" x14ac:dyDescent="0.15">
      <c r="A73" s="178" t="s">
        <v>74</v>
      </c>
      <c r="B73" s="179">
        <f>基金残高に係る経年分析!F56</f>
        <v>144</v>
      </c>
      <c r="C73" s="179">
        <f>基金残高に係る経年分析!G56</f>
        <v>144</v>
      </c>
      <c r="D73" s="179">
        <f>基金残高に係る経年分析!H56</f>
        <v>172</v>
      </c>
    </row>
    <row r="74" spans="1:16" x14ac:dyDescent="0.15">
      <c r="A74" s="178" t="s">
        <v>75</v>
      </c>
      <c r="B74" s="179">
        <f>基金残高に係る経年分析!F57</f>
        <v>3772</v>
      </c>
      <c r="C74" s="179">
        <f>基金残高に係る経年分析!G57</f>
        <v>3038</v>
      </c>
      <c r="D74" s="179">
        <f>基金残高に係る経年分析!H57</f>
        <v>2786</v>
      </c>
    </row>
  </sheetData>
  <sheetProtection algorithmName="SHA-512" hashValue="IBvASHuOwVMw9iuFNKBgM5Rzha1k1hN5/MobIKCuvi0cnjWwsbsXBvO4Abk56KLiYQ2anqmLvcqVmWnR2jIAow==" saltValue="FPMe0alfRPkmZSMB47m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2025-03-18T23:54:44Z</cp:lastPrinted>
  <dcterms:created xsi:type="dcterms:W3CDTF">2025-02-19T02:56:42Z</dcterms:created>
  <dcterms:modified xsi:type="dcterms:W3CDTF">2025-03-19T01:59:17Z</dcterms:modified>
  <cp:category/>
</cp:coreProperties>
</file>