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u0304.KAWADU5\Documents\01総務課　財政係\大分類【財政関係】\ざ　財政状況\財政状況資料集\R5財政状況資料集\"/>
    </mc:Choice>
  </mc:AlternateContent>
  <xr:revisionPtr revIDLastSave="0" documentId="13_ncr:1_{61FEA810-D90C-48BC-BDCD-F748EFADF6B0}" xr6:coauthVersionLast="47" xr6:coauthVersionMax="47"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W35" i="10"/>
  <c r="BW36" i="10" s="1"/>
  <c r="BW37" i="10" s="1"/>
  <c r="BW38" i="10" s="1"/>
  <c r="BW39" i="10" s="1"/>
  <c r="BW40" i="10" s="1"/>
  <c r="BW41" i="10" s="1"/>
  <c r="BW42" i="10" s="1"/>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<sst xmlns="http://schemas.openxmlformats.org/spreadsheetml/2006/main" count="1147" uniqueCount="564">
  <si>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</si>
  <si>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</si>
  <si>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</si>
  <si>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</si>
  <si>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</si>
  <si>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</si>
  <si>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</si>
  <si>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</si>
  <si>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</si>
  <si>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</si>
  <si>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</si>
  <si>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</si>
  <si>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</si>
  <si>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</si>
  <si>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</si>
  <si>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</si>
  <si>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</si>
  <si>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</si>
  <si>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</si>
  <si>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</si>
  <si>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</si>
  <si>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</si>
  <si>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</si>
  <si>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</si>
  <si>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</si>
  <si>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</si>
  <si>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</si>
  <si>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</si>
  <si>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</si>
  <si>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</si>
  <si>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</si>
  <si>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</si>
  <si>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</si>
  <si>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</si>
  <si>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</si>
  <si>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</si>
  <si>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</si>
  <si>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</si>
  <si>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</si>
  <si>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</si>
  <si>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</si>
  <si>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</si>
  <si>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</si>
  <si>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</si>
  <si>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</si>
  <si>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</si>
  <si>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</si>
  <si>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</si>
  <si>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</si>
  <si>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</si>
  <si>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</si>
  <si>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</si>
  <si>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</si>
  <si>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</si>
  <si>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</si>
  <si>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</si>
  <si>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</si>
  <si>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</si>
  <si>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</si>
  <si>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</si>
  <si>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</si>
  <si>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</si>
  <si>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</si>
  <si>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</si>
  <si>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</si>
  <si>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</si>
  <si>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</si>
  <si>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</si>
  <si>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</si>
  <si>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</si>
  <si>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</si>
  <si>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</si>
  <si>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</si>
  <si>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</si>
  <si>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</si>
  <si>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</si>
  <si>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</si>
  <si>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</si>
  <si>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</si>
  <si>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</si>
  <si>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</si>
  <si>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</si>
  <si>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</si>
  <si>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</si>
  <si>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</si>
  <si>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</si>
  <si>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</si>
  <si>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</si>
  <si>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</si>
  <si>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</si>
  <si>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</si>
  <si>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</si>
  <si>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</si>
  <si>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</si>
  <si>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</si>
  <si>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</si>
  <si>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</si>
  <si>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</si>
  <si>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</si>
  <si>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</si>
  <si>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</si>
  <si>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</si>
  <si>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</si>
  <si>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</si>
  <si>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</si>
  <si>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</si>
  <si>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</si>
  <si>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</si>
  <si>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</si>
  <si>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</si>
  <si>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</si>
  <si>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</si>
  <si>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</si>
  <si>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</si>
  <si>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</si>
  <si>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</si>
  <si>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</si>
  <si>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</si>
  <si>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</si>
  <si>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</si>
  <si>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</si>
  <si>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</si>
  <si>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</si>
  <si>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</si>
  <si>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</si>
  <si>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</si>
  <si>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</si>
  <si>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</si>
  <si>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</si>
  <si>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</si>
  <si>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</si>
  <si>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</si>
  <si>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</si>
  <si>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</si>
  <si>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</si>
  <si>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</si>
  <si>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</si>
  <si>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</si>
  <si>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</si>
  <si>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</si>
  <si>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</si>
  <si>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</si>
  <si>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</si>
  <si>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</si>
  <si>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</si>
  <si>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</si>
  <si>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</si>
  <si>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</si>
  <si>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</si>
  <si>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</si>
  <si>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</si>
  <si>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</si>
  <si>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</si>
  <si>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</si>
  <si>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</si>
  <si>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</si>
  <si>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</si>
  <si>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</si>
  <si>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</si>
  <si>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</si>
  <si>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</si>
  <si>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</si>
  <si>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</si>
  <si>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</si>
  <si>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</si>
  <si>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</si>
  <si>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</si>
  <si>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</si>
  <si>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</si>
  <si>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</si>
  <si>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</si>
  <si>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</si>
  <si>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</si>
  <si>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</si>
  <si>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</si>
  <si>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</si>
  <si>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</si>
  <si>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</si>
  <si>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</si>
  <si>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</si>
  <si>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</si>
  <si>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</si>
  <si>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</si>
  <si>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</si>
  <si>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</si>
  <si>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</si>
  <si>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</si>
  <si>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</si>
  <si>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</si>
  <si>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</si>
  <si>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</si>
  <si>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</si>
  <si>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</si>
  <si>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</si>
  <si>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</si>
  <si>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</si>
  <si>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</si>
  <si>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</si>
  <si>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</si>
  <si>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</si>
  <si>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</si>
  <si>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</si>
  <si>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</si>
  <si>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</si>
  <si>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静岡県河津町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</si>
  <si>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</si>
  <si>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</si>
  <si>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</si>
  <si>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</si>
  <si>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</si>
  <si>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</si>
  <si>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</si>
  <si>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</si>
  <si>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</si>
  <si>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</si>
  <si>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</si>
  <si>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</si>
  <si>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</si>
  <si>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</si>
  <si>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</si>
  <si>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</si>
  <si>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</si>
  <si>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</si>
  <si>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</si>
  <si>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</si>
  <si>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</si>
  <si>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</si>
  <si>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</si>
  <si>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</si>
  <si>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</si>
  <si>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</si>
  <si>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</si>
  <si>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</si>
  <si>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</si>
  <si>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</si>
  <si>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</si>
  <si>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</si>
  <si>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</si>
  <si>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</si>
  <si>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</si>
  <si>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</si>
  <si>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</si>
  <si>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</si>
  <si>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</si>
  <si>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</si>
  <si>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</si>
  <si>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</si>
  <si>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</si>
  <si>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</si>
  <si>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</si>
  <si>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</si>
  <si>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</si>
  <si>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</si>
  <si>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</si>
  <si>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</si>
  <si>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</si>
  <si>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</si>
  <si>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</si>
  <si>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</si>
  <si>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</si>
  <si>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</si>
  <si>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</si>
  <si>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</si>
  <si>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</si>
  <si>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</si>
  <si>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</si>
  <si>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</si>
  <si>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</si>
  <si>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</si>
  <si>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</si>
  <si>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</si>
  <si>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</si>
  <si>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</si>
  <si>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</si>
  <si>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</si>
  <si>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</si>
  <si>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</si>
  <si>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</si>
  <si>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</si>
  <si>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</si>
  <si>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</si>
  <si>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</si>
  <si>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</si>
  <si>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</si>
  <si>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</si>
  <si>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</si>
  <si>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</si>
  <si>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</si>
  <si>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</si>
  <si>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</si>
  <si>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</si>
  <si>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</si>
  <si>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</si>
  <si>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</si>
  <si>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</si>
  <si>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</si>
  <si>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</si>
  <si>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</si>
  <si>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</si>
  <si>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</si>
  <si>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</si>
  <si>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</si>
  <si>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</si>
  <si>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</si>
  <si>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</si>
  <si>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</si>
  <si>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</si>
  <si>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</si>
  <si>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</si>
  <si>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</si>
  <si>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</si>
  <si>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</si>
  <si>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</si>
  <si>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</si>
  <si>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</si>
  <si>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</si>
  <si>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</si>
  <si>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</si>
  <si>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</si>
  <si>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</si>
  <si>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</si>
  <si>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</si>
  <si>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</si>
  <si>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</si>
  <si>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</si>
  <si>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</si>
  <si>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</si>
  <si>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</si>
  <si>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</si>
  <si>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</si>
  <si>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</si>
  <si>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</si>
  <si>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</si>
  <si>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</si>
  <si>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</si>
  <si>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</si>
  <si>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</si>
  <si>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</si>
  <si>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</si>
  <si>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</si>
  <si>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</si>
  <si>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</si>
  <si>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</si>
  <si>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</si>
  <si>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</si>
  <si>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</si>
  <si>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</si>
  <si>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</si>
  <si>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</si>
  <si>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</si>
  <si>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</si>
  <si>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</si>
  <si>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</si>
  <si>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</si>
  <si>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</si>
  <si>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静岡県河津町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</si>
  <si>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</si>
  <si>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</si>
  <si>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</si>
  <si>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</si>
  <si>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</si>
  <si>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</si>
  <si>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</si>
  <si>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</si>
  <si>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</si>
  <si>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</si>
  <si>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</si>
  <si>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</si>
  <si>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</si>
  <si>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</si>
  <si>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</si>
  <si>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</si>
  <si>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</si>
  <si>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</si>
  <si>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</si>
  <si>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</si>
  <si>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河津駅前広場整備事業特別会計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</si>
  <si>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</si>
  <si>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</si>
  <si>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</si>
  <si>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</si>
  <si>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</si>
  <si>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</si>
  <si>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</si>
  <si>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</si>
  <si>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</si>
  <si>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</si>
  <si>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</si>
  <si>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</si>
  <si>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</si>
  <si>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</si>
  <si>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</si>
  <si>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</si>
  <si>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</si>
  <si>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</si>
  <si>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</si>
  <si>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</si>
  <si>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</si>
  <si>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</si>
  <si>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</si>
  <si>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</si>
  <si>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</si>
  <si>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</si>
  <si>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</si>
  <si>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</si>
  <si>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</si>
  <si>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</si>
  <si>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</si>
  <si>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</si>
  <si>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</si>
  <si>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</si>
  <si>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</si>
  <si>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</si>
  <si>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</si>
  <si>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</si>
  <si>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</si>
  <si>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</si>
  <si>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</si>
  <si>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</si>
  <si>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</si>
  <si>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</si>
  <si>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</si>
  <si>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</si>
  <si>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</si>
  <si>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</si>
  <si>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</si>
  <si>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</si>
  <si>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</si>
  <si>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</si>
  <si>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</si>
  <si>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</si>
  <si>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</si>
  <si>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</si>
  <si>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</si>
  <si>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</si>
  <si>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</si>
  <si>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</si>
  <si>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</si>
  <si>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</si>
  <si>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</si>
  <si>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</si>
  <si>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</si>
  <si>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</si>
  <si>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</si>
  <si>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</si>
  <si>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</si>
  <si>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</si>
  <si>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</si>
  <si>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</si>
  <si>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</si>
  <si>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</si>
  <si>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</si>
  <si>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</si>
  <si>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</si>
  <si>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</si>
  <si>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</si>
  <si>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</si>
  <si>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</si>
  <si>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</si>
  <si>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</si>
  <si>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</si>
  <si>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</si>
  <si>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</si>
  <si>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</si>
  <si>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</si>
  <si>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</si>
  <si>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</si>
  <si>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</si>
  <si>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</si>
  <si>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</si>
  <si>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</si>
  <si>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</si>
  <si>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</si>
  <si>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</si>
  <si>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</si>
  <si>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</si>
  <si>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</si>
  <si>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</si>
  <si>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</si>
  <si>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</si>
  <si>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</si>
  <si>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</si>
  <si>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</si>
  <si>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</si>
  <si>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</si>
  <si>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</si>
  <si>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</si>
  <si>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</si>
  <si>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</si>
  <si>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</si>
  <si>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</si>
  <si>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</si>
  <si>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</si>
  <si>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</si>
  <si>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</si>
  <si>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</si>
  <si>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</si>
  <si>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</si>
  <si>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</si>
  <si>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</si>
  <si>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</si>
  <si>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</si>
  <si>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</si>
  <si>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</si>
  <si>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</si>
  <si>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</si>
  <si>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</si>
  <si>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</si>
  <si>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</si>
  <si>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</si>
  <si>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</si>
  <si>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</si>
  <si>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</si>
  <si>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</si>
  <si>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</si>
  <si>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</si>
  <si>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</si>
  <si>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</si>
  <si>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</si>
  <si>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</si>
  <si>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</si>
  <si>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</si>
  <si>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</si>
  <si>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</si>
  <si>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</si>
  <si>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</si>
  <si>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</si>
  <si>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</si>
  <si>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</si>
  <si>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</si>
  <si>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</si>
  <si>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</si>
  <si>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4.83</t>
  </si>
  <si>
    <t>温泉事業会計</t>
  </si>
  <si>
    <t>水道事業会計</t>
  </si>
  <si>
    <t>一般会計</t>
  </si>
  <si>
    <t>介護保険特別会計</t>
  </si>
  <si>
    <t>国民健康保険特別会計</t>
  </si>
  <si>
    <t>後期高齢者医療特別会計</t>
  </si>
  <si>
    <t>河津駅前広場整備事業特別会計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</si>
  <si>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</si>
  <si>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</si>
  <si>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</si>
  <si>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</si>
  <si>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</si>
  <si>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</si>
  <si>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</si>
  <si>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</si>
  <si>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</si>
  <si>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静岡県市町総合事務組合</t>
    <rPh sb="0" eb="3">
      <t>シズオカケン</t>
    </rPh>
    <rPh sb="3" eb="5">
      <t>シマチ</t>
    </rPh>
    <rPh sb="5" eb="7">
      <t>ソウゴウ</t>
    </rPh>
    <rPh sb="7" eb="11">
      <t>ジムクミアイ</t>
    </rPh>
    <phoneticPr fontId="10"/>
  </si>
  <si>
    <t>東河環境センター</t>
    <rPh sb="0" eb="1">
      <t>ヒガシ</t>
    </rPh>
    <rPh sb="1" eb="2">
      <t>カワ</t>
    </rPh>
    <rPh sb="2" eb="4">
      <t>カンキョウ</t>
    </rPh>
    <phoneticPr fontId="10"/>
  </si>
  <si>
    <t>伊豆斎場組合</t>
    <rPh sb="0" eb="2">
      <t>イズ</t>
    </rPh>
    <rPh sb="2" eb="6">
      <t>サイジョウクミアイ</t>
    </rPh>
    <phoneticPr fontId="10"/>
  </si>
  <si>
    <t>下田地区消防組合</t>
    <rPh sb="0" eb="4">
      <t>シモダチク</t>
    </rPh>
    <rPh sb="4" eb="8">
      <t>ショウボウクミアイ</t>
    </rPh>
    <phoneticPr fontId="10"/>
  </si>
  <si>
    <t>一部事務組合下田メディカルセンター（普通会計分）</t>
    <rPh sb="0" eb="6">
      <t>イチブジムクミアイ</t>
    </rPh>
    <rPh sb="6" eb="8">
      <t>シモダ</t>
    </rPh>
    <rPh sb="18" eb="23">
      <t>フツウカイケイブン</t>
    </rPh>
    <phoneticPr fontId="10"/>
  </si>
  <si>
    <t>一部事務組合下田メディカルセンター（事業会計分）</t>
    <rPh sb="0" eb="6">
      <t>イチブジムクミアイ</t>
    </rPh>
    <rPh sb="6" eb="8">
      <t>シモダ</t>
    </rPh>
    <rPh sb="18" eb="23">
      <t>ジギョウカイケイブン</t>
    </rPh>
    <phoneticPr fontId="10"/>
  </si>
  <si>
    <t>静岡県後期高齢者医療広域連合</t>
    <rPh sb="0" eb="3">
      <t>シズオカケン</t>
    </rPh>
    <rPh sb="3" eb="8">
      <t>コウキコウレイシャ</t>
    </rPh>
    <rPh sb="8" eb="10">
      <t>イリョウ</t>
    </rPh>
    <rPh sb="10" eb="12">
      <t>コウイキ</t>
    </rPh>
    <rPh sb="12" eb="14">
      <t>レンゴウ</t>
    </rPh>
    <phoneticPr fontId="10"/>
  </si>
  <si>
    <t>静岡県後期高齢者医療広域連合（事業会計分）</t>
    <rPh sb="0" eb="3">
      <t>シズオカケン</t>
    </rPh>
    <rPh sb="3" eb="8">
      <t>コウキコウレイシャ</t>
    </rPh>
    <rPh sb="8" eb="10">
      <t>イリョウ</t>
    </rPh>
    <rPh sb="10" eb="12">
      <t>コウイキ</t>
    </rPh>
    <rPh sb="12" eb="14">
      <t>レンゴウ</t>
    </rPh>
    <rPh sb="15" eb="20">
      <t>ジギョウカイケイブン</t>
    </rPh>
    <phoneticPr fontId="10"/>
  </si>
  <si>
    <t>静岡地方税滞納整理機構</t>
    <rPh sb="0" eb="2">
      <t>シズオカ</t>
    </rPh>
    <rPh sb="2" eb="4">
      <t>チホウ</t>
    </rPh>
    <rPh sb="4" eb="5">
      <t>ゼイ</t>
    </rPh>
    <rPh sb="5" eb="9">
      <t>タイノウセイリ</t>
    </rPh>
    <rPh sb="9" eb="11">
      <t>キコウ</t>
    </rPh>
    <phoneticPr fontId="10"/>
  </si>
  <si>
    <t>-</t>
    <phoneticPr fontId="2"/>
  </si>
  <si>
    <t>河津町公共施設整備基金</t>
    <rPh sb="0" eb="3">
      <t>カワヅチョウ</t>
    </rPh>
    <rPh sb="3" eb="7">
      <t>コウキョウシセツ</t>
    </rPh>
    <rPh sb="7" eb="11">
      <t>セイビキキン</t>
    </rPh>
    <phoneticPr fontId="5"/>
  </si>
  <si>
    <t>河津町ふるさと基金</t>
    <rPh sb="0" eb="3">
      <t>カワヅチョウ</t>
    </rPh>
    <rPh sb="7" eb="9">
      <t>キキン</t>
    </rPh>
    <phoneticPr fontId="2"/>
  </si>
  <si>
    <t>河津町森林環境整備促進基金</t>
    <rPh sb="0" eb="2">
      <t>カワヅ</t>
    </rPh>
    <rPh sb="2" eb="3">
      <t>チョウ</t>
    </rPh>
    <rPh sb="3" eb="5">
      <t>シンリン</t>
    </rPh>
    <rPh sb="5" eb="7">
      <t>カンキョウ</t>
    </rPh>
    <rPh sb="7" eb="9">
      <t>セイビ</t>
    </rPh>
    <rPh sb="9" eb="11">
      <t>ソクシン</t>
    </rPh>
    <rPh sb="11" eb="13">
      <t>キキン</t>
    </rPh>
    <phoneticPr fontId="2"/>
  </si>
  <si>
    <t>河津町駅前広場運営基金</t>
    <rPh sb="0" eb="3">
      <t>カワヅチョウ</t>
    </rPh>
    <rPh sb="3" eb="7">
      <t>エキマエヒロバ</t>
    </rPh>
    <rPh sb="7" eb="9">
      <t>ウンエイ</t>
    </rPh>
    <rPh sb="9" eb="11">
      <t>キキン</t>
    </rPh>
    <phoneticPr fontId="2"/>
  </si>
  <si>
    <t>河津町いきいき福祉基金</t>
    <rPh sb="0" eb="3">
      <t>カワヅチョウ</t>
    </rPh>
    <rPh sb="7" eb="11">
      <t>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</si>
</sst>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0B6D-40D8-B870-FFD197A0D5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33822</c:v>
                </c:pt>
                <c:pt idx="1">
                  <c:v>76328</c:v>
                </c:pt>
                <c:pt idx="2">
                  <c:v>63530</c:v>
                </c:pt>
                <c:pt idx="3">
                  <c:v>97403</c:v>
                </c:pt>
                <c:pt idx="4">
                  <c:v>120442</c:v>
                </c:pt>
              </c:numCache>
            </c:numRef>
          </c:val>
          <c:smooth val="0"/>
          <c:extLst>
            <c:ext xmlns:c16="http://schemas.microsoft.com/office/drawing/2014/chart" uri="{C3380CC4-5D6E-409C-BE32-E72D297353CC}">
              <c16:uniqueId val="{00000001-0B6D-40D8-B870-FFD197A0D5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2.63</c:v>
                </c:pt>
                <c:pt idx="1">
                  <c:v>9.2200000000000006</c:v>
                </c:pt>
                <c:pt idx="2">
                  <c:v>9</c:v>
                </c:pt>
                <c:pt idx="3">
                  <c:v>6.71</c:v>
                </c:pt>
                <c:pt idx="4">
                  <c:v>5.82</c:v>
                </c:pt>
              </c:numCache>
            </c:numRef>
          </c:val>
          <c:extLst>
            <c:ext xmlns:c16="http://schemas.microsoft.com/office/drawing/2014/chart" uri="{C3380CC4-5D6E-409C-BE32-E72D297353CC}">
              <c16:uniqueId val="{00000000-37ED-47EF-AB8B-CAF8004B20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31.64</c:v>
                </c:pt>
                <c:pt idx="1">
                  <c:v>29.87</c:v>
                </c:pt>
                <c:pt idx="2">
                  <c:v>40.14</c:v>
                </c:pt>
                <c:pt idx="3">
                  <c:v>46.64</c:v>
                </c:pt>
                <c:pt idx="4">
                  <c:v>49.71</c:v>
                </c:pt>
              </c:numCache>
            </c:numRef>
          </c:val>
          <c:extLst>
            <c:ext xmlns:c16="http://schemas.microsoft.com/office/drawing/2014/chart" uri="{C3380CC4-5D6E-409C-BE32-E72D297353CC}">
              <c16:uniqueId val="{00000001-37ED-47EF-AB8B-CAF8004B20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-4.83</c:v>
                </c:pt>
                <c:pt idx="1">
                  <c:v>6.74</c:v>
                </c:pt>
                <c:pt idx="2">
                  <c:v>13.2</c:v>
                </c:pt>
                <c:pt idx="3">
                  <c:v>3.26</c:v>
                </c:pt>
                <c:pt idx="4">
                  <c:v>2.34</c:v>
                </c:pt>
              </c:numCache>
            </c:numRef>
          </c:val>
          <c:smooth val="0"/>
          <c:extLst>
            <c:ext xmlns:c16="http://schemas.microsoft.com/office/drawing/2014/chart" uri="{C3380CC4-5D6E-409C-BE32-E72D297353CC}">
              <c16:uniqueId val="{00000002-37ED-47EF-AB8B-CAF8004B20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E7-426D-97B6-B86E3226D4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E7-426D-97B6-B86E3226D4E8}"/>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7CE7-426D-97B6-B86E3226D4E8}"/>
            </c:ext>
          </c:extLst>
        </c:ser>
        <c:ser>
          <c:idx val="3"/>
          <c:order val="3"/>
          <c:tx>
            <c:strRef>
              <c:f>データシート!$A$30</c:f>
              <c:strCache>
                <c:ptCount val="1"/>
                <c:pt idx="0">
                  <c:v>河津駅前広場整備事業特別会計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3-7CE7-426D-97B6-B86E3226D4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7CE7-426D-97B6-B86E3226D4E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2.5099999999999998</c:v>
                </c:pt>
                <c:pt idx="2">
                  <c:v>#N/A</c:v>
                </c:pt>
                <c:pt idx="3">
                  <c:v>2.29</c:v>
                </c:pt>
                <c:pt idx="4">
                  <c:v>#N/A</c:v>
                </c:pt>
                <c:pt idx="5">
                  <c:v>1.53</c:v>
                </c:pt>
                <c:pt idx="6">
                  <c:v>#N/A</c:v>
                </c:pt>
                <c:pt idx="7">
                  <c:v>1.05</c:v>
                </c:pt>
                <c:pt idx="8">
                  <c:v>#N/A</c:v>
                </c:pt>
                <c:pt idx="9">
                  <c:v>0.34</c:v>
                </c:pt>
              </c:numCache>
            </c:numRef>
          </c:val>
          <c:extLst>
            <c:ext xmlns:c16="http://schemas.microsoft.com/office/drawing/2014/chart" uri="{C3380CC4-5D6E-409C-BE32-E72D297353CC}">
              <c16:uniqueId val="{00000005-7CE7-426D-97B6-B86E3226D4E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3.98</c:v>
                </c:pt>
                <c:pt idx="2">
                  <c:v>#N/A</c:v>
                </c:pt>
                <c:pt idx="3">
                  <c:v>2.93</c:v>
                </c:pt>
                <c:pt idx="4">
                  <c:v>#N/A</c:v>
                </c:pt>
                <c:pt idx="5">
                  <c:v>3.38</c:v>
                </c:pt>
                <c:pt idx="6">
                  <c:v>#N/A</c:v>
                </c:pt>
                <c:pt idx="7">
                  <c:v>3.81</c:v>
                </c:pt>
                <c:pt idx="8">
                  <c:v>#N/A</c:v>
                </c:pt>
                <c:pt idx="9">
                  <c:v>4.84</c:v>
                </c:pt>
              </c:numCache>
            </c:numRef>
          </c:val>
          <c:extLst>
            <c:ext xmlns:c16="http://schemas.microsoft.com/office/drawing/2014/chart" uri="{C3380CC4-5D6E-409C-BE32-E72D297353CC}">
              <c16:uniqueId val="{00000006-7CE7-426D-97B6-B86E3226D4E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4.2699999999999996</c:v>
                </c:pt>
                <c:pt idx="2">
                  <c:v>#N/A</c:v>
                </c:pt>
                <c:pt idx="3">
                  <c:v>9.19</c:v>
                </c:pt>
                <c:pt idx="4">
                  <c:v>#N/A</c:v>
                </c:pt>
                <c:pt idx="5">
                  <c:v>8.9700000000000006</c:v>
                </c:pt>
                <c:pt idx="6">
                  <c:v>#N/A</c:v>
                </c:pt>
                <c:pt idx="7">
                  <c:v>6.67</c:v>
                </c:pt>
                <c:pt idx="8">
                  <c:v>#N/A</c:v>
                </c:pt>
                <c:pt idx="9">
                  <c:v>5.77</c:v>
                </c:pt>
              </c:numCache>
            </c:numRef>
          </c:val>
          <c:extLst>
            <c:ext xmlns:c16="http://schemas.microsoft.com/office/drawing/2014/chart" uri="{C3380CC4-5D6E-409C-BE32-E72D297353CC}">
              <c16:uniqueId val="{00000007-7CE7-426D-97B6-B86E3226D4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3.87</c:v>
                </c:pt>
                <c:pt idx="2">
                  <c:v>#N/A</c:v>
                </c:pt>
                <c:pt idx="3">
                  <c:v>3.76</c:v>
                </c:pt>
                <c:pt idx="4">
                  <c:v>#N/A</c:v>
                </c:pt>
                <c:pt idx="5">
                  <c:v>3.82</c:v>
                </c:pt>
                <c:pt idx="6">
                  <c:v>#N/A</c:v>
                </c:pt>
                <c:pt idx="7">
                  <c:v>5.16</c:v>
                </c:pt>
                <c:pt idx="8">
                  <c:v>#N/A</c:v>
                </c:pt>
                <c:pt idx="9">
                  <c:v>6.16</c:v>
                </c:pt>
              </c:numCache>
            </c:numRef>
          </c:val>
          <c:extLst>
            <c:ext xmlns:c16="http://schemas.microsoft.com/office/drawing/2014/chart" uri="{C3380CC4-5D6E-409C-BE32-E72D297353CC}">
              <c16:uniqueId val="{00000008-7CE7-426D-97B6-B86E3226D4E8}"/>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20.79</c:v>
                </c:pt>
                <c:pt idx="2">
                  <c:v>#N/A</c:v>
                </c:pt>
                <c:pt idx="3">
                  <c:v>20.87</c:v>
                </c:pt>
                <c:pt idx="4">
                  <c:v>#N/A</c:v>
                </c:pt>
                <c:pt idx="5">
                  <c:v>20.43</c:v>
                </c:pt>
                <c:pt idx="6">
                  <c:v>#N/A</c:v>
                </c:pt>
                <c:pt idx="7">
                  <c:v>22.23</c:v>
                </c:pt>
                <c:pt idx="8">
                  <c:v>#N/A</c:v>
                </c:pt>
                <c:pt idx="9">
                  <c:v>23.41</c:v>
                </c:pt>
              </c:numCache>
            </c:numRef>
          </c:val>
          <c:extLst>
            <c:ext xmlns:c16="http://schemas.microsoft.com/office/drawing/2014/chart" uri="{C3380CC4-5D6E-409C-BE32-E72D297353CC}">
              <c16:uniqueId val="{00000009-7CE7-426D-97B6-B86E3226D4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231</c:v>
                </c:pt>
                <c:pt idx="5">
                  <c:v>227</c:v>
                </c:pt>
                <c:pt idx="8">
                  <c:v>224</c:v>
                </c:pt>
                <c:pt idx="11">
                  <c:v>228</c:v>
                </c:pt>
                <c:pt idx="14">
                  <c:v>229</c:v>
                </c:pt>
              </c:numCache>
            </c:numRef>
          </c:val>
          <c:extLst>
            <c:ext xmlns:c16="http://schemas.microsoft.com/office/drawing/2014/chart" uri="{C3380CC4-5D6E-409C-BE32-E72D297353CC}">
              <c16:uniqueId val="{00000000-38C7-4F1C-AEEF-0CCD45AEDD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C7-4F1C-AEEF-0CCD45AEDD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8C7-4F1C-AEEF-0CCD45AEDD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18</c:v>
                </c:pt>
                <c:pt idx="6">
                  <c:v>30</c:v>
                </c:pt>
                <c:pt idx="9">
                  <c:v>51</c:v>
                </c:pt>
                <c:pt idx="12">
                  <c:v>49</c:v>
                </c:pt>
              </c:numCache>
            </c:numRef>
          </c:val>
          <c:extLst>
            <c:ext xmlns:c16="http://schemas.microsoft.com/office/drawing/2014/chart" uri="{C3380CC4-5D6E-409C-BE32-E72D297353CC}">
              <c16:uniqueId val="{00000003-38C7-4F1C-AEEF-0CCD45AEDD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c:v>
                </c:pt>
                <c:pt idx="3">
                  <c:v>4</c:v>
                </c:pt>
                <c:pt idx="6">
                  <c:v>6</c:v>
                </c:pt>
                <c:pt idx="9">
                  <c:v>3</c:v>
                </c:pt>
                <c:pt idx="12">
                  <c:v>2</c:v>
                </c:pt>
              </c:numCache>
            </c:numRef>
          </c:val>
          <c:extLst>
            <c:ext xmlns:c16="http://schemas.microsoft.com/office/drawing/2014/chart" uri="{C3380CC4-5D6E-409C-BE32-E72D297353CC}">
              <c16:uniqueId val="{00000004-38C7-4F1C-AEEF-0CCD45AEDD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C7-4F1C-AEEF-0CCD45AEDD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C7-4F1C-AEEF-0CCD45AEDD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342</c:v>
                </c:pt>
                <c:pt idx="3">
                  <c:v>349</c:v>
                </c:pt>
                <c:pt idx="6">
                  <c:v>349</c:v>
                </c:pt>
                <c:pt idx="9">
                  <c:v>335</c:v>
                </c:pt>
                <c:pt idx="12">
                  <c:v>312</c:v>
                </c:pt>
              </c:numCache>
            </c:numRef>
          </c:val>
          <c:extLst>
            <c:ext xmlns:c16="http://schemas.microsoft.com/office/drawing/2014/chart" uri="{C3380CC4-5D6E-409C-BE32-E72D297353CC}">
              <c16:uniqueId val="{00000007-38C7-4F1C-AEEF-0CCD45AEDD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130</c:v>
                </c:pt>
                <c:pt idx="2">
                  <c:v>#N/A</c:v>
                </c:pt>
                <c:pt idx="3">
                  <c:v>#N/A</c:v>
                </c:pt>
                <c:pt idx="4">
                  <c:v>144</c:v>
                </c:pt>
                <c:pt idx="5">
                  <c:v>#N/A</c:v>
                </c:pt>
                <c:pt idx="6">
                  <c:v>#N/A</c:v>
                </c:pt>
                <c:pt idx="7">
                  <c:v>161</c:v>
                </c:pt>
                <c:pt idx="8">
                  <c:v>#N/A</c:v>
                </c:pt>
                <c:pt idx="9">
                  <c:v>#N/A</c:v>
                </c:pt>
                <c:pt idx="10">
                  <c:v>161</c:v>
                </c:pt>
                <c:pt idx="11">
                  <c:v>#N/A</c:v>
                </c:pt>
                <c:pt idx="12">
                  <c:v>#N/A</c:v>
                </c:pt>
                <c:pt idx="13">
                  <c:v>134</c:v>
                </c:pt>
                <c:pt idx="14">
                  <c:v>#N/A</c:v>
                </c:pt>
              </c:numCache>
            </c:numRef>
          </c:val>
          <c:smooth val="0"/>
          <c:extLst>
            <c:ext xmlns:c16="http://schemas.microsoft.com/office/drawing/2014/chart" uri="{C3380CC4-5D6E-409C-BE32-E72D297353CC}">
              <c16:uniqueId val="{00000008-38C7-4F1C-AEEF-0CCD45AEDD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2724</c:v>
                </c:pt>
                <c:pt idx="5">
                  <c:v>2698</c:v>
                </c:pt>
                <c:pt idx="8">
                  <c:v>2592</c:v>
                </c:pt>
                <c:pt idx="11">
                  <c:v>2833</c:v>
                </c:pt>
                <c:pt idx="14">
                  <c:v>3033</c:v>
                </c:pt>
              </c:numCache>
            </c:numRef>
          </c:val>
          <c:extLst>
            <c:ext xmlns:c16="http://schemas.microsoft.com/office/drawing/2014/chart" uri="{C3380CC4-5D6E-409C-BE32-E72D297353CC}">
              <c16:uniqueId val="{00000000-C6E1-4A07-AFA4-4DDB27FF11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6E1-4A07-AFA4-4DDB27FF11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886</c:v>
                </c:pt>
                <c:pt idx="5">
                  <c:v>886</c:v>
                </c:pt>
                <c:pt idx="8">
                  <c:v>1283</c:v>
                </c:pt>
                <c:pt idx="11">
                  <c:v>1441</c:v>
                </c:pt>
                <c:pt idx="14">
                  <c:v>2346</c:v>
                </c:pt>
              </c:numCache>
            </c:numRef>
          </c:val>
          <c:extLst>
            <c:ext xmlns:c16="http://schemas.microsoft.com/office/drawing/2014/chart" uri="{C3380CC4-5D6E-409C-BE32-E72D297353CC}">
              <c16:uniqueId val="{00000002-C6E1-4A07-AFA4-4DDB27FF11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E1-4A07-AFA4-4DDB27FF11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E1-4A07-AFA4-4DDB27FF11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E1-4A07-AFA4-4DDB27FF11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823</c:v>
                </c:pt>
                <c:pt idx="3">
                  <c:v>805</c:v>
                </c:pt>
                <c:pt idx="6">
                  <c:v>811</c:v>
                </c:pt>
                <c:pt idx="9">
                  <c:v>802</c:v>
                </c:pt>
                <c:pt idx="12">
                  <c:v>740</c:v>
                </c:pt>
              </c:numCache>
            </c:numRef>
          </c:val>
          <c:extLst>
            <c:ext xmlns:c16="http://schemas.microsoft.com/office/drawing/2014/chart" uri="{C3380CC4-5D6E-409C-BE32-E72D297353CC}">
              <c16:uniqueId val="{00000006-C6E1-4A07-AFA4-4DDB27FF11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843</c:v>
                </c:pt>
                <c:pt idx="3">
                  <c:v>857</c:v>
                </c:pt>
                <c:pt idx="6">
                  <c:v>886</c:v>
                </c:pt>
                <c:pt idx="9">
                  <c:v>878</c:v>
                </c:pt>
                <c:pt idx="12">
                  <c:v>1078</c:v>
                </c:pt>
              </c:numCache>
            </c:numRef>
          </c:val>
          <c:extLst>
            <c:ext xmlns:c16="http://schemas.microsoft.com/office/drawing/2014/chart" uri="{C3380CC4-5D6E-409C-BE32-E72D297353CC}">
              <c16:uniqueId val="{00000007-C6E1-4A07-AFA4-4DDB27FF11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6E1-4A07-AFA4-4DDB27FF11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E1-4A07-AFA4-4DDB27FF11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2902</c:v>
                </c:pt>
                <c:pt idx="3">
                  <c:v>2746</c:v>
                </c:pt>
                <c:pt idx="6">
                  <c:v>2766</c:v>
                </c:pt>
                <c:pt idx="9">
                  <c:v>2862</c:v>
                </c:pt>
                <c:pt idx="12">
                  <c:v>3043</c:v>
                </c:pt>
              </c:numCache>
            </c:numRef>
          </c:val>
          <c:extLst>
            <c:ext xmlns:c16="http://schemas.microsoft.com/office/drawing/2014/chart" uri="{C3380CC4-5D6E-409C-BE32-E72D297353CC}">
              <c16:uniqueId val="{0000000A-C6E1-4A07-AFA4-4DDB27FF11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958</c:v>
                </c:pt>
                <c:pt idx="2">
                  <c:v>#N/A</c:v>
                </c:pt>
                <c:pt idx="3">
                  <c:v>#N/A</c:v>
                </c:pt>
                <c:pt idx="4">
                  <c:v>824</c:v>
                </c:pt>
                <c:pt idx="5">
                  <c:v>#N/A</c:v>
                </c:pt>
                <c:pt idx="6">
                  <c:v>#N/A</c:v>
                </c:pt>
                <c:pt idx="7">
                  <c:v>588</c:v>
                </c:pt>
                <c:pt idx="8">
                  <c:v>#N/A</c:v>
                </c:pt>
                <c:pt idx="9">
                  <c:v>#N/A</c:v>
                </c:pt>
                <c:pt idx="10">
                  <c:v>267</c:v>
                </c:pt>
                <c:pt idx="11">
                  <c:v>#N/A</c:v>
                </c:pt>
                <c:pt idx="12">
                  <c:v>#N/A</c:v>
                </c:pt>
                <c:pt idx="13">
                  <c:v>0</c:v>
                </c:pt>
                <c:pt idx="14">
                  <c:v>#N/A</c:v>
                </c:pt>
              </c:numCache>
            </c:numRef>
          </c:val>
          <c:smooth val="0"/>
          <c:extLst>
            <c:ext xmlns:c16="http://schemas.microsoft.com/office/drawing/2014/chart" uri="{C3380CC4-5D6E-409C-BE32-E72D297353CC}">
              <c16:uniqueId val="{0000000B-C6E1-4A07-AFA4-4DDB27FF11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1131</c:v>
                </c:pt>
                <c:pt idx="1">
                  <c:v>1289</c:v>
                </c:pt>
                <c:pt idx="2">
                  <c:v>1378</c:v>
                </c:pt>
              </c:numCache>
            </c:numRef>
          </c:val>
          <c:extLst>
            <c:ext xmlns:c16="http://schemas.microsoft.com/office/drawing/2014/chart" uri="{C3380CC4-5D6E-409C-BE32-E72D297353CC}">
              <c16:uniqueId val="{00000000-9606-485A-A73D-1F978244ED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152</c:v>
                </c:pt>
                <c:pt idx="1">
                  <c:v>152</c:v>
                </c:pt>
                <c:pt idx="2">
                  <c:v>164</c:v>
                </c:pt>
              </c:numCache>
            </c:numRef>
          </c:val>
          <c:extLst>
            <c:ext xmlns:c16="http://schemas.microsoft.com/office/drawing/2014/chart" uri="{C3380CC4-5D6E-409C-BE32-E72D297353CC}">
              <c16:uniqueId val="{00000001-9606-485A-A73D-1F978244ED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584</c:v>
                </c:pt>
                <c:pt idx="1">
                  <c:v>501</c:v>
                </c:pt>
                <c:pt idx="2">
                  <c:v>489</c:v>
                </c:pt>
              </c:numCache>
            </c:numRef>
          </c:val>
          <c:extLst>
            <c:ext xmlns:c16="http://schemas.microsoft.com/office/drawing/2014/chart" uri="{C3380CC4-5D6E-409C-BE32-E72D297353CC}">
              <c16:uniqueId val="{00000002-9606-485A-A73D-1F978244ED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6,552
6,482
100.69
5,027,656
4,826,235
161,303
2,773,109
3,043,049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基準財政収入額は、土地評価額の下落等に伴う固定資産税の減収等により、前年度から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百万円減少した。一方で、基準財政需要額は、人口減少及び少子高齢化（令和５年度末高齢化率</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ポイント）に伴う、高齢者保健福祉費の増加等により、前年度から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百万円増加したことで、財政力指数は、前年度から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今後も人口減少及び少子高齢化の進行が予測されるため、更なる経費削減に努め、財政基盤強化を図っていく。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65617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3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41</xdr:row>
      <xdr:rowOff>170039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分子となる経常経費充当一般財源は、人件費、</a:t>
          </a:r>
          <a:r>
            <a:rPr kumimoji="1" lang="ja-JP" altLang="en-US" sz="1300">
              <a:latin typeface="ＭＳ Ｐゴシック" panose="020B0600070205080204" pitchFamily="50" charset="-128"/>
              <a:ea typeface="ＭＳ Ｐゴシック" panose="020B0600070205080204" pitchFamily="50" charset="-128"/>
            </a:rPr>
            <a:t>物件費、補助費等の増加により、前年度から</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百万円増加し、分母となる経常一般財源は、臨時財政対策債の減少はあるものの、地方交付税の増加により、前年度から</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これにより、分子の増加が分母の増加を上回り、経常収支比率は前年度から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引き続き類似団体内平均値を上回っていることから、事務事業の見直しにより、経常経費の削減を図っていく。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153035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30654"/>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163619</xdr:rowOff>
    </xdr:from>
    <xdr:to>
      <xdr:col>19</xdr:col>
      <xdr:colOff>133350</xdr:colOff>
      <xdr:row>62</xdr:row>
      <xdr:rowOff>100754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2206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163619</xdr:rowOff>
    </xdr:from>
    <xdr:to>
      <xdr:col>15</xdr:col>
      <xdr:colOff>82550</xdr:colOff>
      <xdr:row>62</xdr:row>
      <xdr:rowOff>108796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2206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62</xdr:row>
      <xdr:rowOff>112819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386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74312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112819</xdr:rowOff>
    </xdr:from>
    <xdr:to>
      <xdr:col>15</xdr:col>
      <xdr:colOff>133350</xdr:colOff>
      <xdr:row>62</xdr:row>
      <xdr:rowOff>42969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27746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類似団体内平均値と比較して低くなっているのは、人件費が主な要因となっているが、人口は年々減少しているのに対して、物件費及び維持補修費は増加傾向にある。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3,189</a:t>
          </a:r>
          <a:r>
            <a:rPr kumimoji="1" lang="ja-JP" altLang="en-US" sz="1300">
              <a:latin typeface="ＭＳ Ｐゴシック" panose="020B0600070205080204" pitchFamily="50" charset="-128"/>
              <a:ea typeface="ＭＳ Ｐゴシック" panose="020B0600070205080204" pitchFamily="50" charset="-128"/>
            </a:rPr>
            <a:t>円減少しているため、更なる削減に努めて経費の適正化を図っていく。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70487</xdr:rowOff>
    </xdr:from>
    <xdr:to>
      <xdr:col>23</xdr:col>
      <xdr:colOff>133350</xdr:colOff>
      <xdr:row>82</xdr:row>
      <xdr:rowOff>74761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29387"/>
          <a:ext cx="8382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53730</xdr:rowOff>
    </xdr:from>
    <xdr:to>
      <xdr:col>19</xdr:col>
      <xdr:colOff>133350</xdr:colOff>
      <xdr:row>82</xdr:row>
      <xdr:rowOff>74761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263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34423</xdr:rowOff>
    </xdr:from>
    <xdr:to>
      <xdr:col>15</xdr:col>
      <xdr:colOff>82550</xdr:colOff>
      <xdr:row>82</xdr:row>
      <xdr:rowOff>53730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3323"/>
          <a:ext cx="889000" cy="1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30390</xdr:rowOff>
    </xdr:from>
    <xdr:to>
      <xdr:col>11</xdr:col>
      <xdr:colOff>31750</xdr:colOff>
      <xdr:row>82</xdr:row>
      <xdr:rowOff>34423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9290"/>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19687</xdr:rowOff>
    </xdr:from>
    <xdr:to>
      <xdr:col>23</xdr:col>
      <xdr:colOff>184150</xdr:colOff>
      <xdr:row>82</xdr:row>
      <xdr:rowOff>121287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112414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23961</xdr:rowOff>
    </xdr:from>
    <xdr:to>
      <xdr:col>19</xdr:col>
      <xdr:colOff>184150</xdr:colOff>
      <xdr:row>82</xdr:row>
      <xdr:rowOff>125561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135738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2930</xdr:rowOff>
    </xdr:from>
    <xdr:to>
      <xdr:col>15</xdr:col>
      <xdr:colOff>133350</xdr:colOff>
      <xdr:row>82</xdr:row>
      <xdr:rowOff>104530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114707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155073</xdr:rowOff>
    </xdr:from>
    <xdr:to>
      <xdr:col>11</xdr:col>
      <xdr:colOff>82550</xdr:colOff>
      <xdr:row>82</xdr:row>
      <xdr:rowOff>85223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95400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151040</xdr:rowOff>
    </xdr:from>
    <xdr:to>
      <xdr:col>7</xdr:col>
      <xdr:colOff>31750</xdr:colOff>
      <xdr:row>82</xdr:row>
      <xdr:rowOff>81190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91367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ポイント上昇したが、全国町村平均値より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ポイント、類似団体内平均値より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前年度から上昇した要因は、ラスパイレス指数の高い若年層職員の占める割合が増加したことが主な要因と考えている。今後も事務の合理化を進め、職員給与体系に留意していく。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54732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164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43241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3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134257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157238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245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20459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職員数が前年度から２名増となったことに加え、人口減少に伴い、人口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ポイント上昇したが、依然として類似団体内平均値を下回っている状況である。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採用においては、新卒採用だけではなく、中途採用を実施して職員確保に努めているが、中途退職や採用内定者の辞退など、人材確保に苦慮しているため、自治体ＤＸの推進等により、事務事業の効率化等を図るとともに、定員管理計画に基づいた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134662</xdr:rowOff>
    </xdr:from>
    <xdr:to>
      <xdr:col>81</xdr:col>
      <xdr:colOff>44450</xdr:colOff>
      <xdr:row>62</xdr:row>
      <xdr:rowOff>14690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3112"/>
          <a:ext cx="8382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121793</xdr:rowOff>
    </xdr:from>
    <xdr:to>
      <xdr:col>77</xdr:col>
      <xdr:colOff>44450</xdr:colOff>
      <xdr:row>61</xdr:row>
      <xdr:rowOff>134662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80243"/>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102489</xdr:rowOff>
    </xdr:from>
    <xdr:to>
      <xdr:col>72</xdr:col>
      <xdr:colOff>203200</xdr:colOff>
      <xdr:row>61</xdr:row>
      <xdr:rowOff>121793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6093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69511</xdr:rowOff>
    </xdr:from>
    <xdr:to>
      <xdr:col>68</xdr:col>
      <xdr:colOff>152400</xdr:colOff>
      <xdr:row>61</xdr:row>
      <xdr:rowOff>102489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27961"/>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135340</xdr:rowOff>
    </xdr:from>
    <xdr:to>
      <xdr:col>81</xdr:col>
      <xdr:colOff>95250</xdr:colOff>
      <xdr:row>62</xdr:row>
      <xdr:rowOff>65490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151867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83862</xdr:rowOff>
    </xdr:from>
    <xdr:to>
      <xdr:col>77</xdr:col>
      <xdr:colOff>95250</xdr:colOff>
      <xdr:row>62</xdr:row>
      <xdr:rowOff>14012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24189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1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70993</xdr:rowOff>
    </xdr:from>
    <xdr:to>
      <xdr:col>73</xdr:col>
      <xdr:colOff>44450</xdr:colOff>
      <xdr:row>62</xdr:row>
      <xdr:rowOff>1143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51689</xdr:rowOff>
    </xdr:from>
    <xdr:to>
      <xdr:col>68</xdr:col>
      <xdr:colOff>203200</xdr:colOff>
      <xdr:row>61</xdr:row>
      <xdr:rowOff>153289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163466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7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18711</xdr:rowOff>
    </xdr:from>
    <xdr:to>
      <xdr:col>64</xdr:col>
      <xdr:colOff>152400</xdr:colOff>
      <xdr:row>61</xdr:row>
      <xdr:rowOff>120311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130488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ポイント低下した要因は、平成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年度の庁舎建設事業に充てた一般単独事業債の償還終了等に伴い、元利償還金が減少したことと、一部事務組合起債償還に係る負担金が減少したこと等により、分子が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減少し、普通交付税の増加等により、分母となる標準財政規模が増加したことが主な要因である。今後に控えている大型事業による多額の町債発行により、実質公債費比率の上昇が懸念されるため、特定財源の積極的な導入に努め、公債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1524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305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1524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39</xdr:row>
      <xdr:rowOff>144018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3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122174</xdr:rowOff>
    </xdr:from>
    <xdr:to>
      <xdr:col>77</xdr:col>
      <xdr:colOff>95250</xdr:colOff>
      <xdr:row>40</xdr:row>
      <xdr:rowOff>52324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62501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決算剰余金を財源とした財政調整基金への積立（</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百万円）等による充当可能基金の増加と算入公債費の増加に伴う基準財政需要額算入見込額の増加により、充当可能財源が将来負担額を上回ったことで、将来負担比率はマイナス数値となった。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今後に控えるている大型事業の実施にあたっては、町債発行が不可欠であるため、起債と償還のバランスを考慮しつつ、将来世代への過度の負担とならないよう、財政の健全化に努めていく。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93889</xdr:rowOff>
    </xdr:from>
    <xdr:to>
      <xdr:col>77</xdr:col>
      <xdr:colOff>44450</xdr:colOff>
      <xdr:row>15</xdr:row>
      <xdr:rowOff>130991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94189"/>
          <a:ext cx="889000" cy="20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130991</xdr:rowOff>
    </xdr:from>
    <xdr:to>
      <xdr:col>72</xdr:col>
      <xdr:colOff>203200</xdr:colOff>
      <xdr:row>16</xdr:row>
      <xdr:rowOff>169817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02741"/>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169817</xdr:rowOff>
    </xdr:from>
    <xdr:to>
      <xdr:col>68</xdr:col>
      <xdr:colOff>152400</xdr:colOff>
      <xdr:row>17</xdr:row>
      <xdr:rowOff>143147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91301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43089</xdr:rowOff>
    </xdr:from>
    <xdr:to>
      <xdr:col>77</xdr:col>
      <xdr:colOff>95250</xdr:colOff>
      <xdr:row>14</xdr:row>
      <xdr:rowOff>144689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129466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29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80191</xdr:rowOff>
    </xdr:from>
    <xdr:to>
      <xdr:col>73</xdr:col>
      <xdr:colOff>44450</xdr:colOff>
      <xdr:row>16</xdr:row>
      <xdr:rowOff>10341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166568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119017</xdr:rowOff>
    </xdr:from>
    <xdr:to>
      <xdr:col>68</xdr:col>
      <xdr:colOff>203200</xdr:colOff>
      <xdr:row>17</xdr:row>
      <xdr:rowOff>49167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33944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4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92347</xdr:rowOff>
    </xdr:from>
    <xdr:to>
      <xdr:col>64</xdr:col>
      <xdr:colOff>152400</xdr:colOff>
      <xdr:row>18</xdr:row>
      <xdr:rowOff>22497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6,552
6,482
100.69
5,027,656
4,826,235
161,303
2,773,109
3,043,049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職員数の増加と人事院勧告に基づく職員給与改定等により、経常経費充当一般財源が前年度から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百万円増加したが、分母となる経常一般財源についても</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百万円増加したことから、経常収支比率は前年度から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ポイントの上昇に留まった。</a:t>
          </a:r>
        </a:p>
        <a:p>
          <a:r>
            <a:rPr kumimoji="1" lang="ja-JP" altLang="en-US" sz="1300">
              <a:latin typeface="ＭＳ Ｐゴシック" panose="020B0600070205080204" pitchFamily="50" charset="-128"/>
              <a:ea typeface="ＭＳ Ｐゴシック" panose="020B0600070205080204" pitchFamily="50" charset="-128"/>
            </a:rPr>
            <a:t>　類似団体内平均値より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ポイント下回っており、引き続き事務事業の効率化等を図り、人件費の抑制に努めていく。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6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河津バガテル公園指定管理料や庁舎内ネットワーク更新業務委託料等の増加により、経常経費充当一般財源が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百万円増加したことに加え、分母となる経常一般財源が</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百万円減少したことから、経常収支比率は前年度から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ポイント上回っており、依然として高い数値で推移している。</a:t>
          </a:r>
        </a:p>
        <a:p>
          <a:r>
            <a:rPr kumimoji="1" lang="ja-JP" altLang="en-US" sz="1200">
              <a:latin typeface="ＭＳ Ｐゴシック" panose="020B0600070205080204" pitchFamily="50" charset="-128"/>
              <a:ea typeface="ＭＳ Ｐゴシック" panose="020B0600070205080204" pitchFamily="50" charset="-128"/>
            </a:rPr>
            <a:t>　今後も物価高騰の影響による、光熱水費、燃料費、委託料等の増加が懸念されるため、各経費の抑制に努めていく。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58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xdr:rowOff>
    </xdr:from>
    <xdr:to>
      <xdr:col>78</xdr:col>
      <xdr:colOff>69850</xdr:colOff>
      <xdr:row>18</xdr:row>
      <xdr:rowOff>72136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89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89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90424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85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124206</xdr:rowOff>
    </xdr:from>
    <xdr:to>
      <xdr:col>74</xdr:col>
      <xdr:colOff>31750</xdr:colOff>
      <xdr:row>18</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39133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少子化に伴い、児童手当給付費が減少したものの、障害者支援費や保育所委託料は増加となったことで、経常経費充当一般財源が前年度から７百万円増加し、経常収支比率は前年度から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今後も少子化対策や高齢者福祉に要する扶助費の増額が見込まれるため、各種手当等の内容精査を行うなど、扶助費の適正な支給に努めていく。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5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百万円減少し、経常収支比率は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ポイント低下した。今後も公共施設等総合管理計画に基づき経費削減に努めていく。</a:t>
          </a:r>
        </a:p>
        <a:p>
          <a:r>
            <a:rPr kumimoji="1" lang="ja-JP" altLang="en-US" sz="1300">
              <a:latin typeface="ＭＳ Ｐゴシック" panose="020B0600070205080204" pitchFamily="50" charset="-128"/>
              <a:ea typeface="ＭＳ Ｐゴシック" panose="020B0600070205080204" pitchFamily="50" charset="-128"/>
            </a:rPr>
            <a:t>　繰出金は、経常経費充当一般財源が前年度から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百万円増加し、経常収支比率は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ポイント上昇した。今後も各事業に対応した計画策定及び財政運営により、繰出金の抑制に努めていく。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46990</xdr:rowOff>
    </xdr:from>
    <xdr:to>
      <xdr:col>82</xdr:col>
      <xdr:colOff>107950</xdr:colOff>
      <xdr:row>53</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133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46990</xdr:rowOff>
    </xdr:from>
    <xdr:to>
      <xdr:col>78</xdr:col>
      <xdr:colOff>69850</xdr:colOff>
      <xdr:row>54</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1338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66040</xdr:rowOff>
    </xdr:from>
    <xdr:to>
      <xdr:col>73</xdr:col>
      <xdr:colOff>180975</xdr:colOff>
      <xdr:row>54</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55</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354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49530</xdr:rowOff>
    </xdr:from>
    <xdr:to>
      <xdr:col>82</xdr:col>
      <xdr:colOff>158750</xdr:colOff>
      <xdr:row>53</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129557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167640</xdr:rowOff>
    </xdr:from>
    <xdr:to>
      <xdr:col>78</xdr:col>
      <xdr:colOff>120650</xdr:colOff>
      <xdr:row>53</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107967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xdr:rowOff>
    </xdr:from>
    <xdr:to>
      <xdr:col>74</xdr:col>
      <xdr:colOff>31750</xdr:colOff>
      <xdr:row>54</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127017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一部事務組合東河環境センター等の負担金の増額により、経常経費充当一般財源が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百万円増加したことに加え、分母となる経常一般財源が</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一部事務組合に対する負担金が補助費等の過半を占めているため、その他の補助金について、事業の精査や見直しにより、経費削減を図っていく。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127000</xdr:rowOff>
    </xdr:from>
    <xdr:to>
      <xdr:col>82</xdr:col>
      <xdr:colOff>107950</xdr:colOff>
      <xdr:row>41</xdr:row>
      <xdr:rowOff>14986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9850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120142</xdr:rowOff>
    </xdr:from>
    <xdr:to>
      <xdr:col>78</xdr:col>
      <xdr:colOff>69850</xdr:colOff>
      <xdr:row>40</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8066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39</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146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14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135636</xdr:rowOff>
    </xdr:from>
    <xdr:to>
      <xdr:col>82</xdr:col>
      <xdr:colOff>158750</xdr:colOff>
      <xdr:row>41</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44213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162577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69342</xdr:rowOff>
    </xdr:from>
    <xdr:to>
      <xdr:col>74</xdr:col>
      <xdr:colOff>31750</xdr:colOff>
      <xdr:row>39</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155719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償還終了額に対して、償還開始額が下回ったことにより経常経費充当一般財源は前年度から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百万円減少し、経常収支比率は前年度から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今後に控えている大型事業による多額の町債発行により、数値の上昇が懸念されるため、起債と償還のバランスを考慮して、公債費の抑制に努めていく。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247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628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75</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23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xdr:rowOff>
    </xdr:from>
    <xdr:to>
      <xdr:col>24</xdr:col>
      <xdr:colOff>76200</xdr:colOff>
      <xdr:row>75</xdr:row>
      <xdr:rowOff>116840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31767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公債費以外の経常経費充当一般財源の総額は</a:t>
          </a:r>
          <a:r>
            <a:rPr kumimoji="1" lang="en-US" altLang="ja-JP" sz="1300">
              <a:latin typeface="ＭＳ Ｐゴシック" panose="020B0600070205080204" pitchFamily="50" charset="-128"/>
              <a:ea typeface="ＭＳ Ｐゴシック" panose="020B0600070205080204" pitchFamily="50" charset="-128"/>
            </a:rPr>
            <a:t>2,259</a:t>
          </a:r>
          <a:r>
            <a:rPr kumimoji="1" lang="ja-JP" altLang="en-US" sz="1300">
              <a:latin typeface="ＭＳ Ｐゴシック" panose="020B0600070205080204" pitchFamily="50" charset="-128"/>
              <a:ea typeface="ＭＳ Ｐゴシック" panose="020B0600070205080204" pitchFamily="50" charset="-128"/>
            </a:rPr>
            <a:t>百万円で、前年度から</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百万円増加し、経常収支比率は、前年度から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ポイント上昇した。維持補修費以外のすべての項目において、経常経費充当一般財源が増加してるため、事務事業の精査によるコスト削減とともに、自主財源の増加に努めて数値上昇を抑制していく。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153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142239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16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78</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162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92711</xdr:rowOff>
    </xdr:from>
    <xdr:to>
      <xdr:col>69</xdr:col>
      <xdr:colOff>92075</xdr:colOff>
      <xdr:row>78</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6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154957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171364</xdr:rowOff>
    </xdr:from>
    <xdr:to>
      <xdr:col>29</xdr:col>
      <xdr:colOff>127000</xdr:colOff>
      <xdr:row>19</xdr:row>
      <xdr:rowOff>40833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05089"/>
          <a:ext cx="6477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40833</xdr:rowOff>
    </xdr:from>
    <xdr:to>
      <xdr:col>26</xdr:col>
      <xdr:colOff>50800</xdr:colOff>
      <xdr:row>19</xdr:row>
      <xdr:rowOff>56218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6008"/>
          <a:ext cx="698500" cy="15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56218</xdr:rowOff>
    </xdr:from>
    <xdr:to>
      <xdr:col>22</xdr:col>
      <xdr:colOff>114300</xdr:colOff>
      <xdr:row>19</xdr:row>
      <xdr:rowOff>101694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61393"/>
          <a:ext cx="698500" cy="4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78240</xdr:rowOff>
    </xdr:from>
    <xdr:to>
      <xdr:col>18</xdr:col>
      <xdr:colOff>177800</xdr:colOff>
      <xdr:row>19</xdr:row>
      <xdr:rowOff>101694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83415"/>
          <a:ext cx="698500" cy="2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120564</xdr:rowOff>
    </xdr:from>
    <xdr:to>
      <xdr:col>29</xdr:col>
      <xdr:colOff>177800</xdr:colOff>
      <xdr:row>19</xdr:row>
      <xdr:rowOff>50714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5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92641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161483</xdr:rowOff>
    </xdr:from>
    <xdr:to>
      <xdr:col>26</xdr:col>
      <xdr:colOff>101600</xdr:colOff>
      <xdr:row>19</xdr:row>
      <xdr:rowOff>91633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76410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5418</xdr:rowOff>
    </xdr:from>
    <xdr:to>
      <xdr:col>22</xdr:col>
      <xdr:colOff>165100</xdr:colOff>
      <xdr:row>19</xdr:row>
      <xdr:rowOff>107018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1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91795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50894</xdr:rowOff>
    </xdr:from>
    <xdr:to>
      <xdr:col>19</xdr:col>
      <xdr:colOff>38100</xdr:colOff>
      <xdr:row>19</xdr:row>
      <xdr:rowOff>152494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137271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4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27440</xdr:rowOff>
    </xdr:from>
    <xdr:to>
      <xdr:col>15</xdr:col>
      <xdr:colOff>101600</xdr:colOff>
      <xdr:row>19</xdr:row>
      <xdr:rowOff>129040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3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113817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93755</xdr:rowOff>
    </xdr:from>
    <xdr:to>
      <xdr:col>29</xdr:col>
      <xdr:colOff>127000</xdr:colOff>
      <xdr:row>37</xdr:row>
      <xdr:rowOff>151754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18455"/>
          <a:ext cx="647700" cy="57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93755</xdr:rowOff>
    </xdr:from>
    <xdr:to>
      <xdr:col>26</xdr:col>
      <xdr:colOff>50800</xdr:colOff>
      <xdr:row>37</xdr:row>
      <xdr:rowOff>106573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18455"/>
          <a:ext cx="698500" cy="1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106573</xdr:rowOff>
    </xdr:from>
    <xdr:to>
      <xdr:col>22</xdr:col>
      <xdr:colOff>114300</xdr:colOff>
      <xdr:row>37</xdr:row>
      <xdr:rowOff>148325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31273"/>
          <a:ext cx="698500" cy="4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148325</xdr:rowOff>
    </xdr:from>
    <xdr:to>
      <xdr:col>18</xdr:col>
      <xdr:colOff>177800</xdr:colOff>
      <xdr:row>37</xdr:row>
      <xdr:rowOff>187481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73025"/>
          <a:ext cx="698500" cy="3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100954</xdr:rowOff>
    </xdr:from>
    <xdr:to>
      <xdr:col>29</xdr:col>
      <xdr:colOff>177800</xdr:colOff>
      <xdr:row>37</xdr:row>
      <xdr:rowOff>202554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2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73031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42955</xdr:rowOff>
    </xdr:from>
    <xdr:to>
      <xdr:col>26</xdr:col>
      <xdr:colOff>101600</xdr:colOff>
      <xdr:row>37</xdr:row>
      <xdr:rowOff>144555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6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129332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54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55773</xdr:rowOff>
    </xdr:from>
    <xdr:to>
      <xdr:col>22</xdr:col>
      <xdr:colOff>165100</xdr:colOff>
      <xdr:row>37</xdr:row>
      <xdr:rowOff>157373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8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142150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6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97525</xdr:rowOff>
    </xdr:from>
    <xdr:to>
      <xdr:col>19</xdr:col>
      <xdr:colOff>38100</xdr:colOff>
      <xdr:row>37</xdr:row>
      <xdr:rowOff>199125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2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183902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136681</xdr:rowOff>
    </xdr:from>
    <xdr:to>
      <xdr:col>15</xdr:col>
      <xdr:colOff>101600</xdr:colOff>
      <xdr:row>37</xdr:row>
      <xdr:rowOff>238281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6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223058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6,552
6,482
100.69
5,027,656
4,826,235
161,303
2,773,109
3,043,049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116550</xdr:rowOff>
    </xdr:from>
    <xdr:to>
      <xdr:col>24</xdr:col>
      <xdr:colOff>63500</xdr:colOff>
      <xdr:row>36</xdr:row>
      <xdr:rowOff>158057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8750"/>
          <a:ext cx="8382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151831</xdr:rowOff>
    </xdr:from>
    <xdr:to>
      <xdr:col>19</xdr:col>
      <xdr:colOff>177800</xdr:colOff>
      <xdr:row>36</xdr:row>
      <xdr:rowOff>158057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4031"/>
          <a:ext cx="8890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151831</xdr:rowOff>
    </xdr:from>
    <xdr:to>
      <xdr:col>15</xdr:col>
      <xdr:colOff>50800</xdr:colOff>
      <xdr:row>37</xdr:row>
      <xdr:rowOff>23830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4031"/>
          <a:ext cx="889000" cy="4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23830</xdr:rowOff>
    </xdr:from>
    <xdr:to>
      <xdr:col>10</xdr:col>
      <xdr:colOff>114300</xdr:colOff>
      <xdr:row>37</xdr:row>
      <xdr:rowOff>110607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7480"/>
          <a:ext cx="8890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65750</xdr:rowOff>
    </xdr:from>
    <xdr:to>
      <xdr:col>24</xdr:col>
      <xdr:colOff>114300</xdr:colOff>
      <xdr:row>36</xdr:row>
      <xdr:rowOff>167350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44177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107257</xdr:rowOff>
    </xdr:from>
    <xdr:to>
      <xdr:col>20</xdr:col>
      <xdr:colOff>38100</xdr:colOff>
      <xdr:row>37</xdr:row>
      <xdr:rowOff>37407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28534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7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101031</xdr:rowOff>
    </xdr:from>
    <xdr:to>
      <xdr:col>15</xdr:col>
      <xdr:colOff>101600</xdr:colOff>
      <xdr:row>37</xdr:row>
      <xdr:rowOff>31181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22308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6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144480</xdr:rowOff>
    </xdr:from>
    <xdr:to>
      <xdr:col>10</xdr:col>
      <xdr:colOff>165100</xdr:colOff>
      <xdr:row>37</xdr:row>
      <xdr:rowOff>74630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65757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59807</xdr:rowOff>
    </xdr:from>
    <xdr:to>
      <xdr:col>6</xdr:col>
      <xdr:colOff>38100</xdr:colOff>
      <xdr:row>37</xdr:row>
      <xdr:rowOff>161407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152534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41910</xdr:rowOff>
    </xdr:from>
    <xdr:to>
      <xdr:col>24</xdr:col>
      <xdr:colOff>63500</xdr:colOff>
      <xdr:row>58</xdr:row>
      <xdr:rowOff>52212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86010"/>
          <a:ext cx="8382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41910</xdr:rowOff>
    </xdr:from>
    <xdr:to>
      <xdr:col>19</xdr:col>
      <xdr:colOff>177800</xdr:colOff>
      <xdr:row>58</xdr:row>
      <xdr:rowOff>64674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86010"/>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64674</xdr:rowOff>
    </xdr:from>
    <xdr:to>
      <xdr:col>15</xdr:col>
      <xdr:colOff>50800</xdr:colOff>
      <xdr:row>58</xdr:row>
      <xdr:rowOff>76076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8774"/>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70020</xdr:rowOff>
    </xdr:from>
    <xdr:to>
      <xdr:col>10</xdr:col>
      <xdr:colOff>114300</xdr:colOff>
      <xdr:row>58</xdr:row>
      <xdr:rowOff>76076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14120"/>
          <a:ext cx="8890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1412</xdr:rowOff>
    </xdr:from>
    <xdr:to>
      <xdr:col>24</xdr:col>
      <xdr:colOff>114300</xdr:colOff>
      <xdr:row>58</xdr:row>
      <xdr:rowOff>103012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83837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2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13874</xdr:rowOff>
    </xdr:from>
    <xdr:to>
      <xdr:col>15</xdr:col>
      <xdr:colOff>101600</xdr:colOff>
      <xdr:row>58</xdr:row>
      <xdr:rowOff>115474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106601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5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25276</xdr:rowOff>
    </xdr:from>
    <xdr:to>
      <xdr:col>10</xdr:col>
      <xdr:colOff>165100</xdr:colOff>
      <xdr:row>58</xdr:row>
      <xdr:rowOff>126876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118003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6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19220</xdr:rowOff>
    </xdr:from>
    <xdr:to>
      <xdr:col>6</xdr:col>
      <xdr:colOff>38100</xdr:colOff>
      <xdr:row>58</xdr:row>
      <xdr:rowOff>120820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111947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5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142881</xdr:rowOff>
    </xdr:from>
    <xdr:to>
      <xdr:col>24</xdr:col>
      <xdr:colOff>63500</xdr:colOff>
      <xdr:row>78</xdr:row>
      <xdr:rowOff>9646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44531"/>
          <a:ext cx="8382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142881</xdr:rowOff>
    </xdr:from>
    <xdr:to>
      <xdr:col>19</xdr:col>
      <xdr:colOff>177800</xdr:colOff>
      <xdr:row>78</xdr:row>
      <xdr:rowOff>30868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44531"/>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30868</xdr:rowOff>
    </xdr:from>
    <xdr:to>
      <xdr:col>15</xdr:col>
      <xdr:colOff>50800</xdr:colOff>
      <xdr:row>78</xdr:row>
      <xdr:rowOff>50946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03968"/>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159207</xdr:rowOff>
    </xdr:from>
    <xdr:to>
      <xdr:col>10</xdr:col>
      <xdr:colOff>114300</xdr:colOff>
      <xdr:row>78</xdr:row>
      <xdr:rowOff>50946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60857"/>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130296</xdr:rowOff>
    </xdr:from>
    <xdr:to>
      <xdr:col>24</xdr:col>
      <xdr:colOff>114300</xdr:colOff>
      <xdr:row>78</xdr:row>
      <xdr:rowOff>60446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108723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92081</xdr:rowOff>
    </xdr:from>
    <xdr:to>
      <xdr:col>20</xdr:col>
      <xdr:colOff>38100</xdr:colOff>
      <xdr:row>78</xdr:row>
      <xdr:rowOff>22231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38758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151518</xdr:rowOff>
    </xdr:from>
    <xdr:to>
      <xdr:col>15</xdr:col>
      <xdr:colOff>101600</xdr:colOff>
      <xdr:row>78</xdr:row>
      <xdr:rowOff>81668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72795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xdr:rowOff>
    </xdr:from>
    <xdr:to>
      <xdr:col>10</xdr:col>
      <xdr:colOff>165100</xdr:colOff>
      <xdr:row>78</xdr:row>
      <xdr:rowOff>101746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92873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6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108407</xdr:rowOff>
    </xdr:from>
    <xdr:to>
      <xdr:col>6</xdr:col>
      <xdr:colOff>38100</xdr:colOff>
      <xdr:row>78</xdr:row>
      <xdr:rowOff>38557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55084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110412</xdr:rowOff>
    </xdr:from>
    <xdr:to>
      <xdr:col>24</xdr:col>
      <xdr:colOff>63500</xdr:colOff>
      <xdr:row>97</xdr:row>
      <xdr:rowOff>134296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41062"/>
          <a:ext cx="8382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44045</xdr:rowOff>
    </xdr:from>
    <xdr:to>
      <xdr:col>19</xdr:col>
      <xdr:colOff>177800</xdr:colOff>
      <xdr:row>97</xdr:row>
      <xdr:rowOff>134296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74695"/>
          <a:ext cx="889000" cy="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44045</xdr:rowOff>
    </xdr:from>
    <xdr:to>
      <xdr:col>15</xdr:col>
      <xdr:colOff>50800</xdr:colOff>
      <xdr:row>98</xdr:row>
      <xdr:rowOff>83765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4695"/>
          <a:ext cx="889000" cy="2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83765</xdr:rowOff>
    </xdr:from>
    <xdr:to>
      <xdr:col>10</xdr:col>
      <xdr:colOff>114300</xdr:colOff>
      <xdr:row>98</xdr:row>
      <xdr:rowOff>85942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85865"/>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59612</xdr:rowOff>
    </xdr:from>
    <xdr:to>
      <xdr:col>24</xdr:col>
      <xdr:colOff>114300</xdr:colOff>
      <xdr:row>97</xdr:row>
      <xdr:rowOff>161212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38039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83496</xdr:rowOff>
    </xdr:from>
    <xdr:to>
      <xdr:col>20</xdr:col>
      <xdr:colOff>38100</xdr:colOff>
      <xdr:row>98</xdr:row>
      <xdr:rowOff>13646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164695</xdr:rowOff>
    </xdr:from>
    <xdr:to>
      <xdr:col>15</xdr:col>
      <xdr:colOff>101600</xdr:colOff>
      <xdr:row>97</xdr:row>
      <xdr:rowOff>94845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85972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32965</xdr:rowOff>
    </xdr:from>
    <xdr:to>
      <xdr:col>10</xdr:col>
      <xdr:colOff>165100</xdr:colOff>
      <xdr:row>98</xdr:row>
      <xdr:rowOff>134565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125692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35142</xdr:rowOff>
    </xdr:from>
    <xdr:to>
      <xdr:col>6</xdr:col>
      <xdr:colOff>38100</xdr:colOff>
      <xdr:row>98</xdr:row>
      <xdr:rowOff>136742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127869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22615</xdr:rowOff>
    </xdr:from>
    <xdr:to>
      <xdr:col>55</xdr:col>
      <xdr:colOff>0</xdr:colOff>
      <xdr:row>36</xdr:row>
      <xdr:rowOff>56147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94815"/>
          <a:ext cx="838200" cy="3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56147</xdr:rowOff>
    </xdr:from>
    <xdr:to>
      <xdr:col>50</xdr:col>
      <xdr:colOff>114300</xdr:colOff>
      <xdr:row>36</xdr:row>
      <xdr:rowOff>92174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28347"/>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153344</xdr:rowOff>
    </xdr:from>
    <xdr:to>
      <xdr:col>45</xdr:col>
      <xdr:colOff>177800</xdr:colOff>
      <xdr:row>36</xdr:row>
      <xdr:rowOff>92174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82644"/>
          <a:ext cx="889000" cy="28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153344</xdr:rowOff>
    </xdr:from>
    <xdr:to>
      <xdr:col>41</xdr:col>
      <xdr:colOff>50800</xdr:colOff>
      <xdr:row>37</xdr:row>
      <xdr:rowOff>42836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82644"/>
          <a:ext cx="889000" cy="4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143265</xdr:rowOff>
    </xdr:from>
    <xdr:to>
      <xdr:col>55</xdr:col>
      <xdr:colOff>50800</xdr:colOff>
      <xdr:row>36</xdr:row>
      <xdr:rowOff>73415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166142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9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5347</xdr:rowOff>
    </xdr:from>
    <xdr:to>
      <xdr:col>50</xdr:col>
      <xdr:colOff>165100</xdr:colOff>
      <xdr:row>36</xdr:row>
      <xdr:rowOff>106947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123474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41374</xdr:rowOff>
    </xdr:from>
    <xdr:to>
      <xdr:col>46</xdr:col>
      <xdr:colOff>38100</xdr:colOff>
      <xdr:row>36</xdr:row>
      <xdr:rowOff>142974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159501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8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102544</xdr:rowOff>
    </xdr:from>
    <xdr:to>
      <xdr:col>41</xdr:col>
      <xdr:colOff>101600</xdr:colOff>
      <xdr:row>35</xdr:row>
      <xdr:rowOff>32694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49221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0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163486</xdr:rowOff>
    </xdr:from>
    <xdr:to>
      <xdr:col>36</xdr:col>
      <xdr:colOff>165100</xdr:colOff>
      <xdr:row>37</xdr:row>
      <xdr:rowOff>93636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110163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1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84634</xdr:rowOff>
    </xdr:from>
    <xdr:to>
      <xdr:col>55</xdr:col>
      <xdr:colOff>0</xdr:colOff>
      <xdr:row>58</xdr:row>
      <xdr:rowOff>95167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8734"/>
          <a:ext cx="838200" cy="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95167</xdr:rowOff>
    </xdr:from>
    <xdr:to>
      <xdr:col>50</xdr:col>
      <xdr:colOff>114300</xdr:colOff>
      <xdr:row>58</xdr:row>
      <xdr:rowOff>110654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39267"/>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104803</xdr:rowOff>
    </xdr:from>
    <xdr:to>
      <xdr:col>45</xdr:col>
      <xdr:colOff>177800</xdr:colOff>
      <xdr:row>58</xdr:row>
      <xdr:rowOff>110654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48903"/>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104803</xdr:rowOff>
    </xdr:from>
    <xdr:to>
      <xdr:col>41</xdr:col>
      <xdr:colOff>50800</xdr:colOff>
      <xdr:row>58</xdr:row>
      <xdr:rowOff>124237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48903"/>
          <a:ext cx="889000" cy="1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33834</xdr:rowOff>
    </xdr:from>
    <xdr:to>
      <xdr:col>55</xdr:col>
      <xdr:colOff>50800</xdr:colOff>
      <xdr:row>58</xdr:row>
      <xdr:rowOff>135434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44367</xdr:rowOff>
    </xdr:from>
    <xdr:to>
      <xdr:col>50</xdr:col>
      <xdr:colOff>165100</xdr:colOff>
      <xdr:row>58</xdr:row>
      <xdr:rowOff>145967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137094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59854</xdr:rowOff>
    </xdr:from>
    <xdr:to>
      <xdr:col>46</xdr:col>
      <xdr:colOff>38100</xdr:colOff>
      <xdr:row>58</xdr:row>
      <xdr:rowOff>161454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152581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54003</xdr:rowOff>
    </xdr:from>
    <xdr:to>
      <xdr:col>41</xdr:col>
      <xdr:colOff>101600</xdr:colOff>
      <xdr:row>58</xdr:row>
      <xdr:rowOff>155603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146730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73437</xdr:rowOff>
    </xdr:from>
    <xdr:to>
      <xdr:col>36</xdr:col>
      <xdr:colOff>165100</xdr:colOff>
      <xdr:row>59</xdr:row>
      <xdr:rowOff>3587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166164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118290</xdr:rowOff>
    </xdr:from>
    <xdr:to>
      <xdr:col>55</xdr:col>
      <xdr:colOff>0</xdr:colOff>
      <xdr:row>78</xdr:row>
      <xdr:rowOff>129880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1390"/>
          <a:ext cx="8382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118290</xdr:rowOff>
    </xdr:from>
    <xdr:to>
      <xdr:col>50</xdr:col>
      <xdr:colOff>114300</xdr:colOff>
      <xdr:row>78</xdr:row>
      <xdr:rowOff>126769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1390"/>
          <a:ext cx="889000" cy="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126769</xdr:rowOff>
    </xdr:from>
    <xdr:to>
      <xdr:col>45</xdr:col>
      <xdr:colOff>177800</xdr:colOff>
      <xdr:row>78</xdr:row>
      <xdr:rowOff>136959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9869"/>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136959</xdr:rowOff>
    </xdr:from>
    <xdr:to>
      <xdr:col>41</xdr:col>
      <xdr:colOff>50800</xdr:colOff>
      <xdr:row>78</xdr:row>
      <xdr:rowOff>137945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0059"/>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79080</xdr:rowOff>
    </xdr:from>
    <xdr:to>
      <xdr:col>55</xdr:col>
      <xdr:colOff>50800</xdr:colOff>
      <xdr:row>79</xdr:row>
      <xdr:rowOff>9230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67490</xdr:rowOff>
    </xdr:from>
    <xdr:to>
      <xdr:col>50</xdr:col>
      <xdr:colOff>165100</xdr:colOff>
      <xdr:row>78</xdr:row>
      <xdr:rowOff>169090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160217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75969</xdr:rowOff>
    </xdr:from>
    <xdr:to>
      <xdr:col>46</xdr:col>
      <xdr:colOff>38100</xdr:colOff>
      <xdr:row>79</xdr:row>
      <xdr:rowOff>6119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168696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86159</xdr:rowOff>
    </xdr:from>
    <xdr:to>
      <xdr:col>41</xdr:col>
      <xdr:colOff>101600</xdr:colOff>
      <xdr:row>79</xdr:row>
      <xdr:rowOff>16309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7436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87145</xdr:rowOff>
    </xdr:from>
    <xdr:to>
      <xdr:col>36</xdr:col>
      <xdr:colOff>165100</xdr:colOff>
      <xdr:row>79</xdr:row>
      <xdr:rowOff>17295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8422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151169</xdr:rowOff>
    </xdr:from>
    <xdr:to>
      <xdr:col>55</xdr:col>
      <xdr:colOff>0</xdr:colOff>
      <xdr:row>98</xdr:row>
      <xdr:rowOff>128857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81819"/>
          <a:ext cx="838200" cy="1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128857</xdr:rowOff>
    </xdr:from>
    <xdr:to>
      <xdr:col>50</xdr:col>
      <xdr:colOff>114300</xdr:colOff>
      <xdr:row>98</xdr:row>
      <xdr:rowOff>159761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30957"/>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132767</xdr:rowOff>
    </xdr:from>
    <xdr:to>
      <xdr:col>45</xdr:col>
      <xdr:colOff>177800</xdr:colOff>
      <xdr:row>98</xdr:row>
      <xdr:rowOff>159761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34867"/>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132767</xdr:rowOff>
    </xdr:from>
    <xdr:to>
      <xdr:col>41</xdr:col>
      <xdr:colOff>50800</xdr:colOff>
      <xdr:row>99</xdr:row>
      <xdr:rowOff>7520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34867"/>
          <a:ext cx="889000"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100369</xdr:rowOff>
    </xdr:from>
    <xdr:to>
      <xdr:col>55</xdr:col>
      <xdr:colOff>50800</xdr:colOff>
      <xdr:row>98</xdr:row>
      <xdr:rowOff>30519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78796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78057</xdr:rowOff>
    </xdr:from>
    <xdr:to>
      <xdr:col>50</xdr:col>
      <xdr:colOff>165100</xdr:colOff>
      <xdr:row>99</xdr:row>
      <xdr:rowOff>8207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170784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108961</xdr:rowOff>
    </xdr:from>
    <xdr:to>
      <xdr:col>46</xdr:col>
      <xdr:colOff>38100</xdr:colOff>
      <xdr:row>99</xdr:row>
      <xdr:rowOff>39111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30238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81967</xdr:rowOff>
    </xdr:from>
    <xdr:to>
      <xdr:col>41</xdr:col>
      <xdr:colOff>101600</xdr:colOff>
      <xdr:row>99</xdr:row>
      <xdr:rowOff>12117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3244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128170</xdr:rowOff>
    </xdr:from>
    <xdr:to>
      <xdr:col>36</xdr:col>
      <xdr:colOff>165100</xdr:colOff>
      <xdr:row>99</xdr:row>
      <xdr:rowOff>58320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49447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64687</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51237"/>
          <a:ext cx="889000" cy="3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30701</xdr:rowOff>
    </xdr:from>
    <xdr:to>
      <xdr:col>71</xdr:col>
      <xdr:colOff>177800</xdr:colOff>
      <xdr:row>39</xdr:row>
      <xdr:rowOff>64687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17251"/>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13887</xdr:rowOff>
    </xdr:from>
    <xdr:to>
      <xdr:col>72</xdr:col>
      <xdr:colOff>38100</xdr:colOff>
      <xdr:row>39</xdr:row>
      <xdr:rowOff>115487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106614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151351</xdr:rowOff>
    </xdr:from>
    <xdr:to>
      <xdr:col>67</xdr:col>
      <xdr:colOff>101600</xdr:colOff>
      <xdr:row>39</xdr:row>
      <xdr:rowOff>81501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72628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5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26158</xdr:rowOff>
    </xdr:from>
    <xdr:to>
      <xdr:col>85</xdr:col>
      <xdr:colOff>127000</xdr:colOff>
      <xdr:row>78</xdr:row>
      <xdr:rowOff>34520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99258"/>
          <a:ext cx="8382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23121</xdr:rowOff>
    </xdr:from>
    <xdr:to>
      <xdr:col>81</xdr:col>
      <xdr:colOff>50800</xdr:colOff>
      <xdr:row>78</xdr:row>
      <xdr:rowOff>26158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396221"/>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23121</xdr:rowOff>
    </xdr:from>
    <xdr:to>
      <xdr:col>76</xdr:col>
      <xdr:colOff>114300</xdr:colOff>
      <xdr:row>78</xdr:row>
      <xdr:rowOff>26654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96221"/>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26654</xdr:rowOff>
    </xdr:from>
    <xdr:to>
      <xdr:col>71</xdr:col>
      <xdr:colOff>177800</xdr:colOff>
      <xdr:row>78</xdr:row>
      <xdr:rowOff>34598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99754"/>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155170</xdr:rowOff>
    </xdr:from>
    <xdr:to>
      <xdr:col>85</xdr:col>
      <xdr:colOff>177800</xdr:colOff>
      <xdr:row>78</xdr:row>
      <xdr:rowOff>85320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133597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146808</xdr:rowOff>
    </xdr:from>
    <xdr:to>
      <xdr:col>81</xdr:col>
      <xdr:colOff>101600</xdr:colOff>
      <xdr:row>78</xdr:row>
      <xdr:rowOff>76958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68085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143771</xdr:rowOff>
    </xdr:from>
    <xdr:to>
      <xdr:col>76</xdr:col>
      <xdr:colOff>165100</xdr:colOff>
      <xdr:row>78</xdr:row>
      <xdr:rowOff>73921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65048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147304</xdr:rowOff>
    </xdr:from>
    <xdr:to>
      <xdr:col>72</xdr:col>
      <xdr:colOff>38100</xdr:colOff>
      <xdr:row>78</xdr:row>
      <xdr:rowOff>77454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68581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155248</xdr:rowOff>
    </xdr:from>
    <xdr:to>
      <xdr:col>67</xdr:col>
      <xdr:colOff>101600</xdr:colOff>
      <xdr:row>78</xdr:row>
      <xdr:rowOff>85398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76525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80006</xdr:rowOff>
    </xdr:from>
    <xdr:to>
      <xdr:col>85</xdr:col>
      <xdr:colOff>127000</xdr:colOff>
      <xdr:row>98</xdr:row>
      <xdr:rowOff>91554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82106"/>
          <a:ext cx="8382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3742</xdr:rowOff>
    </xdr:from>
    <xdr:to>
      <xdr:col>81</xdr:col>
      <xdr:colOff>50800</xdr:colOff>
      <xdr:row>98</xdr:row>
      <xdr:rowOff>80006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05842"/>
          <a:ext cx="889000" cy="7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3742</xdr:rowOff>
    </xdr:from>
    <xdr:to>
      <xdr:col>76</xdr:col>
      <xdr:colOff>114300</xdr:colOff>
      <xdr:row>98</xdr:row>
      <xdr:rowOff>129609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05842"/>
          <a:ext cx="889000" cy="1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129609</xdr:rowOff>
    </xdr:from>
    <xdr:to>
      <xdr:col>71</xdr:col>
      <xdr:colOff>177800</xdr:colOff>
      <xdr:row>98</xdr:row>
      <xdr:rowOff>137291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31709"/>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40754</xdr:rowOff>
    </xdr:from>
    <xdr:to>
      <xdr:col>85</xdr:col>
      <xdr:colOff>177800</xdr:colOff>
      <xdr:row>98</xdr:row>
      <xdr:rowOff>142354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127131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29206</xdr:rowOff>
    </xdr:from>
    <xdr:to>
      <xdr:col>81</xdr:col>
      <xdr:colOff>101600</xdr:colOff>
      <xdr:row>98</xdr:row>
      <xdr:rowOff>130806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121933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124392</xdr:rowOff>
    </xdr:from>
    <xdr:to>
      <xdr:col>76</xdr:col>
      <xdr:colOff>165100</xdr:colOff>
      <xdr:row>98</xdr:row>
      <xdr:rowOff>54542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45669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78809</xdr:rowOff>
    </xdr:from>
    <xdr:to>
      <xdr:col>72</xdr:col>
      <xdr:colOff>38100</xdr:colOff>
      <xdr:row>99</xdr:row>
      <xdr:rowOff>8959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7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86491</xdr:rowOff>
    </xdr:from>
    <xdr:to>
      <xdr:col>67</xdr:col>
      <xdr:colOff>101600</xdr:colOff>
      <xdr:row>99</xdr:row>
      <xdr:rowOff>16641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7768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8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131196</xdr:rowOff>
    </xdr:from>
    <xdr:to>
      <xdr:col>116</xdr:col>
      <xdr:colOff>63500</xdr:colOff>
      <xdr:row>38</xdr:row>
      <xdr:rowOff>131607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46296"/>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131607</xdr:rowOff>
    </xdr:from>
    <xdr:to>
      <xdr:col>111</xdr:col>
      <xdr:colOff>177800</xdr:colOff>
      <xdr:row>38</xdr:row>
      <xdr:rowOff>131950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4670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131745</xdr:rowOff>
    </xdr:from>
    <xdr:to>
      <xdr:col>107</xdr:col>
      <xdr:colOff>50800</xdr:colOff>
      <xdr:row>38</xdr:row>
      <xdr:rowOff>131950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4684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131745</xdr:rowOff>
    </xdr:from>
    <xdr:to>
      <xdr:col>102</xdr:col>
      <xdr:colOff>114300</xdr:colOff>
      <xdr:row>38</xdr:row>
      <xdr:rowOff>134534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4684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80396</xdr:rowOff>
    </xdr:from>
    <xdr:to>
      <xdr:col>116</xdr:col>
      <xdr:colOff>114300</xdr:colOff>
      <xdr:row>39</xdr:row>
      <xdr:rowOff>10546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166773</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80807</xdr:rowOff>
    </xdr:from>
    <xdr:to>
      <xdr:col>112</xdr:col>
      <xdr:colOff>38100</xdr:colOff>
      <xdr:row>39</xdr:row>
      <xdr:rowOff>10957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2084</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68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81150</xdr:rowOff>
    </xdr:from>
    <xdr:to>
      <xdr:col>107</xdr:col>
      <xdr:colOff>101600</xdr:colOff>
      <xdr:row>39</xdr:row>
      <xdr:rowOff>11300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2427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688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80945</xdr:rowOff>
    </xdr:from>
    <xdr:to>
      <xdr:col>102</xdr:col>
      <xdr:colOff>165100</xdr:colOff>
      <xdr:row>39</xdr:row>
      <xdr:rowOff>11095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2222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8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83734</xdr:rowOff>
    </xdr:from>
    <xdr:to>
      <xdr:col>98</xdr:col>
      <xdr:colOff>38100</xdr:colOff>
      <xdr:row>39</xdr:row>
      <xdr:rowOff>13884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5011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65100</xdr:rowOff>
    </xdr:from>
    <xdr:to>
      <xdr:col>116</xdr:col>
      <xdr:colOff>63500</xdr:colOff>
      <xdr:row>78</xdr:row>
      <xdr:rowOff>70383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38200"/>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70383</xdr:rowOff>
    </xdr:from>
    <xdr:to>
      <xdr:col>111</xdr:col>
      <xdr:colOff>177800</xdr:colOff>
      <xdr:row>78</xdr:row>
      <xdr:rowOff>104990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43483"/>
          <a:ext cx="889000" cy="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104990</xdr:rowOff>
    </xdr:from>
    <xdr:to>
      <xdr:col>107</xdr:col>
      <xdr:colOff>50800</xdr:colOff>
      <xdr:row>78</xdr:row>
      <xdr:rowOff>115139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78090"/>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115139</xdr:rowOff>
    </xdr:from>
    <xdr:to>
      <xdr:col>102</xdr:col>
      <xdr:colOff>114300</xdr:colOff>
      <xdr:row>78</xdr:row>
      <xdr:rowOff>119825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488239"/>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14300</xdr:rowOff>
    </xdr:from>
    <xdr:to>
      <xdr:col>116</xdr:col>
      <xdr:colOff>114300</xdr:colOff>
      <xdr:row>78</xdr:row>
      <xdr:rowOff>115900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164177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6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19583</xdr:rowOff>
    </xdr:from>
    <xdr:to>
      <xdr:col>112</xdr:col>
      <xdr:colOff>38100</xdr:colOff>
      <xdr:row>78</xdr:row>
      <xdr:rowOff>121183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112310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8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54190</xdr:rowOff>
    </xdr:from>
    <xdr:to>
      <xdr:col>107</xdr:col>
      <xdr:colOff>101600</xdr:colOff>
      <xdr:row>78</xdr:row>
      <xdr:rowOff>155790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146917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2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64339</xdr:rowOff>
    </xdr:from>
    <xdr:to>
      <xdr:col>102</xdr:col>
      <xdr:colOff>165100</xdr:colOff>
      <xdr:row>78</xdr:row>
      <xdr:rowOff>165939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157066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3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69025</xdr:rowOff>
    </xdr:from>
    <xdr:to>
      <xdr:col>98</xdr:col>
      <xdr:colOff>38100</xdr:colOff>
      <xdr:row>78</xdr:row>
      <xdr:rowOff>170625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161752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歳出総額の住民一人当たりは</a:t>
          </a:r>
          <a:r>
            <a:rPr kumimoji="1" lang="en-US" altLang="ja-JP" sz="1300">
              <a:latin typeface="ＭＳ Ｐゴシック" panose="020B0600070205080204" pitchFamily="50" charset="-128"/>
              <a:ea typeface="ＭＳ Ｐゴシック" panose="020B0600070205080204" pitchFamily="50" charset="-128"/>
            </a:rPr>
            <a:t>736,605</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26,237</a:t>
          </a:r>
          <a:r>
            <a:rPr kumimoji="1" lang="ja-JP" altLang="en-US" sz="1300">
              <a:latin typeface="ＭＳ Ｐゴシック" panose="020B0600070205080204" pitchFamily="50" charset="-128"/>
              <a:ea typeface="ＭＳ Ｐゴシック" panose="020B0600070205080204" pitchFamily="50" charset="-128"/>
            </a:rPr>
            <a:t>円増加した。前年度から住民一人当たりコストが上昇した項目は、人件費、扶助費、補助費等、普通建設事業費、投資及び出資金、繰出金である。人件費については、職員数の増加と人事院勧告に基づく職員給与改定等に伴い、決算額が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増加した。扶助費については、障害者支援費や保育所委託料の増加等に伴い、決算額が前年度から５百万円増加した。補助費等については、一部事務組合で運営する東河環境センターや下田地区消防組合への負担金の増加等に伴い、決算額が前年度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百万円増加した。普通建設事業費については、子育て支援センター建設事業は前年度で完了したものの、橋梁長寿命化補修工事や防災拠点施設整備工事に伴い、決算額が前年度から</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百万円増加した。投資及び出資金については、一部事務組合下田メディカルセンターへの出資金の増加に伴い、決算額が前年度から微増となった。繰出金については、国民健康保険特別会計繰出金の減少等に伴い、決算額は前年度から５百万円減少したが、人口減少に伴って、住民一人当たりコストが上昇した。一方で、住民一人当たりコストが低下した項目は、物件費、維持補修費、公債費、積立金である。物件費については、河津バガテル公園指定管理料や庁舎内ネットワーク更新業務委託料が増加したものの、行政事務包括業務委託料やスクールバス購入費等の減少に伴い、決算額は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百万円減少した。維持補修費については、小学校統合に係る施設修繕料や道路施設維持修繕料の減少等に伴い、決算額が前年度から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百万円減少した。公債費については、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５過疎対策事業債等の償還が始まったものの、</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臨時財政対策債等の償還終了したことから、決算額は前年度から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6,552
6,482
100.69
5,027,656
4,826,235
161,303
2,773,109
3,043,049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41565</xdr:rowOff>
    </xdr:from>
    <xdr:to>
      <xdr:col>24</xdr:col>
      <xdr:colOff>63500</xdr:colOff>
      <xdr:row>37</xdr:row>
      <xdr:rowOff>77978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85215"/>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77978</xdr:rowOff>
    </xdr:from>
    <xdr:to>
      <xdr:col>19</xdr:col>
      <xdr:colOff>177800</xdr:colOff>
      <xdr:row>37</xdr:row>
      <xdr:rowOff>88428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2162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152763</xdr:rowOff>
    </xdr:from>
    <xdr:to>
      <xdr:col>15</xdr:col>
      <xdr:colOff>50800</xdr:colOff>
      <xdr:row>37</xdr:row>
      <xdr:rowOff>88428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53513"/>
          <a:ext cx="889000" cy="27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152763</xdr:rowOff>
    </xdr:from>
    <xdr:to>
      <xdr:col>10</xdr:col>
      <xdr:colOff>114300</xdr:colOff>
      <xdr:row>38</xdr:row>
      <xdr:rowOff>21971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53513"/>
          <a:ext cx="889000" cy="3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162215</xdr:rowOff>
    </xdr:from>
    <xdr:to>
      <xdr:col>24</xdr:col>
      <xdr:colOff>114300</xdr:colOff>
      <xdr:row>37</xdr:row>
      <xdr:rowOff>92365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140642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27178</xdr:rowOff>
    </xdr:from>
    <xdr:to>
      <xdr:col>20</xdr:col>
      <xdr:colOff>38100</xdr:colOff>
      <xdr:row>37</xdr:row>
      <xdr:rowOff>128778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119905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37628</xdr:rowOff>
    </xdr:from>
    <xdr:to>
      <xdr:col>15</xdr:col>
      <xdr:colOff>101600</xdr:colOff>
      <xdr:row>37</xdr:row>
      <xdr:rowOff>139228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130355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7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101963</xdr:rowOff>
    </xdr:from>
    <xdr:to>
      <xdr:col>10</xdr:col>
      <xdr:colOff>165100</xdr:colOff>
      <xdr:row>36</xdr:row>
      <xdr:rowOff>32113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48640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7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142621</xdr:rowOff>
    </xdr:from>
    <xdr:to>
      <xdr:col>6</xdr:col>
      <xdr:colOff>38100</xdr:colOff>
      <xdr:row>38</xdr:row>
      <xdr:rowOff>72771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63898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102297</xdr:rowOff>
    </xdr:from>
    <xdr:to>
      <xdr:col>24</xdr:col>
      <xdr:colOff>63500</xdr:colOff>
      <xdr:row>58</xdr:row>
      <xdr:rowOff>102970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46397"/>
          <a:ext cx="8382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58353</xdr:rowOff>
    </xdr:from>
    <xdr:to>
      <xdr:col>19</xdr:col>
      <xdr:colOff>177800</xdr:colOff>
      <xdr:row>58</xdr:row>
      <xdr:rowOff>102297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02453"/>
          <a:ext cx="889000" cy="4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32545</xdr:rowOff>
    </xdr:from>
    <xdr:to>
      <xdr:col>15</xdr:col>
      <xdr:colOff>50800</xdr:colOff>
      <xdr:row>58</xdr:row>
      <xdr:rowOff>58353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6645"/>
          <a:ext cx="889000" cy="2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32545</xdr:rowOff>
    </xdr:from>
    <xdr:to>
      <xdr:col>10</xdr:col>
      <xdr:colOff>114300</xdr:colOff>
      <xdr:row>58</xdr:row>
      <xdr:rowOff>167188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6645"/>
          <a:ext cx="889000" cy="13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52170</xdr:rowOff>
    </xdr:from>
    <xdr:to>
      <xdr:col>24</xdr:col>
      <xdr:colOff>114300</xdr:colOff>
      <xdr:row>58</xdr:row>
      <xdr:rowOff>153770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138547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51497</xdr:rowOff>
    </xdr:from>
    <xdr:to>
      <xdr:col>20</xdr:col>
      <xdr:colOff>38100</xdr:colOff>
      <xdr:row>58</xdr:row>
      <xdr:rowOff>153097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9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144224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8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7553</xdr:rowOff>
    </xdr:from>
    <xdr:to>
      <xdr:col>15</xdr:col>
      <xdr:colOff>101600</xdr:colOff>
      <xdr:row>58</xdr:row>
      <xdr:rowOff>109153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100280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4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153195</xdr:rowOff>
    </xdr:from>
    <xdr:to>
      <xdr:col>10</xdr:col>
      <xdr:colOff>165100</xdr:colOff>
      <xdr:row>58</xdr:row>
      <xdr:rowOff>83345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74472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116388</xdr:rowOff>
    </xdr:from>
    <xdr:to>
      <xdr:col>6</xdr:col>
      <xdr:colOff>38100</xdr:colOff>
      <xdr:row>59</xdr:row>
      <xdr:rowOff>46538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37665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80425</xdr:rowOff>
    </xdr:from>
    <xdr:to>
      <xdr:col>24</xdr:col>
      <xdr:colOff>63500</xdr:colOff>
      <xdr:row>78</xdr:row>
      <xdr:rowOff>44515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282075"/>
          <a:ext cx="838200" cy="13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80425</xdr:rowOff>
    </xdr:from>
    <xdr:to>
      <xdr:col>19</xdr:col>
      <xdr:colOff>177800</xdr:colOff>
      <xdr:row>77</xdr:row>
      <xdr:rowOff>116787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82075"/>
          <a:ext cx="889000" cy="3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116787</xdr:rowOff>
    </xdr:from>
    <xdr:to>
      <xdr:col>15</xdr:col>
      <xdr:colOff>50800</xdr:colOff>
      <xdr:row>78</xdr:row>
      <xdr:rowOff>107060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18437"/>
          <a:ext cx="889000" cy="1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107060</xdr:rowOff>
    </xdr:from>
    <xdr:to>
      <xdr:col>10</xdr:col>
      <xdr:colOff>114300</xdr:colOff>
      <xdr:row>78</xdr:row>
      <xdr:rowOff>144878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80160"/>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165165</xdr:rowOff>
    </xdr:from>
    <xdr:to>
      <xdr:col>24</xdr:col>
      <xdr:colOff>114300</xdr:colOff>
      <xdr:row>78</xdr:row>
      <xdr:rowOff>95315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80092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8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29625</xdr:rowOff>
    </xdr:from>
    <xdr:to>
      <xdr:col>20</xdr:col>
      <xdr:colOff>38100</xdr:colOff>
      <xdr:row>77</xdr:row>
      <xdr:rowOff>131225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3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122352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65987</xdr:rowOff>
    </xdr:from>
    <xdr:to>
      <xdr:col>15</xdr:col>
      <xdr:colOff>101600</xdr:colOff>
      <xdr:row>77</xdr:row>
      <xdr:rowOff>167587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6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158714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6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56260</xdr:rowOff>
    </xdr:from>
    <xdr:to>
      <xdr:col>10</xdr:col>
      <xdr:colOff>165100</xdr:colOff>
      <xdr:row>78</xdr:row>
      <xdr:rowOff>157860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148987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2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94078</xdr:rowOff>
    </xdr:from>
    <xdr:to>
      <xdr:col>6</xdr:col>
      <xdr:colOff>38100</xdr:colOff>
      <xdr:row>79</xdr:row>
      <xdr:rowOff>24228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15355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5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92483</xdr:rowOff>
    </xdr:from>
    <xdr:to>
      <xdr:col>24</xdr:col>
      <xdr:colOff>63500</xdr:colOff>
      <xdr:row>98</xdr:row>
      <xdr:rowOff>95901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4583"/>
          <a:ext cx="8382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95901</xdr:rowOff>
    </xdr:from>
    <xdr:to>
      <xdr:col>19</xdr:col>
      <xdr:colOff>177800</xdr:colOff>
      <xdr:row>98</xdr:row>
      <xdr:rowOff>100400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8001"/>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100400</xdr:rowOff>
    </xdr:from>
    <xdr:to>
      <xdr:col>15</xdr:col>
      <xdr:colOff>50800</xdr:colOff>
      <xdr:row>98</xdr:row>
      <xdr:rowOff>106704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2500"/>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106704</xdr:rowOff>
    </xdr:from>
    <xdr:to>
      <xdr:col>10</xdr:col>
      <xdr:colOff>114300</xdr:colOff>
      <xdr:row>98</xdr:row>
      <xdr:rowOff>107121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8804"/>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41683</xdr:rowOff>
    </xdr:from>
    <xdr:to>
      <xdr:col>24</xdr:col>
      <xdr:colOff>114300</xdr:colOff>
      <xdr:row>98</xdr:row>
      <xdr:rowOff>143283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45101</xdr:rowOff>
    </xdr:from>
    <xdr:to>
      <xdr:col>20</xdr:col>
      <xdr:colOff>38100</xdr:colOff>
      <xdr:row>98</xdr:row>
      <xdr:rowOff>146701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163228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49600</xdr:rowOff>
    </xdr:from>
    <xdr:to>
      <xdr:col>15</xdr:col>
      <xdr:colOff>101600</xdr:colOff>
      <xdr:row>98</xdr:row>
      <xdr:rowOff>151200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142327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55904</xdr:rowOff>
    </xdr:from>
    <xdr:to>
      <xdr:col>10</xdr:col>
      <xdr:colOff>165100</xdr:colOff>
      <xdr:row>98</xdr:row>
      <xdr:rowOff>157504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56321</xdr:rowOff>
    </xdr:from>
    <xdr:to>
      <xdr:col>6</xdr:col>
      <xdr:colOff>38100</xdr:colOff>
      <xdr:row>98</xdr:row>
      <xdr:rowOff>157921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149048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133985</xdr:rowOff>
    </xdr:from>
    <xdr:to>
      <xdr:col>55</xdr:col>
      <xdr:colOff>0</xdr:colOff>
      <xdr:row>58</xdr:row>
      <xdr:rowOff>1690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06635"/>
          <a:ext cx="8382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1690</xdr:rowOff>
    </xdr:from>
    <xdr:to>
      <xdr:col>50</xdr:col>
      <xdr:colOff>114300</xdr:colOff>
      <xdr:row>58</xdr:row>
      <xdr:rowOff>45777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457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31705</xdr:rowOff>
    </xdr:from>
    <xdr:to>
      <xdr:col>45</xdr:col>
      <xdr:colOff>177800</xdr:colOff>
      <xdr:row>58</xdr:row>
      <xdr:rowOff>45777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75805"/>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31705</xdr:rowOff>
    </xdr:from>
    <xdr:to>
      <xdr:col>41</xdr:col>
      <xdr:colOff>50800</xdr:colOff>
      <xdr:row>58</xdr:row>
      <xdr:rowOff>45786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75805"/>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83185</xdr:rowOff>
    </xdr:from>
    <xdr:to>
      <xdr:col>55</xdr:col>
      <xdr:colOff>50800</xdr:colOff>
      <xdr:row>58</xdr:row>
      <xdr:rowOff>13335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61612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122340</xdr:rowOff>
    </xdr:from>
    <xdr:to>
      <xdr:col>50</xdr:col>
      <xdr:colOff>165100</xdr:colOff>
      <xdr:row>58</xdr:row>
      <xdr:rowOff>52490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43617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166427</xdr:rowOff>
    </xdr:from>
    <xdr:to>
      <xdr:col>46</xdr:col>
      <xdr:colOff>38100</xdr:colOff>
      <xdr:row>58</xdr:row>
      <xdr:rowOff>96577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87704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152355</xdr:rowOff>
    </xdr:from>
    <xdr:to>
      <xdr:col>41</xdr:col>
      <xdr:colOff>101600</xdr:colOff>
      <xdr:row>58</xdr:row>
      <xdr:rowOff>82505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73632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1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166436</xdr:rowOff>
    </xdr:from>
    <xdr:to>
      <xdr:col>36</xdr:col>
      <xdr:colOff>165100</xdr:colOff>
      <xdr:row>58</xdr:row>
      <xdr:rowOff>96586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87713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52001</xdr:rowOff>
    </xdr:from>
    <xdr:to>
      <xdr:col>55</xdr:col>
      <xdr:colOff>0</xdr:colOff>
      <xdr:row>78</xdr:row>
      <xdr:rowOff>52302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25101"/>
          <a:ext cx="8382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50298</xdr:rowOff>
    </xdr:from>
    <xdr:to>
      <xdr:col>50</xdr:col>
      <xdr:colOff>114300</xdr:colOff>
      <xdr:row>78</xdr:row>
      <xdr:rowOff>52001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23398"/>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22546</xdr:rowOff>
    </xdr:from>
    <xdr:to>
      <xdr:col>45</xdr:col>
      <xdr:colOff>177800</xdr:colOff>
      <xdr:row>78</xdr:row>
      <xdr:rowOff>50298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5646"/>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22546</xdr:rowOff>
    </xdr:from>
    <xdr:to>
      <xdr:col>41</xdr:col>
      <xdr:colOff>50800</xdr:colOff>
      <xdr:row>78</xdr:row>
      <xdr:rowOff>43856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5646"/>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1502</xdr:rowOff>
    </xdr:from>
    <xdr:to>
      <xdr:col>55</xdr:col>
      <xdr:colOff>50800</xdr:colOff>
      <xdr:row>78</xdr:row>
      <xdr:rowOff>103102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151379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1201</xdr:rowOff>
    </xdr:from>
    <xdr:to>
      <xdr:col>50</xdr:col>
      <xdr:colOff>165100</xdr:colOff>
      <xdr:row>78</xdr:row>
      <xdr:rowOff>102801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93928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170948</xdr:rowOff>
    </xdr:from>
    <xdr:to>
      <xdr:col>46</xdr:col>
      <xdr:colOff>38100</xdr:colOff>
      <xdr:row>78</xdr:row>
      <xdr:rowOff>101098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117625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143196</xdr:rowOff>
    </xdr:from>
    <xdr:to>
      <xdr:col>41</xdr:col>
      <xdr:colOff>101600</xdr:colOff>
      <xdr:row>78</xdr:row>
      <xdr:rowOff>73346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89873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164506</xdr:rowOff>
    </xdr:from>
    <xdr:to>
      <xdr:col>36</xdr:col>
      <xdr:colOff>165100</xdr:colOff>
      <xdr:row>78</xdr:row>
      <xdr:rowOff>94656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111183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45498</xdr:rowOff>
    </xdr:from>
    <xdr:to>
      <xdr:col>55</xdr:col>
      <xdr:colOff>0</xdr:colOff>
      <xdr:row>97</xdr:row>
      <xdr:rowOff>106356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76148"/>
          <a:ext cx="838200" cy="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106356</xdr:rowOff>
    </xdr:from>
    <xdr:to>
      <xdr:col>50</xdr:col>
      <xdr:colOff>114300</xdr:colOff>
      <xdr:row>98</xdr:row>
      <xdr:rowOff>6595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37006"/>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6595</xdr:rowOff>
    </xdr:from>
    <xdr:to>
      <xdr:col>45</xdr:col>
      <xdr:colOff>177800</xdr:colOff>
      <xdr:row>98</xdr:row>
      <xdr:rowOff>27823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086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27823</xdr:rowOff>
    </xdr:from>
    <xdr:to>
      <xdr:col>41</xdr:col>
      <xdr:colOff>50800</xdr:colOff>
      <xdr:row>98</xdr:row>
      <xdr:rowOff>37283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29923"/>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166148</xdr:rowOff>
    </xdr:from>
    <xdr:to>
      <xdr:col>55</xdr:col>
      <xdr:colOff>50800</xdr:colOff>
      <xdr:row>97</xdr:row>
      <xdr:rowOff>96298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144575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55556</xdr:rowOff>
    </xdr:from>
    <xdr:to>
      <xdr:col>50</xdr:col>
      <xdr:colOff>165100</xdr:colOff>
      <xdr:row>97</xdr:row>
      <xdr:rowOff>157156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148283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127245</xdr:rowOff>
    </xdr:from>
    <xdr:to>
      <xdr:col>46</xdr:col>
      <xdr:colOff>38100</xdr:colOff>
      <xdr:row>98</xdr:row>
      <xdr:rowOff>57395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48522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5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148473</xdr:rowOff>
    </xdr:from>
    <xdr:to>
      <xdr:col>41</xdr:col>
      <xdr:colOff>101600</xdr:colOff>
      <xdr:row>98</xdr:row>
      <xdr:rowOff>78623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69750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157933</xdr:rowOff>
    </xdr:from>
    <xdr:to>
      <xdr:col>36</xdr:col>
      <xdr:colOff>165100</xdr:colOff>
      <xdr:row>98</xdr:row>
      <xdr:rowOff>88083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79210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63397</xdr:rowOff>
    </xdr:from>
    <xdr:to>
      <xdr:col>85</xdr:col>
      <xdr:colOff>127000</xdr:colOff>
      <xdr:row>37</xdr:row>
      <xdr:rowOff>38267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721247"/>
          <a:ext cx="838200" cy="6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38267</xdr:rowOff>
    </xdr:from>
    <xdr:to>
      <xdr:col>81</xdr:col>
      <xdr:colOff>50800</xdr:colOff>
      <xdr:row>37</xdr:row>
      <xdr:rowOff>130360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81917"/>
          <a:ext cx="889000"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146117</xdr:rowOff>
    </xdr:from>
    <xdr:to>
      <xdr:col>76</xdr:col>
      <xdr:colOff>114300</xdr:colOff>
      <xdr:row>37</xdr:row>
      <xdr:rowOff>130360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46867"/>
          <a:ext cx="889000" cy="3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146117</xdr:rowOff>
    </xdr:from>
    <xdr:to>
      <xdr:col>71</xdr:col>
      <xdr:colOff>177800</xdr:colOff>
      <xdr:row>38</xdr:row>
      <xdr:rowOff>27849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46867"/>
          <a:ext cx="889000" cy="39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12597</xdr:rowOff>
    </xdr:from>
    <xdr:to>
      <xdr:col>85</xdr:col>
      <xdr:colOff>177800</xdr:colOff>
      <xdr:row>33</xdr:row>
      <xdr:rowOff>114197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6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35474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5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158917</xdr:rowOff>
    </xdr:from>
    <xdr:to>
      <xdr:col>81</xdr:col>
      <xdr:colOff>101600</xdr:colOff>
      <xdr:row>37</xdr:row>
      <xdr:rowOff>89067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105594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79560</xdr:rowOff>
    </xdr:from>
    <xdr:to>
      <xdr:col>76</xdr:col>
      <xdr:colOff>165100</xdr:colOff>
      <xdr:row>38</xdr:row>
      <xdr:rowOff>9709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23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26237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95317</xdr:rowOff>
    </xdr:from>
    <xdr:to>
      <xdr:col>72</xdr:col>
      <xdr:colOff>38100</xdr:colOff>
      <xdr:row>36</xdr:row>
      <xdr:rowOff>25467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41994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7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148499</xdr:rowOff>
    </xdr:from>
    <xdr:to>
      <xdr:col>67</xdr:col>
      <xdr:colOff>101600</xdr:colOff>
      <xdr:row>38</xdr:row>
      <xdr:rowOff>78649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69776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8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162892</xdr:rowOff>
    </xdr:from>
    <xdr:to>
      <xdr:col>85</xdr:col>
      <xdr:colOff>127000</xdr:colOff>
      <xdr:row>58</xdr:row>
      <xdr:rowOff>11745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35542"/>
          <a:ext cx="838200" cy="2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162892</xdr:rowOff>
    </xdr:from>
    <xdr:to>
      <xdr:col>81</xdr:col>
      <xdr:colOff>50800</xdr:colOff>
      <xdr:row>58</xdr:row>
      <xdr:rowOff>33580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35542"/>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161410</xdr:rowOff>
    </xdr:from>
    <xdr:to>
      <xdr:col>76</xdr:col>
      <xdr:colOff>114300</xdr:colOff>
      <xdr:row>58</xdr:row>
      <xdr:rowOff>33580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34060"/>
          <a:ext cx="8890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161410</xdr:rowOff>
    </xdr:from>
    <xdr:to>
      <xdr:col>71</xdr:col>
      <xdr:colOff>177800</xdr:colOff>
      <xdr:row>58</xdr:row>
      <xdr:rowOff>410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34060"/>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132395</xdr:rowOff>
    </xdr:from>
    <xdr:to>
      <xdr:col>85</xdr:col>
      <xdr:colOff>177800</xdr:colOff>
      <xdr:row>58</xdr:row>
      <xdr:rowOff>62545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0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47322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112092</xdr:rowOff>
    </xdr:from>
    <xdr:to>
      <xdr:col>81</xdr:col>
      <xdr:colOff>101600</xdr:colOff>
      <xdr:row>58</xdr:row>
      <xdr:rowOff>42242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33369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154230</xdr:rowOff>
    </xdr:from>
    <xdr:to>
      <xdr:col>76</xdr:col>
      <xdr:colOff>165100</xdr:colOff>
      <xdr:row>58</xdr:row>
      <xdr:rowOff>84380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75507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110610</xdr:rowOff>
    </xdr:from>
    <xdr:to>
      <xdr:col>72</xdr:col>
      <xdr:colOff>38100</xdr:colOff>
      <xdr:row>58</xdr:row>
      <xdr:rowOff>40760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31887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7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121060</xdr:rowOff>
    </xdr:from>
    <xdr:to>
      <xdr:col>67</xdr:col>
      <xdr:colOff>101600</xdr:colOff>
      <xdr:row>58</xdr:row>
      <xdr:rowOff>51210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42337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64686</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09236"/>
          <a:ext cx="889000" cy="3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30702</xdr:rowOff>
    </xdr:from>
    <xdr:to>
      <xdr:col>71</xdr:col>
      <xdr:colOff>177800</xdr:colOff>
      <xdr:row>79</xdr:row>
      <xdr:rowOff>64686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75252"/>
          <a:ext cx="889000" cy="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13886</xdr:rowOff>
    </xdr:from>
    <xdr:to>
      <xdr:col>72</xdr:col>
      <xdr:colOff>38100</xdr:colOff>
      <xdr:row>79</xdr:row>
      <xdr:rowOff>115486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106613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5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151352</xdr:rowOff>
    </xdr:from>
    <xdr:to>
      <xdr:col>67</xdr:col>
      <xdr:colOff>101600</xdr:colOff>
      <xdr:row>79</xdr:row>
      <xdr:rowOff>81502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72629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26158</xdr:rowOff>
    </xdr:from>
    <xdr:to>
      <xdr:col>85</xdr:col>
      <xdr:colOff>127000</xdr:colOff>
      <xdr:row>98</xdr:row>
      <xdr:rowOff>34520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28258"/>
          <a:ext cx="8382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23121</xdr:rowOff>
    </xdr:from>
    <xdr:to>
      <xdr:col>81</xdr:col>
      <xdr:colOff>50800</xdr:colOff>
      <xdr:row>98</xdr:row>
      <xdr:rowOff>26158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25221"/>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23121</xdr:rowOff>
    </xdr:from>
    <xdr:to>
      <xdr:col>76</xdr:col>
      <xdr:colOff>114300</xdr:colOff>
      <xdr:row>98</xdr:row>
      <xdr:rowOff>26654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25221"/>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26654</xdr:rowOff>
    </xdr:from>
    <xdr:to>
      <xdr:col>71</xdr:col>
      <xdr:colOff>177800</xdr:colOff>
      <xdr:row>98</xdr:row>
      <xdr:rowOff>34598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28754"/>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155170</xdr:rowOff>
    </xdr:from>
    <xdr:to>
      <xdr:col>85</xdr:col>
      <xdr:colOff>177800</xdr:colOff>
      <xdr:row>98</xdr:row>
      <xdr:rowOff>85320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133597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146808</xdr:rowOff>
    </xdr:from>
    <xdr:to>
      <xdr:col>81</xdr:col>
      <xdr:colOff>101600</xdr:colOff>
      <xdr:row>98</xdr:row>
      <xdr:rowOff>76958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68085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143771</xdr:rowOff>
    </xdr:from>
    <xdr:to>
      <xdr:col>76</xdr:col>
      <xdr:colOff>165100</xdr:colOff>
      <xdr:row>98</xdr:row>
      <xdr:rowOff>73921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65048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147304</xdr:rowOff>
    </xdr:from>
    <xdr:to>
      <xdr:col>72</xdr:col>
      <xdr:colOff>38100</xdr:colOff>
      <xdr:row>98</xdr:row>
      <xdr:rowOff>77454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68581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155248</xdr:rowOff>
    </xdr:from>
    <xdr:to>
      <xdr:col>67</xdr:col>
      <xdr:colOff>101600</xdr:colOff>
      <xdr:row>98</xdr:row>
      <xdr:rowOff>85398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76525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住民一人当たりコストが上昇した項目は、議会費、衛生費、農林水産業費、土木費、消防費である。議会費については、決算額は前年度から微増であるが、人口減少に伴って、住民一人当たりコストが上昇した。衛生費については、一部事務組合東河環境センター負担金の増加等に伴い、決算額が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百万円増加した。農林水産業費については、県単独治山工事や海岸護岸嵩上工事の増額等に伴い、決算額が前年度から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百万円増加した。土木費については、橋梁長寿命化補修工事費の増加等に伴い、決算額が前年度から</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百万円増加した。消防費については、防災情報伝達システム整備工事や防災拠点施設整備工事の増額等に伴い、決算額が前年度から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また、消防費は類似団体内平均値を上回っており、本年度からの３ヵ年計画で防災情報伝達システム整備整備工事を行っているため、令和７年度までは高い数値で推移すると見込んでいる。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財政調整基金残高は、電力・ガス・食料品等価格高騰重点支援事業の財源として</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百万円を取り崩したが、決算剰余金</a:t>
          </a:r>
          <a:r>
            <a:rPr kumimoji="1" lang="en-US" altLang="ja-JP" sz="1200">
              <a:latin typeface="ＭＳ ゴシック" pitchFamily="49" charset="-128"/>
              <a:ea typeface="ＭＳ ゴシック" pitchFamily="49" charset="-128"/>
            </a:rPr>
            <a:t>112</a:t>
          </a:r>
          <a:r>
            <a:rPr kumimoji="1" lang="ja-JP" altLang="en-US" sz="1200">
              <a:latin typeface="ＭＳ ゴシック" pitchFamily="49" charset="-128"/>
              <a:ea typeface="ＭＳ ゴシック" pitchFamily="49" charset="-128"/>
            </a:rPr>
            <a:t>百万円を積み立てたことで、標準財政規模比は前年度から</a:t>
          </a:r>
          <a:r>
            <a:rPr kumimoji="1" lang="en-US" altLang="ja-JP" sz="1200">
              <a:latin typeface="ＭＳ ゴシック" pitchFamily="49" charset="-128"/>
              <a:ea typeface="ＭＳ ゴシック" pitchFamily="49" charset="-128"/>
            </a:rPr>
            <a:t>3.07</a:t>
          </a:r>
          <a:r>
            <a:rPr kumimoji="1" lang="ja-JP" altLang="en-US" sz="1200">
              <a:latin typeface="ＭＳ ゴシック" pitchFamily="49" charset="-128"/>
              <a:ea typeface="ＭＳ ゴシック" pitchFamily="49" charset="-128"/>
            </a:rPr>
            <a:t>ポイント上昇した。実質収支は、翌年度に繰越べき財源は減少したものの、歳入歳出差引額が前年度から▲</a:t>
          </a:r>
          <a:r>
            <a:rPr kumimoji="1" lang="en-US" altLang="ja-JP" sz="1200">
              <a:latin typeface="ＭＳ ゴシック" pitchFamily="49" charset="-128"/>
              <a:ea typeface="ＭＳ ゴシック" pitchFamily="49" charset="-128"/>
            </a:rPr>
            <a:t>74</a:t>
          </a:r>
          <a:r>
            <a:rPr kumimoji="1" lang="ja-JP" altLang="en-US" sz="1200">
              <a:latin typeface="ＭＳ ゴシック" pitchFamily="49" charset="-128"/>
              <a:ea typeface="ＭＳ ゴシック" pitchFamily="49" charset="-128"/>
            </a:rPr>
            <a:t>百万円となり、標準財政規模比は</a:t>
          </a:r>
          <a:r>
            <a:rPr kumimoji="1" lang="en-US" altLang="ja-JP" sz="1200">
              <a:latin typeface="ＭＳ ゴシック" pitchFamily="49" charset="-128"/>
              <a:ea typeface="ＭＳ ゴシック" pitchFamily="49" charset="-128"/>
            </a:rPr>
            <a:t>0.89</a:t>
          </a:r>
          <a:r>
            <a:rPr kumimoji="1" lang="ja-JP" altLang="en-US" sz="1200">
              <a:latin typeface="ＭＳ ゴシック" pitchFamily="49" charset="-128"/>
              <a:ea typeface="ＭＳ ゴシック" pitchFamily="49" charset="-128"/>
            </a:rPr>
            <a:t>ポイント低下した。単年度収支は▲</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百万円であるが、積立金の増により実質単年度収支は</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百万円となったものの、前年度から▲</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百万円で実質単年度収支の標準財政規模比は、前年度から</a:t>
          </a:r>
          <a:r>
            <a:rPr kumimoji="1" lang="en-US" altLang="ja-JP" sz="1200">
              <a:latin typeface="ＭＳ ゴシック" pitchFamily="49" charset="-128"/>
              <a:ea typeface="ＭＳ ゴシック" pitchFamily="49" charset="-128"/>
            </a:rPr>
            <a:t>0.92</a:t>
          </a:r>
          <a:r>
            <a:rPr kumimoji="1" lang="ja-JP" altLang="en-US" sz="1200">
              <a:latin typeface="ＭＳ ゴシック" pitchFamily="49" charset="-128"/>
              <a:ea typeface="ＭＳ ゴシック" pitchFamily="49" charset="-128"/>
            </a:rPr>
            <a:t>ポイント低下した。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今後も更なる財源確保や経費節減を図り、健全な財政運営に努める。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これまでと同様に各会計とも黒字となっている。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一般会計については、実質収支が前年度から</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百万円減となったことから、黒字額の標準財政規模比は、</a:t>
          </a:r>
          <a:r>
            <a:rPr kumimoji="1" lang="en-US" altLang="ja-JP" sz="1300">
              <a:latin typeface="ＭＳ ゴシック" pitchFamily="49" charset="-128"/>
              <a:ea typeface="ＭＳ ゴシック" pitchFamily="49" charset="-128"/>
            </a:rPr>
            <a:t>0.9</a:t>
          </a:r>
          <a:r>
            <a:rPr kumimoji="1" lang="ja-JP" altLang="en-US" sz="1300">
              <a:latin typeface="ＭＳ ゴシック" pitchFamily="49" charset="-128"/>
              <a:ea typeface="ＭＳ ゴシック" pitchFamily="49" charset="-128"/>
            </a:rPr>
            <a:t>ポイント低下した。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温泉事業会計については、給湯件数と給湯量の増加により営業収益が増加し、黒字額が前年度</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百万円増となっており、黒字額の標準財政規模比は、前年度から</a:t>
          </a:r>
          <a:r>
            <a:rPr kumimoji="1" lang="en-US" altLang="ja-JP" sz="1300">
              <a:latin typeface="ＭＳ ゴシック" pitchFamily="49" charset="-128"/>
              <a:ea typeface="ＭＳ ゴシック" pitchFamily="49" charset="-128"/>
            </a:rPr>
            <a:t>1.18</a:t>
          </a:r>
          <a:r>
            <a:rPr kumimoji="1" lang="ja-JP" altLang="en-US" sz="1300">
              <a:latin typeface="ＭＳ ゴシック" pitchFamily="49" charset="-128"/>
              <a:ea typeface="ＭＳ ゴシック" pitchFamily="49" charset="-128"/>
            </a:rPr>
            <a:t>ポイント上昇した。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水道事業会計については、総有収水量の減少に伴い、営業収益は減少となったが、事業費用の削減により、黒字額が前年度から</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百万円増となっており、黒字額の標準財政規模比は、前年度から</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ポイント上昇した。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介護保険特別会計については、黒字額が前年度から</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百万円増となり、黒字額の標準財政規模比は、前年度から</a:t>
          </a:r>
          <a:r>
            <a:rPr kumimoji="1" lang="en-US" altLang="ja-JP" sz="1300">
              <a:latin typeface="ＭＳ ゴシック" pitchFamily="49" charset="-128"/>
              <a:ea typeface="ＭＳ ゴシック" pitchFamily="49" charset="-128"/>
            </a:rPr>
            <a:t>1.03</a:t>
          </a:r>
          <a:r>
            <a:rPr kumimoji="1" lang="ja-JP" altLang="en-US" sz="1300">
              <a:latin typeface="ＭＳ ゴシック" pitchFamily="49" charset="-128"/>
              <a:ea typeface="ＭＳ ゴシック" pitchFamily="49" charset="-128"/>
            </a:rPr>
            <a:t>ポイント上昇した。</a:t>
          </a:r>
        </a:p>
        <a:p>
          <a:r>
            <a:rPr kumimoji="1" lang="ja-JP" altLang="en-US" sz="1300">
              <a:latin typeface="ＭＳ ゴシック" pitchFamily="49" charset="-128"/>
              <a:ea typeface="ＭＳ ゴシック" pitchFamily="49" charset="-128"/>
            </a:rPr>
            <a:t>　国民健康保険特別会計については、歳入歳出ともに減額となっているが歳入減が歳出減を上回っているため、黒字額が前年度から</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百万円減となり、黒字額の標準財政規模比は、前年度から</a:t>
          </a:r>
          <a:r>
            <a:rPr kumimoji="1" lang="en-US" altLang="ja-JP" sz="1300">
              <a:latin typeface="ＭＳ ゴシック" pitchFamily="49" charset="-128"/>
              <a:ea typeface="ＭＳ ゴシック" pitchFamily="49" charset="-128"/>
            </a:rPr>
            <a:t>0.71</a:t>
          </a:r>
          <a:r>
            <a:rPr kumimoji="1" lang="ja-JP" altLang="en-US" sz="1300">
              <a:latin typeface="ＭＳ ゴシック" pitchFamily="49" charset="-128"/>
              <a:ea typeface="ＭＳ ゴシック" pitchFamily="49" charset="-128"/>
            </a:rPr>
            <a:t>ポイント低下した。</a:t>
          </a:r>
        </a:p>
        <a:p>
          <a:r>
            <a:rPr kumimoji="1" lang="ja-JP" altLang="en-US" sz="1300">
              <a:latin typeface="ＭＳ ゴシック" pitchFamily="49" charset="-128"/>
              <a:ea typeface="ＭＳ ゴシック" pitchFamily="49" charset="-128"/>
            </a:rPr>
            <a:t>　国民健康保険及び介護保険の両特別会計は、一般会計繰入金に依存することのないよう、健全な財政運営に努めていく。</a:t>
          </a:r>
        </a:p>
        <a:p>
          <a:r>
            <a:rPr kumimoji="1" lang="ja-JP" altLang="en-US" sz="1300">
              <a:latin typeface="ＭＳ ゴシック" pitchFamily="49" charset="-128"/>
              <a:ea typeface="ＭＳ ゴシック" pitchFamily="49" charset="-128"/>
            </a:rPr>
            <a:t>　その他会計についても、赤字は発生していない状況であり、引き続き計画的な事業運営を図り、健全な財政運営に努めていく。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50">
              <a:solidFill>
                <a:sysClr val="windowText" lastClr="000000"/>
              </a:solidFill>
              <a:latin typeface="ＭＳ ゴシック" pitchFamily="49" charset="-128"/>
              <a:ea typeface="ＭＳ ゴシック" pitchFamily="49" charset="-128"/>
            </a:rPr>
            <a:t>元利償還金は、令和４年度臨時財政対策債など４件が償還開始となった一方で、平成</a:t>
          </a:r>
          <a:r>
            <a:rPr kumimoji="1" lang="en-US" altLang="ja-JP" sz="1250">
              <a:solidFill>
                <a:sysClr val="windowText" lastClr="000000"/>
              </a:solidFill>
              <a:latin typeface="ＭＳ ゴシック" pitchFamily="49" charset="-128"/>
              <a:ea typeface="ＭＳ ゴシック" pitchFamily="49" charset="-128"/>
            </a:rPr>
            <a:t>15</a:t>
          </a:r>
          <a:r>
            <a:rPr kumimoji="1" lang="ja-JP" altLang="en-US" sz="1250">
              <a:solidFill>
                <a:sysClr val="windowText" lastClr="000000"/>
              </a:solidFill>
              <a:latin typeface="ＭＳ ゴシック" pitchFamily="49" charset="-128"/>
              <a:ea typeface="ＭＳ ゴシック" pitchFamily="49" charset="-128"/>
            </a:rPr>
            <a:t>年度減税補てん債など７件が償還終了し、</a:t>
          </a:r>
          <a:r>
            <a:rPr kumimoji="1" lang="en-US" altLang="ja-JP" sz="1250">
              <a:solidFill>
                <a:sysClr val="windowText" lastClr="000000"/>
              </a:solidFill>
              <a:latin typeface="ＭＳ ゴシック" pitchFamily="49" charset="-128"/>
              <a:ea typeface="ＭＳ ゴシック" pitchFamily="49" charset="-128"/>
            </a:rPr>
            <a:t>23</a:t>
          </a:r>
          <a:r>
            <a:rPr kumimoji="1" lang="ja-JP" altLang="en-US" sz="1250">
              <a:solidFill>
                <a:sysClr val="windowText" lastClr="000000"/>
              </a:solidFill>
              <a:latin typeface="ＭＳ ゴシック" pitchFamily="49" charset="-128"/>
              <a:ea typeface="ＭＳ ゴシック" pitchFamily="49" charset="-128"/>
            </a:rPr>
            <a:t>百万円減となった。</a:t>
          </a:r>
          <a:endParaRPr kumimoji="1" lang="en-US" altLang="ja-JP" sz="1250">
            <a:solidFill>
              <a:sysClr val="windowText" lastClr="000000"/>
            </a:solidFill>
            <a:latin typeface="ＭＳ ゴシック" pitchFamily="49" charset="-128"/>
            <a:ea typeface="ＭＳ ゴシック" pitchFamily="49" charset="-128"/>
          </a:endParaRPr>
        </a:p>
        <a:p>
          <a:r>
            <a:rPr kumimoji="1" lang="ja-JP" altLang="en-US" sz="1250">
              <a:solidFill>
                <a:sysClr val="windowText" lastClr="000000"/>
              </a:solidFill>
              <a:latin typeface="ＭＳ ゴシック" pitchFamily="49" charset="-128"/>
              <a:ea typeface="ＭＳ ゴシック" pitchFamily="49" charset="-128"/>
            </a:rPr>
            <a:t>　組合等が起こした地方債の元利償還金に対する負担等は、東河環境センターに係る負担分で</a:t>
          </a:r>
          <a:r>
            <a:rPr kumimoji="1" lang="en-US" altLang="ja-JP" sz="1250">
              <a:solidFill>
                <a:sysClr val="windowText" lastClr="000000"/>
              </a:solidFill>
              <a:latin typeface="ＭＳ ゴシック" pitchFamily="49" charset="-128"/>
              <a:ea typeface="ＭＳ ゴシック" pitchFamily="49" charset="-128"/>
            </a:rPr>
            <a:t>2</a:t>
          </a:r>
          <a:r>
            <a:rPr kumimoji="1" lang="ja-JP" altLang="en-US" sz="1250">
              <a:solidFill>
                <a:sysClr val="windowText" lastClr="000000"/>
              </a:solidFill>
              <a:latin typeface="ＭＳ ゴシック" pitchFamily="49" charset="-128"/>
              <a:ea typeface="ＭＳ ゴシック" pitchFamily="49" charset="-128"/>
            </a:rPr>
            <a:t>百万円減となった。</a:t>
          </a:r>
        </a:p>
        <a:p>
          <a:r>
            <a:rPr kumimoji="1" lang="ja-JP" altLang="en-US" sz="1250">
              <a:solidFill>
                <a:sysClr val="windowText" lastClr="000000"/>
              </a:solidFill>
              <a:latin typeface="ＭＳ ゴシック" pitchFamily="49" charset="-128"/>
              <a:ea typeface="ＭＳ ゴシック" pitchFamily="49" charset="-128"/>
            </a:rPr>
            <a:t>　これらにより、元利償還金等の合計は</a:t>
          </a:r>
          <a:r>
            <a:rPr kumimoji="1" lang="en-US" altLang="ja-JP" sz="1250">
              <a:solidFill>
                <a:sysClr val="windowText" lastClr="000000"/>
              </a:solidFill>
              <a:latin typeface="ＭＳ ゴシック" pitchFamily="49" charset="-128"/>
              <a:ea typeface="ＭＳ ゴシック" pitchFamily="49" charset="-128"/>
            </a:rPr>
            <a:t>363</a:t>
          </a:r>
          <a:r>
            <a:rPr kumimoji="1" lang="ja-JP" altLang="en-US" sz="1250">
              <a:solidFill>
                <a:sysClr val="windowText" lastClr="000000"/>
              </a:solidFill>
              <a:latin typeface="ＭＳ ゴシック" pitchFamily="49" charset="-128"/>
              <a:ea typeface="ＭＳ ゴシック" pitchFamily="49" charset="-128"/>
            </a:rPr>
            <a:t>百万円となり、実質公債費比率の分子は前年度から</a:t>
          </a:r>
          <a:r>
            <a:rPr kumimoji="1" lang="en-US" altLang="ja-JP" sz="1250">
              <a:solidFill>
                <a:sysClr val="windowText" lastClr="000000"/>
              </a:solidFill>
              <a:latin typeface="ＭＳ ゴシック" pitchFamily="49" charset="-128"/>
              <a:ea typeface="ＭＳ ゴシック" pitchFamily="49" charset="-128"/>
            </a:rPr>
            <a:t>27</a:t>
          </a:r>
          <a:r>
            <a:rPr kumimoji="1" lang="ja-JP" altLang="en-US" sz="1250">
              <a:solidFill>
                <a:sysClr val="windowText" lastClr="000000"/>
              </a:solidFill>
              <a:latin typeface="ＭＳ ゴシック" pitchFamily="49" charset="-128"/>
              <a:ea typeface="ＭＳ ゴシック" pitchFamily="49" charset="-128"/>
            </a:rPr>
            <a:t>百万円減の</a:t>
          </a:r>
          <a:r>
            <a:rPr kumimoji="1" lang="en-US" altLang="ja-JP" sz="1250">
              <a:solidFill>
                <a:sysClr val="windowText" lastClr="000000"/>
              </a:solidFill>
              <a:latin typeface="ＭＳ ゴシック" pitchFamily="49" charset="-128"/>
              <a:ea typeface="ＭＳ ゴシック" pitchFamily="49" charset="-128"/>
            </a:rPr>
            <a:t>134</a:t>
          </a:r>
          <a:r>
            <a:rPr kumimoji="1" lang="ja-JP" altLang="en-US" sz="1250">
              <a:solidFill>
                <a:sysClr val="windowText" lastClr="000000"/>
              </a:solidFill>
              <a:latin typeface="ＭＳ ゴシック" pitchFamily="49" charset="-128"/>
              <a:ea typeface="ＭＳ ゴシック" pitchFamily="49" charset="-128"/>
            </a:rPr>
            <a:t>百万円となった。</a:t>
          </a:r>
        </a:p>
        <a:p>
          <a:r>
            <a:rPr kumimoji="1" lang="ja-JP" altLang="en-US" sz="1250">
              <a:solidFill>
                <a:sysClr val="windowText" lastClr="000000"/>
              </a:solidFill>
              <a:latin typeface="ＭＳ ゴシック" pitchFamily="49" charset="-128"/>
              <a:ea typeface="ＭＳ ゴシック" pitchFamily="49" charset="-128"/>
            </a:rPr>
            <a:t>　大型事業を行う際は、地方債発行は不可欠であるため、事業の取捨選択を行いつつ、交付税算入率の有利な起債を選択し、一層の財政健全化に努めていく。</a:t>
          </a:r>
          <a:endParaRPr kumimoji="1" lang="ja-JP" altLang="en-US" sz="1250">
            <a:solidFill>
              <a:srgbClr val="FF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一般会計等に係る地方債の現在高は、防災情報伝達システム整備工事や防災拠点施設整備工事等に伴う町債発行により、前年度から</a:t>
          </a:r>
          <a:r>
            <a:rPr kumimoji="1" lang="en-US" altLang="ja-JP" sz="1300">
              <a:solidFill>
                <a:schemeClr val="tx1"/>
              </a:solidFill>
              <a:latin typeface="ＭＳ ゴシック" pitchFamily="49" charset="-128"/>
              <a:ea typeface="ＭＳ ゴシック" pitchFamily="49" charset="-128"/>
            </a:rPr>
            <a:t>181</a:t>
          </a:r>
          <a:r>
            <a:rPr kumimoji="1" lang="ja-JP" altLang="en-US" sz="1300">
              <a:solidFill>
                <a:schemeClr val="tx1"/>
              </a:solidFill>
              <a:latin typeface="ＭＳ ゴシック" pitchFamily="49" charset="-128"/>
              <a:ea typeface="ＭＳ ゴシック" pitchFamily="49" charset="-128"/>
            </a:rPr>
            <a:t>百万円増加、組合等負担等見込額は、一部事務組合東河環境センターと下田地区消防組合への負担額が増額となったことにより、前年度から</a:t>
          </a:r>
          <a:r>
            <a:rPr kumimoji="1" lang="en-US" altLang="ja-JP" sz="1300">
              <a:solidFill>
                <a:schemeClr val="tx1"/>
              </a:solidFill>
              <a:latin typeface="ＭＳ ゴシック" pitchFamily="49" charset="-128"/>
              <a:ea typeface="ＭＳ ゴシック" pitchFamily="49" charset="-128"/>
            </a:rPr>
            <a:t>200</a:t>
          </a:r>
          <a:r>
            <a:rPr kumimoji="1" lang="ja-JP" altLang="en-US" sz="1300">
              <a:solidFill>
                <a:schemeClr val="tx1"/>
              </a:solidFill>
              <a:latin typeface="ＭＳ ゴシック" pitchFamily="49" charset="-128"/>
              <a:ea typeface="ＭＳ ゴシック" pitchFamily="49" charset="-128"/>
            </a:rPr>
            <a:t>百万円増加、退職手当負担見込額は、組合積立不足額が減少したことで、前年度から</a:t>
          </a:r>
          <a:r>
            <a:rPr kumimoji="1" lang="en-US" altLang="ja-JP" sz="1300">
              <a:solidFill>
                <a:schemeClr val="tx1"/>
              </a:solidFill>
              <a:latin typeface="ＭＳ ゴシック" pitchFamily="49" charset="-128"/>
              <a:ea typeface="ＭＳ ゴシック" pitchFamily="49" charset="-128"/>
            </a:rPr>
            <a:t>62</a:t>
          </a:r>
          <a:r>
            <a:rPr kumimoji="1" lang="ja-JP" altLang="en-US" sz="1300">
              <a:solidFill>
                <a:schemeClr val="tx1"/>
              </a:solidFill>
              <a:latin typeface="ＭＳ ゴシック" pitchFamily="49" charset="-128"/>
              <a:ea typeface="ＭＳ ゴシック" pitchFamily="49" charset="-128"/>
            </a:rPr>
            <a:t>百万円減少し、将来負担額の合計は前年度から</a:t>
          </a:r>
          <a:r>
            <a:rPr kumimoji="1" lang="en-US" altLang="ja-JP" sz="1300">
              <a:solidFill>
                <a:schemeClr val="tx1"/>
              </a:solidFill>
              <a:latin typeface="ＭＳ ゴシック" pitchFamily="49" charset="-128"/>
              <a:ea typeface="ＭＳ ゴシック" pitchFamily="49" charset="-128"/>
            </a:rPr>
            <a:t>319</a:t>
          </a:r>
          <a:r>
            <a:rPr kumimoji="1" lang="ja-JP" altLang="en-US" sz="1300">
              <a:solidFill>
                <a:schemeClr val="tx1"/>
              </a:solidFill>
              <a:latin typeface="ＭＳ ゴシック" pitchFamily="49" charset="-128"/>
              <a:ea typeface="ＭＳ ゴシック" pitchFamily="49" charset="-128"/>
            </a:rPr>
            <a:t>百万円の増額となった。</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一方、充当可能財源等では、財政調整基金積立や算入公債費の増に伴う基準財政需要額算入見込額の増により、前年度から</a:t>
          </a:r>
          <a:r>
            <a:rPr kumimoji="1" lang="en-US" altLang="ja-JP" sz="1300">
              <a:solidFill>
                <a:schemeClr val="tx1"/>
              </a:solidFill>
              <a:latin typeface="ＭＳ ゴシック" pitchFamily="49" charset="-128"/>
              <a:ea typeface="ＭＳ ゴシック" pitchFamily="49" charset="-128"/>
            </a:rPr>
            <a:t>1,105</a:t>
          </a:r>
          <a:r>
            <a:rPr kumimoji="1" lang="ja-JP" altLang="en-US" sz="1300">
              <a:solidFill>
                <a:schemeClr val="tx1"/>
              </a:solidFill>
              <a:latin typeface="ＭＳ ゴシック" pitchFamily="49" charset="-128"/>
              <a:ea typeface="ＭＳ ゴシック" pitchFamily="49" charset="-128"/>
            </a:rPr>
            <a:t>百万円増加となった。</a:t>
          </a:r>
          <a:endParaRPr kumimoji="1" lang="ja-JP" altLang="en-US" sz="1300">
            <a:solidFill>
              <a:srgbClr val="FF0000"/>
            </a:solidFill>
            <a:latin typeface="ＭＳ ゴシック" pitchFamily="49" charset="-128"/>
            <a:ea typeface="ＭＳ ゴシック" pitchFamily="49" charset="-128"/>
          </a:endParaRP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このことから、将来負担比率の分子はマイナス算定となった。</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今後も決算状況を確認しながら、財政調整基金の増額を図るとともに、地方債発行と償還のバランスを考慮し、数値の改善を図っていく。</a:t>
          </a:r>
          <a:endParaRPr kumimoji="1" lang="en-US" altLang="ja-JP" sz="1300">
            <a:solidFill>
              <a:schemeClr val="tx1"/>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令和５年度末現在の基金残高は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増減の内訳は、決算剰余金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百万円を財政調整基金、森林環境譲与税９百万円を森林環境整備促進基金に積み立てるなど、合計で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百万円、公共施設整備基金を４百万円、ふるさと基金を４百万円、いきいき福祉基金を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百万円対象事業に充当するなど、合計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決算剰余金については、当面は財政調整基金へ優先的に積み立てを行っていく。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その他目的基金については、その目的に沿った事業計画に従って、基金の積立目標金額を設定し、積立運用を行っていく。各基金ごとの今後の方針は以下のとおりである。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河津町公共施設整備基金・・・・・公共施設の整備に要する資金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河津町ふるさと基金・・・・・・・地域活性化等に要する資金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河津町森林環境整備促進基金・・・森林整備及びその促進に要する資金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河津町駅前広場運営基金・・・・・伊豆急行河津駅周辺の施設整備や維持管理に要する資金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河津町いきいき福祉基金・・・・・高齢者の保健・福祉事業の推進に要する資金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河津町公共施設整備基金・・・・・文教施設整備検討事業費に充当　▲４百万円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河津町ふるさと基金・・・・・・・鳥獣害対策等の農業振興事業に充当　▲４百万円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河津町森林環境整備促進基金・・・森林環境譲与税を積立　＋９百万円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河津町駅前広場運営基金・・・・・決算剰余金を積立　＋２百万円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河津町いきいき福祉基金・・・・・高齢者福祉事業（老人保護措置費、敬老会事業、ｼﾆｱｸﾗﾌﾞ補助、ｼﾙﾊﾞｰ人材ｾﾝﾀｰ補助）に充当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河津町公共施設整備基金・・・・・現時点での新たな積立予定なし。公共施設長寿命化事業等に充当していく。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河津町ふるさと基金・・・・・・・現時点での新たな積立予定なし。鳥獣害対策等の農業振興事業に充当していく。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河津町森林環境整備促進基金・・・森林環境譲与税を積み立てて、間伐や植林等の森林整備事業に充当していく。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河津町駅前広場運営基金・・・・・決算剰余金を積み立てて、駅前広場の整備、維持管理費に充当していく。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河津町いきいき福祉基金・・・・・現時点での新たな積立予定なし。高齢者福祉事業に充当していく。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百万円を積み立て、電力・ガス・食料品等価格高騰重点支援事業の財源として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自主財源確保が厳しい状況下における行政サービスの維持と災害時などの突発的な支出に対応するため、当面は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百万円程度を目標として、決算剰余金を確認しながら積み立てを行っていく。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普通交付税追加交付分のうち、臨時財政対策債償還基金費分を積み立てたことから、前年度から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今後は文教施設整備などの大型事業が控えており、多額の町債発行が予測されるため、将来の償還資金不足に対応できるよう、現在の基金残高を維持していく。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5027656</v>
      </c>
      <c r="BO4" s="449"/>
      <c r="BP4" s="449"/>
      <c r="BQ4" s="449"/>
      <c r="BR4" s="449"/>
      <c r="BS4" s="449"/>
      <c r="BT4" s="449"/>
      <c r="BU4" s="450"/>
      <c r="BV4" s="448">
        <v>5054705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5.8</v>
      </c>
      <c r="CU4" s="589"/>
      <c r="CV4" s="589"/>
      <c r="CW4" s="589"/>
      <c r="CX4" s="589"/>
      <c r="CY4" s="589"/>
      <c r="CZ4" s="589"/>
      <c r="DA4" s="590"/>
      <c r="DB4" s="588">
        <v>6.7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4826235</v>
      </c>
      <c r="BO5" s="420"/>
      <c r="BP5" s="420"/>
      <c r="BQ5" s="420"/>
      <c r="BR5" s="420"/>
      <c r="BS5" s="420"/>
      <c r="BT5" s="420"/>
      <c r="BU5" s="421"/>
      <c r="BV5" s="419">
        <v>4779357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89.7</v>
      </c>
      <c r="CU5" s="417"/>
      <c r="CV5" s="417"/>
      <c r="CW5" s="417"/>
      <c r="CX5" s="417"/>
      <c r="CY5" s="417"/>
      <c r="CZ5" s="417"/>
      <c r="DA5" s="418"/>
      <c r="DB5" s="416">
        <v>88.4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201421</v>
      </c>
      <c r="BO6" s="420"/>
      <c r="BP6" s="420"/>
      <c r="BQ6" s="420"/>
      <c r="BR6" s="420"/>
      <c r="BS6" s="420"/>
      <c r="BT6" s="420"/>
      <c r="BU6" s="421"/>
      <c r="BV6" s="419">
        <v>275348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90.3</v>
      </c>
      <c r="CU6" s="563"/>
      <c r="CV6" s="563"/>
      <c r="CW6" s="563"/>
      <c r="CX6" s="563"/>
      <c r="CY6" s="563"/>
      <c r="CZ6" s="563"/>
      <c r="DA6" s="564"/>
      <c r="DB6" s="562">
        <v>89.6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40118</v>
      </c>
      <c r="BO7" s="420"/>
      <c r="BP7" s="420"/>
      <c r="BQ7" s="420"/>
      <c r="BR7" s="420"/>
      <c r="BS7" s="420"/>
      <c r="BT7" s="420"/>
      <c r="BU7" s="421"/>
      <c r="BV7" s="419">
        <v>89932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2773109</v>
      </c>
      <c r="CU7" s="420"/>
      <c r="CV7" s="420"/>
      <c r="CW7" s="420"/>
      <c r="CX7" s="420"/>
      <c r="CY7" s="420"/>
      <c r="CZ7" s="420"/>
      <c r="DA7" s="421"/>
      <c r="DB7" s="419">
        <v>2764779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161303</v>
      </c>
      <c r="BO8" s="420"/>
      <c r="BP8" s="420"/>
      <c r="BQ8" s="420"/>
      <c r="BR8" s="420"/>
      <c r="BS8" s="420"/>
      <c r="BT8" s="420"/>
      <c r="BU8" s="421"/>
      <c r="BV8" s="419">
        <v>185416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0.39</v>
      </c>
      <c r="CU8" s="523"/>
      <c r="CV8" s="523"/>
      <c r="CW8" s="523"/>
      <c r="CX8" s="523"/>
      <c r="CY8" s="523"/>
      <c r="CZ8" s="523"/>
      <c r="DA8" s="524"/>
      <c r="DB8" s="522">
        <v>0.41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6870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-24113</v>
      </c>
      <c r="BO9" s="420"/>
      <c r="BP9" s="420"/>
      <c r="BQ9" s="420"/>
      <c r="BR9" s="420"/>
      <c r="BS9" s="420"/>
      <c r="BT9" s="420"/>
      <c r="BU9" s="421"/>
      <c r="BV9" s="419">
        <v>-68126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8.8000000000000007</v>
      </c>
      <c r="CU9" s="417"/>
      <c r="CV9" s="417"/>
      <c r="CW9" s="417"/>
      <c r="CX9" s="417"/>
      <c r="CY9" s="417"/>
      <c r="CZ9" s="417"/>
      <c r="DA9" s="418"/>
      <c r="DB9" s="416">
        <v>9.8000000000000007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7303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111872</v>
      </c>
      <c r="BO10" s="420"/>
      <c r="BP10" s="420"/>
      <c r="BQ10" s="420"/>
      <c r="BR10" s="420"/>
      <c r="BS10" s="420"/>
      <c r="BT10" s="420"/>
      <c r="BU10" s="421"/>
      <c r="BV10" s="419">
        <v>158377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6552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22926</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6482</v>
      </c>
      <c r="S13" s="507"/>
      <c r="T13" s="507"/>
      <c r="U13" s="507"/>
      <c r="V13" s="508"/>
      <c r="W13" s="509" t="s">
        <v>131</v>
      </c>
      <c r="X13" s="405"/>
      <c r="Y13" s="405"/>
      <c r="Z13" s="405"/>
      <c r="AA13" s="405"/>
      <c r="AB13" s="406"/>
      <c r="AC13" s="372">
        <v>389</v>
      </c>
      <c r="AD13" s="373"/>
      <c r="AE13" s="373"/>
      <c r="AF13" s="373"/>
      <c r="AG13" s="374"/>
      <c r="AH13" s="372">
        <v>469</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64833</v>
      </c>
      <c r="BO13" s="420"/>
      <c r="BP13" s="420"/>
      <c r="BQ13" s="420"/>
      <c r="BR13" s="420"/>
      <c r="BS13" s="420"/>
      <c r="BT13" s="420"/>
      <c r="BU13" s="421"/>
      <c r="BV13" s="419">
        <v>90251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5.9</v>
      </c>
      <c r="CU13" s="417"/>
      <c r="CV13" s="417"/>
      <c r="CW13" s="417"/>
      <c r="CX13" s="417"/>
      <c r="CY13" s="417"/>
      <c r="CZ13" s="417"/>
      <c r="DA13" s="418"/>
      <c r="DB13" s="416">
        <v>6.2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6728</v>
      </c>
      <c r="S14" s="507"/>
      <c r="T14" s="507"/>
      <c r="U14" s="507"/>
      <c r="V14" s="508"/>
      <c r="W14" s="510"/>
      <c r="X14" s="408"/>
      <c r="Y14" s="408"/>
      <c r="Z14" s="408"/>
      <c r="AA14" s="408"/>
      <c r="AB14" s="409"/>
      <c r="AC14" s="499">
        <v>11.8</v>
      </c>
      <c r="AD14" s="500"/>
      <c r="AE14" s="500"/>
      <c r="AF14" s="500"/>
      <c r="AG14" s="501"/>
      <c r="AH14" s="499">
        <v>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10.5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6650</v>
      </c>
      <c r="S15" s="507"/>
      <c r="T15" s="507"/>
      <c r="U15" s="507"/>
      <c r="V15" s="508"/>
      <c r="W15" s="509" t="s">
        <v>137</v>
      </c>
      <c r="X15" s="405"/>
      <c r="Y15" s="405"/>
      <c r="Z15" s="405"/>
      <c r="AA15" s="405"/>
      <c r="AB15" s="406"/>
      <c r="AC15" s="372">
        <v>460</v>
      </c>
      <c r="AD15" s="373"/>
      <c r="AE15" s="373"/>
      <c r="AF15" s="373"/>
      <c r="AG15" s="374"/>
      <c r="AH15" s="372">
        <v>486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959434</v>
      </c>
      <c r="BO15" s="449"/>
      <c r="BP15" s="449"/>
      <c r="BQ15" s="449"/>
      <c r="BR15" s="449"/>
      <c r="BS15" s="449"/>
      <c r="BT15" s="449"/>
      <c r="BU15" s="450"/>
      <c r="BV15" s="448">
        <v>991213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14</v>
      </c>
      <c r="AD16" s="500"/>
      <c r="AE16" s="500"/>
      <c r="AF16" s="500"/>
      <c r="AG16" s="501"/>
      <c r="AH16" s="499">
        <v>13.5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2504620</v>
      </c>
      <c r="BO16" s="420"/>
      <c r="BP16" s="420"/>
      <c r="BQ16" s="420"/>
      <c r="BR16" s="420"/>
      <c r="BS16" s="420"/>
      <c r="BT16" s="420"/>
      <c r="BU16" s="421"/>
      <c r="BV16" s="419">
        <v>2463938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2443</v>
      </c>
      <c r="AD17" s="373"/>
      <c r="AE17" s="373"/>
      <c r="AF17" s="373"/>
      <c r="AG17" s="374"/>
      <c r="AH17" s="372">
        <v>2639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1207624</v>
      </c>
      <c r="BO17" s="420"/>
      <c r="BP17" s="420"/>
      <c r="BQ17" s="420"/>
      <c r="BR17" s="420"/>
      <c r="BS17" s="420"/>
      <c r="BT17" s="420"/>
      <c r="BU17" s="421"/>
      <c r="BV17" s="419">
        <v>1254061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100.69</v>
      </c>
      <c r="M18" s="472"/>
      <c r="N18" s="472"/>
      <c r="O18" s="472"/>
      <c r="P18" s="472"/>
      <c r="Q18" s="472"/>
      <c r="R18" s="473"/>
      <c r="S18" s="473"/>
      <c r="T18" s="473"/>
      <c r="U18" s="473"/>
      <c r="V18" s="474"/>
      <c r="W18" s="490"/>
      <c r="X18" s="491"/>
      <c r="Y18" s="491"/>
      <c r="Z18" s="491"/>
      <c r="AA18" s="491"/>
      <c r="AB18" s="515"/>
      <c r="AC18" s="389">
        <v>74.2</v>
      </c>
      <c r="AD18" s="390"/>
      <c r="AE18" s="390"/>
      <c r="AF18" s="390"/>
      <c r="AG18" s="475"/>
      <c r="AH18" s="389">
        <v>73.400000000000006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2570792</v>
      </c>
      <c r="BO18" s="420"/>
      <c r="BP18" s="420"/>
      <c r="BQ18" s="420"/>
      <c r="BR18" s="420"/>
      <c r="BS18" s="420"/>
      <c r="BT18" s="420"/>
      <c r="BU18" s="421"/>
      <c r="BV18" s="419">
        <v>2473243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3546467</v>
      </c>
      <c r="BO19" s="420"/>
      <c r="BP19" s="420"/>
      <c r="BQ19" s="420"/>
      <c r="BR19" s="420"/>
      <c r="BS19" s="420"/>
      <c r="BT19" s="420"/>
      <c r="BU19" s="421"/>
      <c r="BV19" s="419">
        <v>3418173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2936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3043049</v>
      </c>
      <c r="BO22" s="449"/>
      <c r="BP22" s="449"/>
      <c r="BQ22" s="449"/>
      <c r="BR22" s="449"/>
      <c r="BS22" s="449"/>
      <c r="BT22" s="449"/>
      <c r="BU22" s="450"/>
      <c r="BV22" s="448">
        <v>2861721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2881902</v>
      </c>
      <c r="BO23" s="420"/>
      <c r="BP23" s="420"/>
      <c r="BQ23" s="420"/>
      <c r="BR23" s="420"/>
      <c r="BS23" s="420"/>
      <c r="BT23" s="420"/>
      <c r="BU23" s="421"/>
      <c r="BV23" s="419">
        <v>2667541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6400</v>
      </c>
      <c r="R24" s="373"/>
      <c r="S24" s="373"/>
      <c r="T24" s="373"/>
      <c r="U24" s="373"/>
      <c r="V24" s="374"/>
      <c r="W24" s="462"/>
      <c r="X24" s="399"/>
      <c r="Y24" s="400"/>
      <c r="Z24" s="375" t="s">
        <v>162</v>
      </c>
      <c r="AA24" s="376"/>
      <c r="AB24" s="376"/>
      <c r="AC24" s="376"/>
      <c r="AD24" s="376"/>
      <c r="AE24" s="376"/>
      <c r="AF24" s="376"/>
      <c r="AG24" s="377"/>
      <c r="AH24" s="372">
        <v>79</v>
      </c>
      <c r="AI24" s="373"/>
      <c r="AJ24" s="373"/>
      <c r="AK24" s="373"/>
      <c r="AL24" s="374"/>
      <c r="AM24" s="372">
        <v>221753</v>
      </c>
      <c r="AN24" s="373"/>
      <c r="AO24" s="373"/>
      <c r="AP24" s="373"/>
      <c r="AQ24" s="373"/>
      <c r="AR24" s="374"/>
      <c r="AS24" s="372">
        <v>2807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1528793</v>
      </c>
      <c r="BO24" s="420"/>
      <c r="BP24" s="420"/>
      <c r="BQ24" s="420"/>
      <c r="BR24" s="420"/>
      <c r="BS24" s="420"/>
      <c r="BT24" s="420"/>
      <c r="BU24" s="421"/>
      <c r="BV24" s="419">
        <v>1184160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5240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1475512</v>
      </c>
      <c r="BO25" s="449"/>
      <c r="BP25" s="449"/>
      <c r="BQ25" s="449"/>
      <c r="BR25" s="449"/>
      <c r="BS25" s="449"/>
      <c r="BT25" s="449"/>
      <c r="BU25" s="450"/>
      <c r="BV25" s="448">
        <v>886060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4620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2450</v>
      </c>
      <c r="R27" s="373"/>
      <c r="S27" s="373"/>
      <c r="T27" s="373"/>
      <c r="U27" s="373"/>
      <c r="V27" s="374"/>
      <c r="W27" s="462"/>
      <c r="X27" s="399"/>
      <c r="Y27" s="400"/>
      <c r="Z27" s="375" t="s">
        <v>172</v>
      </c>
      <c r="AA27" s="376"/>
      <c r="AB27" s="376"/>
      <c r="AC27" s="376"/>
      <c r="AD27" s="376"/>
      <c r="AE27" s="376"/>
      <c r="AF27" s="376"/>
      <c r="AG27" s="377"/>
      <c r="AH27" s="372">
        <v>7</v>
      </c>
      <c r="AI27" s="373"/>
      <c r="AJ27" s="373"/>
      <c r="AK27" s="373"/>
      <c r="AL27" s="374"/>
      <c r="AM27" s="372">
        <v>19747</v>
      </c>
      <c r="AN27" s="373"/>
      <c r="AO27" s="373"/>
      <c r="AP27" s="373"/>
      <c r="AQ27" s="373"/>
      <c r="AR27" s="374"/>
      <c r="AS27" s="372">
        <v>2821</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357481</v>
      </c>
      <c r="BO27" s="454"/>
      <c r="BP27" s="454"/>
      <c r="BQ27" s="454"/>
      <c r="BR27" s="454"/>
      <c r="BS27" s="454"/>
      <c r="BT27" s="454"/>
      <c r="BU27" s="455"/>
      <c r="BV27" s="453">
        <v>356286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1870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1378411</v>
      </c>
      <c r="BO28" s="449"/>
      <c r="BP28" s="449"/>
      <c r="BQ28" s="449"/>
      <c r="BR28" s="449"/>
      <c r="BS28" s="449"/>
      <c r="BT28" s="449"/>
      <c r="BU28" s="450"/>
      <c r="BV28" s="448">
        <v>1289465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1680</v>
      </c>
      <c r="R29" s="373"/>
      <c r="S29" s="373"/>
      <c r="T29" s="373"/>
      <c r="U29" s="373"/>
      <c r="V29" s="374"/>
      <c r="W29" s="463"/>
      <c r="X29" s="464"/>
      <c r="Y29" s="465"/>
      <c r="Z29" s="375" t="s">
        <v>178</v>
      </c>
      <c r="AA29" s="376"/>
      <c r="AB29" s="376"/>
      <c r="AC29" s="376"/>
      <c r="AD29" s="376"/>
      <c r="AE29" s="376"/>
      <c r="AF29" s="376"/>
      <c r="AG29" s="377"/>
      <c r="AH29" s="372">
        <v>86</v>
      </c>
      <c r="AI29" s="373"/>
      <c r="AJ29" s="373"/>
      <c r="AK29" s="373"/>
      <c r="AL29" s="374"/>
      <c r="AM29" s="372">
        <v>241500</v>
      </c>
      <c r="AN29" s="373"/>
      <c r="AO29" s="373"/>
      <c r="AP29" s="373"/>
      <c r="AQ29" s="373"/>
      <c r="AR29" s="374"/>
      <c r="AS29" s="372">
        <v>2808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163840</v>
      </c>
      <c r="BO29" s="420"/>
      <c r="BP29" s="420"/>
      <c r="BQ29" s="420"/>
      <c r="BR29" s="420"/>
      <c r="BS29" s="420"/>
      <c r="BT29" s="420"/>
      <c r="BU29" s="421"/>
      <c r="BV29" s="419">
        <v>151527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489094</v>
      </c>
      <c r="BO30" s="454"/>
      <c r="BP30" s="454"/>
      <c r="BQ30" s="454"/>
      <c r="BR30" s="454"/>
      <c r="BS30" s="454"/>
      <c r="BT30" s="454"/>
      <c r="BU30" s="455"/>
      <c r="BV30" s="453">
        <v>501412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静岡県市町総合事務組合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河津駅前広場整備事業特別会計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温泉事業会計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東河環境センター</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土地取得特別会計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伊豆斎場組合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下田地区消防組合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一部事務組合下田メディカルセンター（普通会計分）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一部事務組合下田メディカルセンター（事業会計分）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静岡県後期高齢者医療広域連合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静岡県後期高齢者医療広域連合（事業会計分）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静岡地方税滞納整理機構</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SG7zUGmbFw5zWWJmOi9FCffFQ0zTFxGBA7o7Oez349G7Iqh8G4igJP25eqMMBHubqfafMawSvoyWPhCfi5c7A==" saltValue="+zXWPpkAXxt2sOML5iV6B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1005978</v>
      </c>
      <c r="S5" s="677"/>
      <c r="T5" s="677"/>
      <c r="U5" s="677"/>
      <c r="V5" s="677"/>
      <c r="W5" s="677"/>
      <c r="X5" s="677"/>
      <c r="Y5" s="702"/>
      <c r="Z5" s="715">
        <v>20</v>
      </c>
      <c r="AA5" s="715"/>
      <c r="AB5" s="715"/>
      <c r="AC5" s="715"/>
      <c r="AD5" s="716">
        <v>1005978</v>
      </c>
      <c r="AE5" s="716"/>
      <c r="AF5" s="716"/>
      <c r="AG5" s="716"/>
      <c r="AH5" s="716"/>
      <c r="AI5" s="716"/>
      <c r="AJ5" s="716"/>
      <c r="AK5" s="716"/>
      <c r="AL5" s="703">
        <v>35.299999999999997</v>
      </c>
      <c r="AM5" s="685"/>
      <c r="AN5" s="685"/>
      <c r="AO5" s="704"/>
      <c r="AP5" s="679" t="s">
        <v>217</v>
      </c>
      <c r="AQ5" s="680"/>
      <c r="AR5" s="680"/>
      <c r="AS5" s="680"/>
      <c r="AT5" s="680"/>
      <c r="AU5" s="680"/>
      <c r="AV5" s="680"/>
      <c r="AW5" s="680"/>
      <c r="AX5" s="680"/>
      <c r="AY5" s="680"/>
      <c r="AZ5" s="680"/>
      <c r="BA5" s="680"/>
      <c r="BB5" s="680"/>
      <c r="BC5" s="680"/>
      <c r="BD5" s="680"/>
      <c r="BE5" s="680"/>
      <c r="BF5" s="681"/>
      <c r="BG5" s="621">
        <v>986531</v>
      </c>
      <c r="BH5" s="622"/>
      <c r="BI5" s="622"/>
      <c r="BJ5" s="622"/>
      <c r="BK5" s="622"/>
      <c r="BL5" s="622"/>
      <c r="BM5" s="622"/>
      <c r="BN5" s="623"/>
      <c r="BO5" s="659">
        <v>98.1</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51484</v>
      </c>
      <c r="S6" s="622"/>
      <c r="T6" s="622"/>
      <c r="U6" s="622"/>
      <c r="V6" s="622"/>
      <c r="W6" s="622"/>
      <c r="X6" s="622"/>
      <c r="Y6" s="623"/>
      <c r="Z6" s="659">
        <v>1</v>
      </c>
      <c r="AA6" s="659"/>
      <c r="AB6" s="659"/>
      <c r="AC6" s="659"/>
      <c r="AD6" s="660">
        <v>51484</v>
      </c>
      <c r="AE6" s="660"/>
      <c r="AF6" s="660"/>
      <c r="AG6" s="660"/>
      <c r="AH6" s="660"/>
      <c r="AI6" s="660"/>
      <c r="AJ6" s="660"/>
      <c r="AK6" s="660"/>
      <c r="AL6" s="624">
        <v>1.8</v>
      </c>
      <c r="AM6" s="625"/>
      <c r="AN6" s="625"/>
      <c r="AO6" s="661"/>
      <c r="AP6" s="618" t="s">
        <v>222</v>
      </c>
      <c r="AQ6" s="619"/>
      <c r="AR6" s="619"/>
      <c r="AS6" s="619"/>
      <c r="AT6" s="619"/>
      <c r="AU6" s="619"/>
      <c r="AV6" s="619"/>
      <c r="AW6" s="619"/>
      <c r="AX6" s="619"/>
      <c r="AY6" s="619"/>
      <c r="AZ6" s="619"/>
      <c r="BA6" s="619"/>
      <c r="BB6" s="619"/>
      <c r="BC6" s="619"/>
      <c r="BD6" s="619"/>
      <c r="BE6" s="619"/>
      <c r="BF6" s="620"/>
      <c r="BG6" s="621">
        <v>986531</v>
      </c>
      <c r="BH6" s="622"/>
      <c r="BI6" s="622"/>
      <c r="BJ6" s="622"/>
      <c r="BK6" s="622"/>
      <c r="BL6" s="622"/>
      <c r="BM6" s="622"/>
      <c r="BN6" s="623"/>
      <c r="BO6" s="659">
        <v>98.1</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55374</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55374</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285</v>
      </c>
      <c r="S7" s="622"/>
      <c r="T7" s="622"/>
      <c r="U7" s="622"/>
      <c r="V7" s="622"/>
      <c r="W7" s="622"/>
      <c r="X7" s="622"/>
      <c r="Y7" s="623"/>
      <c r="Z7" s="659">
        <v>0</v>
      </c>
      <c r="AA7" s="659"/>
      <c r="AB7" s="659"/>
      <c r="AC7" s="659"/>
      <c r="AD7" s="660">
        <v>285</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315761</v>
      </c>
      <c r="BH7" s="622"/>
      <c r="BI7" s="622"/>
      <c r="BJ7" s="622"/>
      <c r="BK7" s="622"/>
      <c r="BL7" s="622"/>
      <c r="BM7" s="622"/>
      <c r="BN7" s="623"/>
      <c r="BO7" s="659">
        <v>31.4</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1007310</v>
      </c>
      <c r="CS7" s="622"/>
      <c r="CT7" s="622"/>
      <c r="CU7" s="622"/>
      <c r="CV7" s="622"/>
      <c r="CW7" s="622"/>
      <c r="CX7" s="622"/>
      <c r="CY7" s="623"/>
      <c r="CZ7" s="659">
        <v>20.9</v>
      </c>
      <c r="DA7" s="659"/>
      <c r="DB7" s="659"/>
      <c r="DC7" s="659"/>
      <c r="DD7" s="627">
        <v>66573</v>
      </c>
      <c r="DE7" s="622"/>
      <c r="DF7" s="622"/>
      <c r="DG7" s="622"/>
      <c r="DH7" s="622"/>
      <c r="DI7" s="622"/>
      <c r="DJ7" s="622"/>
      <c r="DK7" s="622"/>
      <c r="DL7" s="622"/>
      <c r="DM7" s="622"/>
      <c r="DN7" s="622"/>
      <c r="DO7" s="622"/>
      <c r="DP7" s="623"/>
      <c r="DQ7" s="627">
        <v>827801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4439</v>
      </c>
      <c r="S8" s="622"/>
      <c r="T8" s="622"/>
      <c r="U8" s="622"/>
      <c r="V8" s="622"/>
      <c r="W8" s="622"/>
      <c r="X8" s="622"/>
      <c r="Y8" s="623"/>
      <c r="Z8" s="659">
        <v>0.1</v>
      </c>
      <c r="AA8" s="659"/>
      <c r="AB8" s="659"/>
      <c r="AC8" s="659"/>
      <c r="AD8" s="660">
        <v>4439</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13145</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949926</v>
      </c>
      <c r="CS8" s="622"/>
      <c r="CT8" s="622"/>
      <c r="CU8" s="622"/>
      <c r="CV8" s="622"/>
      <c r="CW8" s="622"/>
      <c r="CX8" s="622"/>
      <c r="CY8" s="623"/>
      <c r="CZ8" s="659">
        <v>19.7</v>
      </c>
      <c r="DA8" s="659"/>
      <c r="DB8" s="659"/>
      <c r="DC8" s="659"/>
      <c r="DD8" s="627" t="s">
        <v>122</v>
      </c>
      <c r="DE8" s="622"/>
      <c r="DF8" s="622"/>
      <c r="DG8" s="622"/>
      <c r="DH8" s="622"/>
      <c r="DI8" s="622"/>
      <c r="DJ8" s="622"/>
      <c r="DK8" s="622"/>
      <c r="DL8" s="622"/>
      <c r="DM8" s="622"/>
      <c r="DN8" s="622"/>
      <c r="DO8" s="622"/>
      <c r="DP8" s="623"/>
      <c r="DQ8" s="627">
        <v>562690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7192</v>
      </c>
      <c r="S9" s="622"/>
      <c r="T9" s="622"/>
      <c r="U9" s="622"/>
      <c r="V9" s="622"/>
      <c r="W9" s="622"/>
      <c r="X9" s="622"/>
      <c r="Y9" s="623"/>
      <c r="Z9" s="659">
        <v>0.1</v>
      </c>
      <c r="AA9" s="659"/>
      <c r="AB9" s="659"/>
      <c r="AC9" s="659"/>
      <c r="AD9" s="660">
        <v>7192</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257475</v>
      </c>
      <c r="BH9" s="622"/>
      <c r="BI9" s="622"/>
      <c r="BJ9" s="622"/>
      <c r="BK9" s="622"/>
      <c r="BL9" s="622"/>
      <c r="BM9" s="622"/>
      <c r="BN9" s="623"/>
      <c r="BO9" s="659">
        <v>25.6</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676652</v>
      </c>
      <c r="CS9" s="622"/>
      <c r="CT9" s="622"/>
      <c r="CU9" s="622"/>
      <c r="CV9" s="622"/>
      <c r="CW9" s="622"/>
      <c r="CX9" s="622"/>
      <c r="CY9" s="623"/>
      <c r="CZ9" s="659">
        <v>14</v>
      </c>
      <c r="DA9" s="659"/>
      <c r="DB9" s="659"/>
      <c r="DC9" s="659"/>
      <c r="DD9" s="627">
        <v>8043</v>
      </c>
      <c r="DE9" s="622"/>
      <c r="DF9" s="622"/>
      <c r="DG9" s="622"/>
      <c r="DH9" s="622"/>
      <c r="DI9" s="622"/>
      <c r="DJ9" s="622"/>
      <c r="DK9" s="622"/>
      <c r="DL9" s="622"/>
      <c r="DM9" s="622"/>
      <c r="DN9" s="622"/>
      <c r="DO9" s="622"/>
      <c r="DP9" s="623"/>
      <c r="DQ9" s="627">
        <v>593938</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22734</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169686</v>
      </c>
      <c r="S11" s="622"/>
      <c r="T11" s="622"/>
      <c r="U11" s="622"/>
      <c r="V11" s="622"/>
      <c r="W11" s="622"/>
      <c r="X11" s="622"/>
      <c r="Y11" s="623"/>
      <c r="Z11" s="624">
        <v>3.4</v>
      </c>
      <c r="AA11" s="625"/>
      <c r="AB11" s="625"/>
      <c r="AC11" s="626"/>
      <c r="AD11" s="627">
        <v>169686</v>
      </c>
      <c r="AE11" s="622"/>
      <c r="AF11" s="622"/>
      <c r="AG11" s="622"/>
      <c r="AH11" s="622"/>
      <c r="AI11" s="622"/>
      <c r="AJ11" s="622"/>
      <c r="AK11" s="623"/>
      <c r="AL11" s="624">
        <v>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22407</v>
      </c>
      <c r="BH11" s="622"/>
      <c r="BI11" s="622"/>
      <c r="BJ11" s="622"/>
      <c r="BK11" s="622"/>
      <c r="BL11" s="622"/>
      <c r="BM11" s="622"/>
      <c r="BN11" s="623"/>
      <c r="BO11" s="659">
        <v>2.2000000000000002</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253890</v>
      </c>
      <c r="CS11" s="622"/>
      <c r="CT11" s="622"/>
      <c r="CU11" s="622"/>
      <c r="CV11" s="622"/>
      <c r="CW11" s="622"/>
      <c r="CX11" s="622"/>
      <c r="CY11" s="623"/>
      <c r="CZ11" s="659">
        <v>5.3</v>
      </c>
      <c r="DA11" s="659"/>
      <c r="DB11" s="659"/>
      <c r="DC11" s="659"/>
      <c r="DD11" s="627">
        <v>114283</v>
      </c>
      <c r="DE11" s="622"/>
      <c r="DF11" s="622"/>
      <c r="DG11" s="622"/>
      <c r="DH11" s="622"/>
      <c r="DI11" s="622"/>
      <c r="DJ11" s="622"/>
      <c r="DK11" s="622"/>
      <c r="DL11" s="622"/>
      <c r="DM11" s="622"/>
      <c r="DN11" s="622"/>
      <c r="DO11" s="622"/>
      <c r="DP11" s="623"/>
      <c r="DQ11" s="627">
        <v>126023</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583485</v>
      </c>
      <c r="BH12" s="622"/>
      <c r="BI12" s="622"/>
      <c r="BJ12" s="622"/>
      <c r="BK12" s="622"/>
      <c r="BL12" s="622"/>
      <c r="BM12" s="622"/>
      <c r="BN12" s="623"/>
      <c r="BO12" s="659">
        <v>58</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281336</v>
      </c>
      <c r="CS12" s="622"/>
      <c r="CT12" s="622"/>
      <c r="CU12" s="622"/>
      <c r="CV12" s="622"/>
      <c r="CW12" s="622"/>
      <c r="CX12" s="622"/>
      <c r="CY12" s="623"/>
      <c r="CZ12" s="659">
        <v>5.8</v>
      </c>
      <c r="DA12" s="659"/>
      <c r="DB12" s="659"/>
      <c r="DC12" s="659"/>
      <c r="DD12" s="627">
        <v>2728</v>
      </c>
      <c r="DE12" s="622"/>
      <c r="DF12" s="622"/>
      <c r="DG12" s="622"/>
      <c r="DH12" s="622"/>
      <c r="DI12" s="622"/>
      <c r="DJ12" s="622"/>
      <c r="DK12" s="622"/>
      <c r="DL12" s="622"/>
      <c r="DM12" s="622"/>
      <c r="DN12" s="622"/>
      <c r="DO12" s="622"/>
      <c r="DP12" s="623"/>
      <c r="DQ12" s="627">
        <v>175088</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574890</v>
      </c>
      <c r="BH13" s="622"/>
      <c r="BI13" s="622"/>
      <c r="BJ13" s="622"/>
      <c r="BK13" s="622"/>
      <c r="BL13" s="622"/>
      <c r="BM13" s="622"/>
      <c r="BN13" s="623"/>
      <c r="BO13" s="659">
        <v>57.1</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380696</v>
      </c>
      <c r="CS13" s="622"/>
      <c r="CT13" s="622"/>
      <c r="CU13" s="622"/>
      <c r="CV13" s="622"/>
      <c r="CW13" s="622"/>
      <c r="CX13" s="622"/>
      <c r="CY13" s="623"/>
      <c r="CZ13" s="659">
        <v>7.9</v>
      </c>
      <c r="DA13" s="659"/>
      <c r="DB13" s="659"/>
      <c r="DC13" s="659"/>
      <c r="DD13" s="627">
        <v>280571</v>
      </c>
      <c r="DE13" s="622"/>
      <c r="DF13" s="622"/>
      <c r="DG13" s="622"/>
      <c r="DH13" s="622"/>
      <c r="DI13" s="622"/>
      <c r="DJ13" s="622"/>
      <c r="DK13" s="622"/>
      <c r="DL13" s="622"/>
      <c r="DM13" s="622"/>
      <c r="DN13" s="622"/>
      <c r="DO13" s="622"/>
      <c r="DP13" s="623"/>
      <c r="DQ13" s="627">
        <v>164499</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580</v>
      </c>
      <c r="S14" s="622"/>
      <c r="T14" s="622"/>
      <c r="U14" s="622"/>
      <c r="V14" s="622"/>
      <c r="W14" s="622"/>
      <c r="X14" s="622"/>
      <c r="Y14" s="623"/>
      <c r="Z14" s="659">
        <v>0</v>
      </c>
      <c r="AA14" s="659"/>
      <c r="AB14" s="659"/>
      <c r="AC14" s="659"/>
      <c r="AD14" s="660">
        <v>580</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28114</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558056</v>
      </c>
      <c r="CS14" s="622"/>
      <c r="CT14" s="622"/>
      <c r="CU14" s="622"/>
      <c r="CV14" s="622"/>
      <c r="CW14" s="622"/>
      <c r="CX14" s="622"/>
      <c r="CY14" s="623"/>
      <c r="CZ14" s="659">
        <v>11.6</v>
      </c>
      <c r="DA14" s="659"/>
      <c r="DB14" s="659"/>
      <c r="DC14" s="659"/>
      <c r="DD14" s="627">
        <v>263586</v>
      </c>
      <c r="DE14" s="622"/>
      <c r="DF14" s="622"/>
      <c r="DG14" s="622"/>
      <c r="DH14" s="622"/>
      <c r="DI14" s="622"/>
      <c r="DJ14" s="622"/>
      <c r="DK14" s="622"/>
      <c r="DL14" s="622"/>
      <c r="DM14" s="622"/>
      <c r="DN14" s="622"/>
      <c r="DO14" s="622"/>
      <c r="DP14" s="623"/>
      <c r="DQ14" s="627">
        <v>275841</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59171</v>
      </c>
      <c r="BH15" s="622"/>
      <c r="BI15" s="622"/>
      <c r="BJ15" s="622"/>
      <c r="BK15" s="622"/>
      <c r="BL15" s="622"/>
      <c r="BM15" s="622"/>
      <c r="BN15" s="623"/>
      <c r="BO15" s="659">
        <v>5.9</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351082</v>
      </c>
      <c r="CS15" s="622"/>
      <c r="CT15" s="622"/>
      <c r="CU15" s="622"/>
      <c r="CV15" s="622"/>
      <c r="CW15" s="622"/>
      <c r="CX15" s="622"/>
      <c r="CY15" s="623"/>
      <c r="CZ15" s="659">
        <v>7.3</v>
      </c>
      <c r="DA15" s="659"/>
      <c r="DB15" s="659"/>
      <c r="DC15" s="659"/>
      <c r="DD15" s="627">
        <v>53350</v>
      </c>
      <c r="DE15" s="622"/>
      <c r="DF15" s="622"/>
      <c r="DG15" s="622"/>
      <c r="DH15" s="622"/>
      <c r="DI15" s="622"/>
      <c r="DJ15" s="622"/>
      <c r="DK15" s="622"/>
      <c r="DL15" s="622"/>
      <c r="DM15" s="622"/>
      <c r="DN15" s="622"/>
      <c r="DO15" s="622"/>
      <c r="DP15" s="623"/>
      <c r="DQ15" s="627">
        <v>251879</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6692</v>
      </c>
      <c r="S16" s="622"/>
      <c r="T16" s="622"/>
      <c r="U16" s="622"/>
      <c r="V16" s="622"/>
      <c r="W16" s="622"/>
      <c r="X16" s="622"/>
      <c r="Y16" s="623"/>
      <c r="Z16" s="659">
        <v>0.1</v>
      </c>
      <c r="AA16" s="659"/>
      <c r="AB16" s="659"/>
      <c r="AC16" s="659"/>
      <c r="AD16" s="660">
        <v>6692</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14903</v>
      </c>
      <c r="S17" s="622"/>
      <c r="T17" s="622"/>
      <c r="U17" s="622"/>
      <c r="V17" s="622"/>
      <c r="W17" s="622"/>
      <c r="X17" s="622"/>
      <c r="Y17" s="623"/>
      <c r="Z17" s="659">
        <v>0.3</v>
      </c>
      <c r="AA17" s="659"/>
      <c r="AB17" s="659"/>
      <c r="AC17" s="659"/>
      <c r="AD17" s="660">
        <v>14903</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311913</v>
      </c>
      <c r="CS17" s="622"/>
      <c r="CT17" s="622"/>
      <c r="CU17" s="622"/>
      <c r="CV17" s="622"/>
      <c r="CW17" s="622"/>
      <c r="CX17" s="622"/>
      <c r="CY17" s="623"/>
      <c r="CZ17" s="659">
        <v>6.5</v>
      </c>
      <c r="DA17" s="659"/>
      <c r="DB17" s="659"/>
      <c r="DC17" s="659"/>
      <c r="DD17" s="627" t="s">
        <v>122</v>
      </c>
      <c r="DE17" s="622"/>
      <c r="DF17" s="622"/>
      <c r="DG17" s="622"/>
      <c r="DH17" s="622"/>
      <c r="DI17" s="622"/>
      <c r="DJ17" s="622"/>
      <c r="DK17" s="622"/>
      <c r="DL17" s="622"/>
      <c r="DM17" s="622"/>
      <c r="DN17" s="622"/>
      <c r="DO17" s="622"/>
      <c r="DP17" s="623"/>
      <c r="DQ17" s="627">
        <v>311913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3422</v>
      </c>
      <c r="S18" s="622"/>
      <c r="T18" s="622"/>
      <c r="U18" s="622"/>
      <c r="V18" s="622"/>
      <c r="W18" s="622"/>
      <c r="X18" s="622"/>
      <c r="Y18" s="623"/>
      <c r="Z18" s="659">
        <v>0.1</v>
      </c>
      <c r="AA18" s="659"/>
      <c r="AB18" s="659"/>
      <c r="AC18" s="659"/>
      <c r="AD18" s="660">
        <v>3422</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2889</v>
      </c>
      <c r="S19" s="622"/>
      <c r="T19" s="622"/>
      <c r="U19" s="622"/>
      <c r="V19" s="622"/>
      <c r="W19" s="622"/>
      <c r="X19" s="622"/>
      <c r="Y19" s="623"/>
      <c r="Z19" s="659">
        <v>0.1</v>
      </c>
      <c r="AA19" s="659"/>
      <c r="AB19" s="659"/>
      <c r="AC19" s="659"/>
      <c r="AD19" s="660">
        <v>2889</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19447</v>
      </c>
      <c r="BH19" s="622"/>
      <c r="BI19" s="622"/>
      <c r="BJ19" s="622"/>
      <c r="BK19" s="622"/>
      <c r="BL19" s="622"/>
      <c r="BM19" s="622"/>
      <c r="BN19" s="623"/>
      <c r="BO19" s="659">
        <v>1.9</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533</v>
      </c>
      <c r="S20" s="622"/>
      <c r="T20" s="622"/>
      <c r="U20" s="622"/>
      <c r="V20" s="622"/>
      <c r="W20" s="622"/>
      <c r="X20" s="622"/>
      <c r="Y20" s="623"/>
      <c r="Z20" s="659">
        <v>0</v>
      </c>
      <c r="AA20" s="659"/>
      <c r="AB20" s="659"/>
      <c r="AC20" s="659"/>
      <c r="AD20" s="660">
        <v>533</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19447</v>
      </c>
      <c r="BH20" s="622"/>
      <c r="BI20" s="622"/>
      <c r="BJ20" s="622"/>
      <c r="BK20" s="622"/>
      <c r="BL20" s="622"/>
      <c r="BM20" s="622"/>
      <c r="BN20" s="623"/>
      <c r="BO20" s="659">
        <v>1.9</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4826235</v>
      </c>
      <c r="CS20" s="622"/>
      <c r="CT20" s="622"/>
      <c r="CU20" s="622"/>
      <c r="CV20" s="622"/>
      <c r="CW20" s="622"/>
      <c r="CX20" s="622"/>
      <c r="CY20" s="623"/>
      <c r="CZ20" s="659">
        <v>100</v>
      </c>
      <c r="DA20" s="659"/>
      <c r="DB20" s="659"/>
      <c r="DC20" s="659"/>
      <c r="DD20" s="627">
        <v>789134</v>
      </c>
      <c r="DE20" s="622"/>
      <c r="DF20" s="622"/>
      <c r="DG20" s="622"/>
      <c r="DH20" s="622"/>
      <c r="DI20" s="622"/>
      <c r="DJ20" s="622"/>
      <c r="DK20" s="622"/>
      <c r="DL20" s="622"/>
      <c r="DM20" s="622"/>
      <c r="DN20" s="622"/>
      <c r="DO20" s="622"/>
      <c r="DP20" s="623"/>
      <c r="DQ20" s="627">
        <v>3345046</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1831976</v>
      </c>
      <c r="S21" s="622"/>
      <c r="T21" s="622"/>
      <c r="U21" s="622"/>
      <c r="V21" s="622"/>
      <c r="W21" s="622"/>
      <c r="X21" s="622"/>
      <c r="Y21" s="623"/>
      <c r="Z21" s="659">
        <v>36.4</v>
      </c>
      <c r="AA21" s="659"/>
      <c r="AB21" s="659"/>
      <c r="AC21" s="659"/>
      <c r="AD21" s="660">
        <v>1548286</v>
      </c>
      <c r="AE21" s="660"/>
      <c r="AF21" s="660"/>
      <c r="AG21" s="660"/>
      <c r="AH21" s="660"/>
      <c r="AI21" s="660"/>
      <c r="AJ21" s="660"/>
      <c r="AK21" s="660"/>
      <c r="AL21" s="624">
        <v>54.4</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19447</v>
      </c>
      <c r="BH21" s="622"/>
      <c r="BI21" s="622"/>
      <c r="BJ21" s="622"/>
      <c r="BK21" s="622"/>
      <c r="BL21" s="622"/>
      <c r="BM21" s="622"/>
      <c r="BN21" s="623"/>
      <c r="BO21" s="659">
        <v>1.9</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1548286</v>
      </c>
      <c r="S22" s="622"/>
      <c r="T22" s="622"/>
      <c r="U22" s="622"/>
      <c r="V22" s="622"/>
      <c r="W22" s="622"/>
      <c r="X22" s="622"/>
      <c r="Y22" s="623"/>
      <c r="Z22" s="659">
        <v>30.8</v>
      </c>
      <c r="AA22" s="659"/>
      <c r="AB22" s="659"/>
      <c r="AC22" s="659"/>
      <c r="AD22" s="660">
        <v>1548286</v>
      </c>
      <c r="AE22" s="660"/>
      <c r="AF22" s="660"/>
      <c r="AG22" s="660"/>
      <c r="AH22" s="660"/>
      <c r="AI22" s="660"/>
      <c r="AJ22" s="660"/>
      <c r="AK22" s="660"/>
      <c r="AL22" s="624">
        <v>54.4</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283690</v>
      </c>
      <c r="S23" s="622"/>
      <c r="T23" s="622"/>
      <c r="U23" s="622"/>
      <c r="V23" s="622"/>
      <c r="W23" s="622"/>
      <c r="X23" s="622"/>
      <c r="Y23" s="623"/>
      <c r="Z23" s="659">
        <v>5.6</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1491209</v>
      </c>
      <c r="CS24" s="677"/>
      <c r="CT24" s="677"/>
      <c r="CU24" s="677"/>
      <c r="CV24" s="677"/>
      <c r="CW24" s="677"/>
      <c r="CX24" s="677"/>
      <c r="CY24" s="702"/>
      <c r="CZ24" s="703">
        <v>30.9</v>
      </c>
      <c r="DA24" s="685"/>
      <c r="DB24" s="685"/>
      <c r="DC24" s="705"/>
      <c r="DD24" s="701">
        <v>1128759</v>
      </c>
      <c r="DE24" s="677"/>
      <c r="DF24" s="677"/>
      <c r="DG24" s="677"/>
      <c r="DH24" s="677"/>
      <c r="DI24" s="677"/>
      <c r="DJ24" s="677"/>
      <c r="DK24" s="702"/>
      <c r="DL24" s="701">
        <v>1016113</v>
      </c>
      <c r="DM24" s="677"/>
      <c r="DN24" s="677"/>
      <c r="DO24" s="677"/>
      <c r="DP24" s="677"/>
      <c r="DQ24" s="677"/>
      <c r="DR24" s="677"/>
      <c r="DS24" s="677"/>
      <c r="DT24" s="677"/>
      <c r="DU24" s="677"/>
      <c r="DV24" s="702"/>
      <c r="DW24" s="703">
        <v>35.5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3096637</v>
      </c>
      <c r="S25" s="622"/>
      <c r="T25" s="622"/>
      <c r="U25" s="622"/>
      <c r="V25" s="622"/>
      <c r="W25" s="622"/>
      <c r="X25" s="622"/>
      <c r="Y25" s="623"/>
      <c r="Z25" s="659">
        <v>61.6</v>
      </c>
      <c r="AA25" s="659"/>
      <c r="AB25" s="659"/>
      <c r="AC25" s="659"/>
      <c r="AD25" s="660">
        <v>2812947</v>
      </c>
      <c r="AE25" s="660"/>
      <c r="AF25" s="660"/>
      <c r="AG25" s="660"/>
      <c r="AH25" s="660"/>
      <c r="AI25" s="660"/>
      <c r="AJ25" s="660"/>
      <c r="AK25" s="660"/>
      <c r="AL25" s="624">
        <v>98.8</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707862</v>
      </c>
      <c r="CS25" s="634"/>
      <c r="CT25" s="634"/>
      <c r="CU25" s="634"/>
      <c r="CV25" s="634"/>
      <c r="CW25" s="634"/>
      <c r="CX25" s="634"/>
      <c r="CY25" s="635"/>
      <c r="CZ25" s="624">
        <v>14.7</v>
      </c>
      <c r="DA25" s="636"/>
      <c r="DB25" s="636"/>
      <c r="DC25" s="637"/>
      <c r="DD25" s="627">
        <v>655228</v>
      </c>
      <c r="DE25" s="634"/>
      <c r="DF25" s="634"/>
      <c r="DG25" s="634"/>
      <c r="DH25" s="634"/>
      <c r="DI25" s="634"/>
      <c r="DJ25" s="634"/>
      <c r="DK25" s="635"/>
      <c r="DL25" s="627">
        <v>606146</v>
      </c>
      <c r="DM25" s="634"/>
      <c r="DN25" s="634"/>
      <c r="DO25" s="634"/>
      <c r="DP25" s="634"/>
      <c r="DQ25" s="634"/>
      <c r="DR25" s="634"/>
      <c r="DS25" s="634"/>
      <c r="DT25" s="634"/>
      <c r="DU25" s="634"/>
      <c r="DV25" s="635"/>
      <c r="DW25" s="624">
        <v>21.2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894</v>
      </c>
      <c r="S26" s="622"/>
      <c r="T26" s="622"/>
      <c r="U26" s="622"/>
      <c r="V26" s="622"/>
      <c r="W26" s="622"/>
      <c r="X26" s="622"/>
      <c r="Y26" s="623"/>
      <c r="Z26" s="659">
        <v>0</v>
      </c>
      <c r="AA26" s="659"/>
      <c r="AB26" s="659"/>
      <c r="AC26" s="659"/>
      <c r="AD26" s="660">
        <v>894</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424061</v>
      </c>
      <c r="CS26" s="622"/>
      <c r="CT26" s="622"/>
      <c r="CU26" s="622"/>
      <c r="CV26" s="622"/>
      <c r="CW26" s="622"/>
      <c r="CX26" s="622"/>
      <c r="CY26" s="623"/>
      <c r="CZ26" s="624">
        <v>8.8000000000000007</v>
      </c>
      <c r="DA26" s="636"/>
      <c r="DB26" s="636"/>
      <c r="DC26" s="637"/>
      <c r="DD26" s="627">
        <v>393093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13442</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1005978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471434</v>
      </c>
      <c r="CS27" s="634"/>
      <c r="CT27" s="634"/>
      <c r="CU27" s="634"/>
      <c r="CV27" s="634"/>
      <c r="CW27" s="634"/>
      <c r="CX27" s="634"/>
      <c r="CY27" s="635"/>
      <c r="CZ27" s="624">
        <v>9.8000000000000007</v>
      </c>
      <c r="DA27" s="636"/>
      <c r="DB27" s="636"/>
      <c r="DC27" s="637"/>
      <c r="DD27" s="627">
        <v>161618</v>
      </c>
      <c r="DE27" s="634"/>
      <c r="DF27" s="634"/>
      <c r="DG27" s="634"/>
      <c r="DH27" s="634"/>
      <c r="DI27" s="634"/>
      <c r="DJ27" s="634"/>
      <c r="DK27" s="635"/>
      <c r="DL27" s="627">
        <v>98054</v>
      </c>
      <c r="DM27" s="634"/>
      <c r="DN27" s="634"/>
      <c r="DO27" s="634"/>
      <c r="DP27" s="634"/>
      <c r="DQ27" s="634"/>
      <c r="DR27" s="634"/>
      <c r="DS27" s="634"/>
      <c r="DT27" s="634"/>
      <c r="DU27" s="634"/>
      <c r="DV27" s="635"/>
      <c r="DW27" s="624">
        <v>3.4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54288</v>
      </c>
      <c r="S28" s="622"/>
      <c r="T28" s="622"/>
      <c r="U28" s="622"/>
      <c r="V28" s="622"/>
      <c r="W28" s="622"/>
      <c r="X28" s="622"/>
      <c r="Y28" s="623"/>
      <c r="Z28" s="659">
        <v>1.1000000000000001</v>
      </c>
      <c r="AA28" s="659"/>
      <c r="AB28" s="659"/>
      <c r="AC28" s="659"/>
      <c r="AD28" s="660">
        <v>8610</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311913</v>
      </c>
      <c r="CS28" s="622"/>
      <c r="CT28" s="622"/>
      <c r="CU28" s="622"/>
      <c r="CV28" s="622"/>
      <c r="CW28" s="622"/>
      <c r="CX28" s="622"/>
      <c r="CY28" s="623"/>
      <c r="CZ28" s="624">
        <v>6.5</v>
      </c>
      <c r="DA28" s="636"/>
      <c r="DB28" s="636"/>
      <c r="DC28" s="637"/>
      <c r="DD28" s="627">
        <v>311913</v>
      </c>
      <c r="DE28" s="622"/>
      <c r="DF28" s="622"/>
      <c r="DG28" s="622"/>
      <c r="DH28" s="622"/>
      <c r="DI28" s="622"/>
      <c r="DJ28" s="622"/>
      <c r="DK28" s="623"/>
      <c r="DL28" s="627">
        <v>311913</v>
      </c>
      <c r="DM28" s="622"/>
      <c r="DN28" s="622"/>
      <c r="DO28" s="622"/>
      <c r="DP28" s="622"/>
      <c r="DQ28" s="622"/>
      <c r="DR28" s="622"/>
      <c r="DS28" s="622"/>
      <c r="DT28" s="622"/>
      <c r="DU28" s="622"/>
      <c r="DV28" s="623"/>
      <c r="DW28" s="624">
        <v>10.9</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17876</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311913</v>
      </c>
      <c r="CS29" s="634"/>
      <c r="CT29" s="634"/>
      <c r="CU29" s="634"/>
      <c r="CV29" s="634"/>
      <c r="CW29" s="634"/>
      <c r="CX29" s="634"/>
      <c r="CY29" s="635"/>
      <c r="CZ29" s="624">
        <v>6.5</v>
      </c>
      <c r="DA29" s="636"/>
      <c r="DB29" s="636"/>
      <c r="DC29" s="637"/>
      <c r="DD29" s="627">
        <v>311913</v>
      </c>
      <c r="DE29" s="634"/>
      <c r="DF29" s="634"/>
      <c r="DG29" s="634"/>
      <c r="DH29" s="634"/>
      <c r="DI29" s="634"/>
      <c r="DJ29" s="634"/>
      <c r="DK29" s="635"/>
      <c r="DL29" s="627">
        <v>311913</v>
      </c>
      <c r="DM29" s="634"/>
      <c r="DN29" s="634"/>
      <c r="DO29" s="634"/>
      <c r="DP29" s="634"/>
      <c r="DQ29" s="634"/>
      <c r="DR29" s="634"/>
      <c r="DS29" s="634"/>
      <c r="DT29" s="634"/>
      <c r="DU29" s="634"/>
      <c r="DV29" s="635"/>
      <c r="DW29" s="624">
        <v>10.9</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493419</v>
      </c>
      <c r="S30" s="622"/>
      <c r="T30" s="622"/>
      <c r="U30" s="622"/>
      <c r="V30" s="622"/>
      <c r="W30" s="622"/>
      <c r="X30" s="622"/>
      <c r="Y30" s="623"/>
      <c r="Z30" s="659">
        <v>9.8000000000000007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305271</v>
      </c>
      <c r="CS30" s="622"/>
      <c r="CT30" s="622"/>
      <c r="CU30" s="622"/>
      <c r="CV30" s="622"/>
      <c r="CW30" s="622"/>
      <c r="CX30" s="622"/>
      <c r="CY30" s="623"/>
      <c r="CZ30" s="624">
        <v>6.3</v>
      </c>
      <c r="DA30" s="636"/>
      <c r="DB30" s="636"/>
      <c r="DC30" s="637"/>
      <c r="DD30" s="627">
        <v>305271</v>
      </c>
      <c r="DE30" s="622"/>
      <c r="DF30" s="622"/>
      <c r="DG30" s="622"/>
      <c r="DH30" s="622"/>
      <c r="DI30" s="622"/>
      <c r="DJ30" s="622"/>
      <c r="DK30" s="623"/>
      <c r="DL30" s="627">
        <v>305271</v>
      </c>
      <c r="DM30" s="622"/>
      <c r="DN30" s="622"/>
      <c r="DO30" s="622"/>
      <c r="DP30" s="622"/>
      <c r="DQ30" s="622"/>
      <c r="DR30" s="622"/>
      <c r="DS30" s="622"/>
      <c r="DT30" s="622"/>
      <c r="DU30" s="622"/>
      <c r="DV30" s="623"/>
      <c r="DW30" s="624">
        <v>10.7</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v>
      </c>
      <c r="BH31" s="684"/>
      <c r="BI31" s="684"/>
      <c r="BJ31" s="684"/>
      <c r="BK31" s="684"/>
      <c r="BL31" s="684"/>
      <c r="BM31" s="685">
        <v>97.6</v>
      </c>
      <c r="BN31" s="684"/>
      <c r="BO31" s="684"/>
      <c r="BP31" s="684"/>
      <c r="BQ31" s="686"/>
      <c r="BR31" s="683">
        <v>98</v>
      </c>
      <c r="BS31" s="684"/>
      <c r="BT31" s="684"/>
      <c r="BU31" s="684"/>
      <c r="BV31" s="684"/>
      <c r="BW31" s="684"/>
      <c r="BX31" s="685">
        <v>95</v>
      </c>
      <c r="BY31" s="684"/>
      <c r="BZ31" s="684"/>
      <c r="CA31" s="684"/>
      <c r="CB31" s="686"/>
      <c r="CD31" s="642"/>
      <c r="CE31" s="643"/>
      <c r="CF31" s="618" t="s">
        <v>301</v>
      </c>
      <c r="CG31" s="619"/>
      <c r="CH31" s="619"/>
      <c r="CI31" s="619"/>
      <c r="CJ31" s="619"/>
      <c r="CK31" s="619"/>
      <c r="CL31" s="619"/>
      <c r="CM31" s="619"/>
      <c r="CN31" s="619"/>
      <c r="CO31" s="619"/>
      <c r="CP31" s="619"/>
      <c r="CQ31" s="620"/>
      <c r="CR31" s="621">
        <v>6642</v>
      </c>
      <c r="CS31" s="634"/>
      <c r="CT31" s="634"/>
      <c r="CU31" s="634"/>
      <c r="CV31" s="634"/>
      <c r="CW31" s="634"/>
      <c r="CX31" s="634"/>
      <c r="CY31" s="635"/>
      <c r="CZ31" s="624">
        <v>0.1</v>
      </c>
      <c r="DA31" s="636"/>
      <c r="DB31" s="636"/>
      <c r="DC31" s="637"/>
      <c r="DD31" s="627">
        <v>6642</v>
      </c>
      <c r="DE31" s="634"/>
      <c r="DF31" s="634"/>
      <c r="DG31" s="634"/>
      <c r="DH31" s="634"/>
      <c r="DI31" s="634"/>
      <c r="DJ31" s="634"/>
      <c r="DK31" s="635"/>
      <c r="DL31" s="627">
        <v>6642</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290427</v>
      </c>
      <c r="S32" s="622"/>
      <c r="T32" s="622"/>
      <c r="U32" s="622"/>
      <c r="V32" s="622"/>
      <c r="W32" s="622"/>
      <c r="X32" s="622"/>
      <c r="Y32" s="623"/>
      <c r="Z32" s="659">
        <v>5.8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99.2</v>
      </c>
      <c r="BH32" s="634"/>
      <c r="BI32" s="634"/>
      <c r="BJ32" s="634"/>
      <c r="BK32" s="634"/>
      <c r="BL32" s="634"/>
      <c r="BM32" s="625">
        <v>97.9</v>
      </c>
      <c r="BN32" s="634"/>
      <c r="BO32" s="634"/>
      <c r="BP32" s="634"/>
      <c r="BQ32" s="657"/>
      <c r="BR32" s="687">
        <v>98.7</v>
      </c>
      <c r="BS32" s="634"/>
      <c r="BT32" s="634"/>
      <c r="BU32" s="634"/>
      <c r="BV32" s="634"/>
      <c r="BW32" s="634"/>
      <c r="BX32" s="625">
        <v>97.2</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21730</v>
      </c>
      <c r="S33" s="622"/>
      <c r="T33" s="622"/>
      <c r="U33" s="622"/>
      <c r="V33" s="622"/>
      <c r="W33" s="622"/>
      <c r="X33" s="622"/>
      <c r="Y33" s="623"/>
      <c r="Z33" s="659">
        <v>0.4</v>
      </c>
      <c r="AA33" s="659"/>
      <c r="AB33" s="659"/>
      <c r="AC33" s="659"/>
      <c r="AD33" s="660">
        <v>10559</v>
      </c>
      <c r="AE33" s="660"/>
      <c r="AF33" s="660"/>
      <c r="AG33" s="660"/>
      <c r="AH33" s="660"/>
      <c r="AI33" s="660"/>
      <c r="AJ33" s="660"/>
      <c r="AK33" s="660"/>
      <c r="AL33" s="624">
        <v>0.4</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98.8</v>
      </c>
      <c r="BH33" s="606"/>
      <c r="BI33" s="606"/>
      <c r="BJ33" s="606"/>
      <c r="BK33" s="606"/>
      <c r="BL33" s="606"/>
      <c r="BM33" s="652">
        <v>97.2</v>
      </c>
      <c r="BN33" s="606"/>
      <c r="BO33" s="606"/>
      <c r="BP33" s="606"/>
      <c r="BQ33" s="669"/>
      <c r="BR33" s="682">
        <v>97.2</v>
      </c>
      <c r="BS33" s="606"/>
      <c r="BT33" s="606"/>
      <c r="BU33" s="606"/>
      <c r="BV33" s="606"/>
      <c r="BW33" s="606"/>
      <c r="BX33" s="652">
        <v>93</v>
      </c>
      <c r="BY33" s="606"/>
      <c r="BZ33" s="606"/>
      <c r="CA33" s="606"/>
      <c r="CB33" s="669"/>
      <c r="CD33" s="618" t="s">
        <v>308</v>
      </c>
      <c r="CE33" s="619"/>
      <c r="CF33" s="619"/>
      <c r="CG33" s="619"/>
      <c r="CH33" s="619"/>
      <c r="CI33" s="619"/>
      <c r="CJ33" s="619"/>
      <c r="CK33" s="619"/>
      <c r="CL33" s="619"/>
      <c r="CM33" s="619"/>
      <c r="CN33" s="619"/>
      <c r="CO33" s="619"/>
      <c r="CP33" s="619"/>
      <c r="CQ33" s="620"/>
      <c r="CR33" s="621">
        <v>2545892</v>
      </c>
      <c r="CS33" s="634"/>
      <c r="CT33" s="634"/>
      <c r="CU33" s="634"/>
      <c r="CV33" s="634"/>
      <c r="CW33" s="634"/>
      <c r="CX33" s="634"/>
      <c r="CY33" s="635"/>
      <c r="CZ33" s="624">
        <v>52.8</v>
      </c>
      <c r="DA33" s="636"/>
      <c r="DB33" s="636"/>
      <c r="DC33" s="637"/>
      <c r="DD33" s="627">
        <v>2070380</v>
      </c>
      <c r="DE33" s="634"/>
      <c r="DF33" s="634"/>
      <c r="DG33" s="634"/>
      <c r="DH33" s="634"/>
      <c r="DI33" s="634"/>
      <c r="DJ33" s="634"/>
      <c r="DK33" s="635"/>
      <c r="DL33" s="627">
        <v>1554679</v>
      </c>
      <c r="DM33" s="634"/>
      <c r="DN33" s="634"/>
      <c r="DO33" s="634"/>
      <c r="DP33" s="634"/>
      <c r="DQ33" s="634"/>
      <c r="DR33" s="634"/>
      <c r="DS33" s="634"/>
      <c r="DT33" s="634"/>
      <c r="DU33" s="634"/>
      <c r="DV33" s="635"/>
      <c r="DW33" s="624">
        <v>54.3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141996</v>
      </c>
      <c r="S34" s="622"/>
      <c r="T34" s="622"/>
      <c r="U34" s="622"/>
      <c r="V34" s="622"/>
      <c r="W34" s="622"/>
      <c r="X34" s="622"/>
      <c r="Y34" s="623"/>
      <c r="Z34" s="659">
        <v>2.8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875217</v>
      </c>
      <c r="CS34" s="622"/>
      <c r="CT34" s="622"/>
      <c r="CU34" s="622"/>
      <c r="CV34" s="622"/>
      <c r="CW34" s="622"/>
      <c r="CX34" s="622"/>
      <c r="CY34" s="623"/>
      <c r="CZ34" s="624">
        <v>18.100000000000001</v>
      </c>
      <c r="DA34" s="636"/>
      <c r="DB34" s="636"/>
      <c r="DC34" s="637"/>
      <c r="DD34" s="627">
        <v>688909</v>
      </c>
      <c r="DE34" s="622"/>
      <c r="DF34" s="622"/>
      <c r="DG34" s="622"/>
      <c r="DH34" s="622"/>
      <c r="DI34" s="622"/>
      <c r="DJ34" s="622"/>
      <c r="DK34" s="623"/>
      <c r="DL34" s="627">
        <v>545147</v>
      </c>
      <c r="DM34" s="622"/>
      <c r="DN34" s="622"/>
      <c r="DO34" s="622"/>
      <c r="DP34" s="622"/>
      <c r="DQ34" s="622"/>
      <c r="DR34" s="622"/>
      <c r="DS34" s="622"/>
      <c r="DT34" s="622"/>
      <c r="DU34" s="622"/>
      <c r="DV34" s="623"/>
      <c r="DW34" s="624">
        <v>19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56572</v>
      </c>
      <c r="S35" s="622"/>
      <c r="T35" s="622"/>
      <c r="U35" s="622"/>
      <c r="V35" s="622"/>
      <c r="W35" s="622"/>
      <c r="X35" s="622"/>
      <c r="Y35" s="623"/>
      <c r="Z35" s="659">
        <v>1.1000000000000001</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70940</v>
      </c>
      <c r="CS35" s="634"/>
      <c r="CT35" s="634"/>
      <c r="CU35" s="634"/>
      <c r="CV35" s="634"/>
      <c r="CW35" s="634"/>
      <c r="CX35" s="634"/>
      <c r="CY35" s="635"/>
      <c r="CZ35" s="624">
        <v>1.5</v>
      </c>
      <c r="DA35" s="636"/>
      <c r="DB35" s="636"/>
      <c r="DC35" s="637"/>
      <c r="DD35" s="627">
        <v>55448</v>
      </c>
      <c r="DE35" s="634"/>
      <c r="DF35" s="634"/>
      <c r="DG35" s="634"/>
      <c r="DH35" s="634"/>
      <c r="DI35" s="634"/>
      <c r="DJ35" s="634"/>
      <c r="DK35" s="635"/>
      <c r="DL35" s="627">
        <v>49423</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275348</v>
      </c>
      <c r="S36" s="622"/>
      <c r="T36" s="622"/>
      <c r="U36" s="622"/>
      <c r="V36" s="622"/>
      <c r="W36" s="622"/>
      <c r="X36" s="622"/>
      <c r="Y36" s="623"/>
      <c r="Z36" s="659">
        <v>5.5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298100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9581</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1184949</v>
      </c>
      <c r="CS36" s="622"/>
      <c r="CT36" s="622"/>
      <c r="CU36" s="622"/>
      <c r="CV36" s="622"/>
      <c r="CW36" s="622"/>
      <c r="CX36" s="622"/>
      <c r="CY36" s="623"/>
      <c r="CZ36" s="624">
        <v>24.6</v>
      </c>
      <c r="DA36" s="636"/>
      <c r="DB36" s="636"/>
      <c r="DC36" s="637"/>
      <c r="DD36" s="627">
        <v>984170</v>
      </c>
      <c r="DE36" s="622"/>
      <c r="DF36" s="622"/>
      <c r="DG36" s="622"/>
      <c r="DH36" s="622"/>
      <c r="DI36" s="622"/>
      <c r="DJ36" s="622"/>
      <c r="DK36" s="623"/>
      <c r="DL36" s="627">
        <v>825912</v>
      </c>
      <c r="DM36" s="622"/>
      <c r="DN36" s="622"/>
      <c r="DO36" s="622"/>
      <c r="DP36" s="622"/>
      <c r="DQ36" s="622"/>
      <c r="DR36" s="622"/>
      <c r="DS36" s="622"/>
      <c r="DT36" s="622"/>
      <c r="DU36" s="622"/>
      <c r="DV36" s="623"/>
      <c r="DW36" s="624">
        <v>28.8</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78428</v>
      </c>
      <c r="S37" s="622"/>
      <c r="T37" s="622"/>
      <c r="U37" s="622"/>
      <c r="V37" s="622"/>
      <c r="W37" s="622"/>
      <c r="X37" s="622"/>
      <c r="Y37" s="623"/>
      <c r="Z37" s="659">
        <v>1.6</v>
      </c>
      <c r="AA37" s="659"/>
      <c r="AB37" s="659"/>
      <c r="AC37" s="659"/>
      <c r="AD37" s="660">
        <v>15356</v>
      </c>
      <c r="AE37" s="660"/>
      <c r="AF37" s="660"/>
      <c r="AG37" s="660"/>
      <c r="AH37" s="660"/>
      <c r="AI37" s="660"/>
      <c r="AJ37" s="660"/>
      <c r="AK37" s="660"/>
      <c r="AL37" s="624">
        <v>0.5</v>
      </c>
      <c r="AM37" s="625"/>
      <c r="AN37" s="625"/>
      <c r="AO37" s="661"/>
      <c r="AQ37" s="654" t="s">
        <v>320</v>
      </c>
      <c r="AR37" s="655"/>
      <c r="AS37" s="655"/>
      <c r="AT37" s="655"/>
      <c r="AU37" s="655"/>
      <c r="AV37" s="655"/>
      <c r="AW37" s="655"/>
      <c r="AX37" s="655"/>
      <c r="AY37" s="656"/>
      <c r="AZ37" s="621">
        <v>13680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1588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502425</v>
      </c>
      <c r="CS37" s="634"/>
      <c r="CT37" s="634"/>
      <c r="CU37" s="634"/>
      <c r="CV37" s="634"/>
      <c r="CW37" s="634"/>
      <c r="CX37" s="634"/>
      <c r="CY37" s="635"/>
      <c r="CZ37" s="624">
        <v>10.4</v>
      </c>
      <c r="DA37" s="636"/>
      <c r="DB37" s="636"/>
      <c r="DC37" s="637"/>
      <c r="DD37" s="627">
        <v>491746</v>
      </c>
      <c r="DE37" s="634"/>
      <c r="DF37" s="634"/>
      <c r="DG37" s="634"/>
      <c r="DH37" s="634"/>
      <c r="DI37" s="634"/>
      <c r="DJ37" s="634"/>
      <c r="DK37" s="635"/>
      <c r="DL37" s="627">
        <v>483159</v>
      </c>
      <c r="DM37" s="634"/>
      <c r="DN37" s="634"/>
      <c r="DO37" s="634"/>
      <c r="DP37" s="634"/>
      <c r="DQ37" s="634"/>
      <c r="DR37" s="634"/>
      <c r="DS37" s="634"/>
      <c r="DT37" s="634"/>
      <c r="DU37" s="634"/>
      <c r="DV37" s="635"/>
      <c r="DW37" s="624">
        <v>16.899999999999999</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486599</v>
      </c>
      <c r="S38" s="622"/>
      <c r="T38" s="622"/>
      <c r="U38" s="622"/>
      <c r="V38" s="622"/>
      <c r="W38" s="622"/>
      <c r="X38" s="622"/>
      <c r="Y38" s="623"/>
      <c r="Z38" s="659">
        <v>9.6999999999999993</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10062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1198</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274358</v>
      </c>
      <c r="CS38" s="622"/>
      <c r="CT38" s="622"/>
      <c r="CU38" s="622"/>
      <c r="CV38" s="622"/>
      <c r="CW38" s="622"/>
      <c r="CX38" s="622"/>
      <c r="CY38" s="623"/>
      <c r="CZ38" s="624">
        <v>5.7</v>
      </c>
      <c r="DA38" s="636"/>
      <c r="DB38" s="636"/>
      <c r="DC38" s="637"/>
      <c r="DD38" s="627">
        <v>204362</v>
      </c>
      <c r="DE38" s="622"/>
      <c r="DF38" s="622"/>
      <c r="DG38" s="622"/>
      <c r="DH38" s="622"/>
      <c r="DI38" s="622"/>
      <c r="DJ38" s="622"/>
      <c r="DK38" s="623"/>
      <c r="DL38" s="627">
        <v>134197</v>
      </c>
      <c r="DM38" s="622"/>
      <c r="DN38" s="622"/>
      <c r="DO38" s="622"/>
      <c r="DP38" s="622"/>
      <c r="DQ38" s="622"/>
      <c r="DR38" s="622"/>
      <c r="DS38" s="622"/>
      <c r="DT38" s="622"/>
      <c r="DU38" s="622"/>
      <c r="DV38" s="623"/>
      <c r="DW38" s="624">
        <v>4.7</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1824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137993</v>
      </c>
      <c r="CS39" s="634"/>
      <c r="CT39" s="634"/>
      <c r="CU39" s="634"/>
      <c r="CV39" s="634"/>
      <c r="CW39" s="634"/>
      <c r="CX39" s="634"/>
      <c r="CY39" s="635"/>
      <c r="CZ39" s="624">
        <v>2.9</v>
      </c>
      <c r="DA39" s="636"/>
      <c r="DB39" s="636"/>
      <c r="DC39" s="637"/>
      <c r="DD39" s="627">
        <v>135056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17199</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102</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2435</v>
      </c>
      <c r="CS40" s="622"/>
      <c r="CT40" s="622"/>
      <c r="CU40" s="622"/>
      <c r="CV40" s="622"/>
      <c r="CW40" s="622"/>
      <c r="CX40" s="622"/>
      <c r="CY40" s="623"/>
      <c r="CZ40" s="624">
        <v>0.1</v>
      </c>
      <c r="DA40" s="636"/>
      <c r="DB40" s="636"/>
      <c r="DC40" s="637"/>
      <c r="DD40" s="627">
        <v>2435</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5027656</v>
      </c>
      <c r="S41" s="646"/>
      <c r="T41" s="646"/>
      <c r="U41" s="646"/>
      <c r="V41" s="646"/>
      <c r="W41" s="646"/>
      <c r="X41" s="646"/>
      <c r="Y41" s="649"/>
      <c r="Z41" s="650">
        <v>100</v>
      </c>
      <c r="AA41" s="650"/>
      <c r="AB41" s="650"/>
      <c r="AC41" s="650"/>
      <c r="AD41" s="651">
        <v>2848366</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70379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203979</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369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789134</v>
      </c>
      <c r="CS42" s="634"/>
      <c r="CT42" s="634"/>
      <c r="CU42" s="634"/>
      <c r="CV42" s="634"/>
      <c r="CW42" s="634"/>
      <c r="CX42" s="634"/>
      <c r="CY42" s="635"/>
      <c r="CZ42" s="624">
        <v>16.399999999999999</v>
      </c>
      <c r="DA42" s="636"/>
      <c r="DB42" s="636"/>
      <c r="DC42" s="637"/>
      <c r="DD42" s="627">
        <v>145907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789134</v>
      </c>
      <c r="CS44" s="622"/>
      <c r="CT44" s="622"/>
      <c r="CU44" s="622"/>
      <c r="CV44" s="622"/>
      <c r="CW44" s="622"/>
      <c r="CX44" s="622"/>
      <c r="CY44" s="623"/>
      <c r="CZ44" s="624">
        <v>16.399999999999999</v>
      </c>
      <c r="DA44" s="625"/>
      <c r="DB44" s="625"/>
      <c r="DC44" s="626"/>
      <c r="DD44" s="627">
        <v>145907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282148</v>
      </c>
      <c r="CS45" s="634"/>
      <c r="CT45" s="634"/>
      <c r="CU45" s="634"/>
      <c r="CV45" s="634"/>
      <c r="CW45" s="634"/>
      <c r="CX45" s="634"/>
      <c r="CY45" s="635"/>
      <c r="CZ45" s="624">
        <v>5.8</v>
      </c>
      <c r="DA45" s="636"/>
      <c r="DB45" s="636"/>
      <c r="DC45" s="637"/>
      <c r="DD45" s="627">
        <v>53038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498258</v>
      </c>
      <c r="CS46" s="622"/>
      <c r="CT46" s="622"/>
      <c r="CU46" s="622"/>
      <c r="CV46" s="622"/>
      <c r="CW46" s="622"/>
      <c r="CX46" s="622"/>
      <c r="CY46" s="623"/>
      <c r="CZ46" s="624">
        <v>10.3</v>
      </c>
      <c r="DA46" s="625"/>
      <c r="DB46" s="625"/>
      <c r="DC46" s="626"/>
      <c r="DD46" s="627">
        <v>84141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4826235</v>
      </c>
      <c r="CS49" s="606"/>
      <c r="CT49" s="606"/>
      <c r="CU49" s="606"/>
      <c r="CV49" s="606"/>
      <c r="CW49" s="606"/>
      <c r="CX49" s="606"/>
      <c r="CY49" s="607"/>
      <c r="CZ49" s="608">
        <v>100</v>
      </c>
      <c r="DA49" s="609"/>
      <c r="DB49" s="609"/>
      <c r="DC49" s="610"/>
      <c r="DD49" s="611">
        <v>3345046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ug2s2e+ig2DCWX1Hy2YhcN1GrigiQYENixj2pCzn5Al/KP2QdDYLViQsBStjeJzFx1JiIwfhDixGQ35Lq2vQw==" saltValue="E3GTIgVOj9gmWybUkGQq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5022</v>
      </c>
      <c r="R7" s="1103"/>
      <c r="S7" s="1103"/>
      <c r="T7" s="1103"/>
      <c r="U7" s="1103"/>
      <c r="V7" s="1103">
        <v>4822</v>
      </c>
      <c r="W7" s="1103"/>
      <c r="X7" s="1103"/>
      <c r="Y7" s="1103"/>
      <c r="Z7" s="1103"/>
      <c r="AA7" s="1103">
        <v>200</v>
      </c>
      <c r="AB7" s="1103"/>
      <c r="AC7" s="1103"/>
      <c r="AD7" s="1103"/>
      <c r="AE7" s="1104"/>
      <c r="AF7" s="1105">
        <v>160</v>
      </c>
      <c r="AG7" s="1106"/>
      <c r="AH7" s="1106"/>
      <c r="AI7" s="1106"/>
      <c r="AJ7" s="1107"/>
      <c r="AK7" s="1108">
        <v>57</v>
      </c>
      <c r="AL7" s="1109"/>
      <c r="AM7" s="1109"/>
      <c r="AN7" s="1109"/>
      <c r="AO7" s="1109"/>
      <c r="AP7" s="1109">
        <v>3043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4</v>
      </c>
      <c r="R8" s="1039"/>
      <c r="S8" s="1039"/>
      <c r="T8" s="1039"/>
      <c r="U8" s="1039"/>
      <c r="V8" s="1039">
        <v>3</v>
      </c>
      <c r="W8" s="1039"/>
      <c r="X8" s="1039"/>
      <c r="Y8" s="1039"/>
      <c r="Z8" s="1039"/>
      <c r="AA8" s="1039">
        <v>1</v>
      </c>
      <c r="AB8" s="1039"/>
      <c r="AC8" s="1039"/>
      <c r="AD8" s="1039"/>
      <c r="AE8" s="1040"/>
      <c r="AF8" s="1035">
        <v>1</v>
      </c>
      <c r="AG8" s="1036"/>
      <c r="AH8" s="1036"/>
      <c r="AI8" s="1036"/>
      <c r="AJ8" s="1037"/>
      <c r="AK8" s="1080" t="s">
        <v>548</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2</v>
      </c>
      <c r="R9" s="1039"/>
      <c r="S9" s="1039"/>
      <c r="T9" s="1039"/>
      <c r="U9" s="1039"/>
      <c r="V9" s="1039">
        <v>1</v>
      </c>
      <c r="W9" s="1039"/>
      <c r="X9" s="1039"/>
      <c r="Y9" s="1039"/>
      <c r="Z9" s="1039"/>
      <c r="AA9" s="1039">
        <v>1</v>
      </c>
      <c r="AB9" s="1039"/>
      <c r="AC9" s="1039"/>
      <c r="AD9" s="1039"/>
      <c r="AE9" s="1040"/>
      <c r="AF9" s="1035">
        <v>0</v>
      </c>
      <c r="AG9" s="1036"/>
      <c r="AH9" s="1036"/>
      <c r="AI9" s="1036"/>
      <c r="AJ9" s="1037"/>
      <c r="AK9" s="1080" t="s">
        <v>548</v>
      </c>
      <c r="AL9" s="1081"/>
      <c r="AM9" s="1081"/>
      <c r="AN9" s="1081"/>
      <c r="AO9" s="1081"/>
      <c r="AP9" s="1081" t="s">
        <v>548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5028</v>
      </c>
      <c r="R23" s="1061"/>
      <c r="S23" s="1061"/>
      <c r="T23" s="1061"/>
      <c r="U23" s="1061"/>
      <c r="V23" s="1061">
        <v>4826</v>
      </c>
      <c r="W23" s="1061"/>
      <c r="X23" s="1061"/>
      <c r="Y23" s="1061"/>
      <c r="Z23" s="1061"/>
      <c r="AA23" s="1061">
        <v>202</v>
      </c>
      <c r="AB23" s="1061"/>
      <c r="AC23" s="1061"/>
      <c r="AD23" s="1061"/>
      <c r="AE23" s="1068"/>
      <c r="AF23" s="1069">
        <v>161</v>
      </c>
      <c r="AG23" s="1061"/>
      <c r="AH23" s="1061"/>
      <c r="AI23" s="1061"/>
      <c r="AJ23" s="1070"/>
      <c r="AK23" s="1071"/>
      <c r="AL23" s="1072"/>
      <c r="AM23" s="1072"/>
      <c r="AN23" s="1072"/>
      <c r="AO23" s="1072"/>
      <c r="AP23" s="1061">
        <v>3043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971</v>
      </c>
      <c r="R28" s="1051"/>
      <c r="S28" s="1051"/>
      <c r="T28" s="1051"/>
      <c r="U28" s="1051"/>
      <c r="V28" s="1051">
        <v>961</v>
      </c>
      <c r="W28" s="1051"/>
      <c r="X28" s="1051"/>
      <c r="Y28" s="1051"/>
      <c r="Z28" s="1051"/>
      <c r="AA28" s="1051">
        <v>10</v>
      </c>
      <c r="AB28" s="1051"/>
      <c r="AC28" s="1051"/>
      <c r="AD28" s="1051"/>
      <c r="AE28" s="1052"/>
      <c r="AF28" s="1053">
        <v>10</v>
      </c>
      <c r="AG28" s="1051"/>
      <c r="AH28" s="1051"/>
      <c r="AI28" s="1051"/>
      <c r="AJ28" s="1054"/>
      <c r="AK28" s="1042">
        <v>63</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1108</v>
      </c>
      <c r="R29" s="1039"/>
      <c r="S29" s="1039"/>
      <c r="T29" s="1039"/>
      <c r="U29" s="1039"/>
      <c r="V29" s="1039">
        <v>974</v>
      </c>
      <c r="W29" s="1039"/>
      <c r="X29" s="1039"/>
      <c r="Y29" s="1039"/>
      <c r="Z29" s="1039"/>
      <c r="AA29" s="1039">
        <v>134</v>
      </c>
      <c r="AB29" s="1039"/>
      <c r="AC29" s="1039"/>
      <c r="AD29" s="1039"/>
      <c r="AE29" s="1040"/>
      <c r="AF29" s="1035">
        <v>134</v>
      </c>
      <c r="AG29" s="1036"/>
      <c r="AH29" s="1036"/>
      <c r="AI29" s="1036"/>
      <c r="AJ29" s="1037"/>
      <c r="AK29" s="980">
        <v>148</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122</v>
      </c>
      <c r="R30" s="1039"/>
      <c r="S30" s="1039"/>
      <c r="T30" s="1039"/>
      <c r="U30" s="1039"/>
      <c r="V30" s="1039">
        <v>121</v>
      </c>
      <c r="W30" s="1039"/>
      <c r="X30" s="1039"/>
      <c r="Y30" s="1039"/>
      <c r="Z30" s="1039"/>
      <c r="AA30" s="1039">
        <v>1</v>
      </c>
      <c r="AB30" s="1039"/>
      <c r="AC30" s="1039"/>
      <c r="AD30" s="1039"/>
      <c r="AE30" s="1040"/>
      <c r="AF30" s="1035">
        <v>1</v>
      </c>
      <c r="AG30" s="1036"/>
      <c r="AH30" s="1036"/>
      <c r="AI30" s="1036"/>
      <c r="AJ30" s="1037"/>
      <c r="AK30" s="980">
        <v>30</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189</v>
      </c>
      <c r="R31" s="1039"/>
      <c r="S31" s="1039"/>
      <c r="T31" s="1039"/>
      <c r="U31" s="1039"/>
      <c r="V31" s="1039">
        <v>156</v>
      </c>
      <c r="W31" s="1039"/>
      <c r="X31" s="1039"/>
      <c r="Y31" s="1039"/>
      <c r="Z31" s="1039"/>
      <c r="AA31" s="1039">
        <v>33</v>
      </c>
      <c r="AB31" s="1039"/>
      <c r="AC31" s="1039"/>
      <c r="AD31" s="1039"/>
      <c r="AE31" s="1040"/>
      <c r="AF31" s="1035">
        <v>171</v>
      </c>
      <c r="AG31" s="1036"/>
      <c r="AH31" s="1036"/>
      <c r="AI31" s="1036"/>
      <c r="AJ31" s="1037"/>
      <c r="AK31" s="980" t="s">
        <v>548</v>
      </c>
      <c r="AL31" s="971"/>
      <c r="AM31" s="971"/>
      <c r="AN31" s="971"/>
      <c r="AO31" s="971"/>
      <c r="AP31" s="971">
        <v>552</v>
      </c>
      <c r="AQ31" s="971"/>
      <c r="AR31" s="971"/>
      <c r="AS31" s="971"/>
      <c r="AT31" s="971"/>
      <c r="AU31" s="971" t="s">
        <v>548</v>
      </c>
      <c r="AV31" s="971"/>
      <c r="AW31" s="971"/>
      <c r="AX31" s="971"/>
      <c r="AY31" s="971"/>
      <c r="AZ31" s="1041" t="s">
        <v>548</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111</v>
      </c>
      <c r="R32" s="1039"/>
      <c r="S32" s="1039"/>
      <c r="T32" s="1039"/>
      <c r="U32" s="1039"/>
      <c r="V32" s="1039">
        <v>85</v>
      </c>
      <c r="W32" s="1039"/>
      <c r="X32" s="1039"/>
      <c r="Y32" s="1039"/>
      <c r="Z32" s="1039"/>
      <c r="AA32" s="1039">
        <v>26</v>
      </c>
      <c r="AB32" s="1039"/>
      <c r="AC32" s="1039"/>
      <c r="AD32" s="1039"/>
      <c r="AE32" s="1040"/>
      <c r="AF32" s="1035">
        <v>649</v>
      </c>
      <c r="AG32" s="1036"/>
      <c r="AH32" s="1036"/>
      <c r="AI32" s="1036"/>
      <c r="AJ32" s="1037"/>
      <c r="AK32" s="980" t="s">
        <v>548</v>
      </c>
      <c r="AL32" s="971"/>
      <c r="AM32" s="971"/>
      <c r="AN32" s="971"/>
      <c r="AO32" s="971"/>
      <c r="AP32" s="971" t="s">
        <v>548</v>
      </c>
      <c r="AQ32" s="971"/>
      <c r="AR32" s="971"/>
      <c r="AS32" s="971"/>
      <c r="AT32" s="971"/>
      <c r="AU32" s="971" t="s">
        <v>548</v>
      </c>
      <c r="AV32" s="971"/>
      <c r="AW32" s="971"/>
      <c r="AX32" s="971"/>
      <c r="AY32" s="971"/>
      <c r="AZ32" s="1041" t="s">
        <v>548</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965</v>
      </c>
      <c r="AG63" s="959"/>
      <c r="AH63" s="959"/>
      <c r="AI63" s="959"/>
      <c r="AJ63" s="1022"/>
      <c r="AK63" s="1023"/>
      <c r="AL63" s="963"/>
      <c r="AM63" s="963"/>
      <c r="AN63" s="963"/>
      <c r="AO63" s="963"/>
      <c r="AP63" s="959">
        <v>552</v>
      </c>
      <c r="AQ63" s="959"/>
      <c r="AR63" s="959"/>
      <c r="AS63" s="959"/>
      <c r="AT63" s="959"/>
      <c r="AU63" s="959" t="s">
        <v>558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4696</v>
      </c>
      <c r="R68" s="982"/>
      <c r="S68" s="982"/>
      <c r="T68" s="982"/>
      <c r="U68" s="982"/>
      <c r="V68" s="982">
        <v>4203</v>
      </c>
      <c r="W68" s="982"/>
      <c r="X68" s="982"/>
      <c r="Y68" s="982"/>
      <c r="Z68" s="982"/>
      <c r="AA68" s="982">
        <v>494</v>
      </c>
      <c r="AB68" s="982"/>
      <c r="AC68" s="982"/>
      <c r="AD68" s="982"/>
      <c r="AE68" s="982"/>
      <c r="AF68" s="982">
        <v>494</v>
      </c>
      <c r="AG68" s="982"/>
      <c r="AH68" s="982"/>
      <c r="AI68" s="982"/>
      <c r="AJ68" s="982"/>
      <c r="AK68" s="982" t="s">
        <v>558</v>
      </c>
      <c r="AL68" s="982"/>
      <c r="AM68" s="982"/>
      <c r="AN68" s="982"/>
      <c r="AO68" s="982"/>
      <c r="AP68" s="982" t="s">
        <v>558</v>
      </c>
      <c r="AQ68" s="982"/>
      <c r="AR68" s="982"/>
      <c r="AS68" s="982"/>
      <c r="AT68" s="982"/>
      <c r="AU68" s="982" t="s">
        <v>558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1695</v>
      </c>
      <c r="R69" s="971"/>
      <c r="S69" s="971"/>
      <c r="T69" s="971"/>
      <c r="U69" s="971"/>
      <c r="V69" s="971">
        <v>1567</v>
      </c>
      <c r="W69" s="971"/>
      <c r="X69" s="971"/>
      <c r="Y69" s="971"/>
      <c r="Z69" s="971"/>
      <c r="AA69" s="971">
        <v>127</v>
      </c>
      <c r="AB69" s="971"/>
      <c r="AC69" s="971"/>
      <c r="AD69" s="971"/>
      <c r="AE69" s="971"/>
      <c r="AF69" s="971">
        <v>127</v>
      </c>
      <c r="AG69" s="971"/>
      <c r="AH69" s="971"/>
      <c r="AI69" s="971"/>
      <c r="AJ69" s="971"/>
      <c r="AK69" s="971" t="s">
        <v>558</v>
      </c>
      <c r="AL69" s="971"/>
      <c r="AM69" s="971"/>
      <c r="AN69" s="971"/>
      <c r="AO69" s="971"/>
      <c r="AP69" s="971">
        <v>1981</v>
      </c>
      <c r="AQ69" s="971"/>
      <c r="AR69" s="971"/>
      <c r="AS69" s="971"/>
      <c r="AT69" s="971"/>
      <c r="AU69" s="971">
        <v>832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66</v>
      </c>
      <c r="R70" s="971"/>
      <c r="S70" s="971"/>
      <c r="T70" s="971"/>
      <c r="U70" s="971"/>
      <c r="V70" s="971">
        <v>47</v>
      </c>
      <c r="W70" s="971"/>
      <c r="X70" s="971"/>
      <c r="Y70" s="971"/>
      <c r="Z70" s="971"/>
      <c r="AA70" s="971">
        <v>19</v>
      </c>
      <c r="AB70" s="971"/>
      <c r="AC70" s="971"/>
      <c r="AD70" s="971"/>
      <c r="AE70" s="971"/>
      <c r="AF70" s="971">
        <v>19</v>
      </c>
      <c r="AG70" s="971"/>
      <c r="AH70" s="971"/>
      <c r="AI70" s="971"/>
      <c r="AJ70" s="971"/>
      <c r="AK70" s="971" t="s">
        <v>558</v>
      </c>
      <c r="AL70" s="971"/>
      <c r="AM70" s="971"/>
      <c r="AN70" s="971"/>
      <c r="AO70" s="971"/>
      <c r="AP70" s="971">
        <v>342</v>
      </c>
      <c r="AQ70" s="971"/>
      <c r="AR70" s="971"/>
      <c r="AS70" s="971"/>
      <c r="AT70" s="971"/>
      <c r="AU70" s="971">
        <v>63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1324</v>
      </c>
      <c r="R71" s="971"/>
      <c r="S71" s="971"/>
      <c r="T71" s="971"/>
      <c r="U71" s="971"/>
      <c r="V71" s="971">
        <v>1287</v>
      </c>
      <c r="W71" s="971"/>
      <c r="X71" s="971"/>
      <c r="Y71" s="971"/>
      <c r="Z71" s="971"/>
      <c r="AA71" s="971">
        <v>37</v>
      </c>
      <c r="AB71" s="971"/>
      <c r="AC71" s="971"/>
      <c r="AD71" s="971"/>
      <c r="AE71" s="971"/>
      <c r="AF71" s="971">
        <v>37</v>
      </c>
      <c r="AG71" s="971"/>
      <c r="AH71" s="971"/>
      <c r="AI71" s="971"/>
      <c r="AJ71" s="971"/>
      <c r="AK71" s="971">
        <v>6</v>
      </c>
      <c r="AL71" s="971"/>
      <c r="AM71" s="971"/>
      <c r="AN71" s="971"/>
      <c r="AO71" s="971"/>
      <c r="AP71" s="971">
        <v>1041</v>
      </c>
      <c r="AQ71" s="971"/>
      <c r="AR71" s="971"/>
      <c r="AS71" s="971"/>
      <c r="AT71" s="971"/>
      <c r="AU71" s="971">
        <v>158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30</v>
      </c>
      <c r="R72" s="971"/>
      <c r="S72" s="971"/>
      <c r="T72" s="971"/>
      <c r="U72" s="971"/>
      <c r="V72" s="971">
        <v>30</v>
      </c>
      <c r="W72" s="971"/>
      <c r="X72" s="971"/>
      <c r="Y72" s="971"/>
      <c r="Z72" s="971"/>
      <c r="AA72" s="971">
        <v>0</v>
      </c>
      <c r="AB72" s="971"/>
      <c r="AC72" s="971"/>
      <c r="AD72" s="971"/>
      <c r="AE72" s="971"/>
      <c r="AF72" s="971">
        <v>0</v>
      </c>
      <c r="AG72" s="971"/>
      <c r="AH72" s="971"/>
      <c r="AI72" s="971"/>
      <c r="AJ72" s="971"/>
      <c r="AK72" s="971" t="s">
        <v>558</v>
      </c>
      <c r="AL72" s="971"/>
      <c r="AM72" s="971"/>
      <c r="AN72" s="971"/>
      <c r="AO72" s="971"/>
      <c r="AP72" s="971">
        <v>196</v>
      </c>
      <c r="AQ72" s="971"/>
      <c r="AR72" s="971"/>
      <c r="AS72" s="971"/>
      <c r="AT72" s="971"/>
      <c r="AU72" s="971" t="s">
        <v>558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524</v>
      </c>
      <c r="R73" s="971"/>
      <c r="S73" s="971"/>
      <c r="T73" s="971"/>
      <c r="U73" s="971"/>
      <c r="V73" s="971">
        <v>588</v>
      </c>
      <c r="W73" s="971"/>
      <c r="X73" s="971"/>
      <c r="Y73" s="971"/>
      <c r="Z73" s="971"/>
      <c r="AA73" s="971">
        <v>-64</v>
      </c>
      <c r="AB73" s="971"/>
      <c r="AC73" s="971"/>
      <c r="AD73" s="971"/>
      <c r="AE73" s="971"/>
      <c r="AF73" s="971">
        <v>657</v>
      </c>
      <c r="AG73" s="971"/>
      <c r="AH73" s="971"/>
      <c r="AI73" s="971"/>
      <c r="AJ73" s="971"/>
      <c r="AK73" s="971">
        <v>283</v>
      </c>
      <c r="AL73" s="971"/>
      <c r="AM73" s="971"/>
      <c r="AN73" s="971"/>
      <c r="AO73" s="971"/>
      <c r="AP73" s="971">
        <v>2229</v>
      </c>
      <c r="AQ73" s="971"/>
      <c r="AR73" s="971"/>
      <c r="AS73" s="971"/>
      <c r="AT73" s="971"/>
      <c r="AU73" s="971">
        <v>24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150</v>
      </c>
      <c r="R74" s="971"/>
      <c r="S74" s="971"/>
      <c r="T74" s="971"/>
      <c r="U74" s="971"/>
      <c r="V74" s="971">
        <v>143</v>
      </c>
      <c r="W74" s="971"/>
      <c r="X74" s="971"/>
      <c r="Y74" s="971"/>
      <c r="Z74" s="971"/>
      <c r="AA74" s="971">
        <v>7</v>
      </c>
      <c r="AB74" s="971"/>
      <c r="AC74" s="971"/>
      <c r="AD74" s="971"/>
      <c r="AE74" s="971"/>
      <c r="AF74" s="971">
        <v>7</v>
      </c>
      <c r="AG74" s="971"/>
      <c r="AH74" s="971"/>
      <c r="AI74" s="971"/>
      <c r="AJ74" s="971"/>
      <c r="AK74" s="971" t="s">
        <v>558</v>
      </c>
      <c r="AL74" s="971"/>
      <c r="AM74" s="971"/>
      <c r="AN74" s="971"/>
      <c r="AO74" s="971"/>
      <c r="AP74" s="971" t="s">
        <v>558</v>
      </c>
      <c r="AQ74" s="971"/>
      <c r="AR74" s="971"/>
      <c r="AS74" s="971"/>
      <c r="AT74" s="971"/>
      <c r="AU74" s="971" t="s">
        <v>558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487502</v>
      </c>
      <c r="R75" s="979"/>
      <c r="S75" s="979"/>
      <c r="T75" s="979"/>
      <c r="U75" s="980"/>
      <c r="V75" s="981">
        <v>478943</v>
      </c>
      <c r="W75" s="979"/>
      <c r="X75" s="979"/>
      <c r="Y75" s="979"/>
      <c r="Z75" s="980"/>
      <c r="AA75" s="981">
        <v>8559</v>
      </c>
      <c r="AB75" s="979"/>
      <c r="AC75" s="979"/>
      <c r="AD75" s="979"/>
      <c r="AE75" s="980"/>
      <c r="AF75" s="981">
        <v>8559</v>
      </c>
      <c r="AG75" s="979"/>
      <c r="AH75" s="979"/>
      <c r="AI75" s="979"/>
      <c r="AJ75" s="980"/>
      <c r="AK75" s="981" t="s">
        <v>558</v>
      </c>
      <c r="AL75" s="979"/>
      <c r="AM75" s="979"/>
      <c r="AN75" s="979"/>
      <c r="AO75" s="980"/>
      <c r="AP75" s="981" t="s">
        <v>558</v>
      </c>
      <c r="AQ75" s="979"/>
      <c r="AR75" s="979"/>
      <c r="AS75" s="979"/>
      <c r="AT75" s="980"/>
      <c r="AU75" s="981" t="s">
        <v>558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v>308</v>
      </c>
      <c r="R76" s="979"/>
      <c r="S76" s="979"/>
      <c r="T76" s="979"/>
      <c r="U76" s="980"/>
      <c r="V76" s="981">
        <v>297</v>
      </c>
      <c r="W76" s="979"/>
      <c r="X76" s="979"/>
      <c r="Y76" s="979"/>
      <c r="Z76" s="980"/>
      <c r="AA76" s="981">
        <v>11</v>
      </c>
      <c r="AB76" s="979"/>
      <c r="AC76" s="979"/>
      <c r="AD76" s="979"/>
      <c r="AE76" s="980"/>
      <c r="AF76" s="981">
        <v>11</v>
      </c>
      <c r="AG76" s="979"/>
      <c r="AH76" s="979"/>
      <c r="AI76" s="979"/>
      <c r="AJ76" s="980"/>
      <c r="AK76" s="981">
        <v>27</v>
      </c>
      <c r="AL76" s="979"/>
      <c r="AM76" s="979"/>
      <c r="AN76" s="979"/>
      <c r="AO76" s="980"/>
      <c r="AP76" s="981" t="s">
        <v>558</v>
      </c>
      <c r="AQ76" s="979"/>
      <c r="AR76" s="979"/>
      <c r="AS76" s="979"/>
      <c r="AT76" s="980"/>
      <c r="AU76" s="981" t="s">
        <v>558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9911</v>
      </c>
      <c r="AG88" s="959"/>
      <c r="AH88" s="959"/>
      <c r="AI88" s="959"/>
      <c r="AJ88" s="959"/>
      <c r="AK88" s="963"/>
      <c r="AL88" s="963"/>
      <c r="AM88" s="963"/>
      <c r="AN88" s="963"/>
      <c r="AO88" s="963"/>
      <c r="AP88" s="959">
        <v>5789</v>
      </c>
      <c r="AQ88" s="959"/>
      <c r="AR88" s="959"/>
      <c r="AS88" s="959"/>
      <c r="AT88" s="959"/>
      <c r="AU88" s="959">
        <v>1077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348718</v>
      </c>
      <c r="AB110" s="889"/>
      <c r="AC110" s="889"/>
      <c r="AD110" s="889"/>
      <c r="AE110" s="890"/>
      <c r="AF110" s="891">
        <v>335064</v>
      </c>
      <c r="AG110" s="889"/>
      <c r="AH110" s="889"/>
      <c r="AI110" s="889"/>
      <c r="AJ110" s="890"/>
      <c r="AK110" s="891">
        <v>311913</v>
      </c>
      <c r="AL110" s="889"/>
      <c r="AM110" s="889"/>
      <c r="AN110" s="889"/>
      <c r="AO110" s="890"/>
      <c r="AP110" s="892">
        <v>12.3</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2766113</v>
      </c>
      <c r="BR110" s="842"/>
      <c r="BS110" s="842"/>
      <c r="BT110" s="842"/>
      <c r="BU110" s="842"/>
      <c r="BV110" s="842">
        <v>2861721</v>
      </c>
      <c r="BW110" s="842"/>
      <c r="BX110" s="842"/>
      <c r="BY110" s="842"/>
      <c r="BZ110" s="842"/>
      <c r="CA110" s="842">
        <v>3043050</v>
      </c>
      <c r="CB110" s="842"/>
      <c r="CC110" s="842"/>
      <c r="CD110" s="842"/>
      <c r="CE110" s="842"/>
      <c r="CF110" s="866">
        <v>119.6</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t="s">
        <v>122</v>
      </c>
      <c r="BR112" s="817"/>
      <c r="BS112" s="817"/>
      <c r="BT112" s="817"/>
      <c r="BU112" s="817"/>
      <c r="BV112" s="817" t="s">
        <v>122</v>
      </c>
      <c r="BW112" s="817"/>
      <c r="BX112" s="817"/>
      <c r="BY112" s="817"/>
      <c r="BZ112" s="817"/>
      <c r="CA112" s="817" t="s">
        <v>122</v>
      </c>
      <c r="CB112" s="817"/>
      <c r="CC112" s="817"/>
      <c r="CD112" s="817"/>
      <c r="CE112" s="817"/>
      <c r="CF112" s="875" t="s">
        <v>122</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5540</v>
      </c>
      <c r="AB113" s="919"/>
      <c r="AC113" s="919"/>
      <c r="AD113" s="919"/>
      <c r="AE113" s="920"/>
      <c r="AF113" s="921">
        <v>2706</v>
      </c>
      <c r="AG113" s="919"/>
      <c r="AH113" s="919"/>
      <c r="AI113" s="919"/>
      <c r="AJ113" s="920"/>
      <c r="AK113" s="921">
        <v>1577</v>
      </c>
      <c r="AL113" s="919"/>
      <c r="AM113" s="919"/>
      <c r="AN113" s="919"/>
      <c r="AO113" s="920"/>
      <c r="AP113" s="922">
        <v>0.1</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885523</v>
      </c>
      <c r="BR113" s="817"/>
      <c r="BS113" s="817"/>
      <c r="BT113" s="817"/>
      <c r="BU113" s="817"/>
      <c r="BV113" s="817">
        <v>877632</v>
      </c>
      <c r="BW113" s="817"/>
      <c r="BX113" s="817"/>
      <c r="BY113" s="817"/>
      <c r="BZ113" s="817"/>
      <c r="CA113" s="817">
        <v>1077620</v>
      </c>
      <c r="CB113" s="817"/>
      <c r="CC113" s="817"/>
      <c r="CD113" s="817"/>
      <c r="CE113" s="817"/>
      <c r="CF113" s="875">
        <v>42.3</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29768</v>
      </c>
      <c r="AB114" s="780"/>
      <c r="AC114" s="780"/>
      <c r="AD114" s="780"/>
      <c r="AE114" s="781"/>
      <c r="AF114" s="782">
        <v>51478</v>
      </c>
      <c r="AG114" s="780"/>
      <c r="AH114" s="780"/>
      <c r="AI114" s="780"/>
      <c r="AJ114" s="781"/>
      <c r="AK114" s="782">
        <v>48935</v>
      </c>
      <c r="AL114" s="780"/>
      <c r="AM114" s="780"/>
      <c r="AN114" s="780"/>
      <c r="AO114" s="781"/>
      <c r="AP114" s="824">
        <v>1.9</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810861</v>
      </c>
      <c r="BR114" s="817"/>
      <c r="BS114" s="817"/>
      <c r="BT114" s="817"/>
      <c r="BU114" s="817"/>
      <c r="BV114" s="817">
        <v>801578</v>
      </c>
      <c r="BW114" s="817"/>
      <c r="BX114" s="817"/>
      <c r="BY114" s="817"/>
      <c r="BZ114" s="817"/>
      <c r="CA114" s="817">
        <v>740396</v>
      </c>
      <c r="CB114" s="817"/>
      <c r="CC114" s="817"/>
      <c r="CD114" s="817"/>
      <c r="CE114" s="817"/>
      <c r="CF114" s="875">
        <v>29.1</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384026</v>
      </c>
      <c r="AB117" s="903"/>
      <c r="AC117" s="903"/>
      <c r="AD117" s="903"/>
      <c r="AE117" s="904"/>
      <c r="AF117" s="905">
        <v>389248</v>
      </c>
      <c r="AG117" s="903"/>
      <c r="AH117" s="903"/>
      <c r="AI117" s="903"/>
      <c r="AJ117" s="904"/>
      <c r="AK117" s="905">
        <v>362425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4462497</v>
      </c>
      <c r="BR119" s="845"/>
      <c r="BS119" s="845"/>
      <c r="BT119" s="845"/>
      <c r="BU119" s="845"/>
      <c r="BV119" s="845">
        <v>4540931</v>
      </c>
      <c r="BW119" s="845"/>
      <c r="BX119" s="845"/>
      <c r="BY119" s="845"/>
      <c r="BZ119" s="845"/>
      <c r="CA119" s="845">
        <v>4861066</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1282613</v>
      </c>
      <c r="BR120" s="842"/>
      <c r="BS120" s="842"/>
      <c r="BT120" s="842"/>
      <c r="BU120" s="842"/>
      <c r="BV120" s="842">
        <v>1440992</v>
      </c>
      <c r="BW120" s="842"/>
      <c r="BX120" s="842"/>
      <c r="BY120" s="842"/>
      <c r="BZ120" s="842"/>
      <c r="CA120" s="842">
        <v>2345509</v>
      </c>
      <c r="CB120" s="842"/>
      <c r="CC120" s="842"/>
      <c r="CD120" s="842"/>
      <c r="CE120" s="842"/>
      <c r="CF120" s="866">
        <v>92.2</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t="s">
        <v>122</v>
      </c>
      <c r="DR120" s="842"/>
      <c r="DS120" s="842"/>
      <c r="DT120" s="842"/>
      <c r="DU120" s="842"/>
      <c r="DV120" s="843" t="s">
        <v>122</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2591770</v>
      </c>
      <c r="BR122" s="845"/>
      <c r="BS122" s="845"/>
      <c r="BT122" s="845"/>
      <c r="BU122" s="845"/>
      <c r="BV122" s="845">
        <v>2833330</v>
      </c>
      <c r="BW122" s="845"/>
      <c r="BX122" s="845"/>
      <c r="BY122" s="845"/>
      <c r="BZ122" s="845"/>
      <c r="CA122" s="845">
        <v>3033372</v>
      </c>
      <c r="CB122" s="845"/>
      <c r="CC122" s="845"/>
      <c r="CD122" s="845"/>
      <c r="CE122" s="845"/>
      <c r="CF122" s="846">
        <v>119.2</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3874383</v>
      </c>
      <c r="BR123" s="833"/>
      <c r="BS123" s="833"/>
      <c r="BT123" s="833"/>
      <c r="BU123" s="833"/>
      <c r="BV123" s="833">
        <v>4274322</v>
      </c>
      <c r="BW123" s="833"/>
      <c r="BX123" s="833"/>
      <c r="BY123" s="833"/>
      <c r="BZ123" s="833"/>
      <c r="CA123" s="833">
        <v>5378881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22.6</v>
      </c>
      <c r="BR124" s="831"/>
      <c r="BS124" s="831"/>
      <c r="BT124" s="831"/>
      <c r="BU124" s="831"/>
      <c r="BV124" s="831">
        <v>10.5</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t="s">
        <v>122</v>
      </c>
      <c r="AB128" s="801"/>
      <c r="AC128" s="801"/>
      <c r="AD128" s="801"/>
      <c r="AE128" s="802"/>
      <c r="AF128" s="803">
        <v>26</v>
      </c>
      <c r="AG128" s="801"/>
      <c r="AH128" s="801"/>
      <c r="AI128" s="801"/>
      <c r="AJ128" s="802"/>
      <c r="AK128" s="803">
        <v>26</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2818015</v>
      </c>
      <c r="AB129" s="780"/>
      <c r="AC129" s="780"/>
      <c r="AD129" s="780"/>
      <c r="AE129" s="781"/>
      <c r="AF129" s="782">
        <v>2764779</v>
      </c>
      <c r="AG129" s="780"/>
      <c r="AH129" s="780"/>
      <c r="AI129" s="780"/>
      <c r="AJ129" s="781"/>
      <c r="AK129" s="782">
        <v>2773109</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223780</v>
      </c>
      <c r="AB130" s="780"/>
      <c r="AC130" s="780"/>
      <c r="AD130" s="780"/>
      <c r="AE130" s="781"/>
      <c r="AF130" s="782">
        <v>227505</v>
      </c>
      <c r="AG130" s="780"/>
      <c r="AH130" s="780"/>
      <c r="AI130" s="780"/>
      <c r="AJ130" s="781"/>
      <c r="AK130" s="782">
        <v>228188</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5.9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2594235</v>
      </c>
      <c r="AB131" s="764"/>
      <c r="AC131" s="764"/>
      <c r="AD131" s="764"/>
      <c r="AE131" s="765"/>
      <c r="AF131" s="766">
        <v>2537274</v>
      </c>
      <c r="AG131" s="764"/>
      <c r="AH131" s="764"/>
      <c r="AI131" s="764"/>
      <c r="AJ131" s="765"/>
      <c r="AK131" s="766">
        <v>2544921</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6.1770040110000002</v>
      </c>
      <c r="AB132" s="745"/>
      <c r="AC132" s="745"/>
      <c r="AD132" s="745"/>
      <c r="AE132" s="746"/>
      <c r="AF132" s="747">
        <v>6.3736514069999997</v>
      </c>
      <c r="AG132" s="745"/>
      <c r="AH132" s="745"/>
      <c r="AI132" s="745"/>
      <c r="AJ132" s="746"/>
      <c r="AK132" s="747">
        <v>5.273680401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6</v>
      </c>
      <c r="AB133" s="724"/>
      <c r="AC133" s="724"/>
      <c r="AD133" s="724"/>
      <c r="AE133" s="725"/>
      <c r="AF133" s="723">
        <v>6.2</v>
      </c>
      <c r="AG133" s="724"/>
      <c r="AH133" s="724"/>
      <c r="AI133" s="724"/>
      <c r="AJ133" s="725"/>
      <c r="AK133" s="723">
        <v>5.9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NkeProq44NugbtC8sEJMe86BsbBF4iNZ0Xi9IcM0Ga13r8SYJ4/dIpyp6tUVaD7wa5LgNkGzZ6QCotYU83Gfw==" saltValue="mfMdNlR8gGhzdD0FAgGf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JgYeOdqDgpwiZaVxsgjSpazxkOmauGArmcc1eaoQ5oa+WvuAITXxl0myqJ0KGdw1hp30YBUlK5jZP8e52MKzg==" saltValue="kYLblvwnjR133PZb1rF8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6/OCO+JW21ecHDPBH8F+O88CSGiwgHJ9HwUfK16ziIWNz4eDQfAqb4/mir48jFsTwc7iXVluvJzSvVsxO6suw==" saltValue="KT8W9C2WDOUbodrWdb8B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707862</v>
      </c>
      <c r="AP9" s="281">
        <v>108038</v>
      </c>
      <c r="AQ9" s="282">
        <v>143407</v>
      </c>
      <c r="AR9" s="283">
        <v>-24.7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183535</v>
      </c>
      <c r="AP10" s="284">
        <v>28012</v>
      </c>
      <c r="AQ10" s="285">
        <v>20271</v>
      </c>
      <c r="AR10" s="286">
        <v>38.200000000000003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1412</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26932</v>
      </c>
      <c r="AP13" s="284">
        <v>4111</v>
      </c>
      <c r="AQ13" s="285">
        <v>5234</v>
      </c>
      <c r="AR13" s="286">
        <v>-21.5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t="s">
        <v>488</v>
      </c>
      <c r="AP14" s="284" t="s">
        <v>488</v>
      </c>
      <c r="AQ14" s="285">
        <v>3337</v>
      </c>
      <c r="AR14" s="286" t="s">
        <v>488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-47388</v>
      </c>
      <c r="AP15" s="284">
        <v>-7233</v>
      </c>
      <c r="AQ15" s="285">
        <v>-9830</v>
      </c>
      <c r="AR15" s="286">
        <v>-26.4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870941</v>
      </c>
      <c r="AP16" s="284">
        <v>132928</v>
      </c>
      <c r="AQ16" s="285">
        <v>163831</v>
      </c>
      <c r="AR16" s="286">
        <v>-18.899999999999999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13.13</v>
      </c>
      <c r="AP21" s="298">
        <v>14.18</v>
      </c>
      <c r="AQ21" s="299">
        <v>-1.05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94.7</v>
      </c>
      <c r="AP22" s="303">
        <v>95.4</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311913</v>
      </c>
      <c r="AP32" s="312">
        <v>47606</v>
      </c>
      <c r="AQ32" s="313">
        <v>86321</v>
      </c>
      <c r="AR32" s="314">
        <v>-44.9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1577</v>
      </c>
      <c r="AP35" s="312">
        <v>241</v>
      </c>
      <c r="AQ35" s="313">
        <v>18581</v>
      </c>
      <c r="AR35" s="314">
        <v>-98.7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48935</v>
      </c>
      <c r="AP36" s="312">
        <v>7469</v>
      </c>
      <c r="AQ36" s="313">
        <v>4521</v>
      </c>
      <c r="AR36" s="314">
        <v>65.2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983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20</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-26</v>
      </c>
      <c r="AP39" s="312">
        <v>-4</v>
      </c>
      <c r="AQ39" s="313">
        <v>-4212</v>
      </c>
      <c r="AR39" s="314">
        <v>-99.9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-228188</v>
      </c>
      <c r="AP40" s="312">
        <v>-34827</v>
      </c>
      <c r="AQ40" s="313">
        <v>-70783</v>
      </c>
      <c r="AR40" s="314">
        <v>-50.8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134211</v>
      </c>
      <c r="AP41" s="312">
        <v>20484</v>
      </c>
      <c r="AQ41" s="313">
        <v>35432</v>
      </c>
      <c r="AR41" s="314">
        <v>-42.2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243143</v>
      </c>
      <c r="AN51" s="334">
        <v>33822</v>
      </c>
      <c r="AO51" s="335">
        <v>-23.7</v>
      </c>
      <c r="AP51" s="336">
        <v>145139</v>
      </c>
      <c r="AQ51" s="337">
        <v>19.5</v>
      </c>
      <c r="AR51" s="338">
        <v>-43.2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79970</v>
      </c>
      <c r="AN52" s="342">
        <v>11124</v>
      </c>
      <c r="AO52" s="343">
        <v>-68.599999999999994</v>
      </c>
      <c r="AP52" s="344">
        <v>83762</v>
      </c>
      <c r="AQ52" s="345">
        <v>33.1</v>
      </c>
      <c r="AR52" s="346">
        <v>-101.7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536506</v>
      </c>
      <c r="AN53" s="334">
        <v>76328</v>
      </c>
      <c r="AO53" s="335">
        <v>125.7</v>
      </c>
      <c r="AP53" s="336">
        <v>125391</v>
      </c>
      <c r="AQ53" s="337">
        <v>-13.6</v>
      </c>
      <c r="AR53" s="338">
        <v>139.30000000000001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378722</v>
      </c>
      <c r="AN54" s="342">
        <v>53880</v>
      </c>
      <c r="AO54" s="343">
        <v>384.4</v>
      </c>
      <c r="AP54" s="344">
        <v>68516</v>
      </c>
      <c r="AQ54" s="345">
        <v>-18.2</v>
      </c>
      <c r="AR54" s="346">
        <v>402.6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437852</v>
      </c>
      <c r="AN55" s="334">
        <v>63530</v>
      </c>
      <c r="AO55" s="335">
        <v>-16.8</v>
      </c>
      <c r="AP55" s="336">
        <v>138402</v>
      </c>
      <c r="AQ55" s="337">
        <v>10.4</v>
      </c>
      <c r="AR55" s="338">
        <v>-27.2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196924</v>
      </c>
      <c r="AN56" s="342">
        <v>28573</v>
      </c>
      <c r="AO56" s="343">
        <v>-47</v>
      </c>
      <c r="AP56" s="344">
        <v>70652</v>
      </c>
      <c r="AQ56" s="345">
        <v>3.1</v>
      </c>
      <c r="AR56" s="346">
        <v>-50.1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655327</v>
      </c>
      <c r="AN57" s="334">
        <v>97403</v>
      </c>
      <c r="AO57" s="335">
        <v>53.3</v>
      </c>
      <c r="AP57" s="336">
        <v>146367</v>
      </c>
      <c r="AQ57" s="337">
        <v>5.8</v>
      </c>
      <c r="AR57" s="338">
        <v>47.5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221918</v>
      </c>
      <c r="AN58" s="342">
        <v>32984</v>
      </c>
      <c r="AO58" s="343">
        <v>15.4</v>
      </c>
      <c r="AP58" s="344">
        <v>79441</v>
      </c>
      <c r="AQ58" s="345">
        <v>12.4</v>
      </c>
      <c r="AR58" s="346">
        <v>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789134</v>
      </c>
      <c r="AN59" s="334">
        <v>120442</v>
      </c>
      <c r="AO59" s="335">
        <v>23.7</v>
      </c>
      <c r="AP59" s="336">
        <v>165181</v>
      </c>
      <c r="AQ59" s="337">
        <v>12.9</v>
      </c>
      <c r="AR59" s="338">
        <v>10.8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498258</v>
      </c>
      <c r="AN60" s="342">
        <v>76047</v>
      </c>
      <c r="AO60" s="343">
        <v>130.6</v>
      </c>
      <c r="AP60" s="344">
        <v>82246</v>
      </c>
      <c r="AQ60" s="345">
        <v>3.5</v>
      </c>
      <c r="AR60" s="346">
        <v>127.1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532392</v>
      </c>
      <c r="AN61" s="349">
        <v>78305</v>
      </c>
      <c r="AO61" s="350">
        <v>32.4</v>
      </c>
      <c r="AP61" s="351">
        <v>144096</v>
      </c>
      <c r="AQ61" s="352">
        <v>7</v>
      </c>
      <c r="AR61" s="338">
        <v>25.4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275158</v>
      </c>
      <c r="AN62" s="342">
        <v>40522</v>
      </c>
      <c r="AO62" s="343">
        <v>83</v>
      </c>
      <c r="AP62" s="344">
        <v>76923</v>
      </c>
      <c r="AQ62" s="345">
        <v>6.8</v>
      </c>
      <c r="AR62" s="346">
        <v>76.2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j+xAzDASpnkuuneC8g70Yw5sJ2+kDXvxpwXdSmAuJfMYe76I5NhQ7tVVtJsaujUwQNEVoBlZbc+EeRFhpKvDg==" saltValue="DFyZmqP+OuzAIesV6+/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BN2Usai9M0izDqMgD11QtLPrg45G98BEtvZX4227p6XjFTjfu/STa1A1Q3UCIWZHw2sBM52FL3QUdx+nD26pEg==" saltValue="LXXHuxzo8oFNJF2xZjp0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PHuRwi8tY9EI5a02nSXofP34YbIMHlOx2+FS0ZCLB6pKA0/imUVpHcfBv7gNy4gaepp5x6Kq0OtHdPw0fGlmSg==" saltValue="2lbJRGaZg2Tis3nQ4qq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8" zoomScaleNormal="9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31.64</v>
      </c>
      <c r="G47" s="12">
        <v>29.87</v>
      </c>
      <c r="H47" s="12">
        <v>40.14</v>
      </c>
      <c r="I47" s="12">
        <v>46.64</v>
      </c>
      <c r="J47" s="13">
        <v>49.71</v>
      </c>
    </row>
    <row r="48" spans="2:10" ht="57.75" customHeight="1" x14ac:dyDescent="0.15">
      <c r="B48" s="14"/>
      <c r="C48" s="1141" t="s">
        <v>4</v>
      </c>
      <c r="D48" s="1141"/>
      <c r="E48" s="1142"/>
      <c r="F48" s="15">
        <v>2.63</v>
      </c>
      <c r="G48" s="16">
        <v>9.2200000000000006</v>
      </c>
      <c r="H48" s="16">
        <v>9</v>
      </c>
      <c r="I48" s="16">
        <v>6.71</v>
      </c>
      <c r="J48" s="17">
        <v>5.82</v>
      </c>
    </row>
    <row r="49" spans="2:10" ht="57.75" customHeight="1" thickBot="1" x14ac:dyDescent="0.2">
      <c r="B49" s="18"/>
      <c r="C49" s="1143" t="s">
        <v>5</v>
      </c>
      <c r="D49" s="1143"/>
      <c r="E49" s="1144"/>
      <c r="F49" s="19" t="s">
        <v>532</v>
      </c>
      <c r="G49" s="20">
        <v>6.74</v>
      </c>
      <c r="H49" s="20">
        <v>13.2</v>
      </c>
      <c r="I49" s="20">
        <v>3.26</v>
      </c>
      <c r="J49" s="21">
        <v>2.34</v>
      </c>
    </row>
    <row r="50" spans="2:10" x14ac:dyDescent="0.15"/>
  </sheetData>
  <sheetProtection algorithmName="SHA-512" hashValue="wnTR1e9/XBKibkjXvwh20OxkTxDKXQEcE9fZNZ2pufiJMApcF5xi3myZaqPXbUWOV9P/d/iml6gxKwsrvjJc+Q==" saltValue="JdfW+xQVkMm7qlknJ+EK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20.79</v>
      </c>
      <c r="G34" s="33">
        <v>20.87</v>
      </c>
      <c r="H34" s="33">
        <v>20.43</v>
      </c>
      <c r="I34" s="33">
        <v>22.23</v>
      </c>
      <c r="J34" s="34">
        <v>23.41</v>
      </c>
      <c r="K34" s="22"/>
      <c r="L34" s="22"/>
      <c r="M34" s="22"/>
      <c r="N34" s="22"/>
      <c r="O34" s="22"/>
      <c r="P34" s="22"/>
    </row>
    <row r="35" spans="1:16" ht="39" customHeight="1" x14ac:dyDescent="0.15">
      <c r="A35" s="22"/>
      <c r="B35" s="35"/>
      <c r="C35" s="1145" t="s">
        <v>534</v>
      </c>
      <c r="D35" s="1146"/>
      <c r="E35" s="1147"/>
      <c r="F35" s="36">
        <v>3.87</v>
      </c>
      <c r="G35" s="37">
        <v>3.76</v>
      </c>
      <c r="H35" s="37">
        <v>3.82</v>
      </c>
      <c r="I35" s="37">
        <v>5.16</v>
      </c>
      <c r="J35" s="38">
        <v>6.16</v>
      </c>
      <c r="K35" s="22"/>
      <c r="L35" s="22"/>
      <c r="M35" s="22"/>
      <c r="N35" s="22"/>
      <c r="O35" s="22"/>
      <c r="P35" s="22"/>
    </row>
    <row r="36" spans="1:16" ht="39" customHeight="1" x14ac:dyDescent="0.15">
      <c r="A36" s="22"/>
      <c r="B36" s="35"/>
      <c r="C36" s="1145" t="s">
        <v>535</v>
      </c>
      <c r="D36" s="1146"/>
      <c r="E36" s="1147"/>
      <c r="F36" s="36">
        <v>4.2699999999999996</v>
      </c>
      <c r="G36" s="37">
        <v>9.19</v>
      </c>
      <c r="H36" s="37">
        <v>8.9700000000000006</v>
      </c>
      <c r="I36" s="37">
        <v>6.67</v>
      </c>
      <c r="J36" s="38">
        <v>5.77</v>
      </c>
      <c r="K36" s="22"/>
      <c r="L36" s="22"/>
      <c r="M36" s="22"/>
      <c r="N36" s="22"/>
      <c r="O36" s="22"/>
      <c r="P36" s="22"/>
    </row>
    <row r="37" spans="1:16" ht="39" customHeight="1" x14ac:dyDescent="0.15">
      <c r="A37" s="22"/>
      <c r="B37" s="35"/>
      <c r="C37" s="1145" t="s">
        <v>536</v>
      </c>
      <c r="D37" s="1146"/>
      <c r="E37" s="1147"/>
      <c r="F37" s="36">
        <v>3.98</v>
      </c>
      <c r="G37" s="37">
        <v>2.93</v>
      </c>
      <c r="H37" s="37">
        <v>3.38</v>
      </c>
      <c r="I37" s="37">
        <v>3.81</v>
      </c>
      <c r="J37" s="38">
        <v>4.84</v>
      </c>
      <c r="K37" s="22"/>
      <c r="L37" s="22"/>
      <c r="M37" s="22"/>
      <c r="N37" s="22"/>
      <c r="O37" s="22"/>
      <c r="P37" s="22"/>
    </row>
    <row r="38" spans="1:16" ht="39" customHeight="1" x14ac:dyDescent="0.15">
      <c r="A38" s="22"/>
      <c r="B38" s="35"/>
      <c r="C38" s="1145" t="s">
        <v>537</v>
      </c>
      <c r="D38" s="1146"/>
      <c r="E38" s="1147"/>
      <c r="F38" s="36">
        <v>2.5099999999999998</v>
      </c>
      <c r="G38" s="37">
        <v>2.29</v>
      </c>
      <c r="H38" s="37">
        <v>1.53</v>
      </c>
      <c r="I38" s="37">
        <v>1.05</v>
      </c>
      <c r="J38" s="38">
        <v>0.34</v>
      </c>
      <c r="K38" s="22"/>
      <c r="L38" s="22"/>
      <c r="M38" s="22"/>
      <c r="N38" s="22"/>
      <c r="O38" s="22"/>
      <c r="P38" s="22"/>
    </row>
    <row r="39" spans="1:16" ht="39" customHeight="1" x14ac:dyDescent="0.15">
      <c r="A39" s="22"/>
      <c r="B39" s="35"/>
      <c r="C39" s="1145" t="s">
        <v>538</v>
      </c>
      <c r="D39" s="1146"/>
      <c r="E39" s="1147"/>
      <c r="F39" s="36">
        <v>0</v>
      </c>
      <c r="G39" s="37">
        <v>0</v>
      </c>
      <c r="H39" s="37">
        <v>0.01</v>
      </c>
      <c r="I39" s="37">
        <v>0.01</v>
      </c>
      <c r="J39" s="38">
        <v>0.02</v>
      </c>
      <c r="K39" s="22"/>
      <c r="L39" s="22"/>
      <c r="M39" s="22"/>
      <c r="N39" s="22"/>
      <c r="O39" s="22"/>
      <c r="P39" s="22"/>
    </row>
    <row r="40" spans="1:16" ht="39" customHeight="1" x14ac:dyDescent="0.15">
      <c r="A40" s="22"/>
      <c r="B40" s="35"/>
      <c r="C40" s="1145" t="s">
        <v>539</v>
      </c>
      <c r="D40" s="1146"/>
      <c r="E40" s="1147"/>
      <c r="F40" s="36">
        <v>0.01</v>
      </c>
      <c r="G40" s="37">
        <v>0.01</v>
      </c>
      <c r="H40" s="37">
        <v>0</v>
      </c>
      <c r="I40" s="37">
        <v>0.02</v>
      </c>
      <c r="J40" s="38">
        <v>0.02</v>
      </c>
      <c r="K40" s="22"/>
      <c r="L40" s="22"/>
      <c r="M40" s="22"/>
      <c r="N40" s="22"/>
      <c r="O40" s="22"/>
      <c r="P40" s="22"/>
    </row>
    <row r="41" spans="1:16" ht="39" customHeight="1" x14ac:dyDescent="0.15">
      <c r="A41" s="22"/>
      <c r="B41" s="35"/>
      <c r="C41" s="1145" t="s">
        <v>540</v>
      </c>
      <c r="D41" s="1146"/>
      <c r="E41" s="1147"/>
      <c r="F41" s="36">
        <v>0.01</v>
      </c>
      <c r="G41" s="37">
        <v>0.01</v>
      </c>
      <c r="H41" s="37">
        <v>0.01</v>
      </c>
      <c r="I41" s="37">
        <v>0.01</v>
      </c>
      <c r="J41" s="38">
        <v>0.01</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ZWpYI8tjxmPD53jeKd2AQ9uOECK8i4g6qjX6B+tzIiDwFyjeBfSMe7unkWggBF1b9RZy4bjacqYfo0vC6UI7Q==" saltValue="bMXPG8hj1gqmwt1W2Ira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342</v>
      </c>
      <c r="L45" s="60">
        <v>349</v>
      </c>
      <c r="M45" s="60">
        <v>349</v>
      </c>
      <c r="N45" s="60">
        <v>335</v>
      </c>
      <c r="O45" s="61">
        <v>312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4</v>
      </c>
      <c r="L48" s="64">
        <v>4</v>
      </c>
      <c r="M48" s="64">
        <v>6</v>
      </c>
      <c r="N48" s="64">
        <v>3</v>
      </c>
      <c r="O48" s="65">
        <v>2</v>
      </c>
      <c r="P48" s="48"/>
      <c r="Q48" s="48"/>
      <c r="R48" s="48"/>
      <c r="S48" s="48"/>
      <c r="T48" s="48"/>
      <c r="U48" s="48"/>
    </row>
    <row r="49" spans="1:21" ht="30.75" customHeight="1" x14ac:dyDescent="0.15">
      <c r="A49" s="48"/>
      <c r="B49" s="1178"/>
      <c r="C49" s="1179"/>
      <c r="D49" s="62"/>
      <c r="E49" s="1155" t="s">
        <v>14</v>
      </c>
      <c r="F49" s="1155"/>
      <c r="G49" s="1155"/>
      <c r="H49" s="1155"/>
      <c r="I49" s="1155"/>
      <c r="J49" s="1156"/>
      <c r="K49" s="63">
        <v>15</v>
      </c>
      <c r="L49" s="64">
        <v>18</v>
      </c>
      <c r="M49" s="64">
        <v>30</v>
      </c>
      <c r="N49" s="64">
        <v>51</v>
      </c>
      <c r="O49" s="65">
        <v>49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231</v>
      </c>
      <c r="L52" s="64">
        <v>227</v>
      </c>
      <c r="M52" s="64">
        <v>224</v>
      </c>
      <c r="N52" s="64">
        <v>228</v>
      </c>
      <c r="O52" s="65">
        <v>229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130</v>
      </c>
      <c r="L53" s="69">
        <v>144</v>
      </c>
      <c r="M53" s="69">
        <v>161</v>
      </c>
      <c r="N53" s="69">
        <v>161</v>
      </c>
      <c r="O53" s="70">
        <v>134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uRg2McBR/UJPk22rYb+ixhrHcCmcLZdhpLRjrPMpQSmyEBBEM5rHfC0KNyr4wIr+Ux9QKCH3EcmO8Tc5L0D9g==" saltValue="9QKfEpxkRdTTM12RsFDQ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2902</v>
      </c>
      <c r="J41" s="356">
        <v>2746</v>
      </c>
      <c r="K41" s="356">
        <v>2766</v>
      </c>
      <c r="L41" s="356">
        <v>2862</v>
      </c>
      <c r="M41" s="357">
        <v>3043</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t="s">
        <v>488</v>
      </c>
      <c r="J43" s="359" t="s">
        <v>488</v>
      </c>
      <c r="K43" s="359" t="s">
        <v>488</v>
      </c>
      <c r="L43" s="359" t="s">
        <v>488</v>
      </c>
      <c r="M43" s="360" t="s">
        <v>488</v>
      </c>
    </row>
    <row r="44" spans="2:13" ht="27.75" customHeight="1" x14ac:dyDescent="0.15">
      <c r="B44" s="1186"/>
      <c r="C44" s="1187"/>
      <c r="D44" s="106"/>
      <c r="E44" s="1190" t="s">
        <v>34</v>
      </c>
      <c r="F44" s="1190"/>
      <c r="G44" s="1190"/>
      <c r="H44" s="1191"/>
      <c r="I44" s="358">
        <v>843</v>
      </c>
      <c r="J44" s="359">
        <v>857</v>
      </c>
      <c r="K44" s="359">
        <v>886</v>
      </c>
      <c r="L44" s="359">
        <v>878</v>
      </c>
      <c r="M44" s="360">
        <v>1078</v>
      </c>
    </row>
    <row r="45" spans="2:13" ht="27.75" customHeight="1" x14ac:dyDescent="0.15">
      <c r="B45" s="1186"/>
      <c r="C45" s="1187"/>
      <c r="D45" s="106"/>
      <c r="E45" s="1190" t="s">
        <v>35</v>
      </c>
      <c r="F45" s="1190"/>
      <c r="G45" s="1190"/>
      <c r="H45" s="1191"/>
      <c r="I45" s="358">
        <v>823</v>
      </c>
      <c r="J45" s="359">
        <v>805</v>
      </c>
      <c r="K45" s="359">
        <v>811</v>
      </c>
      <c r="L45" s="359">
        <v>802</v>
      </c>
      <c r="M45" s="360">
        <v>740</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886</v>
      </c>
      <c r="J50" s="359">
        <v>886</v>
      </c>
      <c r="K50" s="359">
        <v>1283</v>
      </c>
      <c r="L50" s="359">
        <v>1441</v>
      </c>
      <c r="M50" s="360">
        <v>2346</v>
      </c>
    </row>
    <row r="51" spans="2:13" ht="27.75" customHeight="1" x14ac:dyDescent="0.15">
      <c r="B51" s="1186"/>
      <c r="C51" s="1187"/>
      <c r="D51" s="106"/>
      <c r="E51" s="1190" t="s">
        <v>42</v>
      </c>
      <c r="F51" s="1190"/>
      <c r="G51" s="1190"/>
      <c r="H51" s="1191"/>
      <c r="I51" s="358" t="s">
        <v>488</v>
      </c>
      <c r="J51" s="359" t="s">
        <v>488</v>
      </c>
      <c r="K51" s="359" t="s">
        <v>488</v>
      </c>
      <c r="L51" s="359" t="s">
        <v>488</v>
      </c>
      <c r="M51" s="360" t="s">
        <v>488</v>
      </c>
    </row>
    <row r="52" spans="2:13" ht="27.75" customHeight="1" x14ac:dyDescent="0.15">
      <c r="B52" s="1188"/>
      <c r="C52" s="1189"/>
      <c r="D52" s="106"/>
      <c r="E52" s="1190" t="s">
        <v>43</v>
      </c>
      <c r="F52" s="1190"/>
      <c r="G52" s="1190"/>
      <c r="H52" s="1191"/>
      <c r="I52" s="358">
        <v>2724</v>
      </c>
      <c r="J52" s="359">
        <v>2698</v>
      </c>
      <c r="K52" s="359">
        <v>2592</v>
      </c>
      <c r="L52" s="359">
        <v>2833</v>
      </c>
      <c r="M52" s="360">
        <v>3033</v>
      </c>
    </row>
    <row r="53" spans="2:13" ht="27.75" customHeight="1" thickBot="1" x14ac:dyDescent="0.2">
      <c r="B53" s="1192" t="s">
        <v>19</v>
      </c>
      <c r="C53" s="1193"/>
      <c r="D53" s="110"/>
      <c r="E53" s="1194" t="s">
        <v>44</v>
      </c>
      <c r="F53" s="1194"/>
      <c r="G53" s="1194"/>
      <c r="H53" s="1195"/>
      <c r="I53" s="361">
        <v>958</v>
      </c>
      <c r="J53" s="362">
        <v>824</v>
      </c>
      <c r="K53" s="362">
        <v>588</v>
      </c>
      <c r="L53" s="362">
        <v>267</v>
      </c>
      <c r="M53" s="363">
        <v>-518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5mX+IqY1OJjTmajIYJBEmRvRrn5/PyeNuYQ1necNIaaeA++h94/39b3KnokV1XaE3Y/NkcubZCoTg0XXeYhMDw==" saltValue="ihoIaOpOLByb+bCThkir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1131</v>
      </c>
      <c r="G55" s="122">
        <v>1289</v>
      </c>
      <c r="H55" s="123">
        <v>1378</v>
      </c>
    </row>
    <row r="56" spans="2:8" ht="52.5" customHeight="1" x14ac:dyDescent="0.15">
      <c r="B56" s="124"/>
      <c r="C56" s="1213" t="s">
        <v>47</v>
      </c>
      <c r="D56" s="1213"/>
      <c r="E56" s="1214"/>
      <c r="F56" s="125">
        <v>152</v>
      </c>
      <c r="G56" s="125">
        <v>152</v>
      </c>
      <c r="H56" s="126">
        <v>164</v>
      </c>
    </row>
    <row r="57" spans="2:8" ht="53.25" customHeight="1" x14ac:dyDescent="0.15">
      <c r="B57" s="124"/>
      <c r="C57" s="1215" t="s">
        <v>48</v>
      </c>
      <c r="D57" s="1215"/>
      <c r="E57" s="1216"/>
      <c r="F57" s="127">
        <v>584</v>
      </c>
      <c r="G57" s="127">
        <v>501</v>
      </c>
      <c r="H57" s="128">
        <v>489</v>
      </c>
    </row>
    <row r="58" spans="2:8" ht="45.75" customHeight="1" x14ac:dyDescent="0.15">
      <c r="B58" s="129"/>
      <c r="C58" s="1203" t="s">
        <v>559</v>
      </c>
      <c r="D58" s="1204"/>
      <c r="E58" s="1205"/>
      <c r="F58" s="130">
        <v>333</v>
      </c>
      <c r="G58" s="130">
        <v>263</v>
      </c>
      <c r="H58" s="131">
        <v>259</v>
      </c>
    </row>
    <row r="59" spans="2:8" ht="45.75" customHeight="1" x14ac:dyDescent="0.15">
      <c r="B59" s="129"/>
      <c r="C59" s="1203" t="s">
        <v>560</v>
      </c>
      <c r="D59" s="1204"/>
      <c r="E59" s="1205"/>
      <c r="F59" s="130">
        <v>106</v>
      </c>
      <c r="G59" s="130">
        <v>101</v>
      </c>
      <c r="H59" s="131">
        <v>97</v>
      </c>
    </row>
    <row r="60" spans="2:8" ht="45.75" customHeight="1" x14ac:dyDescent="0.15">
      <c r="B60" s="129"/>
      <c r="C60" s="1203" t="s">
        <v>561</v>
      </c>
      <c r="D60" s="1204"/>
      <c r="E60" s="1205"/>
      <c r="F60" s="130">
        <v>19</v>
      </c>
      <c r="G60" s="130">
        <v>19</v>
      </c>
      <c r="H60" s="131">
        <v>28</v>
      </c>
    </row>
    <row r="61" spans="2:8" ht="45.75" customHeight="1" x14ac:dyDescent="0.15">
      <c r="B61" s="129"/>
      <c r="C61" s="1203" t="s">
        <v>562</v>
      </c>
      <c r="D61" s="1204"/>
      <c r="E61" s="1205"/>
      <c r="F61" s="130">
        <v>23</v>
      </c>
      <c r="G61" s="130">
        <v>24</v>
      </c>
      <c r="H61" s="131">
        <v>26</v>
      </c>
    </row>
    <row r="62" spans="2:8" ht="45.75" customHeight="1" thickBot="1" x14ac:dyDescent="0.2">
      <c r="B62" s="132"/>
      <c r="C62" s="1206" t="s">
        <v>563</v>
      </c>
      <c r="D62" s="1207"/>
      <c r="E62" s="1208"/>
      <c r="F62" s="133">
        <v>43</v>
      </c>
      <c r="G62" s="133">
        <v>33</v>
      </c>
      <c r="H62" s="134">
        <v>23</v>
      </c>
    </row>
    <row r="63" spans="2:8" ht="52.5" customHeight="1" thickBot="1" x14ac:dyDescent="0.2">
      <c r="B63" s="135"/>
      <c r="C63" s="1209" t="s">
        <v>49</v>
      </c>
      <c r="D63" s="1209"/>
      <c r="E63" s="1210"/>
      <c r="F63" s="136">
        <v>1866</v>
      </c>
      <c r="G63" s="136">
        <v>1942</v>
      </c>
      <c r="H63" s="137">
        <v>2031</v>
      </c>
    </row>
    <row r="64" spans="2:8" x14ac:dyDescent="0.15"/>
  </sheetData>
  <sheetProtection algorithmName="SHA-512" hashValue="ohdX/tsRvlyrwRtiLZlBfwT3orJkJ7MoeGYWVLY8OtPx/iHcDw/g3sMecSJasTZxku0oX9Nnj2+xKLS1/LPajA==" saltValue="BmrPI3YaUxotSLwYcy9U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33822</v>
      </c>
      <c r="E3" s="156"/>
      <c r="F3" s="157">
        <v>145139</v>
      </c>
      <c r="G3" s="158"/>
      <c r="H3" s="159"/>
    </row>
    <row r="4" spans="1:8" x14ac:dyDescent="0.15">
      <c r="A4" s="160"/>
      <c r="B4" s="161"/>
      <c r="C4" s="162"/>
      <c r="D4" s="163">
        <v>11124</v>
      </c>
      <c r="E4" s="164"/>
      <c r="F4" s="165">
        <v>83762</v>
      </c>
      <c r="G4" s="166"/>
      <c r="H4" s="167"/>
    </row>
    <row r="5" spans="1:8" x14ac:dyDescent="0.15">
      <c r="A5" s="148" t="s">
        <v>521</v>
      </c>
      <c r="B5" s="153"/>
      <c r="C5" s="154"/>
      <c r="D5" s="155">
        <v>76328</v>
      </c>
      <c r="E5" s="156"/>
      <c r="F5" s="157">
        <v>125391</v>
      </c>
      <c r="G5" s="158"/>
      <c r="H5" s="159"/>
    </row>
    <row r="6" spans="1:8" x14ac:dyDescent="0.15">
      <c r="A6" s="160"/>
      <c r="B6" s="161"/>
      <c r="C6" s="162"/>
      <c r="D6" s="163">
        <v>53880</v>
      </c>
      <c r="E6" s="164"/>
      <c r="F6" s="165">
        <v>68516</v>
      </c>
      <c r="G6" s="166"/>
      <c r="H6" s="167"/>
    </row>
    <row r="7" spans="1:8" x14ac:dyDescent="0.15">
      <c r="A7" s="148" t="s">
        <v>522</v>
      </c>
      <c r="B7" s="153"/>
      <c r="C7" s="154"/>
      <c r="D7" s="155">
        <v>63530</v>
      </c>
      <c r="E7" s="156"/>
      <c r="F7" s="157">
        <v>138402</v>
      </c>
      <c r="G7" s="158"/>
      <c r="H7" s="159"/>
    </row>
    <row r="8" spans="1:8" x14ac:dyDescent="0.15">
      <c r="A8" s="160"/>
      <c r="B8" s="161"/>
      <c r="C8" s="162"/>
      <c r="D8" s="163">
        <v>28573</v>
      </c>
      <c r="E8" s="164"/>
      <c r="F8" s="165">
        <v>70652</v>
      </c>
      <c r="G8" s="166"/>
      <c r="H8" s="167"/>
    </row>
    <row r="9" spans="1:8" x14ac:dyDescent="0.15">
      <c r="A9" s="148" t="s">
        <v>523</v>
      </c>
      <c r="B9" s="153"/>
      <c r="C9" s="154"/>
      <c r="D9" s="155">
        <v>97403</v>
      </c>
      <c r="E9" s="156"/>
      <c r="F9" s="157">
        <v>146367</v>
      </c>
      <c r="G9" s="158"/>
      <c r="H9" s="159"/>
    </row>
    <row r="10" spans="1:8" x14ac:dyDescent="0.15">
      <c r="A10" s="160"/>
      <c r="B10" s="161"/>
      <c r="C10" s="162"/>
      <c r="D10" s="163">
        <v>32984</v>
      </c>
      <c r="E10" s="164"/>
      <c r="F10" s="165">
        <v>79441</v>
      </c>
      <c r="G10" s="166"/>
      <c r="H10" s="167"/>
    </row>
    <row r="11" spans="1:8" x14ac:dyDescent="0.15">
      <c r="A11" s="148" t="s">
        <v>524</v>
      </c>
      <c r="B11" s="153"/>
      <c r="C11" s="154"/>
      <c r="D11" s="155">
        <v>120442</v>
      </c>
      <c r="E11" s="156"/>
      <c r="F11" s="157">
        <v>165181</v>
      </c>
      <c r="G11" s="158"/>
      <c r="H11" s="159"/>
    </row>
    <row r="12" spans="1:8" x14ac:dyDescent="0.15">
      <c r="A12" s="160"/>
      <c r="B12" s="161"/>
      <c r="C12" s="168"/>
      <c r="D12" s="163">
        <v>76047</v>
      </c>
      <c r="E12" s="164"/>
      <c r="F12" s="165">
        <v>82246</v>
      </c>
      <c r="G12" s="166"/>
      <c r="H12" s="167"/>
    </row>
    <row r="13" spans="1:8" x14ac:dyDescent="0.15">
      <c r="A13" s="148"/>
      <c r="B13" s="153"/>
      <c r="C13" s="169"/>
      <c r="D13" s="170">
        <v>78305</v>
      </c>
      <c r="E13" s="171"/>
      <c r="F13" s="172">
        <v>144096</v>
      </c>
      <c r="G13" s="173"/>
      <c r="H13" s="159"/>
    </row>
    <row r="14" spans="1:8" x14ac:dyDescent="0.15">
      <c r="A14" s="160"/>
      <c r="B14" s="161"/>
      <c r="C14" s="162"/>
      <c r="D14" s="163">
        <v>40522</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2.63</v>
      </c>
      <c r="C19" s="174">
        <f>ROUND(VALUE(SUBSTITUTE(実質収支比率等に係る経年分析!G$48,"▲","-")),2)</f>
        <v>9.2200000000000006</v>
      </c>
      <c r="D19" s="174">
        <f>ROUND(VALUE(SUBSTITUTE(実質収支比率等に係る経年分析!H$48,"▲","-")),2)</f>
        <v>9</v>
      </c>
      <c r="E19" s="174">
        <f>ROUND(VALUE(SUBSTITUTE(実質収支比率等に係る経年分析!I$48,"▲","-")),2)</f>
        <v>6.71</v>
      </c>
      <c r="F19" s="174">
        <f>ROUND(VALUE(SUBSTITUTE(実質収支比率等に係る経年分析!J$48,"▲","-")),2)</f>
        <v>5.82</v>
      </c>
    </row>
    <row r="20" spans="1:11" x14ac:dyDescent="0.15">
      <c r="A20" s="174" t="s">
        <v>53</v>
      </c>
      <c r="B20" s="174">
        <f>ROUND(VALUE(SUBSTITUTE(実質収支比率等に係る経年分析!F$47,"▲","-")),2)</f>
        <v>31.64</v>
      </c>
      <c r="C20" s="174">
        <f>ROUND(VALUE(SUBSTITUTE(実質収支比率等に係る経年分析!G$47,"▲","-")),2)</f>
        <v>29.87</v>
      </c>
      <c r="D20" s="174">
        <f>ROUND(VALUE(SUBSTITUTE(実質収支比率等に係る経年分析!H$47,"▲","-")),2)</f>
        <v>40.14</v>
      </c>
      <c r="E20" s="174">
        <f>ROUND(VALUE(SUBSTITUTE(実質収支比率等に係る経年分析!I$47,"▲","-")),2)</f>
        <v>46.64</v>
      </c>
      <c r="F20" s="174">
        <f>ROUND(VALUE(SUBSTITUTE(実質収支比率等に係る経年分析!J$47,"▲","-")),2)</f>
        <v>49.71</v>
      </c>
    </row>
    <row r="21" spans="1:11" x14ac:dyDescent="0.15">
      <c r="A21" s="174" t="s">
        <v>54</v>
      </c>
      <c r="B21" s="174">
        <f>IF(ISNUMBER(VALUE(SUBSTITUTE(実質収支比率等に係る経年分析!F$49,"▲","-"))),ROUND(VALUE(SUBSTITUTE(実質収支比率等に係る経年分析!F$49,"▲","-")),2),NA())</f>
        <v>-4.83</v>
      </c>
      <c r="C21" s="174">
        <f>IF(ISNUMBER(VALUE(SUBSTITUTE(実質収支比率等に係る経年分析!G$49,"▲","-"))),ROUND(VALUE(SUBSTITUTE(実質収支比率等に係る経年分析!G$49,"▲","-")),2),NA())</f>
        <v>6.74</v>
      </c>
      <c r="D21" s="174">
        <f>IF(ISNUMBER(VALUE(SUBSTITUTE(実質収支比率等に係る経年分析!H$49,"▲","-"))),ROUND(VALUE(SUBSTITUTE(実質収支比率等に係る経年分析!H$49,"▲","-")),2),NA())</f>
        <v>13.2</v>
      </c>
      <c r="E21" s="174">
        <f>IF(ISNUMBER(VALUE(SUBSTITUTE(実質収支比率等に係る経年分析!I$49,"▲","-"))),ROUND(VALUE(SUBSTITUTE(実質収支比率等に係る経年分析!I$49,"▲","-")),2),NA())</f>
        <v>3.26</v>
      </c>
      <c r="F21" s="174">
        <f>IF(ISNUMBER(VALUE(SUBSTITUTE(実質収支比率等に係る経年分析!J$49,"▲","-"))),ROUND(VALUE(SUBSTITUTE(実質収支比率等に係る経年分析!J$49,"▲","-")),2),NA())</f>
        <v>2.34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河津駅前広場整備事業特別会計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2.5099999999999998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2.29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4.84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4.2699999999999996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8.9700000000000006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6.16</v>
      </c>
    </row>
    <row r="36" spans="1:16" x14ac:dyDescent="0.15">
      <c r="A36" s="175" t="str">
        <f>IF(連結実質赤字比率に係る赤字・黒字の構成分析!C$34="",NA(),連結実質赤字比率に係る赤字・黒字の構成分析!C$34)</f>
        <v>温泉事業会計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23.41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231</v>
      </c>
      <c r="E42" s="176"/>
      <c r="F42" s="176"/>
      <c r="G42" s="176">
        <f>'実質公債費比率（分子）の構造'!L$52</f>
        <v>227</v>
      </c>
      <c r="H42" s="176"/>
      <c r="I42" s="176"/>
      <c r="J42" s="176">
        <f>'実質公債費比率（分子）の構造'!M$52</f>
        <v>224</v>
      </c>
      <c r="K42" s="176"/>
      <c r="L42" s="176"/>
      <c r="M42" s="176">
        <f>'実質公債費比率（分子）の構造'!N$52</f>
        <v>228</v>
      </c>
      <c r="N42" s="176"/>
      <c r="O42" s="176"/>
      <c r="P42" s="176">
        <f>'実質公債費比率（分子）の構造'!O$52</f>
        <v>229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15</v>
      </c>
      <c r="C45" s="176"/>
      <c r="D45" s="176"/>
      <c r="E45" s="176">
        <f>'実質公債費比率（分子）の構造'!L$49</f>
        <v>18</v>
      </c>
      <c r="F45" s="176"/>
      <c r="G45" s="176"/>
      <c r="H45" s="176">
        <f>'実質公債費比率（分子）の構造'!M$49</f>
        <v>30</v>
      </c>
      <c r="I45" s="176"/>
      <c r="J45" s="176"/>
      <c r="K45" s="176">
        <f>'実質公債費比率（分子）の構造'!N$49</f>
        <v>51</v>
      </c>
      <c r="L45" s="176"/>
      <c r="M45" s="176"/>
      <c r="N45" s="176">
        <f>'実質公債費比率（分子）の構造'!O$49</f>
        <v>49</v>
      </c>
      <c r="O45" s="176"/>
      <c r="P45" s="176"/>
    </row>
    <row r="46" spans="1:16" x14ac:dyDescent="0.15">
      <c r="A46" s="176" t="s">
        <v>64</v>
      </c>
      <c r="B46" s="176">
        <f>'実質公債費比率（分子）の構造'!K$48</f>
        <v>4</v>
      </c>
      <c r="C46" s="176"/>
      <c r="D46" s="176"/>
      <c r="E46" s="176">
        <f>'実質公債費比率（分子）の構造'!L$48</f>
        <v>4</v>
      </c>
      <c r="F46" s="176"/>
      <c r="G46" s="176"/>
      <c r="H46" s="176">
        <f>'実質公債費比率（分子）の構造'!M$48</f>
        <v>6</v>
      </c>
      <c r="I46" s="176"/>
      <c r="J46" s="176"/>
      <c r="K46" s="176">
        <f>'実質公債費比率（分子）の構造'!N$48</f>
        <v>3</v>
      </c>
      <c r="L46" s="176"/>
      <c r="M46" s="176"/>
      <c r="N46" s="176">
        <f>'実質公債費比率（分子）の構造'!O$48</f>
        <v>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342</v>
      </c>
      <c r="C49" s="176"/>
      <c r="D49" s="176"/>
      <c r="E49" s="176">
        <f>'実質公債費比率（分子）の構造'!L$45</f>
        <v>349</v>
      </c>
      <c r="F49" s="176"/>
      <c r="G49" s="176"/>
      <c r="H49" s="176">
        <f>'実質公債費比率（分子）の構造'!M$45</f>
        <v>349</v>
      </c>
      <c r="I49" s="176"/>
      <c r="J49" s="176"/>
      <c r="K49" s="176">
        <f>'実質公債費比率（分子）の構造'!N$45</f>
        <v>335</v>
      </c>
      <c r="L49" s="176"/>
      <c r="M49" s="176"/>
      <c r="N49" s="176">
        <f>'実質公債費比率（分子）の構造'!O$45</f>
        <v>312</v>
      </c>
      <c r="O49" s="176"/>
      <c r="P49" s="176"/>
    </row>
    <row r="50" spans="1:16" x14ac:dyDescent="0.15">
      <c r="A50" s="176" t="s">
        <v>67</v>
      </c>
      <c r="B50" s="176" t="e">
        <f>NA()</f>
        <v>#N/A</v>
      </c>
      <c r="C50" s="176">
        <f>IF(ISNUMBER('実質公債費比率（分子）の構造'!K$53),'実質公債費比率（分子）の構造'!K$53,NA())</f>
        <v>130</v>
      </c>
      <c r="D50" s="176" t="e">
        <f>NA()</f>
        <v>#N/A</v>
      </c>
      <c r="E50" s="176" t="e">
        <f>NA()</f>
        <v>#N/A</v>
      </c>
      <c r="F50" s="176">
        <f>IF(ISNUMBER('実質公債費比率（分子）の構造'!L$53),'実質公債費比率（分子）の構造'!L$53,NA())</f>
        <v>144</v>
      </c>
      <c r="G50" s="176" t="e">
        <f>NA()</f>
        <v>#N/A</v>
      </c>
      <c r="H50" s="176" t="e">
        <f>NA()</f>
        <v>#N/A</v>
      </c>
      <c r="I50" s="176">
        <f>IF(ISNUMBER('実質公債費比率（分子）の構造'!M$53),'実質公債費比率（分子）の構造'!M$53,NA())</f>
        <v>161</v>
      </c>
      <c r="J50" s="176" t="e">
        <f>NA()</f>
        <v>#N/A</v>
      </c>
      <c r="K50" s="176" t="e">
        <f>NA()</f>
        <v>#N/A</v>
      </c>
      <c r="L50" s="176">
        <f>IF(ISNUMBER('実質公債費比率（分子）の構造'!N$53),'実質公債費比率（分子）の構造'!N$53,NA())</f>
        <v>161</v>
      </c>
      <c r="M50" s="176" t="e">
        <f>NA()</f>
        <v>#N/A</v>
      </c>
      <c r="N50" s="176" t="e">
        <f>NA()</f>
        <v>#N/A</v>
      </c>
      <c r="O50" s="176">
        <f>IF(ISNUMBER('実質公債費比率（分子）の構造'!O$53),'実質公債費比率（分子）の構造'!O$53,NA())</f>
        <v>134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2724</v>
      </c>
      <c r="E56" s="175"/>
      <c r="F56" s="175"/>
      <c r="G56" s="175">
        <f>'将来負担比率（分子）の構造'!J$52</f>
        <v>2698</v>
      </c>
      <c r="H56" s="175"/>
      <c r="I56" s="175"/>
      <c r="J56" s="175">
        <f>'将来負担比率（分子）の構造'!K$52</f>
        <v>2592</v>
      </c>
      <c r="K56" s="175"/>
      <c r="L56" s="175"/>
      <c r="M56" s="175">
        <f>'将来負担比率（分子）の構造'!L$52</f>
        <v>2833</v>
      </c>
      <c r="N56" s="175"/>
      <c r="O56" s="175"/>
      <c r="P56" s="175">
        <f>'将来負担比率（分子）の構造'!M$52</f>
        <v>3033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886</v>
      </c>
      <c r="E58" s="175"/>
      <c r="F58" s="175"/>
      <c r="G58" s="175">
        <f>'将来負担比率（分子）の構造'!J$50</f>
        <v>886</v>
      </c>
      <c r="H58" s="175"/>
      <c r="I58" s="175"/>
      <c r="J58" s="175">
        <f>'将来負担比率（分子）の構造'!K$50</f>
        <v>1283</v>
      </c>
      <c r="K58" s="175"/>
      <c r="L58" s="175"/>
      <c r="M58" s="175">
        <f>'将来負担比率（分子）の構造'!L$50</f>
        <v>1441</v>
      </c>
      <c r="N58" s="175"/>
      <c r="O58" s="175"/>
      <c r="P58" s="175">
        <f>'将来負担比率（分子）の構造'!M$50</f>
        <v>2346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823</v>
      </c>
      <c r="C62" s="175"/>
      <c r="D62" s="175"/>
      <c r="E62" s="175">
        <f>'将来負担比率（分子）の構造'!J$45</f>
        <v>805</v>
      </c>
      <c r="F62" s="175"/>
      <c r="G62" s="175"/>
      <c r="H62" s="175">
        <f>'将来負担比率（分子）の構造'!K$45</f>
        <v>811</v>
      </c>
      <c r="I62" s="175"/>
      <c r="J62" s="175"/>
      <c r="K62" s="175">
        <f>'将来負担比率（分子）の構造'!L$45</f>
        <v>802</v>
      </c>
      <c r="L62" s="175"/>
      <c r="M62" s="175"/>
      <c r="N62" s="175">
        <f>'将来負担比率（分子）の構造'!M$45</f>
        <v>740</v>
      </c>
      <c r="O62" s="175"/>
      <c r="P62" s="175"/>
    </row>
    <row r="63" spans="1:16" x14ac:dyDescent="0.15">
      <c r="A63" s="175" t="s">
        <v>34</v>
      </c>
      <c r="B63" s="175">
        <f>'将来負担比率（分子）の構造'!I$44</f>
        <v>843</v>
      </c>
      <c r="C63" s="175"/>
      <c r="D63" s="175"/>
      <c r="E63" s="175">
        <f>'将来負担比率（分子）の構造'!J$44</f>
        <v>857</v>
      </c>
      <c r="F63" s="175"/>
      <c r="G63" s="175"/>
      <c r="H63" s="175">
        <f>'将来負担比率（分子）の構造'!K$44</f>
        <v>886</v>
      </c>
      <c r="I63" s="175"/>
      <c r="J63" s="175"/>
      <c r="K63" s="175">
        <f>'将来負担比率（分子）の構造'!L$44</f>
        <v>878</v>
      </c>
      <c r="L63" s="175"/>
      <c r="M63" s="175"/>
      <c r="N63" s="175">
        <f>'将来負担比率（分子）の構造'!M$44</f>
        <v>1078</v>
      </c>
      <c r="O63" s="175"/>
      <c r="P63" s="175"/>
    </row>
    <row r="64" spans="1:16" x14ac:dyDescent="0.15">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2902</v>
      </c>
      <c r="C66" s="175"/>
      <c r="D66" s="175"/>
      <c r="E66" s="175">
        <f>'将来負担比率（分子）の構造'!J$41</f>
        <v>2746</v>
      </c>
      <c r="F66" s="175"/>
      <c r="G66" s="175"/>
      <c r="H66" s="175">
        <f>'将来負担比率（分子）の構造'!K$41</f>
        <v>2766</v>
      </c>
      <c r="I66" s="175"/>
      <c r="J66" s="175"/>
      <c r="K66" s="175">
        <f>'将来負担比率（分子）の構造'!L$41</f>
        <v>2862</v>
      </c>
      <c r="L66" s="175"/>
      <c r="M66" s="175"/>
      <c r="N66" s="175">
        <f>'将来負担比率（分子）の構造'!M$41</f>
        <v>3043</v>
      </c>
      <c r="O66" s="175"/>
      <c r="P66" s="175"/>
    </row>
    <row r="67" spans="1:16" x14ac:dyDescent="0.15">
      <c r="A67" s="175" t="s">
        <v>71</v>
      </c>
      <c r="B67" s="175" t="e">
        <f>NA()</f>
        <v>#N/A</v>
      </c>
      <c r="C67" s="175">
        <f>IF(ISNUMBER('将来負担比率（分子）の構造'!I$53), IF('将来負担比率（分子）の構造'!I$53 &lt; 0, 0, '将来負担比率（分子）の構造'!I$53), NA())</f>
        <v>958</v>
      </c>
      <c r="D67" s="175" t="e">
        <f>NA()</f>
        <v>#N/A</v>
      </c>
      <c r="E67" s="175" t="e">
        <f>NA()</f>
        <v>#N/A</v>
      </c>
      <c r="F67" s="175">
        <f>IF(ISNUMBER('将来負担比率（分子）の構造'!J$53), IF('将来負担比率（分子）の構造'!J$53 &lt; 0, 0, '将来負担比率（分子）の構造'!J$53), NA())</f>
        <v>824</v>
      </c>
      <c r="G67" s="175" t="e">
        <f>NA()</f>
        <v>#N/A</v>
      </c>
      <c r="H67" s="175" t="e">
        <f>NA()</f>
        <v>#N/A</v>
      </c>
      <c r="I67" s="175">
        <f>IF(ISNUMBER('将来負担比率（分子）の構造'!K$53), IF('将来負担比率（分子）の構造'!K$53 &lt; 0, 0, '将来負担比率（分子）の構造'!K$53), NA())</f>
        <v>588</v>
      </c>
      <c r="J67" s="175" t="e">
        <f>NA()</f>
        <v>#N/A</v>
      </c>
      <c r="K67" s="175" t="e">
        <f>NA()</f>
        <v>#N/A</v>
      </c>
      <c r="L67" s="175">
        <f>IF(ISNUMBER('将来負担比率（分子）の構造'!L$53), IF('将来負担比率（分子）の構造'!L$53 &lt; 0, 0, '将来負担比率（分子）の構造'!L$53), NA())</f>
        <v>267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1131</v>
      </c>
      <c r="C72" s="179">
        <f>基金残高に係る経年分析!G55</f>
        <v>1289</v>
      </c>
      <c r="D72" s="179">
        <f>基金残高に係る経年分析!H55</f>
        <v>1378</v>
      </c>
    </row>
    <row r="73" spans="1:16" x14ac:dyDescent="0.15">
      <c r="A73" s="178" t="s">
        <v>74</v>
      </c>
      <c r="B73" s="179">
        <f>基金残高に係る経年分析!F56</f>
        <v>152</v>
      </c>
      <c r="C73" s="179">
        <f>基金残高に係る経年分析!G56</f>
        <v>152</v>
      </c>
      <c r="D73" s="179">
        <f>基金残高に係る経年分析!H56</f>
        <v>164</v>
      </c>
    </row>
    <row r="74" spans="1:16" x14ac:dyDescent="0.15">
      <c r="A74" s="178" t="s">
        <v>75</v>
      </c>
      <c r="B74" s="179">
        <f>基金残高に係る経年分析!F57</f>
        <v>584</v>
      </c>
      <c r="C74" s="179">
        <f>基金残高に係る経年分析!G57</f>
        <v>501</v>
      </c>
      <c r="D74" s="179">
        <f>基金残高に係る経年分析!H57</f>
        <v>489</v>
      </c>
    </row>
  </sheetData>
  <sheetProtection algorithmName="SHA-512" hashValue="j4upphEtG5XymVOOqcPCMti/HIOqz1YI4Fc7ywxlrPZmayg5eVnSAw6HhIIfCAAZHXSGBmSrUwNO3DfxjOqffQ==" saltValue="kn12UW3a3rtyB5ZdhzA7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2025-03-19T01:14:03Z</cp:lastPrinted>
  <dcterms:created xsi:type="dcterms:W3CDTF">2025-02-19T02:55:14Z</dcterms:created>
  <dcterms:modified xsi:type="dcterms:W3CDTF">2025-03-19T02:55:04Z</dcterms:modified>
  <cp:category/>
</cp:coreProperties>
</file>