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X:\01_市長部局\16_財政部\01_財政課\01_財政係\75_照会・報告\３月＿財政状況資料集の作成等について\R6（R5年度決算分）\"/>
    </mc:Choice>
  </mc:AlternateContent>
  <xr:revisionPtr revIDLastSave="0" documentId="13_ncr:1_{0276E8E2-456C-461A-84CA-3E24DBF4431D}" xr6:coauthVersionLast="47" xr6:coauthVersionMax="47" xr10:uidLastSave="{00000000-0000-0000-0000-000000000000}"/>
  <bookViews>
    <workbookView xWindow="-110" yWindow="-110" windowWidth="22780" windowHeight="14660" tabRatio="78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C36" i="10"/>
  <c r="CO35" i="10"/>
  <c r="BW35" i="10"/>
  <c r="BE35" i="10"/>
  <c r="CO34" i="10"/>
  <c r="BW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AM36" i="10" s="1"/>
</calcChain>
</file>

<file path=xl/sharedStrings.xml><?xml version="1.0" encoding="utf-8"?>
<sst xmlns="http://schemas.openxmlformats.org/spreadsheetml/2006/main" count="1042" uniqueCount="563">
  <si>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</si>
  <si>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</si>
  <si>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</si>
  <si>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</si>
  <si>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</si>
  <si>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</si>
  <si>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</si>
  <si>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</si>
  <si>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</si>
  <si>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</si>
  <si>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</si>
  <si>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</si>
  <si>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</si>
  <si>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</si>
  <si>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</si>
  <si>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</si>
  <si>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</si>
  <si>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</si>
  <si>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</si>
  <si>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</si>
  <si>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</si>
  <si>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</si>
  <si>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</si>
  <si>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</si>
  <si>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</si>
  <si>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</si>
  <si>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</si>
  <si>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</si>
  <si>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</si>
  <si>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</si>
  <si>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</si>
  <si>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</si>
  <si>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</si>
  <si>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</si>
  <si>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</si>
  <si>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</si>
  <si>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</si>
  <si>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</si>
  <si>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</si>
  <si>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</si>
  <si>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</si>
  <si>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</si>
  <si>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</si>
  <si>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</si>
  <si>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</si>
  <si>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</si>
  <si>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</si>
  <si>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</si>
  <si>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</si>
  <si>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</si>
  <si>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</si>
  <si>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</si>
  <si>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</si>
  <si>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</si>
  <si>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</si>
  <si>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</si>
  <si>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</si>
  <si>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</si>
  <si>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</si>
  <si>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</si>
  <si>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</si>
  <si>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</si>
  <si>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</si>
  <si>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</si>
  <si>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</si>
  <si>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</si>
  <si>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</si>
  <si>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</si>
  <si>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</si>
  <si>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</si>
  <si>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</si>
  <si>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</si>
  <si>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</si>
  <si>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</si>
  <si>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</si>
  <si>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</si>
  <si>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</si>
  <si>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</si>
  <si>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</si>
  <si>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</si>
  <si>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</si>
  <si>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</si>
  <si>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</si>
  <si>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</si>
  <si>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</si>
  <si>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</si>
  <si>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</si>
  <si>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</si>
  <si>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</si>
  <si>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</si>
  <si>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</si>
  <si>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</si>
  <si>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</si>
  <si>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</si>
  <si>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袋井市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</si>
  <si>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</si>
  <si>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</si>
  <si>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</si>
  <si>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</si>
  <si>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</si>
  <si>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</si>
  <si>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</si>
  <si>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</si>
  <si>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</si>
  <si>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</si>
  <si>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</si>
  <si>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</si>
  <si>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</si>
  <si>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</si>
  <si>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</si>
  <si>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</si>
  <si>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</si>
  <si>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</si>
  <si>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</si>
  <si>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</si>
  <si>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</si>
  <si>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</si>
  <si>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</si>
  <si>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</si>
  <si>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</si>
  <si>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</si>
  <si>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</si>
  <si>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</si>
  <si>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</si>
  <si>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</si>
  <si>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</si>
  <si>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</si>
  <si>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</si>
  <si>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</si>
  <si>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</si>
  <si>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</si>
  <si>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</si>
  <si>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</si>
  <si>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</si>
  <si>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</si>
  <si>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</si>
  <si>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</si>
  <si>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</si>
  <si>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</si>
  <si>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</si>
  <si>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</si>
  <si>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</si>
  <si>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</si>
  <si>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</si>
  <si>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</si>
  <si>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</si>
  <si>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</si>
  <si>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</si>
  <si>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</si>
  <si>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</si>
  <si>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</si>
  <si>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</si>
  <si>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</si>
  <si>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</si>
  <si>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</si>
  <si>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</si>
  <si>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</si>
  <si>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</si>
  <si>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</si>
  <si>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</si>
  <si>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</si>
  <si>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</si>
  <si>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</si>
  <si>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</si>
  <si>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</si>
  <si>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</si>
  <si>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</si>
  <si>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</si>
  <si>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</si>
  <si>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</si>
  <si>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</si>
  <si>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</si>
  <si>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</si>
  <si>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</si>
  <si>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</si>
  <si>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</si>
  <si>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</si>
  <si>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</si>
  <si>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</si>
  <si>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</si>
  <si>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</si>
  <si>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</si>
  <si>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</si>
  <si>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</si>
  <si>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</si>
  <si>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</si>
  <si>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</si>
  <si>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</si>
  <si>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</si>
  <si>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</si>
  <si>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</si>
  <si>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</si>
  <si>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</si>
  <si>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</si>
  <si>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</si>
  <si>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</si>
  <si>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</si>
  <si>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</si>
  <si>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</si>
  <si>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</si>
  <si>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</si>
  <si>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</si>
  <si>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</si>
  <si>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静岡県袋井市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</si>
  <si>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</si>
  <si>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</si>
  <si>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</si>
  <si>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</si>
  <si>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</si>
  <si>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</si>
  <si>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</si>
  <si>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</si>
  <si>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</si>
  <si>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</si>
  <si>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</si>
  <si>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</si>
  <si>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</si>
  <si>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</si>
  <si>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</si>
  <si>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</si>
  <si>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</si>
  <si>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</si>
  <si>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</si>
  <si>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</si>
  <si>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</si>
  <si>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</si>
  <si>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</si>
  <si>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</si>
  <si>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</si>
  <si>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</si>
  <si>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</si>
  <si>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</si>
  <si>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</si>
  <si>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</si>
  <si>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</si>
  <si>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</si>
  <si>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</si>
  <si>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</si>
  <si>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</si>
  <si>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</si>
  <si>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</si>
  <si>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</si>
  <si>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</si>
  <si>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</si>
  <si>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</si>
  <si>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</si>
  <si>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</si>
  <si>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</si>
  <si>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</si>
  <si>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</si>
  <si>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</si>
  <si>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</si>
  <si>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</si>
  <si>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</si>
  <si>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</si>
  <si>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</si>
  <si>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</si>
  <si>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</si>
  <si>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</si>
  <si>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</si>
  <si>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</si>
  <si>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</si>
  <si>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</si>
  <si>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</si>
  <si>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</si>
  <si>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</si>
  <si>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</si>
  <si>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</si>
  <si>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</si>
  <si>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</si>
  <si>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</si>
  <si>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</si>
  <si>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</si>
  <si>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</si>
  <si>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</si>
  <si>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</si>
  <si>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</si>
  <si>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</si>
  <si>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</si>
  <si>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</si>
  <si>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</si>
  <si>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</si>
  <si>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</si>
  <si>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</si>
  <si>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</si>
  <si>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</si>
  <si>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</si>
  <si>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</si>
  <si>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</si>
  <si>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</si>
  <si>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</si>
  <si>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</si>
  <si>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</si>
  <si>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</si>
  <si>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</si>
  <si>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</si>
  <si>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</si>
  <si>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</si>
  <si>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</si>
  <si>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</si>
  <si>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</si>
  <si>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</si>
  <si>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</si>
  <si>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</si>
  <si>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</si>
  <si>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</si>
  <si>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</si>
  <si>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</si>
  <si>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</si>
  <si>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</si>
  <si>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</si>
  <si>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</si>
  <si>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</si>
  <si>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</si>
  <si>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</si>
  <si>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</si>
  <si>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</si>
  <si>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</si>
  <si>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</si>
  <si>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</si>
  <si>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</si>
  <si>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</si>
  <si>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</si>
  <si>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</si>
  <si>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</si>
  <si>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</si>
  <si>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</si>
  <si>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</si>
  <si>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</si>
  <si>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</si>
  <si>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</si>
  <si>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</si>
  <si>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</si>
  <si>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</si>
  <si>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</si>
  <si>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</si>
  <si>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</si>
  <si>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</si>
  <si>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</si>
  <si>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</si>
  <si>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</si>
  <si>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</si>
  <si>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</si>
  <si>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</si>
  <si>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</si>
  <si>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</si>
  <si>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</si>
  <si>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</si>
  <si>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</si>
  <si>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</si>
  <si>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</si>
  <si>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</si>
  <si>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</si>
  <si>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</si>
  <si>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静岡県袋井市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</si>
  <si>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</si>
  <si>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</si>
  <si>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</si>
  <si>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</si>
  <si>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</si>
  <si>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</si>
  <si>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</si>
  <si>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</si>
  <si>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</si>
  <si>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</si>
  <si>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</si>
  <si>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</si>
  <si>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</si>
  <si>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</si>
  <si>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</si>
  <si>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</si>
  <si>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</si>
  <si>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</si>
  <si>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</si>
  <si>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</si>
  <si>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</si>
  <si>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</si>
  <si>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</si>
  <si>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</si>
  <si>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</si>
  <si>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</si>
  <si>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</si>
  <si>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</si>
  <si>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</si>
  <si>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</si>
  <si>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</si>
  <si>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</si>
  <si>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</si>
  <si>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</si>
  <si>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</si>
  <si>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</si>
  <si>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</si>
  <si>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駐車場事業特別会計</t>
    <phoneticPr fontId="5"/>
  </si>
  <si>
    <t>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</si>
  <si>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</si>
  <si>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</si>
  <si>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</si>
  <si>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</si>
  <si>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</si>
  <si>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</si>
  <si>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</si>
  <si>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</si>
  <si>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</si>
  <si>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</si>
  <si>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</si>
  <si>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</si>
  <si>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</si>
  <si>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</si>
  <si>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</si>
  <si>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</si>
  <si>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</si>
  <si>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</si>
  <si>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</si>
  <si>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</si>
  <si>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</si>
  <si>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</si>
  <si>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</si>
  <si>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</si>
  <si>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</si>
  <si>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</si>
  <si>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</si>
  <si>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</si>
  <si>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</si>
  <si>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</si>
  <si>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</si>
  <si>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</si>
  <si>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</si>
  <si>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</si>
  <si>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</si>
  <si>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</si>
  <si>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</si>
  <si>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</si>
  <si>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</si>
  <si>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</si>
  <si>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</si>
  <si>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</si>
  <si>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</si>
  <si>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</si>
  <si>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</si>
  <si>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</si>
  <si>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</si>
  <si>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</si>
  <si>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</si>
  <si>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</si>
  <si>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</si>
  <si>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</si>
  <si>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</si>
  <si>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</si>
  <si>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</si>
  <si>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</si>
  <si>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</si>
  <si>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</si>
  <si>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</si>
  <si>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</si>
  <si>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</si>
  <si>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</si>
  <si>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</si>
  <si>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</si>
  <si>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</si>
  <si>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</si>
  <si>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</si>
  <si>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</si>
  <si>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</si>
  <si>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</si>
  <si>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</si>
  <si>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</si>
  <si>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</si>
  <si>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</si>
  <si>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</si>
  <si>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</si>
  <si>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</si>
  <si>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</si>
  <si>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</si>
  <si>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</si>
  <si>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</si>
  <si>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</si>
  <si>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</si>
  <si>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</si>
  <si>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</si>
  <si>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</si>
  <si>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</si>
  <si>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</si>
  <si>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</si>
  <si>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</si>
  <si>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</si>
  <si>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</si>
  <si>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</si>
  <si>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</si>
  <si>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</si>
  <si>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</si>
  <si>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</si>
  <si>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</si>
  <si>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</si>
  <si>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</si>
  <si>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</si>
  <si>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</si>
  <si>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</si>
  <si>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</si>
  <si>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</si>
  <si>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</si>
  <si>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</si>
  <si>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</si>
  <si>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</si>
  <si>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</si>
  <si>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</si>
  <si>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</si>
  <si>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</si>
  <si>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</si>
  <si>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</si>
  <si>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</si>
  <si>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</si>
  <si>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</si>
  <si>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</si>
  <si>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</si>
  <si>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</si>
  <si>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</si>
  <si>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</si>
  <si>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</si>
  <si>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</si>
  <si>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</si>
  <si>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</si>
  <si>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</si>
  <si>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</si>
  <si>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</si>
  <si>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</si>
  <si>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</si>
  <si>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</si>
  <si>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</si>
  <si>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</si>
  <si>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</si>
  <si>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</si>
  <si>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</si>
  <si>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0.90</t>
  </si>
  <si>
    <t>▲ 2.73</t>
  </si>
  <si>
    <t>水道事業会計</t>
  </si>
  <si>
    <t>一般会計</t>
  </si>
  <si>
    <t>下水道事業会計</t>
  </si>
  <si>
    <t>病院事業会計</t>
  </si>
  <si>
    <t>国民健康保険特別会計</t>
  </si>
  <si>
    <t>介護保険特別会計</t>
  </si>
  <si>
    <t>後期高齢者医療特別会計</t>
  </si>
  <si>
    <t>墓地事業特別会計</t>
  </si>
  <si>
    <t>その他会計（赤字）</t>
  </si>
  <si>
    <t>▲ 0.04</t>
  </si>
  <si>
    <t>その他会計（黒字）</t>
  </si>
  <si>
    <t>R01</t>
    <phoneticPr fontId="5"/>
  </si>
  <si>
    <t>R02</t>
    <phoneticPr fontId="5"/>
  </si>
  <si>
    <t>R03</t>
    <phoneticPr fontId="5"/>
  </si>
  <si>
    <t>R04</t>
    <phoneticPr fontId="5"/>
  </si>
  <si>
    <t>R05</t>
    <phoneticPr fontId="5"/>
  </si>
  <si>
    <t>袋井市森町広域行政組合</t>
    <phoneticPr fontId="2"/>
  </si>
  <si>
    <t>中遠広域事務組合</t>
    <phoneticPr fontId="2"/>
  </si>
  <si>
    <t>中東遠看護専門学校組合</t>
    <phoneticPr fontId="2"/>
  </si>
  <si>
    <t>静岡県後期高齢者医療広域連合</t>
    <phoneticPr fontId="2"/>
  </si>
  <si>
    <t>静岡地方税滞納整理機構</t>
    <phoneticPr fontId="2"/>
  </si>
  <si>
    <t>掛川市・袋井市病院企業団</t>
    <phoneticPr fontId="2"/>
  </si>
  <si>
    <t>袋井地域土地開発公社</t>
    <rPh sb="0" eb="2">
      <t>フクロイ</t>
    </rPh>
    <rPh sb="2" eb="4">
      <t>チイキ</t>
    </rPh>
    <rPh sb="4" eb="6">
      <t>トチ</t>
    </rPh>
    <rPh sb="6" eb="8">
      <t>カイハツ</t>
    </rPh>
    <rPh sb="8" eb="10">
      <t>コウシャ</t>
    </rPh>
    <phoneticPr fontId="2"/>
  </si>
  <si>
    <t>文化振興基金</t>
    <phoneticPr fontId="5"/>
  </si>
  <si>
    <t>公共施設等適正管理基金</t>
    <phoneticPr fontId="2"/>
  </si>
  <si>
    <t>退職手当基金</t>
    <phoneticPr fontId="2"/>
  </si>
  <si>
    <t>学術交流振興基金</t>
    <phoneticPr fontId="2"/>
  </si>
  <si>
    <t>緊急地震・津波対策事業基金</t>
    <rPh sb="0" eb="2">
      <t>キンキュウ</t>
    </rPh>
    <rPh sb="2" eb="4">
      <t>ジシン</t>
    </rPh>
    <rPh sb="5" eb="7">
      <t>ツナミ</t>
    </rPh>
    <rPh sb="7" eb="9">
      <t>タイサク</t>
    </rPh>
    <rPh sb="9" eb="11">
      <t>ジギョウ</t>
    </rPh>
    <rPh sb="11" eb="13">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</si>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</sst>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0AFD-4CE8-9076-B8E36F63D5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74134</c:v>
                </c:pt>
                <c:pt idx="1">
                  <c:v>66042</c:v>
                </c:pt>
                <c:pt idx="2">
                  <c:v>57896</c:v>
                </c:pt>
                <c:pt idx="3">
                  <c:v>49812</c:v>
                </c:pt>
                <c:pt idx="4">
                  <c:v>61509</c:v>
                </c:pt>
              </c:numCache>
            </c:numRef>
          </c:val>
          <c:smooth val="0"/>
          <c:extLst>
            <c:ext xmlns:c16="http://schemas.microsoft.com/office/drawing/2014/chart" uri="{C3380CC4-5D6E-409C-BE32-E72D297353CC}">
              <c16:uniqueId val="{00000001-0AFD-4CE8-9076-B8E36F63D5A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6.03</c:v>
                </c:pt>
                <c:pt idx="1">
                  <c:v>5.31</c:v>
                </c:pt>
                <c:pt idx="2">
                  <c:v>6.96</c:v>
                </c:pt>
                <c:pt idx="3">
                  <c:v>7.47</c:v>
                </c:pt>
                <c:pt idx="4">
                  <c:v>7.07</c:v>
                </c:pt>
              </c:numCache>
            </c:numRef>
          </c:val>
          <c:extLst>
            <c:ext xmlns:c16="http://schemas.microsoft.com/office/drawing/2014/chart" uri="{C3380CC4-5D6E-409C-BE32-E72D297353CC}">
              <c16:uniqueId val="{00000000-DEEB-4A07-998E-4F0A23D0ED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12.17</c:v>
                </c:pt>
                <c:pt idx="1">
                  <c:v>11.11</c:v>
                </c:pt>
                <c:pt idx="2">
                  <c:v>12.7</c:v>
                </c:pt>
                <c:pt idx="3">
                  <c:v>13.13</c:v>
                </c:pt>
                <c:pt idx="4">
                  <c:v>10.57</c:v>
                </c:pt>
              </c:numCache>
            </c:numRef>
          </c:val>
          <c:extLst>
            <c:ext xmlns:c16="http://schemas.microsoft.com/office/drawing/2014/chart" uri="{C3380CC4-5D6E-409C-BE32-E72D297353CC}">
              <c16:uniqueId val="{00000001-DEEB-4A07-998E-4F0A23D0ED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2.35</c:v>
                </c:pt>
                <c:pt idx="1">
                  <c:v>-0.9</c:v>
                </c:pt>
                <c:pt idx="2">
                  <c:v>3.87</c:v>
                </c:pt>
                <c:pt idx="3">
                  <c:v>0.41</c:v>
                </c:pt>
                <c:pt idx="4">
                  <c:v>-2.73</c:v>
                </c:pt>
              </c:numCache>
            </c:numRef>
          </c:val>
          <c:smooth val="0"/>
          <c:extLst>
            <c:ext xmlns:c16="http://schemas.microsoft.com/office/drawing/2014/chart" uri="{C3380CC4-5D6E-409C-BE32-E72D297353CC}">
              <c16:uniqueId val="{00000002-DEEB-4A07-998E-4F0A23D0ED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658-4839-A727-F52BD2A2AE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0.04</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58-4839-A727-F52BD2A2AE26}"/>
            </c:ext>
          </c:extLst>
        </c:ser>
        <c:ser>
          <c:idx val="2"/>
          <c:order val="2"/>
          <c:tx>
            <c:strRef>
              <c:f>データシート!$A$29</c:f>
              <c:strCache>
                <c:ptCount val="1"/>
                <c:pt idx="0">
                  <c:v>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0.08</c:v>
                </c:pt>
                <c:pt idx="2">
                  <c:v>#N/A</c:v>
                </c:pt>
                <c:pt idx="3">
                  <c:v>0.05</c:v>
                </c:pt>
                <c:pt idx="4">
                  <c:v>#N/A</c:v>
                </c:pt>
                <c:pt idx="5">
                  <c:v>0.08</c:v>
                </c:pt>
                <c:pt idx="6">
                  <c:v>#N/A</c:v>
                </c:pt>
                <c:pt idx="7">
                  <c:v>0.04</c:v>
                </c:pt>
                <c:pt idx="8">
                  <c:v>#N/A</c:v>
                </c:pt>
                <c:pt idx="9">
                  <c:v>0.04</c:v>
                </c:pt>
              </c:numCache>
            </c:numRef>
          </c:val>
          <c:extLst>
            <c:ext xmlns:c16="http://schemas.microsoft.com/office/drawing/2014/chart" uri="{C3380CC4-5D6E-409C-BE32-E72D297353CC}">
              <c16:uniqueId val="{00000002-2658-4839-A727-F52BD2A2AE2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0.03</c:v>
                </c:pt>
                <c:pt idx="4">
                  <c:v>#N/A</c:v>
                </c:pt>
                <c:pt idx="5">
                  <c:v>0.02</c:v>
                </c:pt>
                <c:pt idx="6">
                  <c:v>#N/A</c:v>
                </c:pt>
                <c:pt idx="7">
                  <c:v>0.03</c:v>
                </c:pt>
                <c:pt idx="8">
                  <c:v>#N/A</c:v>
                </c:pt>
                <c:pt idx="9">
                  <c:v>0.16</c:v>
                </c:pt>
              </c:numCache>
            </c:numRef>
          </c:val>
          <c:extLst>
            <c:ext xmlns:c16="http://schemas.microsoft.com/office/drawing/2014/chart" uri="{C3380CC4-5D6E-409C-BE32-E72D297353CC}">
              <c16:uniqueId val="{00000003-2658-4839-A727-F52BD2A2AE26}"/>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0.39</c:v>
                </c:pt>
                <c:pt idx="2">
                  <c:v>#N/A</c:v>
                </c:pt>
                <c:pt idx="3">
                  <c:v>0.46</c:v>
                </c:pt>
                <c:pt idx="4">
                  <c:v>#N/A</c:v>
                </c:pt>
                <c:pt idx="5">
                  <c:v>0.48</c:v>
                </c:pt>
                <c:pt idx="6">
                  <c:v>#N/A</c:v>
                </c:pt>
                <c:pt idx="7">
                  <c:v>0.62</c:v>
                </c:pt>
                <c:pt idx="8">
                  <c:v>#N/A</c:v>
                </c:pt>
                <c:pt idx="9">
                  <c:v>0.53</c:v>
                </c:pt>
              </c:numCache>
            </c:numRef>
          </c:val>
          <c:extLst>
            <c:ext xmlns:c16="http://schemas.microsoft.com/office/drawing/2014/chart" uri="{C3380CC4-5D6E-409C-BE32-E72D297353CC}">
              <c16:uniqueId val="{00000004-2658-4839-A727-F52BD2A2AE2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0.81</c:v>
                </c:pt>
                <c:pt idx="2">
                  <c:v>#N/A</c:v>
                </c:pt>
                <c:pt idx="3">
                  <c:v>0.61</c:v>
                </c:pt>
                <c:pt idx="4">
                  <c:v>#N/A</c:v>
                </c:pt>
                <c:pt idx="5">
                  <c:v>0.39</c:v>
                </c:pt>
                <c:pt idx="6">
                  <c:v>#N/A</c:v>
                </c:pt>
                <c:pt idx="7">
                  <c:v>0.5</c:v>
                </c:pt>
                <c:pt idx="8">
                  <c:v>#N/A</c:v>
                </c:pt>
                <c:pt idx="9">
                  <c:v>0.54</c:v>
                </c:pt>
              </c:numCache>
            </c:numRef>
          </c:val>
          <c:extLst>
            <c:ext xmlns:c16="http://schemas.microsoft.com/office/drawing/2014/chart" uri="{C3380CC4-5D6E-409C-BE32-E72D297353CC}">
              <c16:uniqueId val="{00000005-2658-4839-A727-F52BD2A2AE26}"/>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0.95</c:v>
                </c:pt>
                <c:pt idx="2">
                  <c:v>#N/A</c:v>
                </c:pt>
                <c:pt idx="3">
                  <c:v>0.95</c:v>
                </c:pt>
                <c:pt idx="4">
                  <c:v>#N/A</c:v>
                </c:pt>
                <c:pt idx="5">
                  <c:v>0.89</c:v>
                </c:pt>
                <c:pt idx="6">
                  <c:v>#N/A</c:v>
                </c:pt>
                <c:pt idx="7">
                  <c:v>0.9</c:v>
                </c:pt>
                <c:pt idx="8">
                  <c:v>#N/A</c:v>
                </c:pt>
                <c:pt idx="9">
                  <c:v>0.96</c:v>
                </c:pt>
              </c:numCache>
            </c:numRef>
          </c:val>
          <c:extLst>
            <c:ext xmlns:c16="http://schemas.microsoft.com/office/drawing/2014/chart" uri="{C3380CC4-5D6E-409C-BE32-E72D297353CC}">
              <c16:uniqueId val="{00000006-2658-4839-A727-F52BD2A2AE2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0.76</c:v>
                </c:pt>
                <c:pt idx="4">
                  <c:v>#N/A</c:v>
                </c:pt>
                <c:pt idx="5">
                  <c:v>0.89</c:v>
                </c:pt>
                <c:pt idx="6">
                  <c:v>#N/A</c:v>
                </c:pt>
                <c:pt idx="7">
                  <c:v>1.36</c:v>
                </c:pt>
                <c:pt idx="8">
                  <c:v>#N/A</c:v>
                </c:pt>
                <c:pt idx="9">
                  <c:v>1.8</c:v>
                </c:pt>
              </c:numCache>
            </c:numRef>
          </c:val>
          <c:extLst>
            <c:ext xmlns:c16="http://schemas.microsoft.com/office/drawing/2014/chart" uri="{C3380CC4-5D6E-409C-BE32-E72D297353CC}">
              <c16:uniqueId val="{00000007-2658-4839-A727-F52BD2A2AE2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5.98</c:v>
                </c:pt>
                <c:pt idx="2">
                  <c:v>#N/A</c:v>
                </c:pt>
                <c:pt idx="3">
                  <c:v>5.24</c:v>
                </c:pt>
                <c:pt idx="4">
                  <c:v>#N/A</c:v>
                </c:pt>
                <c:pt idx="5">
                  <c:v>6.86</c:v>
                </c:pt>
                <c:pt idx="6">
                  <c:v>#N/A</c:v>
                </c:pt>
                <c:pt idx="7">
                  <c:v>7.43</c:v>
                </c:pt>
                <c:pt idx="8">
                  <c:v>#N/A</c:v>
                </c:pt>
                <c:pt idx="9">
                  <c:v>7.02</c:v>
                </c:pt>
              </c:numCache>
            </c:numRef>
          </c:val>
          <c:extLst>
            <c:ext xmlns:c16="http://schemas.microsoft.com/office/drawing/2014/chart" uri="{C3380CC4-5D6E-409C-BE32-E72D297353CC}">
              <c16:uniqueId val="{00000008-2658-4839-A727-F52BD2A2AE2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7.14</c:v>
                </c:pt>
                <c:pt idx="2">
                  <c:v>#N/A</c:v>
                </c:pt>
                <c:pt idx="3">
                  <c:v>7.74</c:v>
                </c:pt>
                <c:pt idx="4">
                  <c:v>#N/A</c:v>
                </c:pt>
                <c:pt idx="5">
                  <c:v>7.13</c:v>
                </c:pt>
                <c:pt idx="6">
                  <c:v>#N/A</c:v>
                </c:pt>
                <c:pt idx="7">
                  <c:v>7.29</c:v>
                </c:pt>
                <c:pt idx="8">
                  <c:v>#N/A</c:v>
                </c:pt>
                <c:pt idx="9">
                  <c:v>7.64</c:v>
                </c:pt>
              </c:numCache>
            </c:numRef>
          </c:val>
          <c:extLst>
            <c:ext xmlns:c16="http://schemas.microsoft.com/office/drawing/2014/chart" uri="{C3380CC4-5D6E-409C-BE32-E72D297353CC}">
              <c16:uniqueId val="{00000009-2658-4839-A727-F52BD2A2AE2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3744</c:v>
                </c:pt>
                <c:pt idx="5">
                  <c:v>3763</c:v>
                </c:pt>
                <c:pt idx="8">
                  <c:v>3467</c:v>
                </c:pt>
                <c:pt idx="11">
                  <c:v>3422</c:v>
                </c:pt>
                <c:pt idx="14">
                  <c:v>3193</c:v>
                </c:pt>
              </c:numCache>
            </c:numRef>
          </c:val>
          <c:extLst>
            <c:ext xmlns:c16="http://schemas.microsoft.com/office/drawing/2014/chart" uri="{C3380CC4-5D6E-409C-BE32-E72D297353CC}">
              <c16:uniqueId val="{00000000-73C9-48DD-8D84-6371ABA7F3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3C9-48DD-8D84-6371ABA7F3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26</c:v>
                </c:pt>
                <c:pt idx="3">
                  <c:v>80</c:v>
                </c:pt>
                <c:pt idx="6">
                  <c:v>80</c:v>
                </c:pt>
                <c:pt idx="9">
                  <c:v>79</c:v>
                </c:pt>
                <c:pt idx="12">
                  <c:v>78</c:v>
                </c:pt>
              </c:numCache>
            </c:numRef>
          </c:val>
          <c:extLst>
            <c:ext xmlns:c16="http://schemas.microsoft.com/office/drawing/2014/chart" uri="{C3380CC4-5D6E-409C-BE32-E72D297353CC}">
              <c16:uniqueId val="{00000002-73C9-48DD-8D84-6371ABA7F3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494</c:v>
                </c:pt>
                <c:pt idx="3">
                  <c:v>564</c:v>
                </c:pt>
                <c:pt idx="6">
                  <c:v>469</c:v>
                </c:pt>
                <c:pt idx="9">
                  <c:v>346</c:v>
                </c:pt>
                <c:pt idx="12">
                  <c:v>265</c:v>
                </c:pt>
              </c:numCache>
            </c:numRef>
          </c:val>
          <c:extLst>
            <c:ext xmlns:c16="http://schemas.microsoft.com/office/drawing/2014/chart" uri="{C3380CC4-5D6E-409C-BE32-E72D297353CC}">
              <c16:uniqueId val="{00000003-73C9-48DD-8D84-6371ABA7F3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1249</c:v>
                </c:pt>
                <c:pt idx="3">
                  <c:v>1067</c:v>
                </c:pt>
                <c:pt idx="6">
                  <c:v>997</c:v>
                </c:pt>
                <c:pt idx="9">
                  <c:v>895</c:v>
                </c:pt>
                <c:pt idx="12">
                  <c:v>941</c:v>
                </c:pt>
              </c:numCache>
            </c:numRef>
          </c:val>
          <c:extLst>
            <c:ext xmlns:c16="http://schemas.microsoft.com/office/drawing/2014/chart" uri="{C3380CC4-5D6E-409C-BE32-E72D297353CC}">
              <c16:uniqueId val="{00000004-73C9-48DD-8D84-6371ABA7F3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C9-48DD-8D84-6371ABA7F3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C9-48DD-8D84-6371ABA7F3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3040</c:v>
                </c:pt>
                <c:pt idx="3">
                  <c:v>3013</c:v>
                </c:pt>
                <c:pt idx="6">
                  <c:v>2909</c:v>
                </c:pt>
                <c:pt idx="9">
                  <c:v>2927</c:v>
                </c:pt>
                <c:pt idx="12">
                  <c:v>2860</c:v>
                </c:pt>
              </c:numCache>
            </c:numRef>
          </c:val>
          <c:extLst>
            <c:ext xmlns:c16="http://schemas.microsoft.com/office/drawing/2014/chart" uri="{C3380CC4-5D6E-409C-BE32-E72D297353CC}">
              <c16:uniqueId val="{00000007-73C9-48DD-8D84-6371ABA7F30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1065</c:v>
                </c:pt>
                <c:pt idx="2">
                  <c:v>#N/A</c:v>
                </c:pt>
                <c:pt idx="3">
                  <c:v>#N/A</c:v>
                </c:pt>
                <c:pt idx="4">
                  <c:v>961</c:v>
                </c:pt>
                <c:pt idx="5">
                  <c:v>#N/A</c:v>
                </c:pt>
                <c:pt idx="6">
                  <c:v>#N/A</c:v>
                </c:pt>
                <c:pt idx="7">
                  <c:v>988</c:v>
                </c:pt>
                <c:pt idx="8">
                  <c:v>#N/A</c:v>
                </c:pt>
                <c:pt idx="9">
                  <c:v>#N/A</c:v>
                </c:pt>
                <c:pt idx="10">
                  <c:v>825</c:v>
                </c:pt>
                <c:pt idx="11">
                  <c:v>#N/A</c:v>
                </c:pt>
                <c:pt idx="12">
                  <c:v>#N/A</c:v>
                </c:pt>
                <c:pt idx="13">
                  <c:v>951</c:v>
                </c:pt>
                <c:pt idx="14">
                  <c:v>#N/A</c:v>
                </c:pt>
              </c:numCache>
            </c:numRef>
          </c:val>
          <c:smooth val="0"/>
          <c:extLst>
            <c:ext xmlns:c16="http://schemas.microsoft.com/office/drawing/2014/chart" uri="{C3380CC4-5D6E-409C-BE32-E72D297353CC}">
              <c16:uniqueId val="{00000008-73C9-48DD-8D84-6371ABA7F30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33567</c:v>
                </c:pt>
                <c:pt idx="5">
                  <c:v>34085</c:v>
                </c:pt>
                <c:pt idx="8">
                  <c:v>34175</c:v>
                </c:pt>
                <c:pt idx="11">
                  <c:v>33781</c:v>
                </c:pt>
                <c:pt idx="14">
                  <c:v>33161</c:v>
                </c:pt>
              </c:numCache>
            </c:numRef>
          </c:val>
          <c:extLst>
            <c:ext xmlns:c16="http://schemas.microsoft.com/office/drawing/2014/chart" uri="{C3380CC4-5D6E-409C-BE32-E72D297353CC}">
              <c16:uniqueId val="{00000000-3B63-43BE-97EA-95344FC1B35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1478</c:v>
                </c:pt>
                <c:pt idx="5">
                  <c:v>1512</c:v>
                </c:pt>
                <c:pt idx="8">
                  <c:v>1661</c:v>
                </c:pt>
                <c:pt idx="11">
                  <c:v>1585</c:v>
                </c:pt>
                <c:pt idx="14">
                  <c:v>1544</c:v>
                </c:pt>
              </c:numCache>
            </c:numRef>
          </c:val>
          <c:extLst>
            <c:ext xmlns:c16="http://schemas.microsoft.com/office/drawing/2014/chart" uri="{C3380CC4-5D6E-409C-BE32-E72D297353CC}">
              <c16:uniqueId val="{00000001-3B63-43BE-97EA-95344FC1B35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8209</c:v>
                </c:pt>
                <c:pt idx="5">
                  <c:v>7707</c:v>
                </c:pt>
                <c:pt idx="8">
                  <c:v>8197</c:v>
                </c:pt>
                <c:pt idx="11">
                  <c:v>8084</c:v>
                </c:pt>
                <c:pt idx="14">
                  <c:v>7337</c:v>
                </c:pt>
              </c:numCache>
            </c:numRef>
          </c:val>
          <c:extLst>
            <c:ext xmlns:c16="http://schemas.microsoft.com/office/drawing/2014/chart" uri="{C3380CC4-5D6E-409C-BE32-E72D297353CC}">
              <c16:uniqueId val="{00000002-3B63-43BE-97EA-95344FC1B35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63-43BE-97EA-95344FC1B35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63-43BE-97EA-95344FC1B35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63-43BE-97EA-95344FC1B35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3530</c:v>
                </c:pt>
                <c:pt idx="3">
                  <c:v>3583</c:v>
                </c:pt>
                <c:pt idx="6">
                  <c:v>3620</c:v>
                </c:pt>
                <c:pt idx="9">
                  <c:v>3589</c:v>
                </c:pt>
                <c:pt idx="12">
                  <c:v>3784</c:v>
                </c:pt>
              </c:numCache>
            </c:numRef>
          </c:val>
          <c:extLst>
            <c:ext xmlns:c16="http://schemas.microsoft.com/office/drawing/2014/chart" uri="{C3380CC4-5D6E-409C-BE32-E72D297353CC}">
              <c16:uniqueId val="{00000006-3B63-43BE-97EA-95344FC1B35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6104</c:v>
                </c:pt>
                <c:pt idx="3">
                  <c:v>5800</c:v>
                </c:pt>
                <c:pt idx="6">
                  <c:v>5744</c:v>
                </c:pt>
                <c:pt idx="9">
                  <c:v>5507</c:v>
                </c:pt>
                <c:pt idx="12">
                  <c:v>5205</c:v>
                </c:pt>
              </c:numCache>
            </c:numRef>
          </c:val>
          <c:extLst>
            <c:ext xmlns:c16="http://schemas.microsoft.com/office/drawing/2014/chart" uri="{C3380CC4-5D6E-409C-BE32-E72D297353CC}">
              <c16:uniqueId val="{00000007-3B63-43BE-97EA-95344FC1B35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11880</c:v>
                </c:pt>
                <c:pt idx="3">
                  <c:v>10859</c:v>
                </c:pt>
                <c:pt idx="6">
                  <c:v>11197</c:v>
                </c:pt>
                <c:pt idx="9">
                  <c:v>10321</c:v>
                </c:pt>
                <c:pt idx="12">
                  <c:v>9822</c:v>
                </c:pt>
              </c:numCache>
            </c:numRef>
          </c:val>
          <c:extLst>
            <c:ext xmlns:c16="http://schemas.microsoft.com/office/drawing/2014/chart" uri="{C3380CC4-5D6E-409C-BE32-E72D297353CC}">
              <c16:uniqueId val="{00000008-3B63-43BE-97EA-95344FC1B35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1584</c:v>
                </c:pt>
                <c:pt idx="3">
                  <c:v>1099</c:v>
                </c:pt>
                <c:pt idx="6">
                  <c:v>1020</c:v>
                </c:pt>
                <c:pt idx="9">
                  <c:v>940</c:v>
                </c:pt>
                <c:pt idx="12">
                  <c:v>867</c:v>
                </c:pt>
              </c:numCache>
            </c:numRef>
          </c:val>
          <c:extLst>
            <c:ext xmlns:c16="http://schemas.microsoft.com/office/drawing/2014/chart" uri="{C3380CC4-5D6E-409C-BE32-E72D297353CC}">
              <c16:uniqueId val="{00000009-3B63-43BE-97EA-95344FC1B35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29366</c:v>
                </c:pt>
                <c:pt idx="3">
                  <c:v>30567</c:v>
                </c:pt>
                <c:pt idx="6">
                  <c:v>31096</c:v>
                </c:pt>
                <c:pt idx="9">
                  <c:v>31092</c:v>
                </c:pt>
                <c:pt idx="12">
                  <c:v>31843</c:v>
                </c:pt>
              </c:numCache>
            </c:numRef>
          </c:val>
          <c:extLst>
            <c:ext xmlns:c16="http://schemas.microsoft.com/office/drawing/2014/chart" uri="{C3380CC4-5D6E-409C-BE32-E72D297353CC}">
              <c16:uniqueId val="{0000000A-3B63-43BE-97EA-95344FC1B35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9210</c:v>
                </c:pt>
                <c:pt idx="2">
                  <c:v>#N/A</c:v>
                </c:pt>
                <c:pt idx="3">
                  <c:v>#N/A</c:v>
                </c:pt>
                <c:pt idx="4">
                  <c:v>8606</c:v>
                </c:pt>
                <c:pt idx="5">
                  <c:v>#N/A</c:v>
                </c:pt>
                <c:pt idx="6">
                  <c:v>#N/A</c:v>
                </c:pt>
                <c:pt idx="7">
                  <c:v>8644</c:v>
                </c:pt>
                <c:pt idx="8">
                  <c:v>#N/A</c:v>
                </c:pt>
                <c:pt idx="9">
                  <c:v>#N/A</c:v>
                </c:pt>
                <c:pt idx="10">
                  <c:v>7999</c:v>
                </c:pt>
                <c:pt idx="11">
                  <c:v>#N/A</c:v>
                </c:pt>
                <c:pt idx="12">
                  <c:v>#N/A</c:v>
                </c:pt>
                <c:pt idx="13">
                  <c:v>9479</c:v>
                </c:pt>
                <c:pt idx="14">
                  <c:v>#N/A</c:v>
                </c:pt>
              </c:numCache>
            </c:numRef>
          </c:val>
          <c:smooth val="0"/>
          <c:extLst>
            <c:ext xmlns:c16="http://schemas.microsoft.com/office/drawing/2014/chart" uri="{C3380CC4-5D6E-409C-BE32-E72D297353CC}">
              <c16:uniqueId val="{0000000B-3B63-43BE-97EA-95344FC1B35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2677</c:v>
                </c:pt>
                <c:pt idx="1">
                  <c:v>2684</c:v>
                </c:pt>
                <c:pt idx="2">
                  <c:v>2186</c:v>
                </c:pt>
              </c:numCache>
            </c:numRef>
          </c:val>
          <c:extLst>
            <c:ext xmlns:c16="http://schemas.microsoft.com/office/drawing/2014/chart" uri="{C3380CC4-5D6E-409C-BE32-E72D297353CC}">
              <c16:uniqueId val="{00000000-AD4D-4112-A45E-E2BDF0FAF3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627</c:v>
                </c:pt>
                <c:pt idx="1">
                  <c:v>629</c:v>
                </c:pt>
                <c:pt idx="2">
                  <c:v>630</c:v>
                </c:pt>
              </c:numCache>
            </c:numRef>
          </c:val>
          <c:extLst>
            <c:ext xmlns:c16="http://schemas.microsoft.com/office/drawing/2014/chart" uri="{C3380CC4-5D6E-409C-BE32-E72D297353CC}">
              <c16:uniqueId val="{00000001-AD4D-4112-A45E-E2BDF0FAF3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3321</c:v>
                </c:pt>
                <c:pt idx="1">
                  <c:v>3248</c:v>
                </c:pt>
                <c:pt idx="2">
                  <c:v>3094</c:v>
                </c:pt>
              </c:numCache>
            </c:numRef>
          </c:val>
          <c:extLst>
            <c:ext xmlns:c16="http://schemas.microsoft.com/office/drawing/2014/chart" uri="{C3380CC4-5D6E-409C-BE32-E72D297353CC}">
              <c16:uniqueId val="{00000002-AD4D-4112-A45E-E2BDF0FAF30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88,429
82,701
108.33
41,978,103
40,236,081
1,461,906
20,678,940
31,842,505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類似団体平均を上回っているが、令和２年以降減少傾向となっている。これは、扶助費を中心とした基準財政需要額の増加に対し、市税などの基準財政収入額が伸び悩んでいることが要因である。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令和６年度以降も、扶助費など社会保障費の増加が見込まれ財政の圧迫が懸念されることから、引き続き企業誘致等による市税の増収や、事業の総点検による歳出の抑制により、財政基盤の強化に努める。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49389</xdr:rowOff>
    </xdr:from>
    <xdr:to>
      <xdr:col>23</xdr:col>
      <xdr:colOff>133350</xdr:colOff>
      <xdr:row>41</xdr:row>
      <xdr:rowOff>76200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7883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9172</xdr:rowOff>
    </xdr:from>
    <xdr:to>
      <xdr:col>19</xdr:col>
      <xdr:colOff>133350</xdr:colOff>
      <xdr:row>41</xdr:row>
      <xdr:rowOff>49389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386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140405</xdr:rowOff>
    </xdr:from>
    <xdr:to>
      <xdr:col>15</xdr:col>
      <xdr:colOff>82550</xdr:colOff>
      <xdr:row>41</xdr:row>
      <xdr:rowOff>9172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984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140405</xdr:rowOff>
    </xdr:from>
    <xdr:to>
      <xdr:col>11</xdr:col>
      <xdr:colOff>31750</xdr:colOff>
      <xdr:row>40</xdr:row>
      <xdr:rowOff>140405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9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170039</xdr:rowOff>
    </xdr:from>
    <xdr:to>
      <xdr:col>19</xdr:col>
      <xdr:colOff>184150</xdr:colOff>
      <xdr:row>41</xdr:row>
      <xdr:rowOff>100189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110366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129822</xdr:rowOff>
    </xdr:from>
    <xdr:to>
      <xdr:col>15</xdr:col>
      <xdr:colOff>133350</xdr:colOff>
      <xdr:row>41</xdr:row>
      <xdr:rowOff>59972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70149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89605</xdr:rowOff>
    </xdr:from>
    <xdr:to>
      <xdr:col>11</xdr:col>
      <xdr:colOff>82550</xdr:colOff>
      <xdr:row>41</xdr:row>
      <xdr:rowOff>19755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ポイント増加し、静岡県平均、類似団体平均を上回った。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については、普通交付税等の減があったものの市税の増加等により歳入総額は増加した。一方、歳出については、障害者自立支援給付やこども医療費、生活保護費等の扶助費のほか、物価高騰による人件費、物件費の増により歳出総額が増加したため、経常収支比率が増加する要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8382</xdr:rowOff>
    </xdr:from>
    <xdr:to>
      <xdr:col>23</xdr:col>
      <xdr:colOff>133350</xdr:colOff>
      <xdr:row>63</xdr:row>
      <xdr:rowOff>22606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66832"/>
          <a:ext cx="8382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23114</xdr:rowOff>
    </xdr:from>
    <xdr:to>
      <xdr:col>19</xdr:col>
      <xdr:colOff>133350</xdr:colOff>
      <xdr:row>61</xdr:row>
      <xdr:rowOff>8382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138664"/>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23114</xdr:rowOff>
    </xdr:from>
    <xdr:to>
      <xdr:col>15</xdr:col>
      <xdr:colOff>82550</xdr:colOff>
      <xdr:row>62</xdr:row>
      <xdr:rowOff>78232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138664"/>
          <a:ext cx="889000" cy="56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41673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49276</xdr:rowOff>
    </xdr:from>
    <xdr:to>
      <xdr:col>11</xdr:col>
      <xdr:colOff>31750</xdr:colOff>
      <xdr:row>62</xdr:row>
      <xdr:rowOff>78232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791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143256</xdr:rowOff>
    </xdr:from>
    <xdr:to>
      <xdr:col>23</xdr:col>
      <xdr:colOff>184150</xdr:colOff>
      <xdr:row>63</xdr:row>
      <xdr:rowOff>73406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115333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4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129032</xdr:rowOff>
    </xdr:from>
    <xdr:to>
      <xdr:col>19</xdr:col>
      <xdr:colOff>184150</xdr:colOff>
      <xdr:row>61</xdr:row>
      <xdr:rowOff>59182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69359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8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143764</xdr:rowOff>
    </xdr:from>
    <xdr:to>
      <xdr:col>15</xdr:col>
      <xdr:colOff>133350</xdr:colOff>
      <xdr:row>59</xdr:row>
      <xdr:rowOff>73914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84091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27432</xdr:rowOff>
    </xdr:from>
    <xdr:to>
      <xdr:col>11</xdr:col>
      <xdr:colOff>82550</xdr:colOff>
      <xdr:row>62</xdr:row>
      <xdr:rowOff>129032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139209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169926</xdr:rowOff>
    </xdr:from>
    <xdr:to>
      <xdr:col>7</xdr:col>
      <xdr:colOff>31750</xdr:colOff>
      <xdr:row>62</xdr:row>
      <xdr:rowOff>100076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110253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人件費、物件費等については人口１人当たりの数値において、全国平均、静岡県平均を下回っており、類似団体平均と同程度となっている。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令和５年度は、人事院勧告に基づく人件費のベースアップや物価高騰などによりコストが増加した。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定員管理計画に基づいた人件費のコントロールや、予算編成方法を枠配分方式から一件査定方式へ変更することによるゼロベースでの事業の見直し、施設の長寿命化、保有量の適正化などの公共施設マネジメントを進め、コストの削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58457</xdr:rowOff>
    </xdr:from>
    <xdr:to>
      <xdr:col>23</xdr:col>
      <xdr:colOff>133350</xdr:colOff>
      <xdr:row>82</xdr:row>
      <xdr:rowOff>103032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17357"/>
          <a:ext cx="838200" cy="4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51572</xdr:rowOff>
    </xdr:from>
    <xdr:to>
      <xdr:col>19</xdr:col>
      <xdr:colOff>133350</xdr:colOff>
      <xdr:row>82</xdr:row>
      <xdr:rowOff>58457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10472"/>
          <a:ext cx="889000" cy="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117131</xdr:rowOff>
    </xdr:from>
    <xdr:to>
      <xdr:col>15</xdr:col>
      <xdr:colOff>82550</xdr:colOff>
      <xdr:row>82</xdr:row>
      <xdr:rowOff>51572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04581"/>
          <a:ext cx="889000" cy="10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24561</xdr:rowOff>
    </xdr:from>
    <xdr:to>
      <xdr:col>11</xdr:col>
      <xdr:colOff>31750</xdr:colOff>
      <xdr:row>81</xdr:row>
      <xdr:rowOff>117131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12011"/>
          <a:ext cx="889000" cy="9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85169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52232</xdr:rowOff>
    </xdr:from>
    <xdr:to>
      <xdr:col>23</xdr:col>
      <xdr:colOff>184150</xdr:colOff>
      <xdr:row>82</xdr:row>
      <xdr:rowOff>153832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1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68759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7657</xdr:rowOff>
    </xdr:from>
    <xdr:to>
      <xdr:col>19</xdr:col>
      <xdr:colOff>184150</xdr:colOff>
      <xdr:row>82</xdr:row>
      <xdr:rowOff>109257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6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119434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3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772</xdr:rowOff>
    </xdr:from>
    <xdr:to>
      <xdr:col>15</xdr:col>
      <xdr:colOff>133350</xdr:colOff>
      <xdr:row>82</xdr:row>
      <xdr:rowOff>102372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5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112549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2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66331</xdr:rowOff>
    </xdr:from>
    <xdr:to>
      <xdr:col>11</xdr:col>
      <xdr:colOff>82550</xdr:colOff>
      <xdr:row>81</xdr:row>
      <xdr:rowOff>167931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5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6658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2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145211</xdr:rowOff>
    </xdr:from>
    <xdr:to>
      <xdr:col>7</xdr:col>
      <xdr:colOff>31750</xdr:colOff>
      <xdr:row>81</xdr:row>
      <xdr:rowOff>75361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85538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3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行政改革の一環として進めてきた定員の適正化により、職員数が抑制されている反面、高等学校卒の管理職が多いこと等により、当該指数は類似団体の中で高い数値となっている。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引き続き、計画的かつ適正な定員管理に努める。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87</xdr:row>
      <xdr:rowOff>37395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00666"/>
          <a:ext cx="0" cy="11528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9472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492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37395</xdr:rowOff>
    </xdr:from>
    <xdr:to>
      <xdr:col>81</xdr:col>
      <xdr:colOff>133350</xdr:colOff>
      <xdr:row>87</xdr:row>
      <xdr:rowOff>37395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95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23989</xdr:rowOff>
    </xdr:from>
    <xdr:to>
      <xdr:col>81</xdr:col>
      <xdr:colOff>44450</xdr:colOff>
      <xdr:row>87</xdr:row>
      <xdr:rowOff>77611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94013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61682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29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77611</xdr:rowOff>
    </xdr:from>
    <xdr:to>
      <xdr:col>77</xdr:col>
      <xdr:colOff>44450</xdr:colOff>
      <xdr:row>87</xdr:row>
      <xdr:rowOff>131234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937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87</xdr:row>
      <xdr:rowOff>144639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0473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85372</xdr:rowOff>
    </xdr:from>
    <xdr:to>
      <xdr:col>73</xdr:col>
      <xdr:colOff>44450</xdr:colOff>
      <xdr:row>85</xdr:row>
      <xdr:rowOff>15522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25699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144639</xdr:rowOff>
    </xdr:from>
    <xdr:to>
      <xdr:col>68</xdr:col>
      <xdr:colOff>152400</xdr:colOff>
      <xdr:row>88</xdr:row>
      <xdr:rowOff>53622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0607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71966</xdr:rowOff>
    </xdr:from>
    <xdr:to>
      <xdr:col>68</xdr:col>
      <xdr:colOff>203200</xdr:colOff>
      <xdr:row>85</xdr:row>
      <xdr:rowOff>2116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144639</xdr:rowOff>
    </xdr:from>
    <xdr:to>
      <xdr:col>81</xdr:col>
      <xdr:colOff>95250</xdr:colOff>
      <xdr:row>87</xdr:row>
      <xdr:rowOff>74789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40516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8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26811</xdr:rowOff>
    </xdr:from>
    <xdr:to>
      <xdr:col>77</xdr:col>
      <xdr:colOff>95250</xdr:colOff>
      <xdr:row>87</xdr:row>
      <xdr:rowOff>128411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113188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2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93839</xdr:rowOff>
    </xdr:from>
    <xdr:to>
      <xdr:col>68</xdr:col>
      <xdr:colOff>203200</xdr:colOff>
      <xdr:row>88</xdr:row>
      <xdr:rowOff>23989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2822</xdr:rowOff>
    </xdr:from>
    <xdr:to>
      <xdr:col>64</xdr:col>
      <xdr:colOff>152400</xdr:colOff>
      <xdr:row>88</xdr:row>
      <xdr:rowOff>104422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89199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Ｒ３～Ｒ７）に基づき、組織機構の見直しや指定管理業務委託の実施など職員数の抑制に努めてきたこと、消防業務等を一部事務組合で行っていることなどから、全国平均、静岡県平均、類似団体平均と比べて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引き続き、行政改革実施計画に基づく事務事業の見直しや民間委託等、更なる業務効率化を図り、適切な定員管理と財源配分の最適化に努める。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27411</xdr:rowOff>
    </xdr:from>
    <xdr:to>
      <xdr:col>81</xdr:col>
      <xdr:colOff>44450</xdr:colOff>
      <xdr:row>60</xdr:row>
      <xdr:rowOff>47519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14411"/>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27411</xdr:rowOff>
    </xdr:from>
    <xdr:to>
      <xdr:col>77</xdr:col>
      <xdr:colOff>44450</xdr:colOff>
      <xdr:row>60</xdr:row>
      <xdr:rowOff>31432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314411"/>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29421</xdr:rowOff>
    </xdr:from>
    <xdr:to>
      <xdr:col>72</xdr:col>
      <xdr:colOff>203200</xdr:colOff>
      <xdr:row>60</xdr:row>
      <xdr:rowOff>31432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1642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170709</xdr:rowOff>
    </xdr:from>
    <xdr:to>
      <xdr:col>68</xdr:col>
      <xdr:colOff>152400</xdr:colOff>
      <xdr:row>60</xdr:row>
      <xdr:rowOff>29421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8625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168169</xdr:rowOff>
    </xdr:from>
    <xdr:to>
      <xdr:col>81</xdr:col>
      <xdr:colOff>95250</xdr:colOff>
      <xdr:row>60</xdr:row>
      <xdr:rowOff>98319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8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13246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2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148061</xdr:rowOff>
    </xdr:from>
    <xdr:to>
      <xdr:col>77</xdr:col>
      <xdr:colOff>95250</xdr:colOff>
      <xdr:row>60</xdr:row>
      <xdr:rowOff>78211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88388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3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152082</xdr:rowOff>
    </xdr:from>
    <xdr:to>
      <xdr:col>73</xdr:col>
      <xdr:colOff>44450</xdr:colOff>
      <xdr:row>60</xdr:row>
      <xdr:rowOff>82232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92409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3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150071</xdr:rowOff>
    </xdr:from>
    <xdr:to>
      <xdr:col>68</xdr:col>
      <xdr:colOff>203200</xdr:colOff>
      <xdr:row>60</xdr:row>
      <xdr:rowOff>80221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90398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119909</xdr:rowOff>
    </xdr:from>
    <xdr:to>
      <xdr:col>64</xdr:col>
      <xdr:colOff>152400</xdr:colOff>
      <xdr:row>60</xdr:row>
      <xdr:rowOff>50059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60236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0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令和５年度は３か年平均が</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％となり、前年度から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ポイント改善した。一方、単年度の数値については令和５年度は</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ポイント悪化した。これは合併特例債の償還額が減少したことなどにより、元利償還金及び準元利償還金に係る基準財政需要額算入額が減少したためである。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特例債償還額は今後も減少していくことから、起債を借り入れる際は交付税措置のある有利な起債を優先し、措置のない起債の借入を抑制するなど、実質公債費比率が増加しない財政運営を行うとともに、緊急度・住民ニーズを把握した事業の選択等、公債費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66802</xdr:rowOff>
    </xdr:from>
    <xdr:to>
      <xdr:col>81</xdr:col>
      <xdr:colOff>44450</xdr:colOff>
      <xdr:row>39</xdr:row>
      <xdr:rowOff>76454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75335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76454</xdr:rowOff>
    </xdr:from>
    <xdr:to>
      <xdr:col>77</xdr:col>
      <xdr:colOff>44450</xdr:colOff>
      <xdr:row>39</xdr:row>
      <xdr:rowOff>134366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7630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134366</xdr:rowOff>
    </xdr:from>
    <xdr:to>
      <xdr:col>72</xdr:col>
      <xdr:colOff>203200</xdr:colOff>
      <xdr:row>40</xdr:row>
      <xdr:rowOff>49784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8209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49784</xdr:rowOff>
    </xdr:from>
    <xdr:to>
      <xdr:col>68</xdr:col>
      <xdr:colOff>152400</xdr:colOff>
      <xdr:row>40</xdr:row>
      <xdr:rowOff>146304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90778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16002</xdr:rowOff>
    </xdr:from>
    <xdr:to>
      <xdr:col>81</xdr:col>
      <xdr:colOff>95250</xdr:colOff>
      <xdr:row>39</xdr:row>
      <xdr:rowOff>117602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32529</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54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25654</xdr:rowOff>
    </xdr:from>
    <xdr:to>
      <xdr:col>77</xdr:col>
      <xdr:colOff>95250</xdr:colOff>
      <xdr:row>39</xdr:row>
      <xdr:rowOff>127254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137431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83566</xdr:rowOff>
    </xdr:from>
    <xdr:to>
      <xdr:col>73</xdr:col>
      <xdr:colOff>44450</xdr:colOff>
      <xdr:row>40</xdr:row>
      <xdr:rowOff>13716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23893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170434</xdr:rowOff>
    </xdr:from>
    <xdr:to>
      <xdr:col>68</xdr:col>
      <xdr:colOff>203200</xdr:colOff>
      <xdr:row>40</xdr:row>
      <xdr:rowOff>100584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85361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令和５年度は昨年度から</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ポイント悪化した。これは、一般単独事業債を始めとする地方債現在高の増加と充当可能基金の減少に伴うものである。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事業実施にあたっては、その必要性や緊急性を十分に検討するとともに、将来負担比率等健全化判断比率に注視しながら、交付税措置のある地方債の活用や基金等の充当可能財源の更なる確保に努め、実質的な将来の負担額の抑制を図っていく。</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90533</xdr:rowOff>
    </xdr:from>
    <xdr:to>
      <xdr:col>81</xdr:col>
      <xdr:colOff>44450</xdr:colOff>
      <xdr:row>17</xdr:row>
      <xdr:rowOff>1814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2833733"/>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90533</xdr:rowOff>
    </xdr:from>
    <xdr:to>
      <xdr:col>77</xdr:col>
      <xdr:colOff>44450</xdr:colOff>
      <xdr:row>16</xdr:row>
      <xdr:rowOff>114663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8337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114663</xdr:rowOff>
    </xdr:from>
    <xdr:to>
      <xdr:col>72</xdr:col>
      <xdr:colOff>203200</xdr:colOff>
      <xdr:row>16</xdr:row>
      <xdr:rowOff>142240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85786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142240</xdr:rowOff>
    </xdr:from>
    <xdr:to>
      <xdr:col>68</xdr:col>
      <xdr:colOff>152400</xdr:colOff>
      <xdr:row>17</xdr:row>
      <xdr:rowOff>44329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885440"/>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122464</xdr:rowOff>
    </xdr:from>
    <xdr:to>
      <xdr:col>81</xdr:col>
      <xdr:colOff>95250</xdr:colOff>
      <xdr:row>17</xdr:row>
      <xdr:rowOff>52614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8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94541</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83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39733</xdr:rowOff>
    </xdr:from>
    <xdr:to>
      <xdr:col>77</xdr:col>
      <xdr:colOff>95250</xdr:colOff>
      <xdr:row>16</xdr:row>
      <xdr:rowOff>141333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78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126110</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869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63863</xdr:rowOff>
    </xdr:from>
    <xdr:to>
      <xdr:col>73</xdr:col>
      <xdr:colOff>44450</xdr:colOff>
      <xdr:row>16</xdr:row>
      <xdr:rowOff>165463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80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150240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89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91440</xdr:rowOff>
    </xdr:from>
    <xdr:to>
      <xdr:col>68</xdr:col>
      <xdr:colOff>203200</xdr:colOff>
      <xdr:row>17</xdr:row>
      <xdr:rowOff>21590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6367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164979</xdr:rowOff>
    </xdr:from>
    <xdr:to>
      <xdr:col>64</xdr:col>
      <xdr:colOff>152400</xdr:colOff>
      <xdr:row>17</xdr:row>
      <xdr:rowOff>95129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9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79906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99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88,429
82,701
108.33
41,978,103
40,236,081
1,461,906
20,678,940
31,842,505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人件費に係る経常収支比率は、全国平均、静岡県平均、類似団体平均を下回っている。要因として消防業務等を一部事務組合で行っていることが挙げられる。（補助費等に計上されている。）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今後も行政改革実施計画の遂行による業務効率化を進め、適正化に努める。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55154</xdr:rowOff>
    </xdr:from>
    <xdr:to>
      <xdr:col>24</xdr:col>
      <xdr:colOff>25400</xdr:colOff>
      <xdr:row>34</xdr:row>
      <xdr:rowOff>94343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88445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22497</xdr:rowOff>
    </xdr:from>
    <xdr:to>
      <xdr:col>19</xdr:col>
      <xdr:colOff>187325</xdr:colOff>
      <xdr:row>34</xdr:row>
      <xdr:rowOff>94343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85179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22497</xdr:rowOff>
    </xdr:from>
    <xdr:to>
      <xdr:col>15</xdr:col>
      <xdr:colOff>98425</xdr:colOff>
      <xdr:row>34</xdr:row>
      <xdr:rowOff>140063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85179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107406</xdr:rowOff>
    </xdr:from>
    <xdr:to>
      <xdr:col>11</xdr:col>
      <xdr:colOff>9525</xdr:colOff>
      <xdr:row>34</xdr:row>
      <xdr:rowOff>140063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367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4354</xdr:rowOff>
    </xdr:from>
    <xdr:to>
      <xdr:col>24</xdr:col>
      <xdr:colOff>76200</xdr:colOff>
      <xdr:row>34</xdr:row>
      <xdr:rowOff>105954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20881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7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43543</xdr:rowOff>
    </xdr:from>
    <xdr:to>
      <xdr:col>20</xdr:col>
      <xdr:colOff>38100</xdr:colOff>
      <xdr:row>34</xdr:row>
      <xdr:rowOff>145143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155320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4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143147</xdr:rowOff>
    </xdr:from>
    <xdr:to>
      <xdr:col>15</xdr:col>
      <xdr:colOff>149225</xdr:colOff>
      <xdr:row>34</xdr:row>
      <xdr:rowOff>73297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0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83474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6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89263</xdr:rowOff>
    </xdr:from>
    <xdr:to>
      <xdr:col>11</xdr:col>
      <xdr:colOff>60325</xdr:colOff>
      <xdr:row>35</xdr:row>
      <xdr:rowOff>19413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1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29590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8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56606</xdr:rowOff>
    </xdr:from>
    <xdr:to>
      <xdr:col>6</xdr:col>
      <xdr:colOff>171450</xdr:colOff>
      <xdr:row>34</xdr:row>
      <xdr:rowOff>158206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168383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5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新たに建設した施設（総合体育館、防災センター等）の維持管理事業費により物件費に係る経常収支比率は、全国平均、静岡県平均を上回っている。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予算編成方法を現在の枠配分方式から一件査定方式へ変更することによるゼロベースでの事業の見直しや施設の長寿命化、保有量の適正化などの公共施設マネジメントを進め、コストの削減を図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111760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47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16</xdr:row>
      <xdr:rowOff>104140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16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16</xdr:row>
      <xdr:rowOff>88900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16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88900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78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60960</xdr:rowOff>
    </xdr:from>
    <xdr:to>
      <xdr:col>82</xdr:col>
      <xdr:colOff>158750</xdr:colOff>
      <xdr:row>16</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33037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71137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扶助費に係る経常収支比率は、全国平均、静岡県平均を下回っている。要因として高齢化率の低さにより老人福祉費や社会福祉費の割合が低いことが挙げられる。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一方、近年は子育て支援や障害者福祉事業のニーズが増加しているほか、令和５年度からは子ども医療費助成が拡充したことから扶助費は増加傾向にある。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61685</xdr:rowOff>
    </xdr:from>
    <xdr:to>
      <xdr:col>24</xdr:col>
      <xdr:colOff>25400</xdr:colOff>
      <xdr:row>57</xdr:row>
      <xdr:rowOff>53522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662885"/>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61685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5812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151493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55</xdr:row>
      <xdr:rowOff>151493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19249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2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xdr:rowOff>
    </xdr:from>
    <xdr:to>
      <xdr:col>20</xdr:col>
      <xdr:colOff>38100</xdr:colOff>
      <xdr:row>56</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全国平均、静岡県平均、類似団体平均と比べ低い結果となっている。これは令和２年度に下水道事業が特別会計から法適用化したことにより繰出金が大幅に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近年数値が微増の傾向であることから、特別会計への繰出金に関しては、本来の独立採算制の観点から、料金・保険料等の適正化を図り、一般会計の負担抑制に努める。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44450</xdr:rowOff>
    </xdr:from>
    <xdr:to>
      <xdr:col>82</xdr:col>
      <xdr:colOff>107950</xdr:colOff>
      <xdr:row>55</xdr:row>
      <xdr:rowOff>57150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474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44450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46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55</xdr:row>
      <xdr:rowOff>133350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461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133350</xdr:rowOff>
    </xdr:from>
    <xdr:to>
      <xdr:col>69</xdr:col>
      <xdr:colOff>92075</xdr:colOff>
      <xdr:row>58</xdr:row>
      <xdr:rowOff>165100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563100"/>
          <a:ext cx="889000" cy="54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6350</xdr:rowOff>
    </xdr:from>
    <xdr:to>
      <xdr:col>82</xdr:col>
      <xdr:colOff>158750</xdr:colOff>
      <xdr:row>55</xdr:row>
      <xdr:rowOff>107950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22877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165100</xdr:rowOff>
    </xdr:from>
    <xdr:to>
      <xdr:col>78</xdr:col>
      <xdr:colOff>120650</xdr:colOff>
      <xdr:row>55</xdr:row>
      <xdr:rowOff>95250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105427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9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82550</xdr:rowOff>
    </xdr:from>
    <xdr:to>
      <xdr:col>69</xdr:col>
      <xdr:colOff>142875</xdr:colOff>
      <xdr:row>56</xdr:row>
      <xdr:rowOff>12700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22877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補助費等に係る経常収支比率は、全国平均、静岡県平均、類似団体平均を大きく上回っている。主な要因は、消防業務やごみ処理業務を一部事務組合で行っていることが挙げられる。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令和５年度については燃料費の高騰に伴うごみ処理施設の包括管理業務委託費の増加により経費が増加した。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今後は、継続して補助金等の見直しを図るとともに、一部事務組合等の負担金を含め、経常経費の抑制を図っていく。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53848</xdr:rowOff>
    </xdr:from>
    <xdr:to>
      <xdr:col>82</xdr:col>
      <xdr:colOff>107950</xdr:colOff>
      <xdr:row>39</xdr:row>
      <xdr:rowOff>33274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568948"/>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53848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5232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xdr:rowOff>
    </xdr:from>
    <xdr:to>
      <xdr:col>73</xdr:col>
      <xdr:colOff>180975</xdr:colOff>
      <xdr:row>38</xdr:row>
      <xdr:rowOff>81280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5232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38</xdr:row>
      <xdr:rowOff>81280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2264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153924</xdr:rowOff>
    </xdr:from>
    <xdr:to>
      <xdr:col>82</xdr:col>
      <xdr:colOff>158750</xdr:colOff>
      <xdr:row>39</xdr:row>
      <xdr:rowOff>84074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126001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xdr:rowOff>
    </xdr:from>
    <xdr:to>
      <xdr:col>78</xdr:col>
      <xdr:colOff>120650</xdr:colOff>
      <xdr:row>38</xdr:row>
      <xdr:rowOff>104648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89425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合併特例債、国の補正予算に伴う経済対策、緊急防災・減災事業債を活用した事業などに積極的に取り組んできたことから、公債費の比率が高い状況であったが、新たな借り入れの抑制や償還が進んだことにより減少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令和５年度は臨時地方道路整備事業の償還が終了となったことに伴い減となっている。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163576</xdr:rowOff>
    </xdr:from>
    <xdr:to>
      <xdr:col>24</xdr:col>
      <xdr:colOff>25400</xdr:colOff>
      <xdr:row>77</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1937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77</xdr:row>
      <xdr:rowOff>1270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189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77</xdr:row>
      <xdr:rowOff>65278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1892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65278</xdr:rowOff>
    </xdr:from>
    <xdr:to>
      <xdr:col>11</xdr:col>
      <xdr:colOff>9525</xdr:colOff>
      <xdr:row>77</xdr:row>
      <xdr:rowOff>74422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266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129303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108204</xdr:rowOff>
    </xdr:from>
    <xdr:to>
      <xdr:col>15</xdr:col>
      <xdr:colOff>149225</xdr:colOff>
      <xdr:row>77</xdr:row>
      <xdr:rowOff>38354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48531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ポイント悪化し、全国平均、静岡県平均、類似団体平均を上回った。これは主に扶助費や補助費が各項目に記載の要因により増加したためである。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今後は、扶助費や補助費のほか、物件費などにおいても歳出を抑制することにより財政構造の弾力性の維持に努めていく。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77</xdr:row>
      <xdr:rowOff>41275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20039"/>
          <a:ext cx="838200" cy="2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155575</xdr:rowOff>
    </xdr:from>
    <xdr:to>
      <xdr:col>78</xdr:col>
      <xdr:colOff>69850</xdr:colOff>
      <xdr:row>75</xdr:row>
      <xdr:rowOff>161289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842875"/>
          <a:ext cx="889000" cy="1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155575</xdr:rowOff>
    </xdr:from>
    <xdr:to>
      <xdr:col>73</xdr:col>
      <xdr:colOff>180975</xdr:colOff>
      <xdr:row>76</xdr:row>
      <xdr:rowOff>52705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842875"/>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24130</xdr:rowOff>
    </xdr:from>
    <xdr:to>
      <xdr:col>69</xdr:col>
      <xdr:colOff>92075</xdr:colOff>
      <xdr:row>76</xdr:row>
      <xdr:rowOff>52705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543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161925</xdr:rowOff>
    </xdr:from>
    <xdr:to>
      <xdr:col>82</xdr:col>
      <xdr:colOff>158750</xdr:colOff>
      <xdr:row>77</xdr:row>
      <xdr:rowOff>92075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134002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104775</xdr:rowOff>
    </xdr:from>
    <xdr:to>
      <xdr:col>74</xdr:col>
      <xdr:colOff>31750</xdr:colOff>
      <xdr:row>75</xdr:row>
      <xdr:rowOff>34925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19702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7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1905</xdr:rowOff>
    </xdr:from>
    <xdr:to>
      <xdr:col>69</xdr:col>
      <xdr:colOff>142875</xdr:colOff>
      <xdr:row>76</xdr:row>
      <xdr:rowOff>103505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144780</xdr:rowOff>
    </xdr:from>
    <xdr:to>
      <xdr:col>65</xdr:col>
      <xdr:colOff>53975</xdr:colOff>
      <xdr:row>76</xdr:row>
      <xdr:rowOff>74930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85107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147174</xdr:rowOff>
    </xdr:from>
    <xdr:to>
      <xdr:col>29</xdr:col>
      <xdr:colOff>127000</xdr:colOff>
      <xdr:row>17</xdr:row>
      <xdr:rowOff>4242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37999"/>
          <a:ext cx="647700" cy="28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4242</xdr:rowOff>
    </xdr:from>
    <xdr:to>
      <xdr:col>26</xdr:col>
      <xdr:colOff>50800</xdr:colOff>
      <xdr:row>17</xdr:row>
      <xdr:rowOff>26435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66517"/>
          <a:ext cx="698500" cy="22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26435</xdr:rowOff>
    </xdr:from>
    <xdr:to>
      <xdr:col>22</xdr:col>
      <xdr:colOff>114300</xdr:colOff>
      <xdr:row>17</xdr:row>
      <xdr:rowOff>87681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88710"/>
          <a:ext cx="698500" cy="61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87681</xdr:rowOff>
    </xdr:from>
    <xdr:to>
      <xdr:col>18</xdr:col>
      <xdr:colOff>177800</xdr:colOff>
      <xdr:row>17</xdr:row>
      <xdr:rowOff>97682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49956"/>
          <a:ext cx="698500" cy="10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96374</xdr:rowOff>
    </xdr:from>
    <xdr:to>
      <xdr:col>29</xdr:col>
      <xdr:colOff>177800</xdr:colOff>
      <xdr:row>17</xdr:row>
      <xdr:rowOff>26524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87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68451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5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124892</xdr:rowOff>
    </xdr:from>
    <xdr:to>
      <xdr:col>26</xdr:col>
      <xdr:colOff>101600</xdr:colOff>
      <xdr:row>17</xdr:row>
      <xdr:rowOff>55042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15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39819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147085</xdr:rowOff>
    </xdr:from>
    <xdr:to>
      <xdr:col>22</xdr:col>
      <xdr:colOff>165100</xdr:colOff>
      <xdr:row>17</xdr:row>
      <xdr:rowOff>77235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37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62012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36881</xdr:rowOff>
    </xdr:from>
    <xdr:to>
      <xdr:col>19</xdr:col>
      <xdr:colOff>38100</xdr:colOff>
      <xdr:row>17</xdr:row>
      <xdr:rowOff>138481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99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123258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46882</xdr:rowOff>
    </xdr:from>
    <xdr:to>
      <xdr:col>15</xdr:col>
      <xdr:colOff>101600</xdr:colOff>
      <xdr:row>17</xdr:row>
      <xdr:rowOff>148482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09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133259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323172</xdr:rowOff>
    </xdr:from>
    <xdr:to>
      <xdr:col>29</xdr:col>
      <xdr:colOff>127000</xdr:colOff>
      <xdr:row>36</xdr:row>
      <xdr:rowOff>26874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33522"/>
          <a:ext cx="647700" cy="46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307594</xdr:rowOff>
    </xdr:from>
    <xdr:to>
      <xdr:col>26</xdr:col>
      <xdr:colOff>50800</xdr:colOff>
      <xdr:row>36</xdr:row>
      <xdr:rowOff>26874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17944"/>
          <a:ext cx="698500" cy="62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307594</xdr:rowOff>
    </xdr:from>
    <xdr:to>
      <xdr:col>22</xdr:col>
      <xdr:colOff>114300</xdr:colOff>
      <xdr:row>35</xdr:row>
      <xdr:rowOff>318501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17944"/>
          <a:ext cx="698500" cy="10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281599</xdr:rowOff>
    </xdr:from>
    <xdr:to>
      <xdr:col>18</xdr:col>
      <xdr:colOff>177800</xdr:colOff>
      <xdr:row>35</xdr:row>
      <xdr:rowOff>318501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91949"/>
          <a:ext cx="698500" cy="36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272372</xdr:rowOff>
    </xdr:from>
    <xdr:to>
      <xdr:col>29</xdr:col>
      <xdr:colOff>177800</xdr:colOff>
      <xdr:row>36</xdr:row>
      <xdr:rowOff>31072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82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244449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5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318974</xdr:rowOff>
    </xdr:from>
    <xdr:to>
      <xdr:col>26</xdr:col>
      <xdr:colOff>101600</xdr:colOff>
      <xdr:row>36</xdr:row>
      <xdr:rowOff>77674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29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62451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15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256794</xdr:rowOff>
    </xdr:from>
    <xdr:to>
      <xdr:col>22</xdr:col>
      <xdr:colOff>165100</xdr:colOff>
      <xdr:row>36</xdr:row>
      <xdr:rowOff>15494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6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271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5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267701</xdr:rowOff>
    </xdr:from>
    <xdr:to>
      <xdr:col>19</xdr:col>
      <xdr:colOff>38100</xdr:colOff>
      <xdr:row>36</xdr:row>
      <xdr:rowOff>26401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78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11178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230799</xdr:rowOff>
    </xdr:from>
    <xdr:to>
      <xdr:col>15</xdr:col>
      <xdr:colOff>101600</xdr:colOff>
      <xdr:row>35</xdr:row>
      <xdr:rowOff>332399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41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317176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27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88,429
82,701
108.33
41,978,103
40,236,081
1,461,906
20,678,940
31,842,505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15227</xdr:rowOff>
    </xdr:from>
    <xdr:to>
      <xdr:col>24</xdr:col>
      <xdr:colOff>63500</xdr:colOff>
      <xdr:row>37</xdr:row>
      <xdr:rowOff>17723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58877"/>
          <a:ext cx="8382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17723</xdr:rowOff>
    </xdr:from>
    <xdr:to>
      <xdr:col>19</xdr:col>
      <xdr:colOff>177800</xdr:colOff>
      <xdr:row>37</xdr:row>
      <xdr:rowOff>50813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61373"/>
          <a:ext cx="889000" cy="3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50813</xdr:rowOff>
    </xdr:from>
    <xdr:to>
      <xdr:col>15</xdr:col>
      <xdr:colOff>50800</xdr:colOff>
      <xdr:row>37</xdr:row>
      <xdr:rowOff>94380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94463"/>
          <a:ext cx="889000" cy="4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94380</xdr:rowOff>
    </xdr:from>
    <xdr:to>
      <xdr:col>10</xdr:col>
      <xdr:colOff>114300</xdr:colOff>
      <xdr:row>38</xdr:row>
      <xdr:rowOff>21171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38030"/>
          <a:ext cx="889000" cy="9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135877</xdr:rowOff>
    </xdr:from>
    <xdr:to>
      <xdr:col>24</xdr:col>
      <xdr:colOff>114300</xdr:colOff>
      <xdr:row>37</xdr:row>
      <xdr:rowOff>66027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0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114304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138373</xdr:rowOff>
    </xdr:from>
    <xdr:to>
      <xdr:col>20</xdr:col>
      <xdr:colOff>38100</xdr:colOff>
      <xdr:row>37</xdr:row>
      <xdr:rowOff>68523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1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59650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xdr:rowOff>
    </xdr:from>
    <xdr:to>
      <xdr:col>15</xdr:col>
      <xdr:colOff>101600</xdr:colOff>
      <xdr:row>37</xdr:row>
      <xdr:rowOff>101613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92740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3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43580</xdr:rowOff>
    </xdr:from>
    <xdr:to>
      <xdr:col>10</xdr:col>
      <xdr:colOff>165100</xdr:colOff>
      <xdr:row>37</xdr:row>
      <xdr:rowOff>145180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136307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141821</xdr:rowOff>
    </xdr:from>
    <xdr:to>
      <xdr:col>6</xdr:col>
      <xdr:colOff>38100</xdr:colOff>
      <xdr:row>38</xdr:row>
      <xdr:rowOff>71971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8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63098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7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59168</xdr:rowOff>
    </xdr:from>
    <xdr:to>
      <xdr:col>24</xdr:col>
      <xdr:colOff>63500</xdr:colOff>
      <xdr:row>56</xdr:row>
      <xdr:rowOff>95526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60368"/>
          <a:ext cx="838200" cy="3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74664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5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78631</xdr:rowOff>
    </xdr:from>
    <xdr:to>
      <xdr:col>19</xdr:col>
      <xdr:colOff>177800</xdr:colOff>
      <xdr:row>56</xdr:row>
      <xdr:rowOff>95526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679831"/>
          <a:ext cx="889000" cy="1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78631</xdr:rowOff>
    </xdr:from>
    <xdr:to>
      <xdr:col>15</xdr:col>
      <xdr:colOff>50800</xdr:colOff>
      <xdr:row>57</xdr:row>
      <xdr:rowOff>26445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79831"/>
          <a:ext cx="889000" cy="11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26445</xdr:rowOff>
    </xdr:from>
    <xdr:to>
      <xdr:col>10</xdr:col>
      <xdr:colOff>114300</xdr:colOff>
      <xdr:row>57</xdr:row>
      <xdr:rowOff>99869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99095"/>
          <a:ext cx="889000" cy="7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8368</xdr:rowOff>
    </xdr:from>
    <xdr:to>
      <xdr:col>24</xdr:col>
      <xdr:colOff>114300</xdr:colOff>
      <xdr:row>56</xdr:row>
      <xdr:rowOff>109968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0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31245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6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44726</xdr:rowOff>
    </xdr:from>
    <xdr:to>
      <xdr:col>20</xdr:col>
      <xdr:colOff>38100</xdr:colOff>
      <xdr:row>56</xdr:row>
      <xdr:rowOff>146326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4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162853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2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27831</xdr:rowOff>
    </xdr:from>
    <xdr:to>
      <xdr:col>15</xdr:col>
      <xdr:colOff>101600</xdr:colOff>
      <xdr:row>56</xdr:row>
      <xdr:rowOff>129431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145958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0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147095</xdr:rowOff>
    </xdr:from>
    <xdr:to>
      <xdr:col>10</xdr:col>
      <xdr:colOff>165100</xdr:colOff>
      <xdr:row>57</xdr:row>
      <xdr:rowOff>77245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4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93772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2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49069</xdr:rowOff>
    </xdr:from>
    <xdr:to>
      <xdr:col>6</xdr:col>
      <xdr:colOff>38100</xdr:colOff>
      <xdr:row>57</xdr:row>
      <xdr:rowOff>150669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2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141796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1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133665</xdr:rowOff>
    </xdr:from>
    <xdr:to>
      <xdr:col>24</xdr:col>
      <xdr:colOff>63500</xdr:colOff>
      <xdr:row>77</xdr:row>
      <xdr:rowOff>155839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35315"/>
          <a:ext cx="8382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155839</xdr:rowOff>
    </xdr:from>
    <xdr:to>
      <xdr:col>19</xdr:col>
      <xdr:colOff>177800</xdr:colOff>
      <xdr:row>78</xdr:row>
      <xdr:rowOff>45608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57489"/>
          <a:ext cx="889000" cy="6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12689</xdr:rowOff>
    </xdr:from>
    <xdr:to>
      <xdr:col>15</xdr:col>
      <xdr:colOff>50800</xdr:colOff>
      <xdr:row>78</xdr:row>
      <xdr:rowOff>45608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85789"/>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12689</xdr:rowOff>
    </xdr:from>
    <xdr:to>
      <xdr:col>10</xdr:col>
      <xdr:colOff>114300</xdr:colOff>
      <xdr:row>78</xdr:row>
      <xdr:rowOff>49312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85789"/>
          <a:ext cx="889000" cy="3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82865</xdr:rowOff>
    </xdr:from>
    <xdr:to>
      <xdr:col>24</xdr:col>
      <xdr:colOff>114300</xdr:colOff>
      <xdr:row>78</xdr:row>
      <xdr:rowOff>13015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8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61292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6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105039</xdr:rowOff>
    </xdr:from>
    <xdr:to>
      <xdr:col>20</xdr:col>
      <xdr:colOff>38100</xdr:colOff>
      <xdr:row>78</xdr:row>
      <xdr:rowOff>35189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0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26316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9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166258</xdr:rowOff>
    </xdr:from>
    <xdr:to>
      <xdr:col>15</xdr:col>
      <xdr:colOff>101600</xdr:colOff>
      <xdr:row>78</xdr:row>
      <xdr:rowOff>96408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87535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6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133339</xdr:rowOff>
    </xdr:from>
    <xdr:to>
      <xdr:col>10</xdr:col>
      <xdr:colOff>165100</xdr:colOff>
      <xdr:row>78</xdr:row>
      <xdr:rowOff>63489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54616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169962</xdr:rowOff>
    </xdr:from>
    <xdr:to>
      <xdr:col>6</xdr:col>
      <xdr:colOff>38100</xdr:colOff>
      <xdr:row>78</xdr:row>
      <xdr:rowOff>100112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7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91239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6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104381</xdr:rowOff>
    </xdr:from>
    <xdr:to>
      <xdr:col>24</xdr:col>
      <xdr:colOff>63500</xdr:colOff>
      <xdr:row>97</xdr:row>
      <xdr:rowOff>20614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63581"/>
          <a:ext cx="838200" cy="8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14342</xdr:rowOff>
    </xdr:from>
    <xdr:to>
      <xdr:col>19</xdr:col>
      <xdr:colOff>177800</xdr:colOff>
      <xdr:row>97</xdr:row>
      <xdr:rowOff>20614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473542"/>
          <a:ext cx="889000" cy="17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14342</xdr:rowOff>
    </xdr:from>
    <xdr:to>
      <xdr:col>15</xdr:col>
      <xdr:colOff>50800</xdr:colOff>
      <xdr:row>98</xdr:row>
      <xdr:rowOff>26986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73542"/>
          <a:ext cx="889000" cy="35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161907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10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26986</xdr:rowOff>
    </xdr:from>
    <xdr:to>
      <xdr:col>10</xdr:col>
      <xdr:colOff>114300</xdr:colOff>
      <xdr:row>98</xdr:row>
      <xdr:rowOff>110353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29086"/>
          <a:ext cx="889000" cy="8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156478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35276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53581</xdr:rowOff>
    </xdr:from>
    <xdr:to>
      <xdr:col>24</xdr:col>
      <xdr:colOff>114300</xdr:colOff>
      <xdr:row>96</xdr:row>
      <xdr:rowOff>155181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1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32008</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9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141264</xdr:rowOff>
    </xdr:from>
    <xdr:to>
      <xdr:col>20</xdr:col>
      <xdr:colOff>38100</xdr:colOff>
      <xdr:row>97</xdr:row>
      <xdr:rowOff>71414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0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62541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9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134992</xdr:rowOff>
    </xdr:from>
    <xdr:to>
      <xdr:col>15</xdr:col>
      <xdr:colOff>101600</xdr:colOff>
      <xdr:row>96</xdr:row>
      <xdr:rowOff>65142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2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56269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51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147636</xdr:rowOff>
    </xdr:from>
    <xdr:to>
      <xdr:col>10</xdr:col>
      <xdr:colOff>165100</xdr:colOff>
      <xdr:row>98</xdr:row>
      <xdr:rowOff>77786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7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68913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59553</xdr:rowOff>
    </xdr:from>
    <xdr:to>
      <xdr:col>6</xdr:col>
      <xdr:colOff>38100</xdr:colOff>
      <xdr:row>98</xdr:row>
      <xdr:rowOff>161153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6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152280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5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52310</xdr:rowOff>
    </xdr:from>
    <xdr:to>
      <xdr:col>55</xdr:col>
      <xdr:colOff>0</xdr:colOff>
      <xdr:row>36</xdr:row>
      <xdr:rowOff>120312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224510"/>
          <a:ext cx="838200" cy="6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333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98465</xdr:rowOff>
    </xdr:from>
    <xdr:to>
      <xdr:col>50</xdr:col>
      <xdr:colOff>114300</xdr:colOff>
      <xdr:row>36</xdr:row>
      <xdr:rowOff>120312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6270665"/>
          <a:ext cx="889000" cy="2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101671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4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19522</xdr:rowOff>
    </xdr:from>
    <xdr:to>
      <xdr:col>45</xdr:col>
      <xdr:colOff>177800</xdr:colOff>
      <xdr:row>36</xdr:row>
      <xdr:rowOff>98465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163022"/>
          <a:ext cx="889000" cy="110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136212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19522</xdr:rowOff>
    </xdr:from>
    <xdr:to>
      <xdr:col>41</xdr:col>
      <xdr:colOff>50800</xdr:colOff>
      <xdr:row>38</xdr:row>
      <xdr:rowOff>7831</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163022"/>
          <a:ext cx="889000" cy="135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70952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1510</xdr:rowOff>
    </xdr:from>
    <xdr:to>
      <xdr:col>55</xdr:col>
      <xdr:colOff>50800</xdr:colOff>
      <xdr:row>36</xdr:row>
      <xdr:rowOff>103110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17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24387</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02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69512</xdr:rowOff>
    </xdr:from>
    <xdr:to>
      <xdr:col>50</xdr:col>
      <xdr:colOff>165100</xdr:colOff>
      <xdr:row>36</xdr:row>
      <xdr:rowOff>171112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24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16189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01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47665</xdr:rowOff>
    </xdr:from>
    <xdr:to>
      <xdr:col>46</xdr:col>
      <xdr:colOff>38100</xdr:colOff>
      <xdr:row>36</xdr:row>
      <xdr:rowOff>149265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21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165792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599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140172</xdr:rowOff>
    </xdr:from>
    <xdr:to>
      <xdr:col>41</xdr:col>
      <xdr:colOff>101600</xdr:colOff>
      <xdr:row>30</xdr:row>
      <xdr:rowOff>70322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1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86849</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488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128481</xdr:rowOff>
    </xdr:from>
    <xdr:to>
      <xdr:col>36</xdr:col>
      <xdr:colOff>165100</xdr:colOff>
      <xdr:row>38</xdr:row>
      <xdr:rowOff>58631</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47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75158</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24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115109</xdr:rowOff>
    </xdr:from>
    <xdr:to>
      <xdr:col>55</xdr:col>
      <xdr:colOff>0</xdr:colOff>
      <xdr:row>56</xdr:row>
      <xdr:rowOff>70989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544859"/>
          <a:ext cx="838200" cy="1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154439</xdr:rowOff>
    </xdr:from>
    <xdr:to>
      <xdr:col>50</xdr:col>
      <xdr:colOff>114300</xdr:colOff>
      <xdr:row>56</xdr:row>
      <xdr:rowOff>70989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584189"/>
          <a:ext cx="889000" cy="8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65764</xdr:rowOff>
    </xdr:from>
    <xdr:to>
      <xdr:col>45</xdr:col>
      <xdr:colOff>177800</xdr:colOff>
      <xdr:row>55</xdr:row>
      <xdr:rowOff>154439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495514"/>
          <a:ext cx="889000" cy="8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149127</xdr:rowOff>
    </xdr:from>
    <xdr:to>
      <xdr:col>41</xdr:col>
      <xdr:colOff>50800</xdr:colOff>
      <xdr:row>55</xdr:row>
      <xdr:rowOff>65764</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407427"/>
          <a:ext cx="889000" cy="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131966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147522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64309</xdr:rowOff>
    </xdr:from>
    <xdr:to>
      <xdr:col>55</xdr:col>
      <xdr:colOff>50800</xdr:colOff>
      <xdr:row>55</xdr:row>
      <xdr:rowOff>165909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49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87186</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34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20189</xdr:rowOff>
    </xdr:from>
    <xdr:to>
      <xdr:col>50</xdr:col>
      <xdr:colOff>165100</xdr:colOff>
      <xdr:row>56</xdr:row>
      <xdr:rowOff>121789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62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112916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71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103639</xdr:rowOff>
    </xdr:from>
    <xdr:to>
      <xdr:col>46</xdr:col>
      <xdr:colOff>38100</xdr:colOff>
      <xdr:row>56</xdr:row>
      <xdr:rowOff>33789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5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50316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30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14964</xdr:rowOff>
    </xdr:from>
    <xdr:to>
      <xdr:col>41</xdr:col>
      <xdr:colOff>101600</xdr:colOff>
      <xdr:row>55</xdr:row>
      <xdr:rowOff>116564</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44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133091</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21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98327</xdr:rowOff>
    </xdr:from>
    <xdr:to>
      <xdr:col>36</xdr:col>
      <xdr:colOff>165100</xdr:colOff>
      <xdr:row>55</xdr:row>
      <xdr:rowOff>28477</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35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45004</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13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108268</xdr:rowOff>
    </xdr:from>
    <xdr:to>
      <xdr:col>55</xdr:col>
      <xdr:colOff>0</xdr:colOff>
      <xdr:row>78</xdr:row>
      <xdr:rowOff>127433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481368"/>
          <a:ext cx="8382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63728</xdr:rowOff>
    </xdr:from>
    <xdr:to>
      <xdr:col>50</xdr:col>
      <xdr:colOff>114300</xdr:colOff>
      <xdr:row>78</xdr:row>
      <xdr:rowOff>108268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3265378"/>
          <a:ext cx="889000" cy="21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63728</xdr:rowOff>
    </xdr:from>
    <xdr:to>
      <xdr:col>45</xdr:col>
      <xdr:colOff>177800</xdr:colOff>
      <xdr:row>77</xdr:row>
      <xdr:rowOff>152273</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7861300" y="13265378"/>
          <a:ext cx="889000" cy="8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3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99981</xdr:rowOff>
    </xdr:from>
    <xdr:to>
      <xdr:col>41</xdr:col>
      <xdr:colOff>50800</xdr:colOff>
      <xdr:row>77</xdr:row>
      <xdr:rowOff>152273</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2958731"/>
          <a:ext cx="889000" cy="39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97789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76633</xdr:rowOff>
    </xdr:from>
    <xdr:to>
      <xdr:col>55</xdr:col>
      <xdr:colOff>50800</xdr:colOff>
      <xdr:row>79</xdr:row>
      <xdr:rowOff>6783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44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163010</xdr:rowOff>
    </xdr:from>
    <xdr:ext cx="469744"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36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57468</xdr:rowOff>
    </xdr:from>
    <xdr:to>
      <xdr:col>50</xdr:col>
      <xdr:colOff>165100</xdr:colOff>
      <xdr:row>78</xdr:row>
      <xdr:rowOff>159068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43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150195</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404428" y="1352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12928</xdr:rowOff>
    </xdr:from>
    <xdr:to>
      <xdr:col>46</xdr:col>
      <xdr:colOff>38100</xdr:colOff>
      <xdr:row>77</xdr:row>
      <xdr:rowOff>114528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21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131055</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483111" y="1298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101473</xdr:rowOff>
    </xdr:from>
    <xdr:to>
      <xdr:col>41</xdr:col>
      <xdr:colOff>101600</xdr:colOff>
      <xdr:row>78</xdr:row>
      <xdr:rowOff>31623</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3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22750</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339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49181</xdr:rowOff>
    </xdr:from>
    <xdr:to>
      <xdr:col>36</xdr:col>
      <xdr:colOff>165100</xdr:colOff>
      <xdr:row>75</xdr:row>
      <xdr:rowOff>150781</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290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167308</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268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135953</xdr:rowOff>
    </xdr:from>
    <xdr:to>
      <xdr:col>55</xdr:col>
      <xdr:colOff>0</xdr:colOff>
      <xdr:row>96</xdr:row>
      <xdr:rowOff>130924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423703"/>
          <a:ext cx="838200" cy="1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53585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5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130924</xdr:rowOff>
    </xdr:from>
    <xdr:to>
      <xdr:col>50</xdr:col>
      <xdr:colOff>114300</xdr:colOff>
      <xdr:row>96</xdr:row>
      <xdr:rowOff>147892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590124"/>
          <a:ext cx="889000" cy="1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74270</xdr:rowOff>
    </xdr:from>
    <xdr:to>
      <xdr:col>45</xdr:col>
      <xdr:colOff>177800</xdr:colOff>
      <xdr:row>96</xdr:row>
      <xdr:rowOff>147892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533470"/>
          <a:ext cx="889000" cy="7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74270</xdr:rowOff>
    </xdr:from>
    <xdr:to>
      <xdr:col>41</xdr:col>
      <xdr:colOff>50800</xdr:colOff>
      <xdr:row>97</xdr:row>
      <xdr:rowOff>142963</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533470"/>
          <a:ext cx="889000" cy="24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135729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85153</xdr:rowOff>
    </xdr:from>
    <xdr:to>
      <xdr:col>55</xdr:col>
      <xdr:colOff>50800</xdr:colOff>
      <xdr:row>96</xdr:row>
      <xdr:rowOff>15303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37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108030</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22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80124</xdr:rowOff>
    </xdr:from>
    <xdr:to>
      <xdr:col>50</xdr:col>
      <xdr:colOff>165100</xdr:colOff>
      <xdr:row>97</xdr:row>
      <xdr:rowOff>10274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53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26801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3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97092</xdr:rowOff>
    </xdr:from>
    <xdr:to>
      <xdr:col>46</xdr:col>
      <xdr:colOff>38100</xdr:colOff>
      <xdr:row>97</xdr:row>
      <xdr:rowOff>27242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5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43769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33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23470</xdr:rowOff>
    </xdr:from>
    <xdr:to>
      <xdr:col>41</xdr:col>
      <xdr:colOff>101600</xdr:colOff>
      <xdr:row>96</xdr:row>
      <xdr:rowOff>125070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4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141597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25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92163</xdr:rowOff>
    </xdr:from>
    <xdr:to>
      <xdr:col>36</xdr:col>
      <xdr:colOff>165100</xdr:colOff>
      <xdr:row>98</xdr:row>
      <xdr:rowOff>22313</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72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13440</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81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164274</xdr:rowOff>
    </xdr:from>
    <xdr:to>
      <xdr:col>85</xdr:col>
      <xdr:colOff>127000</xdr:colOff>
      <xdr:row>38</xdr:row>
      <xdr:rowOff>49060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507924"/>
          <a:ext cx="8382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9377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24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49060</xdr:rowOff>
    </xdr:from>
    <xdr:to>
      <xdr:col>81</xdr:col>
      <xdr:colOff>50800</xdr:colOff>
      <xdr:row>38</xdr:row>
      <xdr:rowOff>120178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564160"/>
          <a:ext cx="889000" cy="7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124614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6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120178</xdr:rowOff>
    </xdr:from>
    <xdr:to>
      <xdr:col>76</xdr:col>
      <xdr:colOff>114300</xdr:colOff>
      <xdr:row>38</xdr:row>
      <xdr:rowOff>132065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635278"/>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125435</xdr:rowOff>
    </xdr:from>
    <xdr:to>
      <xdr:col>71</xdr:col>
      <xdr:colOff>177800</xdr:colOff>
      <xdr:row>38</xdr:row>
      <xdr:rowOff>132065</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40535"/>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113474</xdr:rowOff>
    </xdr:from>
    <xdr:to>
      <xdr:col>85</xdr:col>
      <xdr:colOff>177800</xdr:colOff>
      <xdr:row>38</xdr:row>
      <xdr:rowOff>43624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45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136351</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3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169710</xdr:rowOff>
    </xdr:from>
    <xdr:to>
      <xdr:col>81</xdr:col>
      <xdr:colOff>101600</xdr:colOff>
      <xdr:row>38</xdr:row>
      <xdr:rowOff>99860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116387</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28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69378</xdr:rowOff>
    </xdr:from>
    <xdr:to>
      <xdr:col>76</xdr:col>
      <xdr:colOff>165100</xdr:colOff>
      <xdr:row>38</xdr:row>
      <xdr:rowOff>170978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162105</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677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81265</xdr:rowOff>
    </xdr:from>
    <xdr:to>
      <xdr:col>72</xdr:col>
      <xdr:colOff>38100</xdr:colOff>
      <xdr:row>39</xdr:row>
      <xdr:rowOff>11415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9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2542</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689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74635</xdr:rowOff>
    </xdr:from>
    <xdr:to>
      <xdr:col>67</xdr:col>
      <xdr:colOff>101600</xdr:colOff>
      <xdr:row>39</xdr:row>
      <xdr:rowOff>4785</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8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167362</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682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73602</xdr:rowOff>
    </xdr:from>
    <xdr:to>
      <xdr:col>85</xdr:col>
      <xdr:colOff>127000</xdr:colOff>
      <xdr:row>76</xdr:row>
      <xdr:rowOff>85162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103802"/>
          <a:ext cx="8382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73602</xdr:rowOff>
    </xdr:from>
    <xdr:to>
      <xdr:col>81</xdr:col>
      <xdr:colOff>50800</xdr:colOff>
      <xdr:row>76</xdr:row>
      <xdr:rowOff>74157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103802"/>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55935</xdr:rowOff>
    </xdr:from>
    <xdr:to>
      <xdr:col>76</xdr:col>
      <xdr:colOff>114300</xdr:colOff>
      <xdr:row>76</xdr:row>
      <xdr:rowOff>74157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086135"/>
          <a:ext cx="889000" cy="1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52538</xdr:rowOff>
    </xdr:from>
    <xdr:to>
      <xdr:col>71</xdr:col>
      <xdr:colOff>177800</xdr:colOff>
      <xdr:row>76</xdr:row>
      <xdr:rowOff>55935</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082738"/>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34362</xdr:rowOff>
    </xdr:from>
    <xdr:to>
      <xdr:col>85</xdr:col>
      <xdr:colOff>177800</xdr:colOff>
      <xdr:row>76</xdr:row>
      <xdr:rowOff>135962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06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12789</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04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22802</xdr:rowOff>
    </xdr:from>
    <xdr:to>
      <xdr:col>81</xdr:col>
      <xdr:colOff>101600</xdr:colOff>
      <xdr:row>76</xdr:row>
      <xdr:rowOff>124402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05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115529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14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23357</xdr:rowOff>
    </xdr:from>
    <xdr:to>
      <xdr:col>76</xdr:col>
      <xdr:colOff>165100</xdr:colOff>
      <xdr:row>76</xdr:row>
      <xdr:rowOff>124957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05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116084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14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5135</xdr:rowOff>
    </xdr:from>
    <xdr:to>
      <xdr:col>72</xdr:col>
      <xdr:colOff>38100</xdr:colOff>
      <xdr:row>76</xdr:row>
      <xdr:rowOff>106735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0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97862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1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1738</xdr:rowOff>
    </xdr:from>
    <xdr:to>
      <xdr:col>67</xdr:col>
      <xdr:colOff>101600</xdr:colOff>
      <xdr:row>76</xdr:row>
      <xdr:rowOff>103338</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03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94465</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12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107285</xdr:rowOff>
    </xdr:from>
    <xdr:to>
      <xdr:col>85</xdr:col>
      <xdr:colOff>127000</xdr:colOff>
      <xdr:row>98</xdr:row>
      <xdr:rowOff>122994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909385"/>
          <a:ext cx="8382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36692</xdr:rowOff>
    </xdr:from>
    <xdr:to>
      <xdr:col>81</xdr:col>
      <xdr:colOff>50800</xdr:colOff>
      <xdr:row>98</xdr:row>
      <xdr:rowOff>107285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38792"/>
          <a:ext cx="889000" cy="7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36692</xdr:rowOff>
    </xdr:from>
    <xdr:to>
      <xdr:col>76</xdr:col>
      <xdr:colOff>114300</xdr:colOff>
      <xdr:row>98</xdr:row>
      <xdr:rowOff>115753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38792"/>
          <a:ext cx="889000" cy="7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42188</xdr:rowOff>
    </xdr:from>
    <xdr:to>
      <xdr:col>71</xdr:col>
      <xdr:colOff>177800</xdr:colOff>
      <xdr:row>98</xdr:row>
      <xdr:rowOff>115753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844288"/>
          <a:ext cx="889000" cy="7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72194</xdr:rowOff>
    </xdr:from>
    <xdr:to>
      <xdr:col>85</xdr:col>
      <xdr:colOff>177800</xdr:colOff>
      <xdr:row>99</xdr:row>
      <xdr:rowOff>2344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158571</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8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56485</xdr:rowOff>
    </xdr:from>
    <xdr:to>
      <xdr:col>81</xdr:col>
      <xdr:colOff>101600</xdr:colOff>
      <xdr:row>98</xdr:row>
      <xdr:rowOff>158085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149212</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695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157342</xdr:rowOff>
    </xdr:from>
    <xdr:to>
      <xdr:col>76</xdr:col>
      <xdr:colOff>165100</xdr:colOff>
      <xdr:row>98</xdr:row>
      <xdr:rowOff>87492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8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78619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88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64953</xdr:rowOff>
    </xdr:from>
    <xdr:to>
      <xdr:col>72</xdr:col>
      <xdr:colOff>38100</xdr:colOff>
      <xdr:row>98</xdr:row>
      <xdr:rowOff>166553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6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157680</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5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162838</xdr:rowOff>
    </xdr:from>
    <xdr:to>
      <xdr:col>67</xdr:col>
      <xdr:colOff>101600</xdr:colOff>
      <xdr:row>98</xdr:row>
      <xdr:rowOff>92988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9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84115</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88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118394</xdr:rowOff>
    </xdr:from>
    <xdr:to>
      <xdr:col>116</xdr:col>
      <xdr:colOff>63500</xdr:colOff>
      <xdr:row>38</xdr:row>
      <xdr:rowOff>7889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462044"/>
          <a:ext cx="838200" cy="6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118394</xdr:rowOff>
    </xdr:from>
    <xdr:to>
      <xdr:col>111</xdr:col>
      <xdr:colOff>177800</xdr:colOff>
      <xdr:row>37</xdr:row>
      <xdr:rowOff>161509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462044"/>
          <a:ext cx="889000" cy="4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22155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161509</xdr:rowOff>
    </xdr:from>
    <xdr:to>
      <xdr:col>107</xdr:col>
      <xdr:colOff>50800</xdr:colOff>
      <xdr:row>38</xdr:row>
      <xdr:rowOff>23709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505159"/>
          <a:ext cx="889000" cy="3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23709</xdr:rowOff>
    </xdr:from>
    <xdr:to>
      <xdr:col>102</xdr:col>
      <xdr:colOff>114300</xdr:colOff>
      <xdr:row>38</xdr:row>
      <xdr:rowOff>74046</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538809"/>
          <a:ext cx="889000" cy="5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128539</xdr:rowOff>
    </xdr:from>
    <xdr:to>
      <xdr:col>116</xdr:col>
      <xdr:colOff>114300</xdr:colOff>
      <xdr:row>38</xdr:row>
      <xdr:rowOff>58689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47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106966</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5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67594</xdr:rowOff>
    </xdr:from>
    <xdr:to>
      <xdr:col>112</xdr:col>
      <xdr:colOff>38100</xdr:colOff>
      <xdr:row>37</xdr:row>
      <xdr:rowOff>169194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41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14271</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18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110708</xdr:rowOff>
    </xdr:from>
    <xdr:to>
      <xdr:col>107</xdr:col>
      <xdr:colOff>101600</xdr:colOff>
      <xdr:row>38</xdr:row>
      <xdr:rowOff>40858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45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31986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54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144358</xdr:rowOff>
    </xdr:from>
    <xdr:to>
      <xdr:col>102</xdr:col>
      <xdr:colOff>165100</xdr:colOff>
      <xdr:row>38</xdr:row>
      <xdr:rowOff>74509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4880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65636</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58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23246</xdr:rowOff>
    </xdr:from>
    <xdr:to>
      <xdr:col>98</xdr:col>
      <xdr:colOff>38100</xdr:colOff>
      <xdr:row>38</xdr:row>
      <xdr:rowOff>124846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3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115973</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63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31724</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47274"/>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31724</xdr:rowOff>
    </xdr:from>
    <xdr:to>
      <xdr:col>102</xdr:col>
      <xdr:colOff>114300</xdr:colOff>
      <xdr:row>59</xdr:row>
      <xdr:rowOff>35840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47274"/>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152374</xdr:rowOff>
    </xdr:from>
    <xdr:to>
      <xdr:col>102</xdr:col>
      <xdr:colOff>165100</xdr:colOff>
      <xdr:row>59</xdr:row>
      <xdr:rowOff>82524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9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73651</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8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156490</xdr:rowOff>
    </xdr:from>
    <xdr:to>
      <xdr:col>98</xdr:col>
      <xdr:colOff>38100</xdr:colOff>
      <xdr:row>59</xdr:row>
      <xdr:rowOff>86640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77767</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9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9147</xdr:rowOff>
    </xdr:from>
    <xdr:to>
      <xdr:col>116</xdr:col>
      <xdr:colOff>63500</xdr:colOff>
      <xdr:row>78</xdr:row>
      <xdr:rowOff>32693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382247"/>
          <a:ext cx="8382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20622</xdr:rowOff>
    </xdr:from>
    <xdr:to>
      <xdr:col>111</xdr:col>
      <xdr:colOff>177800</xdr:colOff>
      <xdr:row>78</xdr:row>
      <xdr:rowOff>32693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393722"/>
          <a:ext cx="8890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20622</xdr:rowOff>
    </xdr:from>
    <xdr:to>
      <xdr:col>107</xdr:col>
      <xdr:colOff>50800</xdr:colOff>
      <xdr:row>78</xdr:row>
      <xdr:rowOff>28121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393722"/>
          <a:ext cx="889000" cy="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146124</xdr:rowOff>
    </xdr:from>
    <xdr:to>
      <xdr:col>102</xdr:col>
      <xdr:colOff>114300</xdr:colOff>
      <xdr:row>78</xdr:row>
      <xdr:rowOff>28121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176324"/>
          <a:ext cx="889000" cy="22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129797</xdr:rowOff>
    </xdr:from>
    <xdr:to>
      <xdr:col>116</xdr:col>
      <xdr:colOff>114300</xdr:colOff>
      <xdr:row>78</xdr:row>
      <xdr:rowOff>59947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33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108224</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30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153343</xdr:rowOff>
    </xdr:from>
    <xdr:to>
      <xdr:col>112</xdr:col>
      <xdr:colOff>38100</xdr:colOff>
      <xdr:row>78</xdr:row>
      <xdr:rowOff>83493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35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74620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44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141272</xdr:rowOff>
    </xdr:from>
    <xdr:to>
      <xdr:col>107</xdr:col>
      <xdr:colOff>101600</xdr:colOff>
      <xdr:row>78</xdr:row>
      <xdr:rowOff>71422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34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62549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43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148771</xdr:rowOff>
    </xdr:from>
    <xdr:to>
      <xdr:col>102</xdr:col>
      <xdr:colOff>165100</xdr:colOff>
      <xdr:row>78</xdr:row>
      <xdr:rowOff>78921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35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70048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44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95324</xdr:rowOff>
    </xdr:from>
    <xdr:to>
      <xdr:col>98</xdr:col>
      <xdr:colOff>38100</xdr:colOff>
      <xdr:row>77</xdr:row>
      <xdr:rowOff>25474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12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16601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21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類似団体平均を大きく下回っているが、これは消防業務やごみ処理業務を一部事務組合で行っていることが要因である。補助費等の値が類似団体平均を上回っていることも一部事務組合への負担金の影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災害復旧費は、昨年度に続き類似団体平均を上回ったが、台風２号による影響で被災した公共施設等の災害復旧費が多くなったことが要因である。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普通建設事業費は類似団体平均を上回っているが、これは更新整備において、月見の里学遊館の改修やコミュニティセンター等の長寿命化事業を行ったことが要因である。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は、類似団体平均を大きく下回っている。令和５年度について、公共施設等適正管理基金は、公有地売却収益があったため一定の積立を行う事が出来た。財政調整基金は市税やふるさと納税の増額はあったものの、歳出超過により財政調整基金の取崩しを行ったことから利息の積立のみにとどまった。財政調整基金の残高は、目標額の</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を上回っているものの近年の物価高騰や不測の事態への備えが十分とは言えない。今後も、税収やふるさと納税の推進を図るとともに、基金に依存しない予算編成に努め、適正な基金額を維持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88,429
82,701
108.33
41,978,103
40,236,081
1,461,906
20,678,940
31,842,505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22199</xdr:rowOff>
    </xdr:from>
    <xdr:to>
      <xdr:col>24</xdr:col>
      <xdr:colOff>63500</xdr:colOff>
      <xdr:row>37</xdr:row>
      <xdr:rowOff>40487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65849"/>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22199</xdr:rowOff>
    </xdr:from>
    <xdr:to>
      <xdr:col>19</xdr:col>
      <xdr:colOff>177800</xdr:colOff>
      <xdr:row>37</xdr:row>
      <xdr:rowOff>76607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365849"/>
          <a:ext cx="889000" cy="5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70663</xdr:rowOff>
    </xdr:from>
    <xdr:to>
      <xdr:col>15</xdr:col>
      <xdr:colOff>50800</xdr:colOff>
      <xdr:row>37</xdr:row>
      <xdr:rowOff>76607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414313"/>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83464</xdr:rowOff>
    </xdr:from>
    <xdr:to>
      <xdr:col>10</xdr:col>
      <xdr:colOff>114300</xdr:colOff>
      <xdr:row>37</xdr:row>
      <xdr:rowOff>70663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55664"/>
          <a:ext cx="889000" cy="15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161137</xdr:rowOff>
    </xdr:from>
    <xdr:to>
      <xdr:col>24</xdr:col>
      <xdr:colOff>114300</xdr:colOff>
      <xdr:row>37</xdr:row>
      <xdr:rowOff>91287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139564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1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142849</xdr:rowOff>
    </xdr:from>
    <xdr:to>
      <xdr:col>20</xdr:col>
      <xdr:colOff>38100</xdr:colOff>
      <xdr:row>37</xdr:row>
      <xdr:rowOff>72999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64126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25807</xdr:rowOff>
    </xdr:from>
    <xdr:to>
      <xdr:col>15</xdr:col>
      <xdr:colOff>101600</xdr:colOff>
      <xdr:row>37</xdr:row>
      <xdr:rowOff>127407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118534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19863</xdr:rowOff>
    </xdr:from>
    <xdr:to>
      <xdr:col>10</xdr:col>
      <xdr:colOff>165100</xdr:colOff>
      <xdr:row>37</xdr:row>
      <xdr:rowOff>121463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112590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5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32664</xdr:rowOff>
    </xdr:from>
    <xdr:to>
      <xdr:col>6</xdr:col>
      <xdr:colOff>38100</xdr:colOff>
      <xdr:row>36</xdr:row>
      <xdr:rowOff>134264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125391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9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77022</xdr:rowOff>
    </xdr:from>
    <xdr:to>
      <xdr:col>24</xdr:col>
      <xdr:colOff>63500</xdr:colOff>
      <xdr:row>57</xdr:row>
      <xdr:rowOff>83624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849672"/>
          <a:ext cx="838200" cy="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63658</xdr:rowOff>
    </xdr:from>
    <xdr:to>
      <xdr:col>19</xdr:col>
      <xdr:colOff>177800</xdr:colOff>
      <xdr:row>57</xdr:row>
      <xdr:rowOff>83624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836308"/>
          <a:ext cx="889000" cy="1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148117</xdr:rowOff>
    </xdr:from>
    <xdr:to>
      <xdr:col>15</xdr:col>
      <xdr:colOff>50800</xdr:colOff>
      <xdr:row>57</xdr:row>
      <xdr:rowOff>63658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406417"/>
          <a:ext cx="889000" cy="42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148117</xdr:rowOff>
    </xdr:from>
    <xdr:to>
      <xdr:col>10</xdr:col>
      <xdr:colOff>114300</xdr:colOff>
      <xdr:row>57</xdr:row>
      <xdr:rowOff>103933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406417"/>
          <a:ext cx="889000" cy="47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26222</xdr:rowOff>
    </xdr:from>
    <xdr:to>
      <xdr:col>24</xdr:col>
      <xdr:colOff>114300</xdr:colOff>
      <xdr:row>57</xdr:row>
      <xdr:rowOff>127822</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9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112599</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1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32824</xdr:rowOff>
    </xdr:from>
    <xdr:to>
      <xdr:col>20</xdr:col>
      <xdr:colOff>38100</xdr:colOff>
      <xdr:row>57</xdr:row>
      <xdr:rowOff>134424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0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125551</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89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12858</xdr:rowOff>
    </xdr:from>
    <xdr:to>
      <xdr:col>15</xdr:col>
      <xdr:colOff>101600</xdr:colOff>
      <xdr:row>57</xdr:row>
      <xdr:rowOff>114458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8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105585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7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97317</xdr:rowOff>
    </xdr:from>
    <xdr:to>
      <xdr:col>10</xdr:col>
      <xdr:colOff>165100</xdr:colOff>
      <xdr:row>55</xdr:row>
      <xdr:rowOff>27467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35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18594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44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53133</xdr:rowOff>
    </xdr:from>
    <xdr:to>
      <xdr:col>6</xdr:col>
      <xdr:colOff>38100</xdr:colOff>
      <xdr:row>57</xdr:row>
      <xdr:rowOff>154733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2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145860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1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125413</xdr:rowOff>
    </xdr:from>
    <xdr:to>
      <xdr:col>24</xdr:col>
      <xdr:colOff>62865</xdr:colOff>
      <xdr:row>77</xdr:row>
      <xdr:rowOff>123679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6913"/>
          <a:ext cx="1270" cy="1198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127506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2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123679</xdr:rowOff>
    </xdr:from>
    <xdr:to>
      <xdr:col>24</xdr:col>
      <xdr:colOff>152400</xdr:colOff>
      <xdr:row>77</xdr:row>
      <xdr:rowOff>123679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72090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125413</xdr:rowOff>
    </xdr:from>
    <xdr:to>
      <xdr:col>24</xdr:col>
      <xdr:colOff>152400</xdr:colOff>
      <xdr:row>70</xdr:row>
      <xdr:rowOff>125413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170256</xdr:rowOff>
    </xdr:from>
    <xdr:to>
      <xdr:col>24</xdr:col>
      <xdr:colOff>63500</xdr:colOff>
      <xdr:row>77</xdr:row>
      <xdr:rowOff>71786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00456"/>
          <a:ext cx="838200" cy="7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132294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48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109417</xdr:rowOff>
    </xdr:from>
    <xdr:to>
      <xdr:col>24</xdr:col>
      <xdr:colOff>114300</xdr:colOff>
      <xdr:row>75</xdr:row>
      <xdr:rowOff>39567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9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77845</xdr:rowOff>
    </xdr:from>
    <xdr:to>
      <xdr:col>19</xdr:col>
      <xdr:colOff>177800</xdr:colOff>
      <xdr:row>77</xdr:row>
      <xdr:rowOff>71786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08045"/>
          <a:ext cx="889000" cy="16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35551</xdr:rowOff>
    </xdr:from>
    <xdr:to>
      <xdr:col>20</xdr:col>
      <xdr:colOff>38100</xdr:colOff>
      <xdr:row>75</xdr:row>
      <xdr:rowOff>137151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9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153678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6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77845</xdr:rowOff>
    </xdr:from>
    <xdr:to>
      <xdr:col>15</xdr:col>
      <xdr:colOff>50800</xdr:colOff>
      <xdr:row>78</xdr:row>
      <xdr:rowOff>7189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08045"/>
          <a:ext cx="889000" cy="27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127457</xdr:rowOff>
    </xdr:from>
    <xdr:to>
      <xdr:col>15</xdr:col>
      <xdr:colOff>101600</xdr:colOff>
      <xdr:row>75</xdr:row>
      <xdr:rowOff>57607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74134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58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7189</xdr:rowOff>
    </xdr:from>
    <xdr:to>
      <xdr:col>10</xdr:col>
      <xdr:colOff>114300</xdr:colOff>
      <xdr:row>78</xdr:row>
      <xdr:rowOff>111125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80289"/>
          <a:ext cx="889000" cy="10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28350</xdr:rowOff>
    </xdr:from>
    <xdr:to>
      <xdr:col>10</xdr:col>
      <xdr:colOff>165100</xdr:colOff>
      <xdr:row>76</xdr:row>
      <xdr:rowOff>129950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5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146476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3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79527</xdr:rowOff>
    </xdr:from>
    <xdr:to>
      <xdr:col>6</xdr:col>
      <xdr:colOff>38100</xdr:colOff>
      <xdr:row>77</xdr:row>
      <xdr:rowOff>9677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0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26205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8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119456</xdr:rowOff>
    </xdr:from>
    <xdr:to>
      <xdr:col>24</xdr:col>
      <xdr:colOff>114300</xdr:colOff>
      <xdr:row>77</xdr:row>
      <xdr:rowOff>49606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4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34383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6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20986</xdr:rowOff>
    </xdr:from>
    <xdr:to>
      <xdr:col>20</xdr:col>
      <xdr:colOff>38100</xdr:colOff>
      <xdr:row>77</xdr:row>
      <xdr:rowOff>122586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2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113713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1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27045</xdr:rowOff>
    </xdr:from>
    <xdr:to>
      <xdr:col>15</xdr:col>
      <xdr:colOff>101600</xdr:colOff>
      <xdr:row>76</xdr:row>
      <xdr:rowOff>128645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119772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4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127839</xdr:rowOff>
    </xdr:from>
    <xdr:to>
      <xdr:col>10</xdr:col>
      <xdr:colOff>165100</xdr:colOff>
      <xdr:row>78</xdr:row>
      <xdr:rowOff>57989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2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49116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2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60325</xdr:rowOff>
    </xdr:from>
    <xdr:to>
      <xdr:col>6</xdr:col>
      <xdr:colOff>38100</xdr:colOff>
      <xdr:row>78</xdr:row>
      <xdr:rowOff>161925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153052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2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29990</xdr:rowOff>
    </xdr:from>
    <xdr:to>
      <xdr:col>24</xdr:col>
      <xdr:colOff>63500</xdr:colOff>
      <xdr:row>95</xdr:row>
      <xdr:rowOff>48774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317740"/>
          <a:ext cx="838200" cy="1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48774</xdr:rowOff>
    </xdr:from>
    <xdr:to>
      <xdr:col>19</xdr:col>
      <xdr:colOff>177800</xdr:colOff>
      <xdr:row>95</xdr:row>
      <xdr:rowOff>116439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336524"/>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116439</xdr:rowOff>
    </xdr:from>
    <xdr:to>
      <xdr:col>15</xdr:col>
      <xdr:colOff>50800</xdr:colOff>
      <xdr:row>95</xdr:row>
      <xdr:rowOff>124516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404189"/>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55002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124516</xdr:rowOff>
    </xdr:from>
    <xdr:to>
      <xdr:col>10</xdr:col>
      <xdr:colOff>114300</xdr:colOff>
      <xdr:row>95</xdr:row>
      <xdr:rowOff>137091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412266"/>
          <a:ext cx="889000" cy="1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153261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81005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150640</xdr:rowOff>
    </xdr:from>
    <xdr:to>
      <xdr:col>24</xdr:col>
      <xdr:colOff>114300</xdr:colOff>
      <xdr:row>95</xdr:row>
      <xdr:rowOff>80790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26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2067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11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169424</xdr:rowOff>
    </xdr:from>
    <xdr:to>
      <xdr:col>20</xdr:col>
      <xdr:colOff>38100</xdr:colOff>
      <xdr:row>95</xdr:row>
      <xdr:rowOff>99574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2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116101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0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65639</xdr:rowOff>
    </xdr:from>
    <xdr:to>
      <xdr:col>15</xdr:col>
      <xdr:colOff>101600</xdr:colOff>
      <xdr:row>95</xdr:row>
      <xdr:rowOff>167239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35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12316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12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73716</xdr:rowOff>
    </xdr:from>
    <xdr:to>
      <xdr:col>10</xdr:col>
      <xdr:colOff>165100</xdr:colOff>
      <xdr:row>96</xdr:row>
      <xdr:rowOff>3866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6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20393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13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86291</xdr:rowOff>
    </xdr:from>
    <xdr:to>
      <xdr:col>6</xdr:col>
      <xdr:colOff>38100</xdr:colOff>
      <xdr:row>96</xdr:row>
      <xdr:rowOff>16441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37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32968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14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55666</xdr:rowOff>
    </xdr:from>
    <xdr:to>
      <xdr:col>55</xdr:col>
      <xdr:colOff>0</xdr:colOff>
      <xdr:row>38</xdr:row>
      <xdr:rowOff>66365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570766"/>
          <a:ext cx="8382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55666</xdr:rowOff>
    </xdr:from>
    <xdr:to>
      <xdr:col>50</xdr:col>
      <xdr:colOff>114300</xdr:colOff>
      <xdr:row>38</xdr:row>
      <xdr:rowOff>60878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570766"/>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60878</xdr:rowOff>
    </xdr:from>
    <xdr:to>
      <xdr:col>45</xdr:col>
      <xdr:colOff>177800</xdr:colOff>
      <xdr:row>38</xdr:row>
      <xdr:rowOff>65543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575978"/>
          <a:ext cx="889000" cy="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47254</xdr:rowOff>
    </xdr:from>
    <xdr:to>
      <xdr:col>41</xdr:col>
      <xdr:colOff>50800</xdr:colOff>
      <xdr:row>38</xdr:row>
      <xdr:rowOff>65543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56235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15565</xdr:rowOff>
    </xdr:from>
    <xdr:to>
      <xdr:col>55</xdr:col>
      <xdr:colOff>50800</xdr:colOff>
      <xdr:row>38</xdr:row>
      <xdr:rowOff>117165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3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125208</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68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4866</xdr:rowOff>
    </xdr:from>
    <xdr:to>
      <xdr:col>50</xdr:col>
      <xdr:colOff>165100</xdr:colOff>
      <xdr:row>38</xdr:row>
      <xdr:rowOff>106466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1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97593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12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10078</xdr:rowOff>
    </xdr:from>
    <xdr:to>
      <xdr:col>46</xdr:col>
      <xdr:colOff>38100</xdr:colOff>
      <xdr:row>38</xdr:row>
      <xdr:rowOff>111678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2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102805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17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14743</xdr:rowOff>
    </xdr:from>
    <xdr:to>
      <xdr:col>41</xdr:col>
      <xdr:colOff>101600</xdr:colOff>
      <xdr:row>38</xdr:row>
      <xdr:rowOff>116343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2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107470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22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167904</xdr:rowOff>
    </xdr:from>
    <xdr:to>
      <xdr:col>36</xdr:col>
      <xdr:colOff>165100</xdr:colOff>
      <xdr:row>38</xdr:row>
      <xdr:rowOff>98054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89181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6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116840</xdr:rowOff>
    </xdr:from>
    <xdr:to>
      <xdr:col>55</xdr:col>
      <xdr:colOff>0</xdr:colOff>
      <xdr:row>58</xdr:row>
      <xdr:rowOff>128435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60940"/>
          <a:ext cx="838200" cy="1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112509</xdr:rowOff>
    </xdr:from>
    <xdr:to>
      <xdr:col>50</xdr:col>
      <xdr:colOff>114300</xdr:colOff>
      <xdr:row>58</xdr:row>
      <xdr:rowOff>128435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56609"/>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112509</xdr:rowOff>
    </xdr:from>
    <xdr:to>
      <xdr:col>45</xdr:col>
      <xdr:colOff>177800</xdr:colOff>
      <xdr:row>58</xdr:row>
      <xdr:rowOff>117983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56609"/>
          <a:ext cx="889000" cy="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111303</xdr:rowOff>
    </xdr:from>
    <xdr:to>
      <xdr:col>41</xdr:col>
      <xdr:colOff>50800</xdr:colOff>
      <xdr:row>58</xdr:row>
      <xdr:rowOff>117983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55403"/>
          <a:ext cx="889000" cy="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66040</xdr:rowOff>
    </xdr:from>
    <xdr:to>
      <xdr:col>55</xdr:col>
      <xdr:colOff>50800</xdr:colOff>
      <xdr:row>58</xdr:row>
      <xdr:rowOff>167640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152417</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2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77635</xdr:rowOff>
    </xdr:from>
    <xdr:to>
      <xdr:col>50</xdr:col>
      <xdr:colOff>165100</xdr:colOff>
      <xdr:row>59</xdr:row>
      <xdr:rowOff>7785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2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170362</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11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61709</xdr:rowOff>
    </xdr:from>
    <xdr:to>
      <xdr:col>46</xdr:col>
      <xdr:colOff>38100</xdr:colOff>
      <xdr:row>58</xdr:row>
      <xdr:rowOff>163309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0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154436</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9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67183</xdr:rowOff>
    </xdr:from>
    <xdr:to>
      <xdr:col>41</xdr:col>
      <xdr:colOff>101600</xdr:colOff>
      <xdr:row>58</xdr:row>
      <xdr:rowOff>168783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1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159910</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10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60503</xdr:rowOff>
    </xdr:from>
    <xdr:to>
      <xdr:col>36</xdr:col>
      <xdr:colOff>165100</xdr:colOff>
      <xdr:row>58</xdr:row>
      <xdr:rowOff>162103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0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153230</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9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62452</xdr:rowOff>
    </xdr:from>
    <xdr:to>
      <xdr:col>55</xdr:col>
      <xdr:colOff>0</xdr:colOff>
      <xdr:row>78</xdr:row>
      <xdr:rowOff>68205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35552"/>
          <a:ext cx="8382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16027</xdr:rowOff>
    </xdr:from>
    <xdr:to>
      <xdr:col>50</xdr:col>
      <xdr:colOff>114300</xdr:colOff>
      <xdr:row>78</xdr:row>
      <xdr:rowOff>68205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389127"/>
          <a:ext cx="889000" cy="5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132747</xdr:rowOff>
    </xdr:from>
    <xdr:to>
      <xdr:col>45</xdr:col>
      <xdr:colOff>177800</xdr:colOff>
      <xdr:row>78</xdr:row>
      <xdr:rowOff>16027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334397"/>
          <a:ext cx="889000" cy="5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132747</xdr:rowOff>
    </xdr:from>
    <xdr:to>
      <xdr:col>41</xdr:col>
      <xdr:colOff>50800</xdr:colOff>
      <xdr:row>78</xdr:row>
      <xdr:rowOff>157035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34397"/>
          <a:ext cx="889000" cy="19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11652</xdr:rowOff>
    </xdr:from>
    <xdr:to>
      <xdr:col>55</xdr:col>
      <xdr:colOff>50800</xdr:colOff>
      <xdr:row>78</xdr:row>
      <xdr:rowOff>113252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8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98029</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9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17405</xdr:rowOff>
    </xdr:from>
    <xdr:to>
      <xdr:col>50</xdr:col>
      <xdr:colOff>165100</xdr:colOff>
      <xdr:row>78</xdr:row>
      <xdr:rowOff>119005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110132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48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136677</xdr:rowOff>
    </xdr:from>
    <xdr:to>
      <xdr:col>46</xdr:col>
      <xdr:colOff>38100</xdr:colOff>
      <xdr:row>78</xdr:row>
      <xdr:rowOff>66827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57954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3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81947</xdr:rowOff>
    </xdr:from>
    <xdr:to>
      <xdr:col>41</xdr:col>
      <xdr:colOff>101600</xdr:colOff>
      <xdr:row>78</xdr:row>
      <xdr:rowOff>12097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8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3224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3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106235</xdr:rowOff>
    </xdr:from>
    <xdr:to>
      <xdr:col>36</xdr:col>
      <xdr:colOff>165100</xdr:colOff>
      <xdr:row>79</xdr:row>
      <xdr:rowOff>36385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7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27512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7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115942</xdr:rowOff>
    </xdr:from>
    <xdr:to>
      <xdr:col>55</xdr:col>
      <xdr:colOff>0</xdr:colOff>
      <xdr:row>97</xdr:row>
      <xdr:rowOff>33973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75142"/>
          <a:ext cx="838200" cy="8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138667</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9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33058</xdr:rowOff>
    </xdr:from>
    <xdr:to>
      <xdr:col>50</xdr:col>
      <xdr:colOff>114300</xdr:colOff>
      <xdr:row>97</xdr:row>
      <xdr:rowOff>33973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66370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171394</xdr:rowOff>
    </xdr:from>
    <xdr:to>
      <xdr:col>45</xdr:col>
      <xdr:colOff>177800</xdr:colOff>
      <xdr:row>97</xdr:row>
      <xdr:rowOff>33058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630594"/>
          <a:ext cx="889000" cy="3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77516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7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171394</xdr:rowOff>
    </xdr:from>
    <xdr:to>
      <xdr:col>41</xdr:col>
      <xdr:colOff>50800</xdr:colOff>
      <xdr:row>97</xdr:row>
      <xdr:rowOff>85327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630594"/>
          <a:ext cx="889000" cy="8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78675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65142</xdr:rowOff>
    </xdr:from>
    <xdr:to>
      <xdr:col>55</xdr:col>
      <xdr:colOff>50800</xdr:colOff>
      <xdr:row>96</xdr:row>
      <xdr:rowOff>166742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2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88019</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7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154623</xdr:rowOff>
    </xdr:from>
    <xdr:to>
      <xdr:col>50</xdr:col>
      <xdr:colOff>165100</xdr:colOff>
      <xdr:row>97</xdr:row>
      <xdr:rowOff>84773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75900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0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153708</xdr:rowOff>
    </xdr:from>
    <xdr:to>
      <xdr:col>46</xdr:col>
      <xdr:colOff>38100</xdr:colOff>
      <xdr:row>97</xdr:row>
      <xdr:rowOff>83858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1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100385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38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120594</xdr:rowOff>
    </xdr:from>
    <xdr:to>
      <xdr:col>41</xdr:col>
      <xdr:colOff>101600</xdr:colOff>
      <xdr:row>97</xdr:row>
      <xdr:rowOff>50744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67271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35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34527</xdr:rowOff>
    </xdr:from>
    <xdr:to>
      <xdr:col>36</xdr:col>
      <xdr:colOff>165100</xdr:colOff>
      <xdr:row>97</xdr:row>
      <xdr:rowOff>136127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6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127254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5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71668</xdr:rowOff>
    </xdr:from>
    <xdr:to>
      <xdr:col>85</xdr:col>
      <xdr:colOff>127000</xdr:colOff>
      <xdr:row>35</xdr:row>
      <xdr:rowOff>87031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072418"/>
          <a:ext cx="838200" cy="1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61109</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71668</xdr:rowOff>
    </xdr:from>
    <xdr:to>
      <xdr:col>81</xdr:col>
      <xdr:colOff>50800</xdr:colOff>
      <xdr:row>36</xdr:row>
      <xdr:rowOff>72949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072418"/>
          <a:ext cx="889000" cy="17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72949</xdr:rowOff>
    </xdr:from>
    <xdr:to>
      <xdr:col>76</xdr:col>
      <xdr:colOff>114300</xdr:colOff>
      <xdr:row>36</xdr:row>
      <xdr:rowOff>165943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245149"/>
          <a:ext cx="889000" cy="9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83053</xdr:rowOff>
    </xdr:from>
    <xdr:to>
      <xdr:col>71</xdr:col>
      <xdr:colOff>177800</xdr:colOff>
      <xdr:row>36</xdr:row>
      <xdr:rowOff>165943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5912353"/>
          <a:ext cx="889000" cy="42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47530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36231</xdr:rowOff>
    </xdr:from>
    <xdr:to>
      <xdr:col>85</xdr:col>
      <xdr:colOff>177800</xdr:colOff>
      <xdr:row>35</xdr:row>
      <xdr:rowOff>137831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0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59108</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88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20868</xdr:rowOff>
    </xdr:from>
    <xdr:to>
      <xdr:col>81</xdr:col>
      <xdr:colOff>101600</xdr:colOff>
      <xdr:row>35</xdr:row>
      <xdr:rowOff>122468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02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138995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79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22149</xdr:rowOff>
    </xdr:from>
    <xdr:to>
      <xdr:col>76</xdr:col>
      <xdr:colOff>165100</xdr:colOff>
      <xdr:row>36</xdr:row>
      <xdr:rowOff>123749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1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140276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96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115143</xdr:rowOff>
    </xdr:from>
    <xdr:to>
      <xdr:col>72</xdr:col>
      <xdr:colOff>38100</xdr:colOff>
      <xdr:row>37</xdr:row>
      <xdr:rowOff>45293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28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36420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38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32253</xdr:rowOff>
    </xdr:from>
    <xdr:to>
      <xdr:col>67</xdr:col>
      <xdr:colOff>101600</xdr:colOff>
      <xdr:row>34</xdr:row>
      <xdr:rowOff>133853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86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150380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63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153936</xdr:rowOff>
    </xdr:from>
    <xdr:to>
      <xdr:col>85</xdr:col>
      <xdr:colOff>127000</xdr:colOff>
      <xdr:row>56</xdr:row>
      <xdr:rowOff>105994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583686"/>
          <a:ext cx="838200" cy="12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169118</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77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149975</xdr:rowOff>
    </xdr:from>
    <xdr:to>
      <xdr:col>81</xdr:col>
      <xdr:colOff>50800</xdr:colOff>
      <xdr:row>56</xdr:row>
      <xdr:rowOff>105994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579725"/>
          <a:ext cx="889000" cy="12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130471</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149975</xdr:rowOff>
    </xdr:from>
    <xdr:to>
      <xdr:col>76</xdr:col>
      <xdr:colOff>114300</xdr:colOff>
      <xdr:row>56</xdr:row>
      <xdr:rowOff>33185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579725"/>
          <a:ext cx="889000" cy="5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157332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22657</xdr:rowOff>
    </xdr:from>
    <xdr:to>
      <xdr:col>71</xdr:col>
      <xdr:colOff>177800</xdr:colOff>
      <xdr:row>56</xdr:row>
      <xdr:rowOff>33185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623857"/>
          <a:ext cx="889000" cy="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91876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130446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103136</xdr:rowOff>
    </xdr:from>
    <xdr:to>
      <xdr:col>85</xdr:col>
      <xdr:colOff>177800</xdr:colOff>
      <xdr:row>56</xdr:row>
      <xdr:rowOff>33286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53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126013</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8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55194</xdr:rowOff>
    </xdr:from>
    <xdr:to>
      <xdr:col>81</xdr:col>
      <xdr:colOff>101600</xdr:colOff>
      <xdr:row>56</xdr:row>
      <xdr:rowOff>156794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5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1871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43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99175</xdr:rowOff>
    </xdr:from>
    <xdr:to>
      <xdr:col>76</xdr:col>
      <xdr:colOff>165100</xdr:colOff>
      <xdr:row>56</xdr:row>
      <xdr:rowOff>29325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52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45852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30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153835</xdr:rowOff>
    </xdr:from>
    <xdr:to>
      <xdr:col>72</xdr:col>
      <xdr:colOff>38100</xdr:colOff>
      <xdr:row>56</xdr:row>
      <xdr:rowOff>83985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5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100512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3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143307</xdr:rowOff>
    </xdr:from>
    <xdr:to>
      <xdr:col>67</xdr:col>
      <xdr:colOff>101600</xdr:colOff>
      <xdr:row>56</xdr:row>
      <xdr:rowOff>73457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5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89984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3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164275</xdr:rowOff>
    </xdr:from>
    <xdr:to>
      <xdr:col>85</xdr:col>
      <xdr:colOff>127000</xdr:colOff>
      <xdr:row>78</xdr:row>
      <xdr:rowOff>49061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365925"/>
          <a:ext cx="8382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9377</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82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49061</xdr:rowOff>
    </xdr:from>
    <xdr:to>
      <xdr:col>81</xdr:col>
      <xdr:colOff>50800</xdr:colOff>
      <xdr:row>78</xdr:row>
      <xdr:rowOff>120177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422161"/>
          <a:ext cx="889000" cy="7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124613</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49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120177</xdr:rowOff>
    </xdr:from>
    <xdr:to>
      <xdr:col>76</xdr:col>
      <xdr:colOff>114300</xdr:colOff>
      <xdr:row>78</xdr:row>
      <xdr:rowOff>132065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493277"/>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125436</xdr:rowOff>
    </xdr:from>
    <xdr:to>
      <xdr:col>71</xdr:col>
      <xdr:colOff>177800</xdr:colOff>
      <xdr:row>78</xdr:row>
      <xdr:rowOff>132065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498536"/>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113475</xdr:rowOff>
    </xdr:from>
    <xdr:to>
      <xdr:col>85</xdr:col>
      <xdr:colOff>177800</xdr:colOff>
      <xdr:row>78</xdr:row>
      <xdr:rowOff>43625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3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136352</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16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169711</xdr:rowOff>
    </xdr:from>
    <xdr:to>
      <xdr:col>81</xdr:col>
      <xdr:colOff>101600</xdr:colOff>
      <xdr:row>78</xdr:row>
      <xdr:rowOff>99861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3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116388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14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69377</xdr:rowOff>
    </xdr:from>
    <xdr:to>
      <xdr:col>76</xdr:col>
      <xdr:colOff>165100</xdr:colOff>
      <xdr:row>78</xdr:row>
      <xdr:rowOff>170977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162104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53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81265</xdr:rowOff>
    </xdr:from>
    <xdr:to>
      <xdr:col>72</xdr:col>
      <xdr:colOff>38100</xdr:colOff>
      <xdr:row>79</xdr:row>
      <xdr:rowOff>11415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5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2542</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547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74636</xdr:rowOff>
    </xdr:from>
    <xdr:to>
      <xdr:col>67</xdr:col>
      <xdr:colOff>101600</xdr:colOff>
      <xdr:row>79</xdr:row>
      <xdr:rowOff>4786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4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167363</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54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73602</xdr:rowOff>
    </xdr:from>
    <xdr:to>
      <xdr:col>85</xdr:col>
      <xdr:colOff>127000</xdr:colOff>
      <xdr:row>96</xdr:row>
      <xdr:rowOff>85162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532802"/>
          <a:ext cx="8382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73602</xdr:rowOff>
    </xdr:from>
    <xdr:to>
      <xdr:col>81</xdr:col>
      <xdr:colOff>50800</xdr:colOff>
      <xdr:row>96</xdr:row>
      <xdr:rowOff>74157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532802"/>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55935</xdr:rowOff>
    </xdr:from>
    <xdr:to>
      <xdr:col>76</xdr:col>
      <xdr:colOff>114300</xdr:colOff>
      <xdr:row>96</xdr:row>
      <xdr:rowOff>74157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515135"/>
          <a:ext cx="889000" cy="1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52538</xdr:rowOff>
    </xdr:from>
    <xdr:to>
      <xdr:col>71</xdr:col>
      <xdr:colOff>177800</xdr:colOff>
      <xdr:row>96</xdr:row>
      <xdr:rowOff>55935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511738"/>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34362</xdr:rowOff>
    </xdr:from>
    <xdr:to>
      <xdr:col>85</xdr:col>
      <xdr:colOff>177800</xdr:colOff>
      <xdr:row>96</xdr:row>
      <xdr:rowOff>135962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49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12789</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47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22802</xdr:rowOff>
    </xdr:from>
    <xdr:to>
      <xdr:col>81</xdr:col>
      <xdr:colOff>101600</xdr:colOff>
      <xdr:row>96</xdr:row>
      <xdr:rowOff>124402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48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115529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57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23357</xdr:rowOff>
    </xdr:from>
    <xdr:to>
      <xdr:col>76</xdr:col>
      <xdr:colOff>165100</xdr:colOff>
      <xdr:row>96</xdr:row>
      <xdr:rowOff>124957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48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116084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57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5135</xdr:rowOff>
    </xdr:from>
    <xdr:to>
      <xdr:col>72</xdr:col>
      <xdr:colOff>38100</xdr:colOff>
      <xdr:row>96</xdr:row>
      <xdr:rowOff>106735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46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97862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55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1738</xdr:rowOff>
    </xdr:from>
    <xdr:to>
      <xdr:col>67</xdr:col>
      <xdr:colOff>101600</xdr:colOff>
      <xdr:row>96</xdr:row>
      <xdr:rowOff>103338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46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94465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55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民生費は、高齢化率の低さなどにより、住民一人当たりのコストは</a:t>
          </a:r>
          <a:r>
            <a:rPr kumimoji="1" lang="en-US" altLang="ja-JP" sz="1300">
              <a:latin typeface="ＭＳ Ｐゴシック" panose="020B0600070205080204" pitchFamily="50" charset="-128"/>
              <a:ea typeface="ＭＳ Ｐゴシック" panose="020B0600070205080204" pitchFamily="50" charset="-128"/>
            </a:rPr>
            <a:t>140,792</a:t>
          </a:r>
          <a:r>
            <a:rPr kumimoji="1" lang="ja-JP" altLang="en-US" sz="1300">
              <a:latin typeface="ＭＳ Ｐゴシック" panose="020B0600070205080204" pitchFamily="50" charset="-128"/>
              <a:ea typeface="ＭＳ Ｐゴシック" panose="020B0600070205080204" pitchFamily="50" charset="-128"/>
            </a:rPr>
            <a:t>円と全国平均、静岡県平均、類似団体平均を下回っているが、ここ数年は児童福祉費や障害者福祉費、生活保護費の増などにより上昇傾向である。令和５年度は低所得者世帯への臨時特別給付により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衛生費は、総合健康センターの運営や複数の病院（市民病院及び隣接市との共同運営病院）への補助金などにより、全国平均、類似団体平均を上回っている。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消防費は、防潮堤の整備事業により、類似団体平均を上回っている。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教育費は、小中学校の照明ＬＥＤ化やトイレバリアフリー化、月見の里学遊館の改修工事の実施により類似団体平均を大きく上回っている。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財政調整基金残高については、目標額である標準財政規模の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％を保っているが、人事院勧告や臨時交付金活用事業の実施に伴う歳出予算の増により５億円の取崩しを行ったため、実質収支は黒字であるが、実質単年度収支は赤字となっている。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今後も少子高齢化の進展や公共施設の老朽化などによる歳出予算の増加が予想されるため、事業の見直しや公共施設マネジメントの着実な推進により歳出の抑制に努めていく。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一般会計については、国の経済対策に伴う普通交付税の追加交付やふるさと納税の増額などに伴い黒字となったが、人事院勧告などの影響により歳出が増加したことから黒字幅が減少となった。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下水道事業については、供用開始区域の拡大や接続率増加の推進により、黒字幅が増加しているが、節水機器の普及などにより使用料収入が伸び悩んでいるため、料金改定とより一層の接続推進が必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今後も、一般会計から他会計への繰出金の適正化とともに、各会計においても持続的な経営の健全化に努めていく。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実質公債費比率の分子は、元利償還金津等の減少と比べ、算入公債費等の減少の方が大きかったことから増加した。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元利償還金等については、償還期間を長くするなど平準化を図ることで減少傾向となっている。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算入公債費等については、旧合併特例事業債の期間満了等により減少となった。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今後についても、合併特例債の期間満了により実質公債費比率の分子は増加することが予想されるため、緊急度・住民ニーズを的確に把握した事業の選択により公債費の適正化に努めていく。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実質公債費比率の算定に用いる満期一括償還地方債の償還の財源として積み立てた額に係るものはない。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及び一部事務組合において地方債の償還が進んだ一方で、一般会計においては、月見の里学遊館の改修やコミュニティセンターの長寿命化等の実施に伴い地方債の現在高は増となり、将来負担額は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充当可能財源については、人事院勧告等の影響による基金残高の減や合併特例債の期間満了による基準財政需要額算入見込額が減となったことで将来負担比率の分子は</a:t>
          </a:r>
          <a:r>
            <a:rPr kumimoji="1" lang="en-US" altLang="ja-JP" sz="1400">
              <a:latin typeface="ＭＳ ゴシック" pitchFamily="49" charset="-128"/>
              <a:ea typeface="ＭＳ ゴシック" pitchFamily="49" charset="-128"/>
            </a:rPr>
            <a:t>1,480</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今後は、後世への負担を少しでも軽減できるよう、新規事業の実施等については、事前の精査を徹底し、財政の健全化を図る。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静岡県袋井市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億円となっており、前年度から６億円減少した。これは、財政調整基金を取り崩したことによるものである。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社会保障サービスへのニーズの多様化による社会保障費の増加や公共施設の老朽化対策、物価高騰など、今後の財政需要の増大にも適切に対応していけるように、財政調整基金と減債基金の合計残高は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文化振興基金は、文化の向上と振興を図るために設置したもので、現在までに近藤記念館や浅羽記念公園の整備、月見の里学遊館の改修等に活用している。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公共施設等適正管理基金は、将来の公共施設の保全や改修、処分に要する経費の財源を確保するためのものである。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職員退職手当基金は、職員が退職する際の退職手当に充てるためのものである。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学術交流基金は、市における国際化と人材づくりを推進し、学術交流の振興のため設置され、留学生助成や公開講座等に活用している。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緊急地震・津波対策事業基金は、緊急的かつ重点的に取り組み、計画的に実施する必要のある地震・津内対策事業に要する経費に充てるためのものである。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文化振興基金は、月見の里学遊館改修事業に充てるため、６千万円を取り崩した。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公共施設等適正管理基金は、コミュニティセンター長寿命化事業に充てるため、４千万円を取り崩した。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長寿命化、老朽化対策について対応が必要となる施設が増加していく。施設の長寿命化や保有量の適正化を図り、公共施設マネジメントを着実に進め、公共施設等適正管理基金や文化振興基金等の積立や取崩しについて健全な運用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億円となっており、人事院勧告の影響による取崩しにより、前年度から５億円減少した。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の発生など不足に事態に備えるため、これまで同様、予算編成や予算執行における効率化の徹底はもとより、本市が実施している収支改善の取組を確実に進め、財政調整基金と減債基金の合計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令和５年度の基金残高は６億円となっており、前年度から１百万円増加した。これは預金利子の積立によるものである。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財政調整基金と合わせ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億円以上の残高を目標とする。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41978103</v>
      </c>
      <c r="BO4" s="358"/>
      <c r="BP4" s="358"/>
      <c r="BQ4" s="358"/>
      <c r="BR4" s="358"/>
      <c r="BS4" s="358"/>
      <c r="BT4" s="358"/>
      <c r="BU4" s="359"/>
      <c r="BV4" s="357">
        <v>39860038</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7.1</v>
      </c>
      <c r="CU4" s="364"/>
      <c r="CV4" s="364"/>
      <c r="CW4" s="364"/>
      <c r="CX4" s="364"/>
      <c r="CY4" s="364"/>
      <c r="CZ4" s="364"/>
      <c r="DA4" s="365"/>
      <c r="DB4" s="363">
        <v>7.5</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40236081</v>
      </c>
      <c r="BO5" s="395"/>
      <c r="BP5" s="395"/>
      <c r="BQ5" s="395"/>
      <c r="BR5" s="395"/>
      <c r="BS5" s="395"/>
      <c r="BT5" s="395"/>
      <c r="BU5" s="396"/>
      <c r="BV5" s="394">
        <v>37837204</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92.8</v>
      </c>
      <c r="CU5" s="392"/>
      <c r="CV5" s="392"/>
      <c r="CW5" s="392"/>
      <c r="CX5" s="392"/>
      <c r="CY5" s="392"/>
      <c r="CZ5" s="392"/>
      <c r="DA5" s="393"/>
      <c r="DB5" s="391">
        <v>89.1</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1742022</v>
      </c>
      <c r="BO6" s="395"/>
      <c r="BP6" s="395"/>
      <c r="BQ6" s="395"/>
      <c r="BR6" s="395"/>
      <c r="BS6" s="395"/>
      <c r="BT6" s="395"/>
      <c r="BU6" s="396"/>
      <c r="BV6" s="394">
        <v>2022834</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93.7</v>
      </c>
      <c r="CU6" s="432"/>
      <c r="CV6" s="432"/>
      <c r="CW6" s="432"/>
      <c r="CX6" s="432"/>
      <c r="CY6" s="432"/>
      <c r="CZ6" s="432"/>
      <c r="DA6" s="433"/>
      <c r="DB6" s="431">
        <v>91.4</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280116</v>
      </c>
      <c r="BO7" s="395"/>
      <c r="BP7" s="395"/>
      <c r="BQ7" s="395"/>
      <c r="BR7" s="395"/>
      <c r="BS7" s="395"/>
      <c r="BT7" s="395"/>
      <c r="BU7" s="396"/>
      <c r="BV7" s="394">
        <v>494985</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20678940</v>
      </c>
      <c r="CU7" s="395"/>
      <c r="CV7" s="395"/>
      <c r="CW7" s="395"/>
      <c r="CX7" s="395"/>
      <c r="CY7" s="395"/>
      <c r="CZ7" s="395"/>
      <c r="DA7" s="396"/>
      <c r="DB7" s="394">
        <v>20447591</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1461906</v>
      </c>
      <c r="BO8" s="395"/>
      <c r="BP8" s="395"/>
      <c r="BQ8" s="395"/>
      <c r="BR8" s="395"/>
      <c r="BS8" s="395"/>
      <c r="BT8" s="395"/>
      <c r="BU8" s="396"/>
      <c r="BV8" s="394">
        <v>1527849</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0.81</v>
      </c>
      <c r="CU8" s="435"/>
      <c r="CV8" s="435"/>
      <c r="CW8" s="435"/>
      <c r="CX8" s="435"/>
      <c r="CY8" s="435"/>
      <c r="CZ8" s="435"/>
      <c r="DA8" s="436"/>
      <c r="DB8" s="434">
        <v>0.83</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87864</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110</v>
      </c>
      <c r="AV9" s="427"/>
      <c r="AW9" s="427"/>
      <c r="AX9" s="427"/>
      <c r="AY9" s="428" t="s">
        <v>111</v>
      </c>
      <c r="AZ9" s="429"/>
      <c r="BA9" s="429"/>
      <c r="BB9" s="429"/>
      <c r="BC9" s="429"/>
      <c r="BD9" s="429"/>
      <c r="BE9" s="429"/>
      <c r="BF9" s="429"/>
      <c r="BG9" s="429"/>
      <c r="BH9" s="429"/>
      <c r="BI9" s="429"/>
      <c r="BJ9" s="429"/>
      <c r="BK9" s="429"/>
      <c r="BL9" s="429"/>
      <c r="BM9" s="430"/>
      <c r="BN9" s="394">
        <v>-65943</v>
      </c>
      <c r="BO9" s="395"/>
      <c r="BP9" s="395"/>
      <c r="BQ9" s="395"/>
      <c r="BR9" s="395"/>
      <c r="BS9" s="395"/>
      <c r="BT9" s="395"/>
      <c r="BU9" s="396"/>
      <c r="BV9" s="394">
        <v>62116</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10.199999999999999</v>
      </c>
      <c r="CU9" s="392"/>
      <c r="CV9" s="392"/>
      <c r="CW9" s="392"/>
      <c r="CX9" s="392"/>
      <c r="CY9" s="392"/>
      <c r="CZ9" s="392"/>
      <c r="DA9" s="393"/>
      <c r="DB9" s="391">
        <v>10.8</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113</v>
      </c>
      <c r="M10" s="424"/>
      <c r="N10" s="424"/>
      <c r="O10" s="424"/>
      <c r="P10" s="424"/>
      <c r="Q10" s="425"/>
      <c r="R10" s="445">
        <v>85789</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6996</v>
      </c>
      <c r="BO10" s="395"/>
      <c r="BP10" s="395"/>
      <c r="BQ10" s="395"/>
      <c r="BR10" s="395"/>
      <c r="BS10" s="395"/>
      <c r="BT10" s="395"/>
      <c r="BU10" s="396"/>
      <c r="BV10" s="394">
        <v>7377</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14530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88429</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505000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82701</v>
      </c>
      <c r="S13" s="479"/>
      <c r="T13" s="479"/>
      <c r="U13" s="479"/>
      <c r="V13" s="480"/>
      <c r="W13" s="410" t="s">
        <v>131</v>
      </c>
      <c r="X13" s="411"/>
      <c r="Y13" s="411"/>
      <c r="Z13" s="411"/>
      <c r="AA13" s="411"/>
      <c r="AB13" s="401"/>
      <c r="AC13" s="445">
        <v>1703</v>
      </c>
      <c r="AD13" s="446"/>
      <c r="AE13" s="446"/>
      <c r="AF13" s="446"/>
      <c r="AG13" s="488"/>
      <c r="AH13" s="445">
        <v>1924</v>
      </c>
      <c r="AI13" s="446"/>
      <c r="AJ13" s="446"/>
      <c r="AK13" s="446"/>
      <c r="AL13" s="447"/>
      <c r="AM13" s="423" t="s">
        <v>132</v>
      </c>
      <c r="AN13" s="424"/>
      <c r="AO13" s="424"/>
      <c r="AP13" s="424"/>
      <c r="AQ13" s="424"/>
      <c r="AR13" s="424"/>
      <c r="AS13" s="424"/>
      <c r="AT13" s="425"/>
      <c r="AU13" s="426" t="s">
        <v>110</v>
      </c>
      <c r="AV13" s="427"/>
      <c r="AW13" s="427"/>
      <c r="AX13" s="427"/>
      <c r="AY13" s="428" t="s">
        <v>133</v>
      </c>
      <c r="AZ13" s="429"/>
      <c r="BA13" s="429"/>
      <c r="BB13" s="429"/>
      <c r="BC13" s="429"/>
      <c r="BD13" s="429"/>
      <c r="BE13" s="429"/>
      <c r="BF13" s="429"/>
      <c r="BG13" s="429"/>
      <c r="BH13" s="429"/>
      <c r="BI13" s="429"/>
      <c r="BJ13" s="429"/>
      <c r="BK13" s="429"/>
      <c r="BL13" s="429"/>
      <c r="BM13" s="430"/>
      <c r="BN13" s="394">
        <v>-563947</v>
      </c>
      <c r="BO13" s="395"/>
      <c r="BP13" s="395"/>
      <c r="BQ13" s="395"/>
      <c r="BR13" s="395"/>
      <c r="BS13" s="395"/>
      <c r="BT13" s="395"/>
      <c r="BU13" s="396"/>
      <c r="BV13" s="394">
        <v>84023</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5.0999999999999996</v>
      </c>
      <c r="CU13" s="392"/>
      <c r="CV13" s="392"/>
      <c r="CW13" s="392"/>
      <c r="CX13" s="392"/>
      <c r="CY13" s="392"/>
      <c r="CZ13" s="392"/>
      <c r="DA13" s="393"/>
      <c r="DB13" s="391">
        <v>5.2</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88562</v>
      </c>
      <c r="S14" s="479"/>
      <c r="T14" s="479"/>
      <c r="U14" s="479"/>
      <c r="V14" s="480"/>
      <c r="W14" s="384"/>
      <c r="X14" s="385"/>
      <c r="Y14" s="385"/>
      <c r="Z14" s="385"/>
      <c r="AA14" s="385"/>
      <c r="AB14" s="374"/>
      <c r="AC14" s="481">
        <v>3.8</v>
      </c>
      <c r="AD14" s="482"/>
      <c r="AE14" s="482"/>
      <c r="AF14" s="482"/>
      <c r="AG14" s="483"/>
      <c r="AH14" s="481">
        <v>4.4000000000000004</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52.5</v>
      </c>
      <c r="CU14" s="493"/>
      <c r="CV14" s="493"/>
      <c r="CW14" s="493"/>
      <c r="CX14" s="493"/>
      <c r="CY14" s="493"/>
      <c r="CZ14" s="493"/>
      <c r="DA14" s="494"/>
      <c r="DB14" s="492">
        <v>45.3</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83222</v>
      </c>
      <c r="S15" s="479"/>
      <c r="T15" s="479"/>
      <c r="U15" s="479"/>
      <c r="V15" s="480"/>
      <c r="W15" s="410" t="s">
        <v>137</v>
      </c>
      <c r="X15" s="411"/>
      <c r="Y15" s="411"/>
      <c r="Z15" s="411"/>
      <c r="AA15" s="411"/>
      <c r="AB15" s="401"/>
      <c r="AC15" s="445">
        <v>18760</v>
      </c>
      <c r="AD15" s="446"/>
      <c r="AE15" s="446"/>
      <c r="AF15" s="446"/>
      <c r="AG15" s="488"/>
      <c r="AH15" s="445">
        <v>18127</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13761958</v>
      </c>
      <c r="BO15" s="358"/>
      <c r="BP15" s="358"/>
      <c r="BQ15" s="358"/>
      <c r="BR15" s="358"/>
      <c r="BS15" s="358"/>
      <c r="BT15" s="358"/>
      <c r="BU15" s="359"/>
      <c r="BV15" s="357">
        <v>13245057</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41.5</v>
      </c>
      <c r="AD16" s="482"/>
      <c r="AE16" s="482"/>
      <c r="AF16" s="482"/>
      <c r="AG16" s="483"/>
      <c r="AH16" s="481">
        <v>41.5</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16807620</v>
      </c>
      <c r="BO16" s="395"/>
      <c r="BP16" s="395"/>
      <c r="BQ16" s="395"/>
      <c r="BR16" s="395"/>
      <c r="BS16" s="395"/>
      <c r="BT16" s="395"/>
      <c r="BU16" s="396"/>
      <c r="BV16" s="394">
        <v>16312634</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24793</v>
      </c>
      <c r="AD17" s="446"/>
      <c r="AE17" s="446"/>
      <c r="AF17" s="446"/>
      <c r="AG17" s="488"/>
      <c r="AH17" s="445">
        <v>23650</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17418409</v>
      </c>
      <c r="BO17" s="395"/>
      <c r="BP17" s="395"/>
      <c r="BQ17" s="395"/>
      <c r="BR17" s="395"/>
      <c r="BS17" s="395"/>
      <c r="BT17" s="395"/>
      <c r="BU17" s="396"/>
      <c r="BV17" s="394">
        <v>16747442</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108.33</v>
      </c>
      <c r="M18" s="518"/>
      <c r="N18" s="518"/>
      <c r="O18" s="518"/>
      <c r="P18" s="518"/>
      <c r="Q18" s="518"/>
      <c r="R18" s="519"/>
      <c r="S18" s="519"/>
      <c r="T18" s="519"/>
      <c r="U18" s="519"/>
      <c r="V18" s="520"/>
      <c r="W18" s="412"/>
      <c r="X18" s="413"/>
      <c r="Y18" s="413"/>
      <c r="Z18" s="413"/>
      <c r="AA18" s="413"/>
      <c r="AB18" s="404"/>
      <c r="AC18" s="521">
        <v>54.8</v>
      </c>
      <c r="AD18" s="522"/>
      <c r="AE18" s="522"/>
      <c r="AF18" s="522"/>
      <c r="AG18" s="523"/>
      <c r="AH18" s="521">
        <v>54.1</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19727732</v>
      </c>
      <c r="BO18" s="395"/>
      <c r="BP18" s="395"/>
      <c r="BQ18" s="395"/>
      <c r="BR18" s="395"/>
      <c r="BS18" s="395"/>
      <c r="BT18" s="395"/>
      <c r="BU18" s="396"/>
      <c r="BV18" s="394">
        <v>19176453</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811</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28023787</v>
      </c>
      <c r="BO19" s="395"/>
      <c r="BP19" s="395"/>
      <c r="BQ19" s="395"/>
      <c r="BR19" s="395"/>
      <c r="BS19" s="395"/>
      <c r="BT19" s="395"/>
      <c r="BU19" s="396"/>
      <c r="BV19" s="394">
        <v>27074215</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34072</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31842505</v>
      </c>
      <c r="BO22" s="358"/>
      <c r="BP22" s="358"/>
      <c r="BQ22" s="358"/>
      <c r="BR22" s="358"/>
      <c r="BS22" s="358"/>
      <c r="BT22" s="358"/>
      <c r="BU22" s="359"/>
      <c r="BV22" s="357">
        <v>31091802</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25553780</v>
      </c>
      <c r="BO23" s="395"/>
      <c r="BP23" s="395"/>
      <c r="BQ23" s="395"/>
      <c r="BR23" s="395"/>
      <c r="BS23" s="395"/>
      <c r="BT23" s="395"/>
      <c r="BU23" s="396"/>
      <c r="BV23" s="394">
        <v>24179714</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8750</v>
      </c>
      <c r="R24" s="446"/>
      <c r="S24" s="446"/>
      <c r="T24" s="446"/>
      <c r="U24" s="446"/>
      <c r="V24" s="488"/>
      <c r="W24" s="540"/>
      <c r="X24" s="541"/>
      <c r="Y24" s="542"/>
      <c r="Z24" s="444" t="s">
        <v>162</v>
      </c>
      <c r="AA24" s="424"/>
      <c r="AB24" s="424"/>
      <c r="AC24" s="424"/>
      <c r="AD24" s="424"/>
      <c r="AE24" s="424"/>
      <c r="AF24" s="424"/>
      <c r="AG24" s="425"/>
      <c r="AH24" s="445">
        <v>471</v>
      </c>
      <c r="AI24" s="446"/>
      <c r="AJ24" s="446"/>
      <c r="AK24" s="446"/>
      <c r="AL24" s="488"/>
      <c r="AM24" s="445">
        <v>1482708</v>
      </c>
      <c r="AN24" s="446"/>
      <c r="AO24" s="446"/>
      <c r="AP24" s="446"/>
      <c r="AQ24" s="446"/>
      <c r="AR24" s="488"/>
      <c r="AS24" s="445">
        <v>3148</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20686030</v>
      </c>
      <c r="BO24" s="395"/>
      <c r="BP24" s="395"/>
      <c r="BQ24" s="395"/>
      <c r="BR24" s="395"/>
      <c r="BS24" s="395"/>
      <c r="BT24" s="395"/>
      <c r="BU24" s="396"/>
      <c r="BV24" s="394">
        <v>19184338</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2</v>
      </c>
      <c r="M25" s="446"/>
      <c r="N25" s="446"/>
      <c r="O25" s="446"/>
      <c r="P25" s="488"/>
      <c r="Q25" s="445">
        <v>7150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7874706</v>
      </c>
      <c r="BO25" s="358"/>
      <c r="BP25" s="358"/>
      <c r="BQ25" s="358"/>
      <c r="BR25" s="358"/>
      <c r="BS25" s="358"/>
      <c r="BT25" s="358"/>
      <c r="BU25" s="359"/>
      <c r="BV25" s="357">
        <v>7345523</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6550</v>
      </c>
      <c r="R26" s="446"/>
      <c r="S26" s="446"/>
      <c r="T26" s="446"/>
      <c r="U26" s="446"/>
      <c r="V26" s="488"/>
      <c r="W26" s="540"/>
      <c r="X26" s="541"/>
      <c r="Y26" s="542"/>
      <c r="Z26" s="444" t="s">
        <v>168</v>
      </c>
      <c r="AA26" s="546"/>
      <c r="AB26" s="546"/>
      <c r="AC26" s="546"/>
      <c r="AD26" s="546"/>
      <c r="AE26" s="546"/>
      <c r="AF26" s="546"/>
      <c r="AG26" s="547"/>
      <c r="AH26" s="445">
        <v>9</v>
      </c>
      <c r="AI26" s="446"/>
      <c r="AJ26" s="446"/>
      <c r="AK26" s="446"/>
      <c r="AL26" s="488"/>
      <c r="AM26" s="445">
        <v>27387</v>
      </c>
      <c r="AN26" s="446"/>
      <c r="AO26" s="446"/>
      <c r="AP26" s="446"/>
      <c r="AQ26" s="446"/>
      <c r="AR26" s="488"/>
      <c r="AS26" s="445">
        <v>3043</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4640</v>
      </c>
      <c r="R27" s="446"/>
      <c r="S27" s="446"/>
      <c r="T27" s="446"/>
      <c r="U27" s="446"/>
      <c r="V27" s="488"/>
      <c r="W27" s="540"/>
      <c r="X27" s="541"/>
      <c r="Y27" s="542"/>
      <c r="Z27" s="444" t="s">
        <v>171</v>
      </c>
      <c r="AA27" s="424"/>
      <c r="AB27" s="424"/>
      <c r="AC27" s="424"/>
      <c r="AD27" s="424"/>
      <c r="AE27" s="424"/>
      <c r="AF27" s="424"/>
      <c r="AG27" s="425"/>
      <c r="AH27" s="445">
        <v>34</v>
      </c>
      <c r="AI27" s="446"/>
      <c r="AJ27" s="446"/>
      <c r="AK27" s="446"/>
      <c r="AL27" s="488"/>
      <c r="AM27" s="445">
        <v>115866</v>
      </c>
      <c r="AN27" s="446"/>
      <c r="AO27" s="446"/>
      <c r="AP27" s="446"/>
      <c r="AQ27" s="446"/>
      <c r="AR27" s="488"/>
      <c r="AS27" s="445">
        <v>3408</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4250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2185873</v>
      </c>
      <c r="BO28" s="358"/>
      <c r="BP28" s="358"/>
      <c r="BQ28" s="358"/>
      <c r="BR28" s="358"/>
      <c r="BS28" s="358"/>
      <c r="BT28" s="358"/>
      <c r="BU28" s="359"/>
      <c r="BV28" s="357">
        <v>2683877</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18</v>
      </c>
      <c r="M29" s="446"/>
      <c r="N29" s="446"/>
      <c r="O29" s="446"/>
      <c r="P29" s="488"/>
      <c r="Q29" s="445">
        <v>3920</v>
      </c>
      <c r="R29" s="446"/>
      <c r="S29" s="446"/>
      <c r="T29" s="446"/>
      <c r="U29" s="446"/>
      <c r="V29" s="488"/>
      <c r="W29" s="543"/>
      <c r="X29" s="544"/>
      <c r="Y29" s="545"/>
      <c r="Z29" s="444" t="s">
        <v>177</v>
      </c>
      <c r="AA29" s="424"/>
      <c r="AB29" s="424"/>
      <c r="AC29" s="424"/>
      <c r="AD29" s="424"/>
      <c r="AE29" s="424"/>
      <c r="AF29" s="424"/>
      <c r="AG29" s="425"/>
      <c r="AH29" s="445">
        <v>505</v>
      </c>
      <c r="AI29" s="446"/>
      <c r="AJ29" s="446"/>
      <c r="AK29" s="446"/>
      <c r="AL29" s="488"/>
      <c r="AM29" s="445">
        <v>1598574</v>
      </c>
      <c r="AN29" s="446"/>
      <c r="AO29" s="446"/>
      <c r="AP29" s="446"/>
      <c r="AQ29" s="446"/>
      <c r="AR29" s="488"/>
      <c r="AS29" s="445">
        <v>3165</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630343</v>
      </c>
      <c r="BO29" s="395"/>
      <c r="BP29" s="395"/>
      <c r="BQ29" s="395"/>
      <c r="BR29" s="395"/>
      <c r="BS29" s="395"/>
      <c r="BT29" s="395"/>
      <c r="BU29" s="396"/>
      <c r="BV29" s="394">
        <v>628704</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101.5</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3093777</v>
      </c>
      <c r="BO30" s="514"/>
      <c r="BP30" s="514"/>
      <c r="BQ30" s="514"/>
      <c r="BR30" s="514"/>
      <c r="BS30" s="514"/>
      <c r="BT30" s="514"/>
      <c r="BU30" s="515"/>
      <c r="BV30" s="513">
        <v>3247896</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IF('各会計、関係団体の財政状況及び健全化判断比率'!B32="","",'各会計、関係団体の財政状況及び健全化判断比率'!B32)</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10</v>
      </c>
      <c r="BX34" s="584"/>
      <c r="BY34" s="585" t="str">
        <f>IF('各会計、関係団体の財政状況及び健全化判断比率'!B68="","",'各会計、関係団体の財政状況及び健全化判断比率'!B68)</f>
        <v>袋井市森町広域行政組合</v>
      </c>
      <c r="BZ34" s="585"/>
      <c r="CA34" s="585"/>
      <c r="CB34" s="585"/>
      <c r="CC34" s="585"/>
      <c r="CD34" s="585"/>
      <c r="CE34" s="585"/>
      <c r="CF34" s="585"/>
      <c r="CG34" s="585"/>
      <c r="CH34" s="585"/>
      <c r="CI34" s="585"/>
      <c r="CJ34" s="585"/>
      <c r="CK34" s="585"/>
      <c r="CL34" s="585"/>
      <c r="CM34" s="585"/>
      <c r="CN34" s="175"/>
      <c r="CO34" s="584">
        <f>IF(CQ34="","",MAX(C34:D43,U34:V43,AM34:AN43,BE34:BF43,BW34:BX43)+1)</f>
        <v>16</v>
      </c>
      <c r="CP34" s="584"/>
      <c r="CQ34" s="585" t="str">
        <f>IF('各会計、関係団体の財政状況及び健全化判断比率'!BS7="","",'各会計、関係団体の財政状況及び健全化判断比率'!BS7)</f>
        <v>袋井地域土地開発公社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f>IF(E35="","",C34+1)</f>
        <v>2</v>
      </c>
      <c r="D35" s="584"/>
      <c r="E35" s="585" t="str">
        <f>IF('各会計、関係団体の財政状況及び健全化判断比率'!B8="","",'各会計、関係団体の財政状況及び健全化判断比率'!B8)</f>
        <v>墓地事業特別会計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後期高齢者医療特別会計</v>
      </c>
      <c r="X35" s="585"/>
      <c r="Y35" s="585"/>
      <c r="Z35" s="585"/>
      <c r="AA35" s="585"/>
      <c r="AB35" s="585"/>
      <c r="AC35" s="585"/>
      <c r="AD35" s="585"/>
      <c r="AE35" s="585"/>
      <c r="AF35" s="585"/>
      <c r="AG35" s="585"/>
      <c r="AH35" s="585"/>
      <c r="AI35" s="585"/>
      <c r="AJ35" s="585"/>
      <c r="AK35" s="585"/>
      <c r="AL35" s="175"/>
      <c r="AM35" s="584">
        <f t="shared" ref="AM35:AM43" si="0">IF(AO35="","",AM34+1)</f>
        <v>8</v>
      </c>
      <c r="AN35" s="584"/>
      <c r="AO35" s="585" t="str">
        <f>IF('各会計、関係団体の財政状況及び健全化判断比率'!B33="","",'各会計、関係団体の財政状況及び健全化判断比率'!B33)</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11</v>
      </c>
      <c r="BX35" s="584"/>
      <c r="BY35" s="585" t="str">
        <f>IF('各会計、関係団体の財政状況及び健全化判断比率'!B69="","",'各会計、関係団体の財政状況及び健全化判断比率'!B69)</f>
        <v>中遠広域事務組合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介護保険特別会計</v>
      </c>
      <c r="X36" s="585"/>
      <c r="Y36" s="585"/>
      <c r="Z36" s="585"/>
      <c r="AA36" s="585"/>
      <c r="AB36" s="585"/>
      <c r="AC36" s="585"/>
      <c r="AD36" s="585"/>
      <c r="AE36" s="585"/>
      <c r="AF36" s="585"/>
      <c r="AG36" s="585"/>
      <c r="AH36" s="585"/>
      <c r="AI36" s="585"/>
      <c r="AJ36" s="585"/>
      <c r="AK36" s="585"/>
      <c r="AL36" s="175"/>
      <c r="AM36" s="584">
        <f t="shared" si="0"/>
        <v>9</v>
      </c>
      <c r="AN36" s="584"/>
      <c r="AO36" s="585" t="str">
        <f>IF('各会計、関係団体の財政状況及び健全化判断比率'!B34="","",'各会計、関係団体の財政状況及び健全化判断比率'!B34)</f>
        <v>病院事業会計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12</v>
      </c>
      <c r="BX36" s="584"/>
      <c r="BY36" s="585" t="str">
        <f>IF('各会計、関係団体の財政状況及び健全化判断比率'!B70="","",'各会計、関係団体の財政状況及び健全化判断比率'!B70)</f>
        <v>中東遠看護専門学校組合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6</v>
      </c>
      <c r="V37" s="584"/>
      <c r="W37" s="585" t="str">
        <f>IF('各会計、関係団体の財政状況及び健全化判断比率'!B31="","",'各会計、関係団体の財政状況及び健全化判断比率'!B31)</f>
        <v>駐車場事業特別会計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13</v>
      </c>
      <c r="BX37" s="584"/>
      <c r="BY37" s="585" t="str">
        <f>IF('各会計、関係団体の財政状況及び健全化判断比率'!B71="","",'各会計、関係団体の財政状況及び健全化判断比率'!B71)</f>
        <v>静岡県後期高齢者医療広域連合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14</v>
      </c>
      <c r="BX38" s="584"/>
      <c r="BY38" s="585" t="str">
        <f>IF('各会計、関係団体の財政状況及び健全化判断比率'!B72="","",'各会計、関係団体の財政状況及び健全化判断比率'!B72)</f>
        <v>静岡地方税滞納整理機構</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15</v>
      </c>
      <c r="BX39" s="584"/>
      <c r="BY39" s="585" t="str">
        <f>IF('各会計、関係団体の財政状況及び健全化判断比率'!B73="","",'各会計、関係団体の財政状況及び健全化判断比率'!B73)</f>
        <v>掛川市・袋井市病院企業団</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CFZRDzVaWQoN+y52yEGEt7dbmvcWcda7X9Akl0q5FbzHH83vmNryxlw1HIuUS2xQXpsNIIFhf7fYnW49qaMqfg==" saltValue="Sde6bQvt6ng7vjjvqHBAD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15691996</v>
      </c>
      <c r="S5" s="600"/>
      <c r="T5" s="600"/>
      <c r="U5" s="600"/>
      <c r="V5" s="600"/>
      <c r="W5" s="600"/>
      <c r="X5" s="600"/>
      <c r="Y5" s="601"/>
      <c r="Z5" s="602">
        <v>37.4</v>
      </c>
      <c r="AA5" s="602"/>
      <c r="AB5" s="602"/>
      <c r="AC5" s="602"/>
      <c r="AD5" s="603">
        <v>14348646</v>
      </c>
      <c r="AE5" s="603"/>
      <c r="AF5" s="603"/>
      <c r="AG5" s="603"/>
      <c r="AH5" s="603"/>
      <c r="AI5" s="603"/>
      <c r="AJ5" s="603"/>
      <c r="AK5" s="603"/>
      <c r="AL5" s="604">
        <v>68.099999999999994</v>
      </c>
      <c r="AM5" s="605"/>
      <c r="AN5" s="605"/>
      <c r="AO5" s="606"/>
      <c r="AP5" s="596" t="s">
        <v>216</v>
      </c>
      <c r="AQ5" s="597"/>
      <c r="AR5" s="597"/>
      <c r="AS5" s="597"/>
      <c r="AT5" s="597"/>
      <c r="AU5" s="597"/>
      <c r="AV5" s="597"/>
      <c r="AW5" s="597"/>
      <c r="AX5" s="597"/>
      <c r="AY5" s="597"/>
      <c r="AZ5" s="597"/>
      <c r="BA5" s="597"/>
      <c r="BB5" s="597"/>
      <c r="BC5" s="597"/>
      <c r="BD5" s="597"/>
      <c r="BE5" s="597"/>
      <c r="BF5" s="598"/>
      <c r="BG5" s="610">
        <v>14348646</v>
      </c>
      <c r="BH5" s="611"/>
      <c r="BI5" s="611"/>
      <c r="BJ5" s="611"/>
      <c r="BK5" s="611"/>
      <c r="BL5" s="611"/>
      <c r="BM5" s="611"/>
      <c r="BN5" s="612"/>
      <c r="BO5" s="613">
        <v>91.4</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401553</v>
      </c>
      <c r="S6" s="611"/>
      <c r="T6" s="611"/>
      <c r="U6" s="611"/>
      <c r="V6" s="611"/>
      <c r="W6" s="611"/>
      <c r="X6" s="611"/>
      <c r="Y6" s="612"/>
      <c r="Z6" s="613">
        <v>1</v>
      </c>
      <c r="AA6" s="613"/>
      <c r="AB6" s="613"/>
      <c r="AC6" s="613"/>
      <c r="AD6" s="614">
        <v>401553</v>
      </c>
      <c r="AE6" s="614"/>
      <c r="AF6" s="614"/>
      <c r="AG6" s="614"/>
      <c r="AH6" s="614"/>
      <c r="AI6" s="614"/>
      <c r="AJ6" s="614"/>
      <c r="AK6" s="614"/>
      <c r="AL6" s="615">
        <v>1.9</v>
      </c>
      <c r="AM6" s="616"/>
      <c r="AN6" s="616"/>
      <c r="AO6" s="617"/>
      <c r="AP6" s="607" t="s">
        <v>221</v>
      </c>
      <c r="AQ6" s="608"/>
      <c r="AR6" s="608"/>
      <c r="AS6" s="608"/>
      <c r="AT6" s="608"/>
      <c r="AU6" s="608"/>
      <c r="AV6" s="608"/>
      <c r="AW6" s="608"/>
      <c r="AX6" s="608"/>
      <c r="AY6" s="608"/>
      <c r="AZ6" s="608"/>
      <c r="BA6" s="608"/>
      <c r="BB6" s="608"/>
      <c r="BC6" s="608"/>
      <c r="BD6" s="608"/>
      <c r="BE6" s="608"/>
      <c r="BF6" s="609"/>
      <c r="BG6" s="610">
        <v>14348646</v>
      </c>
      <c r="BH6" s="611"/>
      <c r="BI6" s="611"/>
      <c r="BJ6" s="611"/>
      <c r="BK6" s="611"/>
      <c r="BL6" s="611"/>
      <c r="BM6" s="611"/>
      <c r="BN6" s="612"/>
      <c r="BO6" s="613">
        <v>91.4</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229245</v>
      </c>
      <c r="CS6" s="611"/>
      <c r="CT6" s="611"/>
      <c r="CU6" s="611"/>
      <c r="CV6" s="611"/>
      <c r="CW6" s="611"/>
      <c r="CX6" s="611"/>
      <c r="CY6" s="612"/>
      <c r="CZ6" s="604">
        <v>0.6</v>
      </c>
      <c r="DA6" s="605"/>
      <c r="DB6" s="605"/>
      <c r="DC6" s="621"/>
      <c r="DD6" s="619" t="s">
        <v>122</v>
      </c>
      <c r="DE6" s="611"/>
      <c r="DF6" s="611"/>
      <c r="DG6" s="611"/>
      <c r="DH6" s="611"/>
      <c r="DI6" s="611"/>
      <c r="DJ6" s="611"/>
      <c r="DK6" s="611"/>
      <c r="DL6" s="611"/>
      <c r="DM6" s="611"/>
      <c r="DN6" s="611"/>
      <c r="DO6" s="611"/>
      <c r="DP6" s="612"/>
      <c r="DQ6" s="619">
        <v>228789</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5330</v>
      </c>
      <c r="S7" s="611"/>
      <c r="T7" s="611"/>
      <c r="U7" s="611"/>
      <c r="V7" s="611"/>
      <c r="W7" s="611"/>
      <c r="X7" s="611"/>
      <c r="Y7" s="612"/>
      <c r="Z7" s="613">
        <v>0</v>
      </c>
      <c r="AA7" s="613"/>
      <c r="AB7" s="613"/>
      <c r="AC7" s="613"/>
      <c r="AD7" s="614">
        <v>5330</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6052789</v>
      </c>
      <c r="BH7" s="611"/>
      <c r="BI7" s="611"/>
      <c r="BJ7" s="611"/>
      <c r="BK7" s="611"/>
      <c r="BL7" s="611"/>
      <c r="BM7" s="611"/>
      <c r="BN7" s="612"/>
      <c r="BO7" s="613">
        <v>38.6</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4528381</v>
      </c>
      <c r="CS7" s="611"/>
      <c r="CT7" s="611"/>
      <c r="CU7" s="611"/>
      <c r="CV7" s="611"/>
      <c r="CW7" s="611"/>
      <c r="CX7" s="611"/>
      <c r="CY7" s="612"/>
      <c r="CZ7" s="613">
        <v>11.3</v>
      </c>
      <c r="DA7" s="613"/>
      <c r="DB7" s="613"/>
      <c r="DC7" s="613"/>
      <c r="DD7" s="619">
        <v>309495</v>
      </c>
      <c r="DE7" s="611"/>
      <c r="DF7" s="611"/>
      <c r="DG7" s="611"/>
      <c r="DH7" s="611"/>
      <c r="DI7" s="611"/>
      <c r="DJ7" s="611"/>
      <c r="DK7" s="611"/>
      <c r="DL7" s="611"/>
      <c r="DM7" s="611"/>
      <c r="DN7" s="611"/>
      <c r="DO7" s="611"/>
      <c r="DP7" s="612"/>
      <c r="DQ7" s="619">
        <v>3442811</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82534</v>
      </c>
      <c r="S8" s="611"/>
      <c r="T8" s="611"/>
      <c r="U8" s="611"/>
      <c r="V8" s="611"/>
      <c r="W8" s="611"/>
      <c r="X8" s="611"/>
      <c r="Y8" s="612"/>
      <c r="Z8" s="613">
        <v>0.2</v>
      </c>
      <c r="AA8" s="613"/>
      <c r="AB8" s="613"/>
      <c r="AC8" s="613"/>
      <c r="AD8" s="614">
        <v>82534</v>
      </c>
      <c r="AE8" s="614"/>
      <c r="AF8" s="614"/>
      <c r="AG8" s="614"/>
      <c r="AH8" s="614"/>
      <c r="AI8" s="614"/>
      <c r="AJ8" s="614"/>
      <c r="AK8" s="614"/>
      <c r="AL8" s="615">
        <v>0.4</v>
      </c>
      <c r="AM8" s="616"/>
      <c r="AN8" s="616"/>
      <c r="AO8" s="617"/>
      <c r="AP8" s="607" t="s">
        <v>227</v>
      </c>
      <c r="AQ8" s="608"/>
      <c r="AR8" s="608"/>
      <c r="AS8" s="608"/>
      <c r="AT8" s="608"/>
      <c r="AU8" s="608"/>
      <c r="AV8" s="608"/>
      <c r="AW8" s="608"/>
      <c r="AX8" s="608"/>
      <c r="AY8" s="608"/>
      <c r="AZ8" s="608"/>
      <c r="BA8" s="608"/>
      <c r="BB8" s="608"/>
      <c r="BC8" s="608"/>
      <c r="BD8" s="608"/>
      <c r="BE8" s="608"/>
      <c r="BF8" s="609"/>
      <c r="BG8" s="610">
        <v>172928</v>
      </c>
      <c r="BH8" s="611"/>
      <c r="BI8" s="611"/>
      <c r="BJ8" s="611"/>
      <c r="BK8" s="611"/>
      <c r="BL8" s="611"/>
      <c r="BM8" s="611"/>
      <c r="BN8" s="612"/>
      <c r="BO8" s="613">
        <v>1.1000000000000001</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12450097</v>
      </c>
      <c r="CS8" s="611"/>
      <c r="CT8" s="611"/>
      <c r="CU8" s="611"/>
      <c r="CV8" s="611"/>
      <c r="CW8" s="611"/>
      <c r="CX8" s="611"/>
      <c r="CY8" s="612"/>
      <c r="CZ8" s="613">
        <v>30.9</v>
      </c>
      <c r="DA8" s="613"/>
      <c r="DB8" s="613"/>
      <c r="DC8" s="613"/>
      <c r="DD8" s="619">
        <v>11058</v>
      </c>
      <c r="DE8" s="611"/>
      <c r="DF8" s="611"/>
      <c r="DG8" s="611"/>
      <c r="DH8" s="611"/>
      <c r="DI8" s="611"/>
      <c r="DJ8" s="611"/>
      <c r="DK8" s="611"/>
      <c r="DL8" s="611"/>
      <c r="DM8" s="611"/>
      <c r="DN8" s="611"/>
      <c r="DO8" s="611"/>
      <c r="DP8" s="612"/>
      <c r="DQ8" s="619">
        <v>6194630</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133524</v>
      </c>
      <c r="S9" s="611"/>
      <c r="T9" s="611"/>
      <c r="U9" s="611"/>
      <c r="V9" s="611"/>
      <c r="W9" s="611"/>
      <c r="X9" s="611"/>
      <c r="Y9" s="612"/>
      <c r="Z9" s="613">
        <v>0.3</v>
      </c>
      <c r="AA9" s="613"/>
      <c r="AB9" s="613"/>
      <c r="AC9" s="613"/>
      <c r="AD9" s="614">
        <v>133524</v>
      </c>
      <c r="AE9" s="614"/>
      <c r="AF9" s="614"/>
      <c r="AG9" s="614"/>
      <c r="AH9" s="614"/>
      <c r="AI9" s="614"/>
      <c r="AJ9" s="614"/>
      <c r="AK9" s="614"/>
      <c r="AL9" s="615">
        <v>0.6</v>
      </c>
      <c r="AM9" s="616"/>
      <c r="AN9" s="616"/>
      <c r="AO9" s="617"/>
      <c r="AP9" s="607" t="s">
        <v>230</v>
      </c>
      <c r="AQ9" s="608"/>
      <c r="AR9" s="608"/>
      <c r="AS9" s="608"/>
      <c r="AT9" s="608"/>
      <c r="AU9" s="608"/>
      <c r="AV9" s="608"/>
      <c r="AW9" s="608"/>
      <c r="AX9" s="608"/>
      <c r="AY9" s="608"/>
      <c r="AZ9" s="608"/>
      <c r="BA9" s="608"/>
      <c r="BB9" s="608"/>
      <c r="BC9" s="608"/>
      <c r="BD9" s="608"/>
      <c r="BE9" s="608"/>
      <c r="BF9" s="609"/>
      <c r="BG9" s="610">
        <v>4873640</v>
      </c>
      <c r="BH9" s="611"/>
      <c r="BI9" s="611"/>
      <c r="BJ9" s="611"/>
      <c r="BK9" s="611"/>
      <c r="BL9" s="611"/>
      <c r="BM9" s="611"/>
      <c r="BN9" s="612"/>
      <c r="BO9" s="613">
        <v>31.1</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5019153</v>
      </c>
      <c r="CS9" s="611"/>
      <c r="CT9" s="611"/>
      <c r="CU9" s="611"/>
      <c r="CV9" s="611"/>
      <c r="CW9" s="611"/>
      <c r="CX9" s="611"/>
      <c r="CY9" s="612"/>
      <c r="CZ9" s="613">
        <v>12.5</v>
      </c>
      <c r="DA9" s="613"/>
      <c r="DB9" s="613"/>
      <c r="DC9" s="613"/>
      <c r="DD9" s="619">
        <v>118013</v>
      </c>
      <c r="DE9" s="611"/>
      <c r="DF9" s="611"/>
      <c r="DG9" s="611"/>
      <c r="DH9" s="611"/>
      <c r="DI9" s="611"/>
      <c r="DJ9" s="611"/>
      <c r="DK9" s="611"/>
      <c r="DL9" s="611"/>
      <c r="DM9" s="611"/>
      <c r="DN9" s="611"/>
      <c r="DO9" s="611"/>
      <c r="DP9" s="612"/>
      <c r="DQ9" s="619">
        <v>4179728</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299537</v>
      </c>
      <c r="BH10" s="611"/>
      <c r="BI10" s="611"/>
      <c r="BJ10" s="611"/>
      <c r="BK10" s="611"/>
      <c r="BL10" s="611"/>
      <c r="BM10" s="611"/>
      <c r="BN10" s="612"/>
      <c r="BO10" s="613">
        <v>1.9</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70896</v>
      </c>
      <c r="CS10" s="611"/>
      <c r="CT10" s="611"/>
      <c r="CU10" s="611"/>
      <c r="CV10" s="611"/>
      <c r="CW10" s="611"/>
      <c r="CX10" s="611"/>
      <c r="CY10" s="612"/>
      <c r="CZ10" s="613">
        <v>0.2</v>
      </c>
      <c r="DA10" s="613"/>
      <c r="DB10" s="613"/>
      <c r="DC10" s="613"/>
      <c r="DD10" s="619">
        <v>498</v>
      </c>
      <c r="DE10" s="611"/>
      <c r="DF10" s="611"/>
      <c r="DG10" s="611"/>
      <c r="DH10" s="611"/>
      <c r="DI10" s="611"/>
      <c r="DJ10" s="611"/>
      <c r="DK10" s="611"/>
      <c r="DL10" s="611"/>
      <c r="DM10" s="611"/>
      <c r="DN10" s="611"/>
      <c r="DO10" s="611"/>
      <c r="DP10" s="612"/>
      <c r="DQ10" s="619">
        <v>68181</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2241736</v>
      </c>
      <c r="S11" s="611"/>
      <c r="T11" s="611"/>
      <c r="U11" s="611"/>
      <c r="V11" s="611"/>
      <c r="W11" s="611"/>
      <c r="X11" s="611"/>
      <c r="Y11" s="612"/>
      <c r="Z11" s="615">
        <v>5.3</v>
      </c>
      <c r="AA11" s="616"/>
      <c r="AB11" s="616"/>
      <c r="AC11" s="622"/>
      <c r="AD11" s="619">
        <v>2241736</v>
      </c>
      <c r="AE11" s="611"/>
      <c r="AF11" s="611"/>
      <c r="AG11" s="611"/>
      <c r="AH11" s="611"/>
      <c r="AI11" s="611"/>
      <c r="AJ11" s="611"/>
      <c r="AK11" s="612"/>
      <c r="AL11" s="615">
        <v>10.6</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706684</v>
      </c>
      <c r="BH11" s="611"/>
      <c r="BI11" s="611"/>
      <c r="BJ11" s="611"/>
      <c r="BK11" s="611"/>
      <c r="BL11" s="611"/>
      <c r="BM11" s="611"/>
      <c r="BN11" s="612"/>
      <c r="BO11" s="613">
        <v>4.5</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689741</v>
      </c>
      <c r="CS11" s="611"/>
      <c r="CT11" s="611"/>
      <c r="CU11" s="611"/>
      <c r="CV11" s="611"/>
      <c r="CW11" s="611"/>
      <c r="CX11" s="611"/>
      <c r="CY11" s="612"/>
      <c r="CZ11" s="613">
        <v>1.7</v>
      </c>
      <c r="DA11" s="613"/>
      <c r="DB11" s="613"/>
      <c r="DC11" s="613"/>
      <c r="DD11" s="619">
        <v>97706</v>
      </c>
      <c r="DE11" s="611"/>
      <c r="DF11" s="611"/>
      <c r="DG11" s="611"/>
      <c r="DH11" s="611"/>
      <c r="DI11" s="611"/>
      <c r="DJ11" s="611"/>
      <c r="DK11" s="611"/>
      <c r="DL11" s="611"/>
      <c r="DM11" s="611"/>
      <c r="DN11" s="611"/>
      <c r="DO11" s="611"/>
      <c r="DP11" s="612"/>
      <c r="DQ11" s="619">
        <v>419310</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v>30875</v>
      </c>
      <c r="S12" s="611"/>
      <c r="T12" s="611"/>
      <c r="U12" s="611"/>
      <c r="V12" s="611"/>
      <c r="W12" s="611"/>
      <c r="X12" s="611"/>
      <c r="Y12" s="612"/>
      <c r="Z12" s="613">
        <v>0.1</v>
      </c>
      <c r="AA12" s="613"/>
      <c r="AB12" s="613"/>
      <c r="AC12" s="613"/>
      <c r="AD12" s="614">
        <v>30875</v>
      </c>
      <c r="AE12" s="614"/>
      <c r="AF12" s="614"/>
      <c r="AG12" s="614"/>
      <c r="AH12" s="614"/>
      <c r="AI12" s="614"/>
      <c r="AJ12" s="614"/>
      <c r="AK12" s="614"/>
      <c r="AL12" s="615">
        <v>0.1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7298304</v>
      </c>
      <c r="BH12" s="611"/>
      <c r="BI12" s="611"/>
      <c r="BJ12" s="611"/>
      <c r="BK12" s="611"/>
      <c r="BL12" s="611"/>
      <c r="BM12" s="611"/>
      <c r="BN12" s="612"/>
      <c r="BO12" s="613">
        <v>46.5</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712290</v>
      </c>
      <c r="CS12" s="611"/>
      <c r="CT12" s="611"/>
      <c r="CU12" s="611"/>
      <c r="CV12" s="611"/>
      <c r="CW12" s="611"/>
      <c r="CX12" s="611"/>
      <c r="CY12" s="612"/>
      <c r="CZ12" s="613">
        <v>1.8</v>
      </c>
      <c r="DA12" s="613"/>
      <c r="DB12" s="613"/>
      <c r="DC12" s="613"/>
      <c r="DD12" s="619" t="s">
        <v>122</v>
      </c>
      <c r="DE12" s="611"/>
      <c r="DF12" s="611"/>
      <c r="DG12" s="611"/>
      <c r="DH12" s="611"/>
      <c r="DI12" s="611"/>
      <c r="DJ12" s="611"/>
      <c r="DK12" s="611"/>
      <c r="DL12" s="611"/>
      <c r="DM12" s="611"/>
      <c r="DN12" s="611"/>
      <c r="DO12" s="611"/>
      <c r="DP12" s="612"/>
      <c r="DQ12" s="619">
        <v>587978</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7287045</v>
      </c>
      <c r="BH13" s="611"/>
      <c r="BI13" s="611"/>
      <c r="BJ13" s="611"/>
      <c r="BK13" s="611"/>
      <c r="BL13" s="611"/>
      <c r="BM13" s="611"/>
      <c r="BN13" s="612"/>
      <c r="BO13" s="613">
        <v>46.4</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4461661</v>
      </c>
      <c r="CS13" s="611"/>
      <c r="CT13" s="611"/>
      <c r="CU13" s="611"/>
      <c r="CV13" s="611"/>
      <c r="CW13" s="611"/>
      <c r="CX13" s="611"/>
      <c r="CY13" s="612"/>
      <c r="CZ13" s="613">
        <v>11.1</v>
      </c>
      <c r="DA13" s="613"/>
      <c r="DB13" s="613"/>
      <c r="DC13" s="613"/>
      <c r="DD13" s="619">
        <v>2570848</v>
      </c>
      <c r="DE13" s="611"/>
      <c r="DF13" s="611"/>
      <c r="DG13" s="611"/>
      <c r="DH13" s="611"/>
      <c r="DI13" s="611"/>
      <c r="DJ13" s="611"/>
      <c r="DK13" s="611"/>
      <c r="DL13" s="611"/>
      <c r="DM13" s="611"/>
      <c r="DN13" s="611"/>
      <c r="DO13" s="611"/>
      <c r="DP13" s="612"/>
      <c r="DQ13" s="619">
        <v>2687153</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5361</v>
      </c>
      <c r="S14" s="611"/>
      <c r="T14" s="611"/>
      <c r="U14" s="611"/>
      <c r="V14" s="611"/>
      <c r="W14" s="611"/>
      <c r="X14" s="611"/>
      <c r="Y14" s="612"/>
      <c r="Z14" s="613">
        <v>0</v>
      </c>
      <c r="AA14" s="613"/>
      <c r="AB14" s="613"/>
      <c r="AC14" s="613"/>
      <c r="AD14" s="614">
        <v>5361</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348535</v>
      </c>
      <c r="BH14" s="611"/>
      <c r="BI14" s="611"/>
      <c r="BJ14" s="611"/>
      <c r="BK14" s="611"/>
      <c r="BL14" s="611"/>
      <c r="BM14" s="611"/>
      <c r="BN14" s="612"/>
      <c r="BO14" s="613">
        <v>2.2000000000000002</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1981001</v>
      </c>
      <c r="CS14" s="611"/>
      <c r="CT14" s="611"/>
      <c r="CU14" s="611"/>
      <c r="CV14" s="611"/>
      <c r="CW14" s="611"/>
      <c r="CX14" s="611"/>
      <c r="CY14" s="612"/>
      <c r="CZ14" s="613">
        <v>4.9000000000000004</v>
      </c>
      <c r="DA14" s="613"/>
      <c r="DB14" s="613"/>
      <c r="DC14" s="613"/>
      <c r="DD14" s="619">
        <v>380052</v>
      </c>
      <c r="DE14" s="611"/>
      <c r="DF14" s="611"/>
      <c r="DG14" s="611"/>
      <c r="DH14" s="611"/>
      <c r="DI14" s="611"/>
      <c r="DJ14" s="611"/>
      <c r="DK14" s="611"/>
      <c r="DL14" s="611"/>
      <c r="DM14" s="611"/>
      <c r="DN14" s="611"/>
      <c r="DO14" s="611"/>
      <c r="DP14" s="612"/>
      <c r="DQ14" s="619">
        <v>1517049</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649018</v>
      </c>
      <c r="BH15" s="611"/>
      <c r="BI15" s="611"/>
      <c r="BJ15" s="611"/>
      <c r="BK15" s="611"/>
      <c r="BL15" s="611"/>
      <c r="BM15" s="611"/>
      <c r="BN15" s="612"/>
      <c r="BO15" s="613">
        <v>4.0999999999999996</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6665709</v>
      </c>
      <c r="CS15" s="611"/>
      <c r="CT15" s="611"/>
      <c r="CU15" s="611"/>
      <c r="CV15" s="611"/>
      <c r="CW15" s="611"/>
      <c r="CX15" s="611"/>
      <c r="CY15" s="612"/>
      <c r="CZ15" s="613">
        <v>16.600000000000001</v>
      </c>
      <c r="DA15" s="613"/>
      <c r="DB15" s="613"/>
      <c r="DC15" s="613"/>
      <c r="DD15" s="619">
        <v>1951539</v>
      </c>
      <c r="DE15" s="611"/>
      <c r="DF15" s="611"/>
      <c r="DG15" s="611"/>
      <c r="DH15" s="611"/>
      <c r="DI15" s="611"/>
      <c r="DJ15" s="611"/>
      <c r="DK15" s="611"/>
      <c r="DL15" s="611"/>
      <c r="DM15" s="611"/>
      <c r="DN15" s="611"/>
      <c r="DO15" s="611"/>
      <c r="DP15" s="612"/>
      <c r="DQ15" s="619">
        <v>4042112</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61828</v>
      </c>
      <c r="S16" s="611"/>
      <c r="T16" s="611"/>
      <c r="U16" s="611"/>
      <c r="V16" s="611"/>
      <c r="W16" s="611"/>
      <c r="X16" s="611"/>
      <c r="Y16" s="612"/>
      <c r="Z16" s="613">
        <v>0.1</v>
      </c>
      <c r="AA16" s="613"/>
      <c r="AB16" s="613"/>
      <c r="AC16" s="613"/>
      <c r="AD16" s="614">
        <v>61828</v>
      </c>
      <c r="AE16" s="614"/>
      <c r="AF16" s="614"/>
      <c r="AG16" s="614"/>
      <c r="AH16" s="614"/>
      <c r="AI16" s="614"/>
      <c r="AJ16" s="614"/>
      <c r="AK16" s="614"/>
      <c r="AL16" s="615">
        <v>0.3</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568152</v>
      </c>
      <c r="CS16" s="611"/>
      <c r="CT16" s="611"/>
      <c r="CU16" s="611"/>
      <c r="CV16" s="611"/>
      <c r="CW16" s="611"/>
      <c r="CX16" s="611"/>
      <c r="CY16" s="612"/>
      <c r="CZ16" s="613">
        <v>1.4</v>
      </c>
      <c r="DA16" s="613"/>
      <c r="DB16" s="613"/>
      <c r="DC16" s="613"/>
      <c r="DD16" s="619" t="s">
        <v>122</v>
      </c>
      <c r="DE16" s="611"/>
      <c r="DF16" s="611"/>
      <c r="DG16" s="611"/>
      <c r="DH16" s="611"/>
      <c r="DI16" s="611"/>
      <c r="DJ16" s="611"/>
      <c r="DK16" s="611"/>
      <c r="DL16" s="611"/>
      <c r="DM16" s="611"/>
      <c r="DN16" s="611"/>
      <c r="DO16" s="611"/>
      <c r="DP16" s="612"/>
      <c r="DQ16" s="619">
        <v>174441</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236222</v>
      </c>
      <c r="S17" s="611"/>
      <c r="T17" s="611"/>
      <c r="U17" s="611"/>
      <c r="V17" s="611"/>
      <c r="W17" s="611"/>
      <c r="X17" s="611"/>
      <c r="Y17" s="612"/>
      <c r="Z17" s="613">
        <v>0.6</v>
      </c>
      <c r="AA17" s="613"/>
      <c r="AB17" s="613"/>
      <c r="AC17" s="613"/>
      <c r="AD17" s="614">
        <v>236222</v>
      </c>
      <c r="AE17" s="614"/>
      <c r="AF17" s="614"/>
      <c r="AG17" s="614"/>
      <c r="AH17" s="614"/>
      <c r="AI17" s="614"/>
      <c r="AJ17" s="614"/>
      <c r="AK17" s="614"/>
      <c r="AL17" s="615">
        <v>1.1000000000000001</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2859755</v>
      </c>
      <c r="CS17" s="611"/>
      <c r="CT17" s="611"/>
      <c r="CU17" s="611"/>
      <c r="CV17" s="611"/>
      <c r="CW17" s="611"/>
      <c r="CX17" s="611"/>
      <c r="CY17" s="612"/>
      <c r="CZ17" s="613">
        <v>7.1</v>
      </c>
      <c r="DA17" s="613"/>
      <c r="DB17" s="613"/>
      <c r="DC17" s="613"/>
      <c r="DD17" s="619" t="s">
        <v>122</v>
      </c>
      <c r="DE17" s="611"/>
      <c r="DF17" s="611"/>
      <c r="DG17" s="611"/>
      <c r="DH17" s="611"/>
      <c r="DI17" s="611"/>
      <c r="DJ17" s="611"/>
      <c r="DK17" s="611"/>
      <c r="DL17" s="611"/>
      <c r="DM17" s="611"/>
      <c r="DN17" s="611"/>
      <c r="DO17" s="611"/>
      <c r="DP17" s="612"/>
      <c r="DQ17" s="619">
        <v>2859755</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146522</v>
      </c>
      <c r="S18" s="611"/>
      <c r="T18" s="611"/>
      <c r="U18" s="611"/>
      <c r="V18" s="611"/>
      <c r="W18" s="611"/>
      <c r="X18" s="611"/>
      <c r="Y18" s="612"/>
      <c r="Z18" s="613">
        <v>0.3</v>
      </c>
      <c r="AA18" s="613"/>
      <c r="AB18" s="613"/>
      <c r="AC18" s="613"/>
      <c r="AD18" s="614">
        <v>146522</v>
      </c>
      <c r="AE18" s="614"/>
      <c r="AF18" s="614"/>
      <c r="AG18" s="614"/>
      <c r="AH18" s="614"/>
      <c r="AI18" s="614"/>
      <c r="AJ18" s="614"/>
      <c r="AK18" s="614"/>
      <c r="AL18" s="615">
        <v>0.7</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132880</v>
      </c>
      <c r="S19" s="611"/>
      <c r="T19" s="611"/>
      <c r="U19" s="611"/>
      <c r="V19" s="611"/>
      <c r="W19" s="611"/>
      <c r="X19" s="611"/>
      <c r="Y19" s="612"/>
      <c r="Z19" s="613">
        <v>0.3</v>
      </c>
      <c r="AA19" s="613"/>
      <c r="AB19" s="613"/>
      <c r="AC19" s="613"/>
      <c r="AD19" s="614">
        <v>132880</v>
      </c>
      <c r="AE19" s="614"/>
      <c r="AF19" s="614"/>
      <c r="AG19" s="614"/>
      <c r="AH19" s="614"/>
      <c r="AI19" s="614"/>
      <c r="AJ19" s="614"/>
      <c r="AK19" s="614"/>
      <c r="AL19" s="615">
        <v>0.6</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1343350</v>
      </c>
      <c r="BH19" s="611"/>
      <c r="BI19" s="611"/>
      <c r="BJ19" s="611"/>
      <c r="BK19" s="611"/>
      <c r="BL19" s="611"/>
      <c r="BM19" s="611"/>
      <c r="BN19" s="612"/>
      <c r="BO19" s="613">
        <v>8.6</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13642</v>
      </c>
      <c r="S20" s="611"/>
      <c r="T20" s="611"/>
      <c r="U20" s="611"/>
      <c r="V20" s="611"/>
      <c r="W20" s="611"/>
      <c r="X20" s="611"/>
      <c r="Y20" s="612"/>
      <c r="Z20" s="613">
        <v>0</v>
      </c>
      <c r="AA20" s="613"/>
      <c r="AB20" s="613"/>
      <c r="AC20" s="613"/>
      <c r="AD20" s="614">
        <v>13642</v>
      </c>
      <c r="AE20" s="614"/>
      <c r="AF20" s="614"/>
      <c r="AG20" s="614"/>
      <c r="AH20" s="614"/>
      <c r="AI20" s="614"/>
      <c r="AJ20" s="614"/>
      <c r="AK20" s="614"/>
      <c r="AL20" s="615">
        <v>0.1</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1343350</v>
      </c>
      <c r="BH20" s="611"/>
      <c r="BI20" s="611"/>
      <c r="BJ20" s="611"/>
      <c r="BK20" s="611"/>
      <c r="BL20" s="611"/>
      <c r="BM20" s="611"/>
      <c r="BN20" s="612"/>
      <c r="BO20" s="613">
        <v>8.6</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40236081</v>
      </c>
      <c r="CS20" s="611"/>
      <c r="CT20" s="611"/>
      <c r="CU20" s="611"/>
      <c r="CV20" s="611"/>
      <c r="CW20" s="611"/>
      <c r="CX20" s="611"/>
      <c r="CY20" s="612"/>
      <c r="CZ20" s="613">
        <v>100</v>
      </c>
      <c r="DA20" s="613"/>
      <c r="DB20" s="613"/>
      <c r="DC20" s="613"/>
      <c r="DD20" s="619">
        <v>5439209</v>
      </c>
      <c r="DE20" s="611"/>
      <c r="DF20" s="611"/>
      <c r="DG20" s="611"/>
      <c r="DH20" s="611"/>
      <c r="DI20" s="611"/>
      <c r="DJ20" s="611"/>
      <c r="DK20" s="611"/>
      <c r="DL20" s="611"/>
      <c r="DM20" s="611"/>
      <c r="DN20" s="611"/>
      <c r="DO20" s="611"/>
      <c r="DP20" s="612"/>
      <c r="DQ20" s="619">
        <v>26401937</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3587390</v>
      </c>
      <c r="S21" s="611"/>
      <c r="T21" s="611"/>
      <c r="U21" s="611"/>
      <c r="V21" s="611"/>
      <c r="W21" s="611"/>
      <c r="X21" s="611"/>
      <c r="Y21" s="612"/>
      <c r="Z21" s="613">
        <v>8.5</v>
      </c>
      <c r="AA21" s="613"/>
      <c r="AB21" s="613"/>
      <c r="AC21" s="613"/>
      <c r="AD21" s="614">
        <v>3045662</v>
      </c>
      <c r="AE21" s="614"/>
      <c r="AF21" s="614"/>
      <c r="AG21" s="614"/>
      <c r="AH21" s="614"/>
      <c r="AI21" s="614"/>
      <c r="AJ21" s="614"/>
      <c r="AK21" s="614"/>
      <c r="AL21" s="615">
        <v>14.5</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3045662</v>
      </c>
      <c r="S22" s="611"/>
      <c r="T22" s="611"/>
      <c r="U22" s="611"/>
      <c r="V22" s="611"/>
      <c r="W22" s="611"/>
      <c r="X22" s="611"/>
      <c r="Y22" s="612"/>
      <c r="Z22" s="613">
        <v>7.3</v>
      </c>
      <c r="AA22" s="613"/>
      <c r="AB22" s="613"/>
      <c r="AC22" s="613"/>
      <c r="AD22" s="614">
        <v>3045662</v>
      </c>
      <c r="AE22" s="614"/>
      <c r="AF22" s="614"/>
      <c r="AG22" s="614"/>
      <c r="AH22" s="614"/>
      <c r="AI22" s="614"/>
      <c r="AJ22" s="614"/>
      <c r="AK22" s="614"/>
      <c r="AL22" s="615">
        <v>14.5</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541707</v>
      </c>
      <c r="S23" s="611"/>
      <c r="T23" s="611"/>
      <c r="U23" s="611"/>
      <c r="V23" s="611"/>
      <c r="W23" s="611"/>
      <c r="X23" s="611"/>
      <c r="Y23" s="612"/>
      <c r="Z23" s="613">
        <v>1.3</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1343350</v>
      </c>
      <c r="BH23" s="611"/>
      <c r="BI23" s="611"/>
      <c r="BJ23" s="611"/>
      <c r="BK23" s="611"/>
      <c r="BL23" s="611"/>
      <c r="BM23" s="611"/>
      <c r="BN23" s="612"/>
      <c r="BO23" s="613">
        <v>8.6</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v>21</v>
      </c>
      <c r="S24" s="611"/>
      <c r="T24" s="611"/>
      <c r="U24" s="611"/>
      <c r="V24" s="611"/>
      <c r="W24" s="611"/>
      <c r="X24" s="611"/>
      <c r="Y24" s="612"/>
      <c r="Z24" s="613">
        <v>0</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16832070</v>
      </c>
      <c r="CS24" s="600"/>
      <c r="CT24" s="600"/>
      <c r="CU24" s="600"/>
      <c r="CV24" s="600"/>
      <c r="CW24" s="600"/>
      <c r="CX24" s="600"/>
      <c r="CY24" s="601"/>
      <c r="CZ24" s="604">
        <v>41.8</v>
      </c>
      <c r="DA24" s="605"/>
      <c r="DB24" s="605"/>
      <c r="DC24" s="621"/>
      <c r="DD24" s="645">
        <v>10411073</v>
      </c>
      <c r="DE24" s="600"/>
      <c r="DF24" s="600"/>
      <c r="DG24" s="600"/>
      <c r="DH24" s="600"/>
      <c r="DI24" s="600"/>
      <c r="DJ24" s="600"/>
      <c r="DK24" s="601"/>
      <c r="DL24" s="645">
        <v>9275909</v>
      </c>
      <c r="DM24" s="600"/>
      <c r="DN24" s="600"/>
      <c r="DO24" s="600"/>
      <c r="DP24" s="600"/>
      <c r="DQ24" s="600"/>
      <c r="DR24" s="600"/>
      <c r="DS24" s="600"/>
      <c r="DT24" s="600"/>
      <c r="DU24" s="600"/>
      <c r="DV24" s="601"/>
      <c r="DW24" s="604">
        <v>43.6</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22624871</v>
      </c>
      <c r="S25" s="611"/>
      <c r="T25" s="611"/>
      <c r="U25" s="611"/>
      <c r="V25" s="611"/>
      <c r="W25" s="611"/>
      <c r="X25" s="611"/>
      <c r="Y25" s="612"/>
      <c r="Z25" s="613">
        <v>53.9</v>
      </c>
      <c r="AA25" s="613"/>
      <c r="AB25" s="613"/>
      <c r="AC25" s="613"/>
      <c r="AD25" s="614">
        <v>20739793</v>
      </c>
      <c r="AE25" s="614"/>
      <c r="AF25" s="614"/>
      <c r="AG25" s="614"/>
      <c r="AH25" s="614"/>
      <c r="AI25" s="614"/>
      <c r="AJ25" s="614"/>
      <c r="AK25" s="614"/>
      <c r="AL25" s="615">
        <v>98.5</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5264513</v>
      </c>
      <c r="CS25" s="642"/>
      <c r="CT25" s="642"/>
      <c r="CU25" s="642"/>
      <c r="CV25" s="642"/>
      <c r="CW25" s="642"/>
      <c r="CX25" s="642"/>
      <c r="CY25" s="643"/>
      <c r="CZ25" s="615">
        <v>13.1</v>
      </c>
      <c r="DA25" s="640"/>
      <c r="DB25" s="640"/>
      <c r="DC25" s="644"/>
      <c r="DD25" s="619">
        <v>4668350</v>
      </c>
      <c r="DE25" s="642"/>
      <c r="DF25" s="642"/>
      <c r="DG25" s="642"/>
      <c r="DH25" s="642"/>
      <c r="DI25" s="642"/>
      <c r="DJ25" s="642"/>
      <c r="DK25" s="643"/>
      <c r="DL25" s="619">
        <v>4118114</v>
      </c>
      <c r="DM25" s="642"/>
      <c r="DN25" s="642"/>
      <c r="DO25" s="642"/>
      <c r="DP25" s="642"/>
      <c r="DQ25" s="642"/>
      <c r="DR25" s="642"/>
      <c r="DS25" s="642"/>
      <c r="DT25" s="642"/>
      <c r="DU25" s="642"/>
      <c r="DV25" s="643"/>
      <c r="DW25" s="615">
        <v>19.399999999999999</v>
      </c>
      <c r="DX25" s="640"/>
      <c r="DY25" s="640"/>
      <c r="DZ25" s="640"/>
      <c r="EA25" s="640"/>
      <c r="EB25" s="640"/>
      <c r="EC25" s="641"/>
    </row>
    <row r="26" spans="2:133" ht="11.25" customHeight="1" x14ac:dyDescent="0.2">
      <c r="B26" s="607" t="s">
        <v>283</v>
      </c>
      <c r="C26" s="608"/>
      <c r="D26" s="608"/>
      <c r="E26" s="608"/>
      <c r="F26" s="608"/>
      <c r="G26" s="608"/>
      <c r="H26" s="608"/>
      <c r="I26" s="608"/>
      <c r="J26" s="608"/>
      <c r="K26" s="608"/>
      <c r="L26" s="608"/>
      <c r="M26" s="608"/>
      <c r="N26" s="608"/>
      <c r="O26" s="608"/>
      <c r="P26" s="608"/>
      <c r="Q26" s="609"/>
      <c r="R26" s="610">
        <v>15144</v>
      </c>
      <c r="S26" s="611"/>
      <c r="T26" s="611"/>
      <c r="U26" s="611"/>
      <c r="V26" s="611"/>
      <c r="W26" s="611"/>
      <c r="X26" s="611"/>
      <c r="Y26" s="612"/>
      <c r="Z26" s="613">
        <v>0</v>
      </c>
      <c r="AA26" s="613"/>
      <c r="AB26" s="613"/>
      <c r="AC26" s="613"/>
      <c r="AD26" s="614">
        <v>15144</v>
      </c>
      <c r="AE26" s="614"/>
      <c r="AF26" s="614"/>
      <c r="AG26" s="614"/>
      <c r="AH26" s="614"/>
      <c r="AI26" s="614"/>
      <c r="AJ26" s="614"/>
      <c r="AK26" s="614"/>
      <c r="AL26" s="615">
        <v>0.1</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2946440</v>
      </c>
      <c r="CS26" s="611"/>
      <c r="CT26" s="611"/>
      <c r="CU26" s="611"/>
      <c r="CV26" s="611"/>
      <c r="CW26" s="611"/>
      <c r="CX26" s="611"/>
      <c r="CY26" s="612"/>
      <c r="CZ26" s="615">
        <v>7.3</v>
      </c>
      <c r="DA26" s="640"/>
      <c r="DB26" s="640"/>
      <c r="DC26" s="644"/>
      <c r="DD26" s="619">
        <v>2350277</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2">
      <c r="B27" s="607" t="s">
        <v>286</v>
      </c>
      <c r="C27" s="608"/>
      <c r="D27" s="608"/>
      <c r="E27" s="608"/>
      <c r="F27" s="608"/>
      <c r="G27" s="608"/>
      <c r="H27" s="608"/>
      <c r="I27" s="608"/>
      <c r="J27" s="608"/>
      <c r="K27" s="608"/>
      <c r="L27" s="608"/>
      <c r="M27" s="608"/>
      <c r="N27" s="608"/>
      <c r="O27" s="608"/>
      <c r="P27" s="608"/>
      <c r="Q27" s="609"/>
      <c r="R27" s="610">
        <v>511876</v>
      </c>
      <c r="S27" s="611"/>
      <c r="T27" s="611"/>
      <c r="U27" s="611"/>
      <c r="V27" s="611"/>
      <c r="W27" s="611"/>
      <c r="X27" s="611"/>
      <c r="Y27" s="612"/>
      <c r="Z27" s="613">
        <v>1.2</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15691996</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8707802</v>
      </c>
      <c r="CS27" s="642"/>
      <c r="CT27" s="642"/>
      <c r="CU27" s="642"/>
      <c r="CV27" s="642"/>
      <c r="CW27" s="642"/>
      <c r="CX27" s="642"/>
      <c r="CY27" s="643"/>
      <c r="CZ27" s="615">
        <v>21.6</v>
      </c>
      <c r="DA27" s="640"/>
      <c r="DB27" s="640"/>
      <c r="DC27" s="644"/>
      <c r="DD27" s="619">
        <v>2882968</v>
      </c>
      <c r="DE27" s="642"/>
      <c r="DF27" s="642"/>
      <c r="DG27" s="642"/>
      <c r="DH27" s="642"/>
      <c r="DI27" s="642"/>
      <c r="DJ27" s="642"/>
      <c r="DK27" s="643"/>
      <c r="DL27" s="619">
        <v>2319969</v>
      </c>
      <c r="DM27" s="642"/>
      <c r="DN27" s="642"/>
      <c r="DO27" s="642"/>
      <c r="DP27" s="642"/>
      <c r="DQ27" s="642"/>
      <c r="DR27" s="642"/>
      <c r="DS27" s="642"/>
      <c r="DT27" s="642"/>
      <c r="DU27" s="642"/>
      <c r="DV27" s="643"/>
      <c r="DW27" s="615">
        <v>10.9</v>
      </c>
      <c r="DX27" s="640"/>
      <c r="DY27" s="640"/>
      <c r="DZ27" s="640"/>
      <c r="EA27" s="640"/>
      <c r="EB27" s="640"/>
      <c r="EC27" s="641"/>
    </row>
    <row r="28" spans="2:133" ht="11.25" customHeight="1" x14ac:dyDescent="0.2">
      <c r="B28" s="607" t="s">
        <v>289</v>
      </c>
      <c r="C28" s="608"/>
      <c r="D28" s="608"/>
      <c r="E28" s="608"/>
      <c r="F28" s="608"/>
      <c r="G28" s="608"/>
      <c r="H28" s="608"/>
      <c r="I28" s="608"/>
      <c r="J28" s="608"/>
      <c r="K28" s="608"/>
      <c r="L28" s="608"/>
      <c r="M28" s="608"/>
      <c r="N28" s="608"/>
      <c r="O28" s="608"/>
      <c r="P28" s="608"/>
      <c r="Q28" s="609"/>
      <c r="R28" s="610">
        <v>357565</v>
      </c>
      <c r="S28" s="611"/>
      <c r="T28" s="611"/>
      <c r="U28" s="611"/>
      <c r="V28" s="611"/>
      <c r="W28" s="611"/>
      <c r="X28" s="611"/>
      <c r="Y28" s="612"/>
      <c r="Z28" s="613">
        <v>0.9</v>
      </c>
      <c r="AA28" s="613"/>
      <c r="AB28" s="613"/>
      <c r="AC28" s="613"/>
      <c r="AD28" s="614">
        <v>99553</v>
      </c>
      <c r="AE28" s="614"/>
      <c r="AF28" s="614"/>
      <c r="AG28" s="614"/>
      <c r="AH28" s="614"/>
      <c r="AI28" s="614"/>
      <c r="AJ28" s="614"/>
      <c r="AK28" s="614"/>
      <c r="AL28" s="615">
        <v>0.5</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2859755</v>
      </c>
      <c r="CS28" s="611"/>
      <c r="CT28" s="611"/>
      <c r="CU28" s="611"/>
      <c r="CV28" s="611"/>
      <c r="CW28" s="611"/>
      <c r="CX28" s="611"/>
      <c r="CY28" s="612"/>
      <c r="CZ28" s="615">
        <v>7.1</v>
      </c>
      <c r="DA28" s="640"/>
      <c r="DB28" s="640"/>
      <c r="DC28" s="644"/>
      <c r="DD28" s="619">
        <v>2859755</v>
      </c>
      <c r="DE28" s="611"/>
      <c r="DF28" s="611"/>
      <c r="DG28" s="611"/>
      <c r="DH28" s="611"/>
      <c r="DI28" s="611"/>
      <c r="DJ28" s="611"/>
      <c r="DK28" s="612"/>
      <c r="DL28" s="619">
        <v>2837826</v>
      </c>
      <c r="DM28" s="611"/>
      <c r="DN28" s="611"/>
      <c r="DO28" s="611"/>
      <c r="DP28" s="611"/>
      <c r="DQ28" s="611"/>
      <c r="DR28" s="611"/>
      <c r="DS28" s="611"/>
      <c r="DT28" s="611"/>
      <c r="DU28" s="611"/>
      <c r="DV28" s="612"/>
      <c r="DW28" s="615">
        <v>13.3</v>
      </c>
      <c r="DX28" s="640"/>
      <c r="DY28" s="640"/>
      <c r="DZ28" s="640"/>
      <c r="EA28" s="640"/>
      <c r="EB28" s="640"/>
      <c r="EC28" s="641"/>
    </row>
    <row r="29" spans="2:133" ht="11.25" customHeight="1" x14ac:dyDescent="0.2">
      <c r="B29" s="607" t="s">
        <v>291</v>
      </c>
      <c r="C29" s="608"/>
      <c r="D29" s="608"/>
      <c r="E29" s="608"/>
      <c r="F29" s="608"/>
      <c r="G29" s="608"/>
      <c r="H29" s="608"/>
      <c r="I29" s="608"/>
      <c r="J29" s="608"/>
      <c r="K29" s="608"/>
      <c r="L29" s="608"/>
      <c r="M29" s="608"/>
      <c r="N29" s="608"/>
      <c r="O29" s="608"/>
      <c r="P29" s="608"/>
      <c r="Q29" s="609"/>
      <c r="R29" s="610">
        <v>46612</v>
      </c>
      <c r="S29" s="611"/>
      <c r="T29" s="611"/>
      <c r="U29" s="611"/>
      <c r="V29" s="611"/>
      <c r="W29" s="611"/>
      <c r="X29" s="611"/>
      <c r="Y29" s="612"/>
      <c r="Z29" s="613">
        <v>0.1</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2859755</v>
      </c>
      <c r="CS29" s="642"/>
      <c r="CT29" s="642"/>
      <c r="CU29" s="642"/>
      <c r="CV29" s="642"/>
      <c r="CW29" s="642"/>
      <c r="CX29" s="642"/>
      <c r="CY29" s="643"/>
      <c r="CZ29" s="615">
        <v>7.1</v>
      </c>
      <c r="DA29" s="640"/>
      <c r="DB29" s="640"/>
      <c r="DC29" s="644"/>
      <c r="DD29" s="619">
        <v>2859755</v>
      </c>
      <c r="DE29" s="642"/>
      <c r="DF29" s="642"/>
      <c r="DG29" s="642"/>
      <c r="DH29" s="642"/>
      <c r="DI29" s="642"/>
      <c r="DJ29" s="642"/>
      <c r="DK29" s="643"/>
      <c r="DL29" s="619">
        <v>2837826</v>
      </c>
      <c r="DM29" s="642"/>
      <c r="DN29" s="642"/>
      <c r="DO29" s="642"/>
      <c r="DP29" s="642"/>
      <c r="DQ29" s="642"/>
      <c r="DR29" s="642"/>
      <c r="DS29" s="642"/>
      <c r="DT29" s="642"/>
      <c r="DU29" s="642"/>
      <c r="DV29" s="643"/>
      <c r="DW29" s="615">
        <v>13.3</v>
      </c>
      <c r="DX29" s="640"/>
      <c r="DY29" s="640"/>
      <c r="DZ29" s="640"/>
      <c r="EA29" s="640"/>
      <c r="EB29" s="640"/>
      <c r="EC29" s="641"/>
    </row>
    <row r="30" spans="2:133" ht="11.25" customHeight="1" x14ac:dyDescent="0.2">
      <c r="B30" s="607" t="s">
        <v>293</v>
      </c>
      <c r="C30" s="608"/>
      <c r="D30" s="608"/>
      <c r="E30" s="608"/>
      <c r="F30" s="608"/>
      <c r="G30" s="608"/>
      <c r="H30" s="608"/>
      <c r="I30" s="608"/>
      <c r="J30" s="608"/>
      <c r="K30" s="608"/>
      <c r="L30" s="608"/>
      <c r="M30" s="608"/>
      <c r="N30" s="608"/>
      <c r="O30" s="608"/>
      <c r="P30" s="608"/>
      <c r="Q30" s="609"/>
      <c r="R30" s="610">
        <v>7244154</v>
      </c>
      <c r="S30" s="611"/>
      <c r="T30" s="611"/>
      <c r="U30" s="611"/>
      <c r="V30" s="611"/>
      <c r="W30" s="611"/>
      <c r="X30" s="611"/>
      <c r="Y30" s="612"/>
      <c r="Z30" s="613">
        <v>17.3</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2772597</v>
      </c>
      <c r="CS30" s="611"/>
      <c r="CT30" s="611"/>
      <c r="CU30" s="611"/>
      <c r="CV30" s="611"/>
      <c r="CW30" s="611"/>
      <c r="CX30" s="611"/>
      <c r="CY30" s="612"/>
      <c r="CZ30" s="615">
        <v>6.9</v>
      </c>
      <c r="DA30" s="640"/>
      <c r="DB30" s="640"/>
      <c r="DC30" s="644"/>
      <c r="DD30" s="619">
        <v>2772597</v>
      </c>
      <c r="DE30" s="611"/>
      <c r="DF30" s="611"/>
      <c r="DG30" s="611"/>
      <c r="DH30" s="611"/>
      <c r="DI30" s="611"/>
      <c r="DJ30" s="611"/>
      <c r="DK30" s="612"/>
      <c r="DL30" s="619">
        <v>2750777</v>
      </c>
      <c r="DM30" s="611"/>
      <c r="DN30" s="611"/>
      <c r="DO30" s="611"/>
      <c r="DP30" s="611"/>
      <c r="DQ30" s="611"/>
      <c r="DR30" s="611"/>
      <c r="DS30" s="611"/>
      <c r="DT30" s="611"/>
      <c r="DU30" s="611"/>
      <c r="DV30" s="612"/>
      <c r="DW30" s="615">
        <v>12.9</v>
      </c>
      <c r="DX30" s="640"/>
      <c r="DY30" s="640"/>
      <c r="DZ30" s="640"/>
      <c r="EA30" s="640"/>
      <c r="EB30" s="640"/>
      <c r="EC30" s="641"/>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99.3</v>
      </c>
      <c r="BH31" s="654"/>
      <c r="BI31" s="654"/>
      <c r="BJ31" s="654"/>
      <c r="BK31" s="654"/>
      <c r="BL31" s="654"/>
      <c r="BM31" s="605">
        <v>97.9</v>
      </c>
      <c r="BN31" s="654"/>
      <c r="BO31" s="654"/>
      <c r="BP31" s="654"/>
      <c r="BQ31" s="655"/>
      <c r="BR31" s="666">
        <v>99.1</v>
      </c>
      <c r="BS31" s="654"/>
      <c r="BT31" s="654"/>
      <c r="BU31" s="654"/>
      <c r="BV31" s="654"/>
      <c r="BW31" s="654"/>
      <c r="BX31" s="605">
        <v>97.2</v>
      </c>
      <c r="BY31" s="654"/>
      <c r="BZ31" s="654"/>
      <c r="CA31" s="654"/>
      <c r="CB31" s="655"/>
      <c r="CD31" s="648"/>
      <c r="CE31" s="649"/>
      <c r="CF31" s="607" t="s">
        <v>300</v>
      </c>
      <c r="CG31" s="608"/>
      <c r="CH31" s="608"/>
      <c r="CI31" s="608"/>
      <c r="CJ31" s="608"/>
      <c r="CK31" s="608"/>
      <c r="CL31" s="608"/>
      <c r="CM31" s="608"/>
      <c r="CN31" s="608"/>
      <c r="CO31" s="608"/>
      <c r="CP31" s="608"/>
      <c r="CQ31" s="609"/>
      <c r="CR31" s="610">
        <v>87158</v>
      </c>
      <c r="CS31" s="642"/>
      <c r="CT31" s="642"/>
      <c r="CU31" s="642"/>
      <c r="CV31" s="642"/>
      <c r="CW31" s="642"/>
      <c r="CX31" s="642"/>
      <c r="CY31" s="643"/>
      <c r="CZ31" s="615">
        <v>0.2</v>
      </c>
      <c r="DA31" s="640"/>
      <c r="DB31" s="640"/>
      <c r="DC31" s="644"/>
      <c r="DD31" s="619">
        <v>87158</v>
      </c>
      <c r="DE31" s="642"/>
      <c r="DF31" s="642"/>
      <c r="DG31" s="642"/>
      <c r="DH31" s="642"/>
      <c r="DI31" s="642"/>
      <c r="DJ31" s="642"/>
      <c r="DK31" s="643"/>
      <c r="DL31" s="619">
        <v>87049</v>
      </c>
      <c r="DM31" s="642"/>
      <c r="DN31" s="642"/>
      <c r="DO31" s="642"/>
      <c r="DP31" s="642"/>
      <c r="DQ31" s="642"/>
      <c r="DR31" s="642"/>
      <c r="DS31" s="642"/>
      <c r="DT31" s="642"/>
      <c r="DU31" s="642"/>
      <c r="DV31" s="643"/>
      <c r="DW31" s="615">
        <v>0.4</v>
      </c>
      <c r="DX31" s="640"/>
      <c r="DY31" s="640"/>
      <c r="DZ31" s="640"/>
      <c r="EA31" s="640"/>
      <c r="EB31" s="640"/>
      <c r="EC31" s="641"/>
    </row>
    <row r="32" spans="2:133" ht="11.25" customHeight="1" x14ac:dyDescent="0.2">
      <c r="B32" s="607" t="s">
        <v>301</v>
      </c>
      <c r="C32" s="608"/>
      <c r="D32" s="608"/>
      <c r="E32" s="608"/>
      <c r="F32" s="608"/>
      <c r="G32" s="608"/>
      <c r="H32" s="608"/>
      <c r="I32" s="608"/>
      <c r="J32" s="608"/>
      <c r="K32" s="608"/>
      <c r="L32" s="608"/>
      <c r="M32" s="608"/>
      <c r="N32" s="608"/>
      <c r="O32" s="608"/>
      <c r="P32" s="608"/>
      <c r="Q32" s="609"/>
      <c r="R32" s="610">
        <v>2824403</v>
      </c>
      <c r="S32" s="611"/>
      <c r="T32" s="611"/>
      <c r="U32" s="611"/>
      <c r="V32" s="611"/>
      <c r="W32" s="611"/>
      <c r="X32" s="611"/>
      <c r="Y32" s="612"/>
      <c r="Z32" s="613">
        <v>6.7</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v>
      </c>
      <c r="BH32" s="642"/>
      <c r="BI32" s="642"/>
      <c r="BJ32" s="642"/>
      <c r="BK32" s="642"/>
      <c r="BL32" s="642"/>
      <c r="BM32" s="616">
        <v>97.1</v>
      </c>
      <c r="BN32" s="642"/>
      <c r="BO32" s="642"/>
      <c r="BP32" s="642"/>
      <c r="BQ32" s="665"/>
      <c r="BR32" s="667">
        <v>99</v>
      </c>
      <c r="BS32" s="642"/>
      <c r="BT32" s="642"/>
      <c r="BU32" s="642"/>
      <c r="BV32" s="642"/>
      <c r="BW32" s="642"/>
      <c r="BX32" s="616">
        <v>96.2</v>
      </c>
      <c r="BY32" s="642"/>
      <c r="BZ32" s="642"/>
      <c r="CA32" s="642"/>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4"/>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2">
      <c r="B33" s="607" t="s">
        <v>305</v>
      </c>
      <c r="C33" s="608"/>
      <c r="D33" s="608"/>
      <c r="E33" s="608"/>
      <c r="F33" s="608"/>
      <c r="G33" s="608"/>
      <c r="H33" s="608"/>
      <c r="I33" s="608"/>
      <c r="J33" s="608"/>
      <c r="K33" s="608"/>
      <c r="L33" s="608"/>
      <c r="M33" s="608"/>
      <c r="N33" s="608"/>
      <c r="O33" s="608"/>
      <c r="P33" s="608"/>
      <c r="Q33" s="609"/>
      <c r="R33" s="610">
        <v>162370</v>
      </c>
      <c r="S33" s="611"/>
      <c r="T33" s="611"/>
      <c r="U33" s="611"/>
      <c r="V33" s="611"/>
      <c r="W33" s="611"/>
      <c r="X33" s="611"/>
      <c r="Y33" s="612"/>
      <c r="Z33" s="613">
        <v>0.4</v>
      </c>
      <c r="AA33" s="613"/>
      <c r="AB33" s="613"/>
      <c r="AC33" s="613"/>
      <c r="AD33" s="614">
        <v>15903</v>
      </c>
      <c r="AE33" s="614"/>
      <c r="AF33" s="614"/>
      <c r="AG33" s="614"/>
      <c r="AH33" s="614"/>
      <c r="AI33" s="614"/>
      <c r="AJ33" s="614"/>
      <c r="AK33" s="614"/>
      <c r="AL33" s="615">
        <v>0.1</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99.4</v>
      </c>
      <c r="BH33" s="669"/>
      <c r="BI33" s="669"/>
      <c r="BJ33" s="669"/>
      <c r="BK33" s="669"/>
      <c r="BL33" s="669"/>
      <c r="BM33" s="670">
        <v>98.5</v>
      </c>
      <c r="BN33" s="669"/>
      <c r="BO33" s="669"/>
      <c r="BP33" s="669"/>
      <c r="BQ33" s="671"/>
      <c r="BR33" s="668">
        <v>99.2</v>
      </c>
      <c r="BS33" s="669"/>
      <c r="BT33" s="669"/>
      <c r="BU33" s="669"/>
      <c r="BV33" s="669"/>
      <c r="BW33" s="669"/>
      <c r="BX33" s="670">
        <v>97.7</v>
      </c>
      <c r="BY33" s="669"/>
      <c r="BZ33" s="669"/>
      <c r="CA33" s="669"/>
      <c r="CB33" s="671"/>
      <c r="CD33" s="607" t="s">
        <v>307</v>
      </c>
      <c r="CE33" s="608"/>
      <c r="CF33" s="608"/>
      <c r="CG33" s="608"/>
      <c r="CH33" s="608"/>
      <c r="CI33" s="608"/>
      <c r="CJ33" s="608"/>
      <c r="CK33" s="608"/>
      <c r="CL33" s="608"/>
      <c r="CM33" s="608"/>
      <c r="CN33" s="608"/>
      <c r="CO33" s="608"/>
      <c r="CP33" s="608"/>
      <c r="CQ33" s="609"/>
      <c r="CR33" s="610">
        <v>17396650</v>
      </c>
      <c r="CS33" s="642"/>
      <c r="CT33" s="642"/>
      <c r="CU33" s="642"/>
      <c r="CV33" s="642"/>
      <c r="CW33" s="642"/>
      <c r="CX33" s="642"/>
      <c r="CY33" s="643"/>
      <c r="CZ33" s="615">
        <v>43.2</v>
      </c>
      <c r="DA33" s="640"/>
      <c r="DB33" s="640"/>
      <c r="DC33" s="644"/>
      <c r="DD33" s="619">
        <v>14510239</v>
      </c>
      <c r="DE33" s="642"/>
      <c r="DF33" s="642"/>
      <c r="DG33" s="642"/>
      <c r="DH33" s="642"/>
      <c r="DI33" s="642"/>
      <c r="DJ33" s="642"/>
      <c r="DK33" s="643"/>
      <c r="DL33" s="619">
        <v>10451823</v>
      </c>
      <c r="DM33" s="642"/>
      <c r="DN33" s="642"/>
      <c r="DO33" s="642"/>
      <c r="DP33" s="642"/>
      <c r="DQ33" s="642"/>
      <c r="DR33" s="642"/>
      <c r="DS33" s="642"/>
      <c r="DT33" s="642"/>
      <c r="DU33" s="642"/>
      <c r="DV33" s="643"/>
      <c r="DW33" s="615">
        <v>49.1</v>
      </c>
      <c r="DX33" s="640"/>
      <c r="DY33" s="640"/>
      <c r="DZ33" s="640"/>
      <c r="EA33" s="640"/>
      <c r="EB33" s="640"/>
      <c r="EC33" s="641"/>
    </row>
    <row r="34" spans="2:133" ht="11.25" customHeight="1" x14ac:dyDescent="0.2">
      <c r="B34" s="607" t="s">
        <v>308</v>
      </c>
      <c r="C34" s="608"/>
      <c r="D34" s="608"/>
      <c r="E34" s="608"/>
      <c r="F34" s="608"/>
      <c r="G34" s="608"/>
      <c r="H34" s="608"/>
      <c r="I34" s="608"/>
      <c r="J34" s="608"/>
      <c r="K34" s="608"/>
      <c r="L34" s="608"/>
      <c r="M34" s="608"/>
      <c r="N34" s="608"/>
      <c r="O34" s="608"/>
      <c r="P34" s="608"/>
      <c r="Q34" s="609"/>
      <c r="R34" s="610">
        <v>1338193</v>
      </c>
      <c r="S34" s="611"/>
      <c r="T34" s="611"/>
      <c r="U34" s="611"/>
      <c r="V34" s="611"/>
      <c r="W34" s="611"/>
      <c r="X34" s="611"/>
      <c r="Y34" s="612"/>
      <c r="Z34" s="613">
        <v>3.2</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7153751</v>
      </c>
      <c r="CS34" s="611"/>
      <c r="CT34" s="611"/>
      <c r="CU34" s="611"/>
      <c r="CV34" s="611"/>
      <c r="CW34" s="611"/>
      <c r="CX34" s="611"/>
      <c r="CY34" s="612"/>
      <c r="CZ34" s="615">
        <v>17.8</v>
      </c>
      <c r="DA34" s="640"/>
      <c r="DB34" s="640"/>
      <c r="DC34" s="644"/>
      <c r="DD34" s="619">
        <v>5394688</v>
      </c>
      <c r="DE34" s="611"/>
      <c r="DF34" s="611"/>
      <c r="DG34" s="611"/>
      <c r="DH34" s="611"/>
      <c r="DI34" s="611"/>
      <c r="DJ34" s="611"/>
      <c r="DK34" s="612"/>
      <c r="DL34" s="619">
        <v>3887355</v>
      </c>
      <c r="DM34" s="611"/>
      <c r="DN34" s="611"/>
      <c r="DO34" s="611"/>
      <c r="DP34" s="611"/>
      <c r="DQ34" s="611"/>
      <c r="DR34" s="611"/>
      <c r="DS34" s="611"/>
      <c r="DT34" s="611"/>
      <c r="DU34" s="611"/>
      <c r="DV34" s="612"/>
      <c r="DW34" s="615">
        <v>18.3</v>
      </c>
      <c r="DX34" s="640"/>
      <c r="DY34" s="640"/>
      <c r="DZ34" s="640"/>
      <c r="EA34" s="640"/>
      <c r="EB34" s="640"/>
      <c r="EC34" s="641"/>
    </row>
    <row r="35" spans="2:133" ht="11.25" customHeight="1" x14ac:dyDescent="0.2">
      <c r="B35" s="607" t="s">
        <v>310</v>
      </c>
      <c r="C35" s="608"/>
      <c r="D35" s="608"/>
      <c r="E35" s="608"/>
      <c r="F35" s="608"/>
      <c r="G35" s="608"/>
      <c r="H35" s="608"/>
      <c r="I35" s="608"/>
      <c r="J35" s="608"/>
      <c r="K35" s="608"/>
      <c r="L35" s="608"/>
      <c r="M35" s="608"/>
      <c r="N35" s="608"/>
      <c r="O35" s="608"/>
      <c r="P35" s="608"/>
      <c r="Q35" s="609"/>
      <c r="R35" s="610">
        <v>858266</v>
      </c>
      <c r="S35" s="611"/>
      <c r="T35" s="611"/>
      <c r="U35" s="611"/>
      <c r="V35" s="611"/>
      <c r="W35" s="611"/>
      <c r="X35" s="611"/>
      <c r="Y35" s="612"/>
      <c r="Z35" s="613">
        <v>2</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343261</v>
      </c>
      <c r="CS35" s="642"/>
      <c r="CT35" s="642"/>
      <c r="CU35" s="642"/>
      <c r="CV35" s="642"/>
      <c r="CW35" s="642"/>
      <c r="CX35" s="642"/>
      <c r="CY35" s="643"/>
      <c r="CZ35" s="615">
        <v>0.9</v>
      </c>
      <c r="DA35" s="640"/>
      <c r="DB35" s="640"/>
      <c r="DC35" s="644"/>
      <c r="DD35" s="619">
        <v>340789</v>
      </c>
      <c r="DE35" s="642"/>
      <c r="DF35" s="642"/>
      <c r="DG35" s="642"/>
      <c r="DH35" s="642"/>
      <c r="DI35" s="642"/>
      <c r="DJ35" s="642"/>
      <c r="DK35" s="643"/>
      <c r="DL35" s="619">
        <v>243491</v>
      </c>
      <c r="DM35" s="642"/>
      <c r="DN35" s="642"/>
      <c r="DO35" s="642"/>
      <c r="DP35" s="642"/>
      <c r="DQ35" s="642"/>
      <c r="DR35" s="642"/>
      <c r="DS35" s="642"/>
      <c r="DT35" s="642"/>
      <c r="DU35" s="642"/>
      <c r="DV35" s="643"/>
      <c r="DW35" s="615">
        <v>1.1000000000000001</v>
      </c>
      <c r="DX35" s="640"/>
      <c r="DY35" s="640"/>
      <c r="DZ35" s="640"/>
      <c r="EA35" s="640"/>
      <c r="EB35" s="640"/>
      <c r="EC35" s="641"/>
    </row>
    <row r="36" spans="2:133" ht="11.25" customHeight="1" x14ac:dyDescent="0.2">
      <c r="B36" s="607" t="s">
        <v>314</v>
      </c>
      <c r="C36" s="608"/>
      <c r="D36" s="608"/>
      <c r="E36" s="608"/>
      <c r="F36" s="608"/>
      <c r="G36" s="608"/>
      <c r="H36" s="608"/>
      <c r="I36" s="608"/>
      <c r="J36" s="608"/>
      <c r="K36" s="608"/>
      <c r="L36" s="608"/>
      <c r="M36" s="608"/>
      <c r="N36" s="608"/>
      <c r="O36" s="608"/>
      <c r="P36" s="608"/>
      <c r="Q36" s="609"/>
      <c r="R36" s="610">
        <v>2022834</v>
      </c>
      <c r="S36" s="611"/>
      <c r="T36" s="611"/>
      <c r="U36" s="611"/>
      <c r="V36" s="611"/>
      <c r="W36" s="611"/>
      <c r="X36" s="611"/>
      <c r="Y36" s="612"/>
      <c r="Z36" s="613">
        <v>4.8</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3531511</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112081</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7209453</v>
      </c>
      <c r="CS36" s="611"/>
      <c r="CT36" s="611"/>
      <c r="CU36" s="611"/>
      <c r="CV36" s="611"/>
      <c r="CW36" s="611"/>
      <c r="CX36" s="611"/>
      <c r="CY36" s="612"/>
      <c r="CZ36" s="615">
        <v>17.899999999999999</v>
      </c>
      <c r="DA36" s="640"/>
      <c r="DB36" s="640"/>
      <c r="DC36" s="644"/>
      <c r="DD36" s="619">
        <v>6583472</v>
      </c>
      <c r="DE36" s="611"/>
      <c r="DF36" s="611"/>
      <c r="DG36" s="611"/>
      <c r="DH36" s="611"/>
      <c r="DI36" s="611"/>
      <c r="DJ36" s="611"/>
      <c r="DK36" s="612"/>
      <c r="DL36" s="619">
        <v>4608669</v>
      </c>
      <c r="DM36" s="611"/>
      <c r="DN36" s="611"/>
      <c r="DO36" s="611"/>
      <c r="DP36" s="611"/>
      <c r="DQ36" s="611"/>
      <c r="DR36" s="611"/>
      <c r="DS36" s="611"/>
      <c r="DT36" s="611"/>
      <c r="DU36" s="611"/>
      <c r="DV36" s="612"/>
      <c r="DW36" s="615">
        <v>21.7</v>
      </c>
      <c r="DX36" s="640"/>
      <c r="DY36" s="640"/>
      <c r="DZ36" s="640"/>
      <c r="EA36" s="640"/>
      <c r="EB36" s="640"/>
      <c r="EC36" s="641"/>
    </row>
    <row r="37" spans="2:133" ht="11.25" customHeight="1" x14ac:dyDescent="0.2">
      <c r="B37" s="607" t="s">
        <v>318</v>
      </c>
      <c r="C37" s="608"/>
      <c r="D37" s="608"/>
      <c r="E37" s="608"/>
      <c r="F37" s="608"/>
      <c r="G37" s="608"/>
      <c r="H37" s="608"/>
      <c r="I37" s="608"/>
      <c r="J37" s="608"/>
      <c r="K37" s="608"/>
      <c r="L37" s="608"/>
      <c r="M37" s="608"/>
      <c r="N37" s="608"/>
      <c r="O37" s="608"/>
      <c r="P37" s="608"/>
      <c r="Q37" s="609"/>
      <c r="R37" s="610">
        <v>448515</v>
      </c>
      <c r="S37" s="611"/>
      <c r="T37" s="611"/>
      <c r="U37" s="611"/>
      <c r="V37" s="611"/>
      <c r="W37" s="611"/>
      <c r="X37" s="611"/>
      <c r="Y37" s="612"/>
      <c r="Z37" s="613">
        <v>1.1000000000000001</v>
      </c>
      <c r="AA37" s="613"/>
      <c r="AB37" s="613"/>
      <c r="AC37" s="613"/>
      <c r="AD37" s="614">
        <v>184424</v>
      </c>
      <c r="AE37" s="614"/>
      <c r="AF37" s="614"/>
      <c r="AG37" s="614"/>
      <c r="AH37" s="614"/>
      <c r="AI37" s="614"/>
      <c r="AJ37" s="614"/>
      <c r="AK37" s="614"/>
      <c r="AL37" s="615">
        <v>0.9</v>
      </c>
      <c r="AM37" s="616"/>
      <c r="AN37" s="616"/>
      <c r="AO37" s="617"/>
      <c r="AQ37" s="673" t="s">
        <v>319</v>
      </c>
      <c r="AR37" s="674"/>
      <c r="AS37" s="674"/>
      <c r="AT37" s="674"/>
      <c r="AU37" s="674"/>
      <c r="AV37" s="674"/>
      <c r="AW37" s="674"/>
      <c r="AX37" s="674"/>
      <c r="AY37" s="675"/>
      <c r="AZ37" s="610">
        <v>958318</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85816</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2704304</v>
      </c>
      <c r="CS37" s="642"/>
      <c r="CT37" s="642"/>
      <c r="CU37" s="642"/>
      <c r="CV37" s="642"/>
      <c r="CW37" s="642"/>
      <c r="CX37" s="642"/>
      <c r="CY37" s="643"/>
      <c r="CZ37" s="615">
        <v>6.7</v>
      </c>
      <c r="DA37" s="640"/>
      <c r="DB37" s="640"/>
      <c r="DC37" s="644"/>
      <c r="DD37" s="619">
        <v>2704232</v>
      </c>
      <c r="DE37" s="642"/>
      <c r="DF37" s="642"/>
      <c r="DG37" s="642"/>
      <c r="DH37" s="642"/>
      <c r="DI37" s="642"/>
      <c r="DJ37" s="642"/>
      <c r="DK37" s="643"/>
      <c r="DL37" s="619">
        <v>2693496</v>
      </c>
      <c r="DM37" s="642"/>
      <c r="DN37" s="642"/>
      <c r="DO37" s="642"/>
      <c r="DP37" s="642"/>
      <c r="DQ37" s="642"/>
      <c r="DR37" s="642"/>
      <c r="DS37" s="642"/>
      <c r="DT37" s="642"/>
      <c r="DU37" s="642"/>
      <c r="DV37" s="643"/>
      <c r="DW37" s="615">
        <v>12.7</v>
      </c>
      <c r="DX37" s="640"/>
      <c r="DY37" s="640"/>
      <c r="DZ37" s="640"/>
      <c r="EA37" s="640"/>
      <c r="EB37" s="640"/>
      <c r="EC37" s="641"/>
    </row>
    <row r="38" spans="2:133" ht="11.25" customHeight="1" x14ac:dyDescent="0.2">
      <c r="B38" s="607" t="s">
        <v>322</v>
      </c>
      <c r="C38" s="608"/>
      <c r="D38" s="608"/>
      <c r="E38" s="608"/>
      <c r="F38" s="608"/>
      <c r="G38" s="608"/>
      <c r="H38" s="608"/>
      <c r="I38" s="608"/>
      <c r="J38" s="608"/>
      <c r="K38" s="608"/>
      <c r="L38" s="608"/>
      <c r="M38" s="608"/>
      <c r="N38" s="608"/>
      <c r="O38" s="608"/>
      <c r="P38" s="608"/>
      <c r="Q38" s="609"/>
      <c r="R38" s="610">
        <v>3523300</v>
      </c>
      <c r="S38" s="611"/>
      <c r="T38" s="611"/>
      <c r="U38" s="611"/>
      <c r="V38" s="611"/>
      <c r="W38" s="611"/>
      <c r="X38" s="611"/>
      <c r="Y38" s="612"/>
      <c r="Z38" s="613">
        <v>8.4</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224158</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9991</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2273639</v>
      </c>
      <c r="CS38" s="611"/>
      <c r="CT38" s="611"/>
      <c r="CU38" s="611"/>
      <c r="CV38" s="611"/>
      <c r="CW38" s="611"/>
      <c r="CX38" s="611"/>
      <c r="CY38" s="612"/>
      <c r="CZ38" s="615">
        <v>5.7</v>
      </c>
      <c r="DA38" s="640"/>
      <c r="DB38" s="640"/>
      <c r="DC38" s="644"/>
      <c r="DD38" s="619">
        <v>1841439</v>
      </c>
      <c r="DE38" s="611"/>
      <c r="DF38" s="611"/>
      <c r="DG38" s="611"/>
      <c r="DH38" s="611"/>
      <c r="DI38" s="611"/>
      <c r="DJ38" s="611"/>
      <c r="DK38" s="612"/>
      <c r="DL38" s="619">
        <v>1712308</v>
      </c>
      <c r="DM38" s="611"/>
      <c r="DN38" s="611"/>
      <c r="DO38" s="611"/>
      <c r="DP38" s="611"/>
      <c r="DQ38" s="611"/>
      <c r="DR38" s="611"/>
      <c r="DS38" s="611"/>
      <c r="DT38" s="611"/>
      <c r="DU38" s="611"/>
      <c r="DV38" s="612"/>
      <c r="DW38" s="615">
        <v>8.1</v>
      </c>
      <c r="DX38" s="640"/>
      <c r="DY38" s="640"/>
      <c r="DZ38" s="640"/>
      <c r="EA38" s="640"/>
      <c r="EB38" s="640"/>
      <c r="EC38" s="641"/>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75396</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15307</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161588</v>
      </c>
      <c r="CS39" s="642"/>
      <c r="CT39" s="642"/>
      <c r="CU39" s="642"/>
      <c r="CV39" s="642"/>
      <c r="CW39" s="642"/>
      <c r="CX39" s="642"/>
      <c r="CY39" s="643"/>
      <c r="CZ39" s="615">
        <v>0.4</v>
      </c>
      <c r="DA39" s="640"/>
      <c r="DB39" s="640"/>
      <c r="DC39" s="644"/>
      <c r="DD39" s="619">
        <v>145693</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2">
      <c r="B40" s="607" t="s">
        <v>330</v>
      </c>
      <c r="C40" s="608"/>
      <c r="D40" s="608"/>
      <c r="E40" s="608"/>
      <c r="F40" s="608"/>
      <c r="G40" s="608"/>
      <c r="H40" s="608"/>
      <c r="I40" s="608"/>
      <c r="J40" s="608"/>
      <c r="K40" s="608"/>
      <c r="L40" s="608"/>
      <c r="M40" s="608"/>
      <c r="N40" s="608"/>
      <c r="O40" s="608"/>
      <c r="P40" s="608"/>
      <c r="Q40" s="609"/>
      <c r="R40" s="610">
        <v>214800</v>
      </c>
      <c r="S40" s="611"/>
      <c r="T40" s="611"/>
      <c r="U40" s="611"/>
      <c r="V40" s="611"/>
      <c r="W40" s="611"/>
      <c r="X40" s="611"/>
      <c r="Y40" s="612"/>
      <c r="Z40" s="613">
        <v>0.5</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2"/>
      <c r="BE40" s="642"/>
      <c r="BF40" s="665"/>
      <c r="BG40" s="658" t="s">
        <v>332</v>
      </c>
      <c r="BH40" s="659"/>
      <c r="BI40" s="659"/>
      <c r="BJ40" s="659"/>
      <c r="BK40" s="659"/>
      <c r="BL40" s="214"/>
      <c r="BM40" s="608" t="s">
        <v>333</v>
      </c>
      <c r="BN40" s="608"/>
      <c r="BO40" s="608"/>
      <c r="BP40" s="608"/>
      <c r="BQ40" s="608"/>
      <c r="BR40" s="608"/>
      <c r="BS40" s="608"/>
      <c r="BT40" s="608"/>
      <c r="BU40" s="609"/>
      <c r="BV40" s="610">
        <v>109</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254958</v>
      </c>
      <c r="CS40" s="611"/>
      <c r="CT40" s="611"/>
      <c r="CU40" s="611"/>
      <c r="CV40" s="611"/>
      <c r="CW40" s="611"/>
      <c r="CX40" s="611"/>
      <c r="CY40" s="612"/>
      <c r="CZ40" s="615">
        <v>0.6</v>
      </c>
      <c r="DA40" s="640"/>
      <c r="DB40" s="640"/>
      <c r="DC40" s="644"/>
      <c r="DD40" s="619">
        <v>204158</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2">
      <c r="B41" s="631" t="s">
        <v>335</v>
      </c>
      <c r="C41" s="632"/>
      <c r="D41" s="632"/>
      <c r="E41" s="632"/>
      <c r="F41" s="632"/>
      <c r="G41" s="632"/>
      <c r="H41" s="632"/>
      <c r="I41" s="632"/>
      <c r="J41" s="632"/>
      <c r="K41" s="632"/>
      <c r="L41" s="632"/>
      <c r="M41" s="632"/>
      <c r="N41" s="632"/>
      <c r="O41" s="632"/>
      <c r="P41" s="632"/>
      <c r="Q41" s="633"/>
      <c r="R41" s="682">
        <v>41978103</v>
      </c>
      <c r="S41" s="683"/>
      <c r="T41" s="683"/>
      <c r="U41" s="683"/>
      <c r="V41" s="683"/>
      <c r="W41" s="683"/>
      <c r="X41" s="683"/>
      <c r="Y41" s="687"/>
      <c r="Z41" s="688">
        <v>100</v>
      </c>
      <c r="AA41" s="688"/>
      <c r="AB41" s="688"/>
      <c r="AC41" s="688"/>
      <c r="AD41" s="689">
        <v>21054817</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505848</v>
      </c>
      <c r="BA41" s="611"/>
      <c r="BB41" s="611"/>
      <c r="BC41" s="611"/>
      <c r="BD41" s="642"/>
      <c r="BE41" s="642"/>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1767791</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365</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6007361</v>
      </c>
      <c r="CS42" s="642"/>
      <c r="CT42" s="642"/>
      <c r="CU42" s="642"/>
      <c r="CV42" s="642"/>
      <c r="CW42" s="642"/>
      <c r="CX42" s="642"/>
      <c r="CY42" s="643"/>
      <c r="CZ42" s="615">
        <v>14.9</v>
      </c>
      <c r="DA42" s="640"/>
      <c r="DB42" s="640"/>
      <c r="DC42" s="644"/>
      <c r="DD42" s="619">
        <v>1480625</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178883</v>
      </c>
      <c r="CS43" s="642"/>
      <c r="CT43" s="642"/>
      <c r="CU43" s="642"/>
      <c r="CV43" s="642"/>
      <c r="CW43" s="642"/>
      <c r="CX43" s="642"/>
      <c r="CY43" s="643"/>
      <c r="CZ43" s="615">
        <v>0.4</v>
      </c>
      <c r="DA43" s="640"/>
      <c r="DB43" s="640"/>
      <c r="DC43" s="644"/>
      <c r="DD43" s="619">
        <v>178883</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5439209</v>
      </c>
      <c r="CS44" s="611"/>
      <c r="CT44" s="611"/>
      <c r="CU44" s="611"/>
      <c r="CV44" s="611"/>
      <c r="CW44" s="611"/>
      <c r="CX44" s="611"/>
      <c r="CY44" s="612"/>
      <c r="CZ44" s="615">
        <v>13.5</v>
      </c>
      <c r="DA44" s="616"/>
      <c r="DB44" s="616"/>
      <c r="DC44" s="622"/>
      <c r="DD44" s="619">
        <v>1306184</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2207110</v>
      </c>
      <c r="CS45" s="642"/>
      <c r="CT45" s="642"/>
      <c r="CU45" s="642"/>
      <c r="CV45" s="642"/>
      <c r="CW45" s="642"/>
      <c r="CX45" s="642"/>
      <c r="CY45" s="643"/>
      <c r="CZ45" s="615">
        <v>5.5</v>
      </c>
      <c r="DA45" s="640"/>
      <c r="DB45" s="640"/>
      <c r="DC45" s="644"/>
      <c r="DD45" s="619">
        <v>659824</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3136656</v>
      </c>
      <c r="CS46" s="611"/>
      <c r="CT46" s="611"/>
      <c r="CU46" s="611"/>
      <c r="CV46" s="611"/>
      <c r="CW46" s="611"/>
      <c r="CX46" s="611"/>
      <c r="CY46" s="612"/>
      <c r="CZ46" s="615">
        <v>7.8</v>
      </c>
      <c r="DA46" s="616"/>
      <c r="DB46" s="616"/>
      <c r="DC46" s="622"/>
      <c r="DD46" s="619">
        <v>622517</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v>568152</v>
      </c>
      <c r="CS47" s="642"/>
      <c r="CT47" s="642"/>
      <c r="CU47" s="642"/>
      <c r="CV47" s="642"/>
      <c r="CW47" s="642"/>
      <c r="CX47" s="642"/>
      <c r="CY47" s="643"/>
      <c r="CZ47" s="615">
        <v>1.4</v>
      </c>
      <c r="DA47" s="640"/>
      <c r="DB47" s="640"/>
      <c r="DC47" s="644"/>
      <c r="DD47" s="619">
        <v>174441</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40236081</v>
      </c>
      <c r="CS49" s="669"/>
      <c r="CT49" s="669"/>
      <c r="CU49" s="669"/>
      <c r="CV49" s="669"/>
      <c r="CW49" s="669"/>
      <c r="CX49" s="669"/>
      <c r="CY49" s="698"/>
      <c r="CZ49" s="690">
        <v>100</v>
      </c>
      <c r="DA49" s="699"/>
      <c r="DB49" s="699"/>
      <c r="DC49" s="700"/>
      <c r="DD49" s="701">
        <v>26401937</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6Po+JDrBqsvn1uce9StSwzbqephKvYH10O/AN/uWgSfCbBgC3eodFsq+aVFgg5/F4+WJL8MKnewKhjZ1UVI1mw==" saltValue="TT+ya8nZO7HC4mQEtYjRd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374</v>
      </c>
      <c r="C7" s="737"/>
      <c r="D7" s="737"/>
      <c r="E7" s="737"/>
      <c r="F7" s="737"/>
      <c r="G7" s="737"/>
      <c r="H7" s="737"/>
      <c r="I7" s="737"/>
      <c r="J7" s="737"/>
      <c r="K7" s="737"/>
      <c r="L7" s="737"/>
      <c r="M7" s="737"/>
      <c r="N7" s="737"/>
      <c r="O7" s="737"/>
      <c r="P7" s="738"/>
      <c r="Q7" s="739">
        <v>41968</v>
      </c>
      <c r="R7" s="740"/>
      <c r="S7" s="740"/>
      <c r="T7" s="740"/>
      <c r="U7" s="740"/>
      <c r="V7" s="740">
        <v>40236</v>
      </c>
      <c r="W7" s="740"/>
      <c r="X7" s="740"/>
      <c r="Y7" s="740"/>
      <c r="Z7" s="740"/>
      <c r="AA7" s="740">
        <v>1732</v>
      </c>
      <c r="AB7" s="740"/>
      <c r="AC7" s="740"/>
      <c r="AD7" s="740"/>
      <c r="AE7" s="741"/>
      <c r="AF7" s="742">
        <v>1452</v>
      </c>
      <c r="AG7" s="743"/>
      <c r="AH7" s="743"/>
      <c r="AI7" s="743"/>
      <c r="AJ7" s="744"/>
      <c r="AK7" s="745">
        <v>858</v>
      </c>
      <c r="AL7" s="746"/>
      <c r="AM7" s="746"/>
      <c r="AN7" s="746"/>
      <c r="AO7" s="746"/>
      <c r="AP7" s="746">
        <v>31801</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556</v>
      </c>
      <c r="BT7" s="734"/>
      <c r="BU7" s="734"/>
      <c r="BV7" s="734"/>
      <c r="BW7" s="734"/>
      <c r="BX7" s="734"/>
      <c r="BY7" s="734"/>
      <c r="BZ7" s="734"/>
      <c r="CA7" s="734"/>
      <c r="CB7" s="734"/>
      <c r="CC7" s="734"/>
      <c r="CD7" s="734"/>
      <c r="CE7" s="734"/>
      <c r="CF7" s="734"/>
      <c r="CG7" s="749"/>
      <c r="CH7" s="730">
        <v>-7</v>
      </c>
      <c r="CI7" s="731"/>
      <c r="CJ7" s="731"/>
      <c r="CK7" s="731"/>
      <c r="CL7" s="732"/>
      <c r="CM7" s="730">
        <v>403</v>
      </c>
      <c r="CN7" s="731"/>
      <c r="CO7" s="731"/>
      <c r="CP7" s="731"/>
      <c r="CQ7" s="732"/>
      <c r="CR7" s="730">
        <v>2</v>
      </c>
      <c r="CS7" s="731"/>
      <c r="CT7" s="731"/>
      <c r="CU7" s="731"/>
      <c r="CV7" s="732"/>
      <c r="CW7" s="730" t="s">
        <v>562</v>
      </c>
      <c r="CX7" s="731"/>
      <c r="CY7" s="731"/>
      <c r="CZ7" s="731"/>
      <c r="DA7" s="732"/>
      <c r="DB7" s="730" t="s">
        <v>562</v>
      </c>
      <c r="DC7" s="731"/>
      <c r="DD7" s="731"/>
      <c r="DE7" s="731"/>
      <c r="DF7" s="732"/>
      <c r="DG7" s="730" t="s">
        <v>562</v>
      </c>
      <c r="DH7" s="731"/>
      <c r="DI7" s="731"/>
      <c r="DJ7" s="731"/>
      <c r="DK7" s="732"/>
      <c r="DL7" s="730" t="s">
        <v>562</v>
      </c>
      <c r="DM7" s="731"/>
      <c r="DN7" s="731"/>
      <c r="DO7" s="731"/>
      <c r="DP7" s="732"/>
      <c r="DQ7" s="730" t="s">
        <v>562</v>
      </c>
      <c r="DR7" s="731"/>
      <c r="DS7" s="731"/>
      <c r="DT7" s="731"/>
      <c r="DU7" s="732"/>
      <c r="DV7" s="733"/>
      <c r="DW7" s="734"/>
      <c r="DX7" s="734"/>
      <c r="DY7" s="734"/>
      <c r="DZ7" s="735"/>
      <c r="EA7" s="229"/>
    </row>
    <row r="8" spans="1:131" s="230" customFormat="1" ht="26.25" customHeight="1" x14ac:dyDescent="0.2">
      <c r="A8" s="233">
        <v>2</v>
      </c>
      <c r="B8" s="767" t="s">
        <v>375</v>
      </c>
      <c r="C8" s="768"/>
      <c r="D8" s="768"/>
      <c r="E8" s="768"/>
      <c r="F8" s="768"/>
      <c r="G8" s="768"/>
      <c r="H8" s="768"/>
      <c r="I8" s="768"/>
      <c r="J8" s="768"/>
      <c r="K8" s="768"/>
      <c r="L8" s="768"/>
      <c r="M8" s="768"/>
      <c r="N8" s="768"/>
      <c r="O8" s="768"/>
      <c r="P8" s="769"/>
      <c r="Q8" s="770">
        <v>60</v>
      </c>
      <c r="R8" s="771"/>
      <c r="S8" s="771"/>
      <c r="T8" s="771"/>
      <c r="U8" s="771"/>
      <c r="V8" s="771">
        <v>51</v>
      </c>
      <c r="W8" s="771"/>
      <c r="X8" s="771"/>
      <c r="Y8" s="771"/>
      <c r="Z8" s="771"/>
      <c r="AA8" s="771">
        <v>10</v>
      </c>
      <c r="AB8" s="771"/>
      <c r="AC8" s="771"/>
      <c r="AD8" s="771"/>
      <c r="AE8" s="772"/>
      <c r="AF8" s="773">
        <v>10</v>
      </c>
      <c r="AG8" s="774"/>
      <c r="AH8" s="774"/>
      <c r="AI8" s="774"/>
      <c r="AJ8" s="775"/>
      <c r="AK8" s="756">
        <v>0</v>
      </c>
      <c r="AL8" s="757"/>
      <c r="AM8" s="757"/>
      <c r="AN8" s="757"/>
      <c r="AO8" s="757"/>
      <c r="AP8" s="757">
        <v>41</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377</v>
      </c>
      <c r="B23" s="776" t="s">
        <v>378</v>
      </c>
      <c r="C23" s="777"/>
      <c r="D23" s="777"/>
      <c r="E23" s="777"/>
      <c r="F23" s="777"/>
      <c r="G23" s="777"/>
      <c r="H23" s="777"/>
      <c r="I23" s="777"/>
      <c r="J23" s="777"/>
      <c r="K23" s="777"/>
      <c r="L23" s="777"/>
      <c r="M23" s="777"/>
      <c r="N23" s="777"/>
      <c r="O23" s="777"/>
      <c r="P23" s="778"/>
      <c r="Q23" s="779">
        <v>41978</v>
      </c>
      <c r="R23" s="780"/>
      <c r="S23" s="780"/>
      <c r="T23" s="780"/>
      <c r="U23" s="780"/>
      <c r="V23" s="780">
        <v>40236</v>
      </c>
      <c r="W23" s="780"/>
      <c r="X23" s="780"/>
      <c r="Y23" s="780"/>
      <c r="Z23" s="780"/>
      <c r="AA23" s="780">
        <v>1742</v>
      </c>
      <c r="AB23" s="780"/>
      <c r="AC23" s="780"/>
      <c r="AD23" s="780"/>
      <c r="AE23" s="781"/>
      <c r="AF23" s="782">
        <v>1462</v>
      </c>
      <c r="AG23" s="780"/>
      <c r="AH23" s="780"/>
      <c r="AI23" s="780"/>
      <c r="AJ23" s="783"/>
      <c r="AK23" s="784"/>
      <c r="AL23" s="785"/>
      <c r="AM23" s="785"/>
      <c r="AN23" s="785"/>
      <c r="AO23" s="785"/>
      <c r="AP23" s="780">
        <v>31842</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389</v>
      </c>
      <c r="C28" s="737"/>
      <c r="D28" s="737"/>
      <c r="E28" s="737"/>
      <c r="F28" s="737"/>
      <c r="G28" s="737"/>
      <c r="H28" s="737"/>
      <c r="I28" s="737"/>
      <c r="J28" s="737"/>
      <c r="K28" s="737"/>
      <c r="L28" s="737"/>
      <c r="M28" s="737"/>
      <c r="N28" s="737"/>
      <c r="O28" s="737"/>
      <c r="P28" s="738"/>
      <c r="Q28" s="809">
        <v>8075</v>
      </c>
      <c r="R28" s="810"/>
      <c r="S28" s="810"/>
      <c r="T28" s="810"/>
      <c r="U28" s="810"/>
      <c r="V28" s="810">
        <v>7962</v>
      </c>
      <c r="W28" s="810"/>
      <c r="X28" s="810"/>
      <c r="Y28" s="810"/>
      <c r="Z28" s="810"/>
      <c r="AA28" s="810">
        <v>113</v>
      </c>
      <c r="AB28" s="810"/>
      <c r="AC28" s="810"/>
      <c r="AD28" s="810"/>
      <c r="AE28" s="811"/>
      <c r="AF28" s="812">
        <v>113</v>
      </c>
      <c r="AG28" s="810"/>
      <c r="AH28" s="810"/>
      <c r="AI28" s="810"/>
      <c r="AJ28" s="813"/>
      <c r="AK28" s="814">
        <v>506</v>
      </c>
      <c r="AL28" s="815"/>
      <c r="AM28" s="815"/>
      <c r="AN28" s="815"/>
      <c r="AO28" s="815"/>
      <c r="AP28" s="815" t="s">
        <v>562</v>
      </c>
      <c r="AQ28" s="815"/>
      <c r="AR28" s="815"/>
      <c r="AS28" s="815"/>
      <c r="AT28" s="815"/>
      <c r="AU28" s="815" t="s">
        <v>562</v>
      </c>
      <c r="AV28" s="815"/>
      <c r="AW28" s="815"/>
      <c r="AX28" s="815"/>
      <c r="AY28" s="815"/>
      <c r="AZ28" s="816" t="s">
        <v>562</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390</v>
      </c>
      <c r="C29" s="768"/>
      <c r="D29" s="768"/>
      <c r="E29" s="768"/>
      <c r="F29" s="768"/>
      <c r="G29" s="768"/>
      <c r="H29" s="768"/>
      <c r="I29" s="768"/>
      <c r="J29" s="768"/>
      <c r="K29" s="768"/>
      <c r="L29" s="768"/>
      <c r="M29" s="768"/>
      <c r="N29" s="768"/>
      <c r="O29" s="768"/>
      <c r="P29" s="769"/>
      <c r="Q29" s="770">
        <v>962</v>
      </c>
      <c r="R29" s="771"/>
      <c r="S29" s="771"/>
      <c r="T29" s="771"/>
      <c r="U29" s="771"/>
      <c r="V29" s="771">
        <v>928</v>
      </c>
      <c r="W29" s="771"/>
      <c r="X29" s="771"/>
      <c r="Y29" s="771"/>
      <c r="Z29" s="771"/>
      <c r="AA29" s="771">
        <v>34</v>
      </c>
      <c r="AB29" s="771"/>
      <c r="AC29" s="771"/>
      <c r="AD29" s="771"/>
      <c r="AE29" s="772"/>
      <c r="AF29" s="773">
        <v>34</v>
      </c>
      <c r="AG29" s="774"/>
      <c r="AH29" s="774"/>
      <c r="AI29" s="774"/>
      <c r="AJ29" s="775"/>
      <c r="AK29" s="821">
        <v>153</v>
      </c>
      <c r="AL29" s="817"/>
      <c r="AM29" s="817"/>
      <c r="AN29" s="817"/>
      <c r="AO29" s="817"/>
      <c r="AP29" s="817" t="s">
        <v>562</v>
      </c>
      <c r="AQ29" s="817"/>
      <c r="AR29" s="817"/>
      <c r="AS29" s="817"/>
      <c r="AT29" s="817"/>
      <c r="AU29" s="817" t="s">
        <v>562</v>
      </c>
      <c r="AV29" s="817"/>
      <c r="AW29" s="817"/>
      <c r="AX29" s="817"/>
      <c r="AY29" s="817"/>
      <c r="AZ29" s="818" t="s">
        <v>562</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391</v>
      </c>
      <c r="C30" s="768"/>
      <c r="D30" s="768"/>
      <c r="E30" s="768"/>
      <c r="F30" s="768"/>
      <c r="G30" s="768"/>
      <c r="H30" s="768"/>
      <c r="I30" s="768"/>
      <c r="J30" s="768"/>
      <c r="K30" s="768"/>
      <c r="L30" s="768"/>
      <c r="M30" s="768"/>
      <c r="N30" s="768"/>
      <c r="O30" s="768"/>
      <c r="P30" s="769"/>
      <c r="Q30" s="770">
        <v>6150</v>
      </c>
      <c r="R30" s="771"/>
      <c r="S30" s="771"/>
      <c r="T30" s="771"/>
      <c r="U30" s="771"/>
      <c r="V30" s="771">
        <v>6038</v>
      </c>
      <c r="W30" s="771"/>
      <c r="X30" s="771"/>
      <c r="Y30" s="771"/>
      <c r="Z30" s="771"/>
      <c r="AA30" s="771">
        <v>112</v>
      </c>
      <c r="AB30" s="771"/>
      <c r="AC30" s="771"/>
      <c r="AD30" s="771"/>
      <c r="AE30" s="772"/>
      <c r="AF30" s="773">
        <v>112</v>
      </c>
      <c r="AG30" s="774"/>
      <c r="AH30" s="774"/>
      <c r="AI30" s="774"/>
      <c r="AJ30" s="775"/>
      <c r="AK30" s="821">
        <v>986</v>
      </c>
      <c r="AL30" s="817"/>
      <c r="AM30" s="817"/>
      <c r="AN30" s="817"/>
      <c r="AO30" s="817"/>
      <c r="AP30" s="817" t="s">
        <v>562</v>
      </c>
      <c r="AQ30" s="817"/>
      <c r="AR30" s="817"/>
      <c r="AS30" s="817"/>
      <c r="AT30" s="817"/>
      <c r="AU30" s="817" t="s">
        <v>562</v>
      </c>
      <c r="AV30" s="817"/>
      <c r="AW30" s="817"/>
      <c r="AX30" s="817"/>
      <c r="AY30" s="817"/>
      <c r="AZ30" s="818" t="s">
        <v>562</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392</v>
      </c>
      <c r="C31" s="768"/>
      <c r="D31" s="768"/>
      <c r="E31" s="768"/>
      <c r="F31" s="768"/>
      <c r="G31" s="768"/>
      <c r="H31" s="768"/>
      <c r="I31" s="768"/>
      <c r="J31" s="768"/>
      <c r="K31" s="768"/>
      <c r="L31" s="768"/>
      <c r="M31" s="768"/>
      <c r="N31" s="768"/>
      <c r="O31" s="768"/>
      <c r="P31" s="769"/>
      <c r="Q31" s="770">
        <v>44</v>
      </c>
      <c r="R31" s="771"/>
      <c r="S31" s="771"/>
      <c r="T31" s="771"/>
      <c r="U31" s="771"/>
      <c r="V31" s="771">
        <v>43</v>
      </c>
      <c r="W31" s="771"/>
      <c r="X31" s="771"/>
      <c r="Y31" s="771"/>
      <c r="Z31" s="771"/>
      <c r="AA31" s="771">
        <v>1</v>
      </c>
      <c r="AB31" s="771"/>
      <c r="AC31" s="771"/>
      <c r="AD31" s="771"/>
      <c r="AE31" s="772"/>
      <c r="AF31" s="773">
        <v>1</v>
      </c>
      <c r="AG31" s="774"/>
      <c r="AH31" s="774"/>
      <c r="AI31" s="774"/>
      <c r="AJ31" s="775"/>
      <c r="AK31" s="821" t="s">
        <v>562</v>
      </c>
      <c r="AL31" s="817"/>
      <c r="AM31" s="817"/>
      <c r="AN31" s="817"/>
      <c r="AO31" s="817"/>
      <c r="AP31" s="817" t="s">
        <v>562</v>
      </c>
      <c r="AQ31" s="817"/>
      <c r="AR31" s="817"/>
      <c r="AS31" s="817"/>
      <c r="AT31" s="817"/>
      <c r="AU31" s="817" t="s">
        <v>562</v>
      </c>
      <c r="AV31" s="817"/>
      <c r="AW31" s="817"/>
      <c r="AX31" s="817"/>
      <c r="AY31" s="817"/>
      <c r="AZ31" s="818" t="s">
        <v>562</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393</v>
      </c>
      <c r="C32" s="768"/>
      <c r="D32" s="768"/>
      <c r="E32" s="768"/>
      <c r="F32" s="768"/>
      <c r="G32" s="768"/>
      <c r="H32" s="768"/>
      <c r="I32" s="768"/>
      <c r="J32" s="768"/>
      <c r="K32" s="768"/>
      <c r="L32" s="768"/>
      <c r="M32" s="768"/>
      <c r="N32" s="768"/>
      <c r="O32" s="768"/>
      <c r="P32" s="769"/>
      <c r="Q32" s="770">
        <v>1768</v>
      </c>
      <c r="R32" s="771"/>
      <c r="S32" s="771"/>
      <c r="T32" s="771"/>
      <c r="U32" s="771"/>
      <c r="V32" s="771">
        <v>1493</v>
      </c>
      <c r="W32" s="771"/>
      <c r="X32" s="771"/>
      <c r="Y32" s="771"/>
      <c r="Z32" s="771"/>
      <c r="AA32" s="771">
        <v>275</v>
      </c>
      <c r="AB32" s="771"/>
      <c r="AC32" s="771"/>
      <c r="AD32" s="771"/>
      <c r="AE32" s="772"/>
      <c r="AF32" s="773">
        <v>1581</v>
      </c>
      <c r="AG32" s="774"/>
      <c r="AH32" s="774"/>
      <c r="AI32" s="774"/>
      <c r="AJ32" s="775"/>
      <c r="AK32" s="821">
        <v>8</v>
      </c>
      <c r="AL32" s="817"/>
      <c r="AM32" s="817"/>
      <c r="AN32" s="817"/>
      <c r="AO32" s="817"/>
      <c r="AP32" s="817">
        <v>3085</v>
      </c>
      <c r="AQ32" s="817"/>
      <c r="AR32" s="817"/>
      <c r="AS32" s="817"/>
      <c r="AT32" s="817"/>
      <c r="AU32" s="817">
        <v>345</v>
      </c>
      <c r="AV32" s="817"/>
      <c r="AW32" s="817"/>
      <c r="AX32" s="817"/>
      <c r="AY32" s="817"/>
      <c r="AZ32" s="818" t="s">
        <v>562</v>
      </c>
      <c r="BA32" s="818"/>
      <c r="BB32" s="818"/>
      <c r="BC32" s="818"/>
      <c r="BD32" s="818"/>
      <c r="BE32" s="819" t="s">
        <v>394</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t="s">
        <v>395</v>
      </c>
      <c r="C33" s="768"/>
      <c r="D33" s="768"/>
      <c r="E33" s="768"/>
      <c r="F33" s="768"/>
      <c r="G33" s="768"/>
      <c r="H33" s="768"/>
      <c r="I33" s="768"/>
      <c r="J33" s="768"/>
      <c r="K33" s="768"/>
      <c r="L33" s="768"/>
      <c r="M33" s="768"/>
      <c r="N33" s="768"/>
      <c r="O33" s="768"/>
      <c r="P33" s="769"/>
      <c r="Q33" s="770">
        <v>1593</v>
      </c>
      <c r="R33" s="771"/>
      <c r="S33" s="771"/>
      <c r="T33" s="771"/>
      <c r="U33" s="771"/>
      <c r="V33" s="771">
        <v>1498</v>
      </c>
      <c r="W33" s="771"/>
      <c r="X33" s="771"/>
      <c r="Y33" s="771"/>
      <c r="Z33" s="771"/>
      <c r="AA33" s="771">
        <v>95</v>
      </c>
      <c r="AB33" s="771"/>
      <c r="AC33" s="771"/>
      <c r="AD33" s="771"/>
      <c r="AE33" s="772"/>
      <c r="AF33" s="773">
        <v>374</v>
      </c>
      <c r="AG33" s="774"/>
      <c r="AH33" s="774"/>
      <c r="AI33" s="774"/>
      <c r="AJ33" s="775"/>
      <c r="AK33" s="821">
        <v>646</v>
      </c>
      <c r="AL33" s="817"/>
      <c r="AM33" s="817"/>
      <c r="AN33" s="817"/>
      <c r="AO33" s="817"/>
      <c r="AP33" s="817">
        <v>12808</v>
      </c>
      <c r="AQ33" s="817"/>
      <c r="AR33" s="817"/>
      <c r="AS33" s="817"/>
      <c r="AT33" s="817"/>
      <c r="AU33" s="817">
        <v>9350</v>
      </c>
      <c r="AV33" s="817"/>
      <c r="AW33" s="817"/>
      <c r="AX33" s="817"/>
      <c r="AY33" s="817"/>
      <c r="AZ33" s="818" t="s">
        <v>562</v>
      </c>
      <c r="BA33" s="818"/>
      <c r="BB33" s="818"/>
      <c r="BC33" s="818"/>
      <c r="BD33" s="818"/>
      <c r="BE33" s="819" t="s">
        <v>394</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t="s">
        <v>396</v>
      </c>
      <c r="C34" s="768"/>
      <c r="D34" s="768"/>
      <c r="E34" s="768"/>
      <c r="F34" s="768"/>
      <c r="G34" s="768"/>
      <c r="H34" s="768"/>
      <c r="I34" s="768"/>
      <c r="J34" s="768"/>
      <c r="K34" s="768"/>
      <c r="L34" s="768"/>
      <c r="M34" s="768"/>
      <c r="N34" s="768"/>
      <c r="O34" s="768"/>
      <c r="P34" s="769"/>
      <c r="Q34" s="770">
        <v>1852</v>
      </c>
      <c r="R34" s="771"/>
      <c r="S34" s="771"/>
      <c r="T34" s="771"/>
      <c r="U34" s="771"/>
      <c r="V34" s="771">
        <v>1837</v>
      </c>
      <c r="W34" s="771"/>
      <c r="X34" s="771"/>
      <c r="Y34" s="771"/>
      <c r="Z34" s="771"/>
      <c r="AA34" s="771">
        <v>15</v>
      </c>
      <c r="AB34" s="771"/>
      <c r="AC34" s="771"/>
      <c r="AD34" s="771"/>
      <c r="AE34" s="772"/>
      <c r="AF34" s="773">
        <v>200</v>
      </c>
      <c r="AG34" s="774"/>
      <c r="AH34" s="774"/>
      <c r="AI34" s="774"/>
      <c r="AJ34" s="775"/>
      <c r="AK34" s="821">
        <v>245</v>
      </c>
      <c r="AL34" s="817"/>
      <c r="AM34" s="817"/>
      <c r="AN34" s="817"/>
      <c r="AO34" s="817"/>
      <c r="AP34" s="817">
        <v>232</v>
      </c>
      <c r="AQ34" s="817"/>
      <c r="AR34" s="817"/>
      <c r="AS34" s="817"/>
      <c r="AT34" s="817"/>
      <c r="AU34" s="817">
        <v>127</v>
      </c>
      <c r="AV34" s="817"/>
      <c r="AW34" s="817"/>
      <c r="AX34" s="817"/>
      <c r="AY34" s="817"/>
      <c r="AZ34" s="818" t="s">
        <v>562</v>
      </c>
      <c r="BA34" s="818"/>
      <c r="BB34" s="818"/>
      <c r="BC34" s="818"/>
      <c r="BD34" s="818"/>
      <c r="BE34" s="819" t="s">
        <v>394</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397</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377</v>
      </c>
      <c r="B63" s="776" t="s">
        <v>398</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2414</v>
      </c>
      <c r="AG63" s="831"/>
      <c r="AH63" s="831"/>
      <c r="AI63" s="831"/>
      <c r="AJ63" s="832"/>
      <c r="AK63" s="833"/>
      <c r="AL63" s="828"/>
      <c r="AM63" s="828"/>
      <c r="AN63" s="828"/>
      <c r="AO63" s="828"/>
      <c r="AP63" s="831">
        <v>16125</v>
      </c>
      <c r="AQ63" s="831"/>
      <c r="AR63" s="831"/>
      <c r="AS63" s="831"/>
      <c r="AT63" s="831"/>
      <c r="AU63" s="831">
        <v>9822</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400</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401</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550</v>
      </c>
      <c r="C68" s="857"/>
      <c r="D68" s="857"/>
      <c r="E68" s="857"/>
      <c r="F68" s="857"/>
      <c r="G68" s="857"/>
      <c r="H68" s="857"/>
      <c r="I68" s="857"/>
      <c r="J68" s="857"/>
      <c r="K68" s="857"/>
      <c r="L68" s="857"/>
      <c r="M68" s="857"/>
      <c r="N68" s="857"/>
      <c r="O68" s="857"/>
      <c r="P68" s="858"/>
      <c r="Q68" s="859">
        <v>3443</v>
      </c>
      <c r="R68" s="853"/>
      <c r="S68" s="853"/>
      <c r="T68" s="853"/>
      <c r="U68" s="853"/>
      <c r="V68" s="853">
        <v>3375</v>
      </c>
      <c r="W68" s="853"/>
      <c r="X68" s="853"/>
      <c r="Y68" s="853"/>
      <c r="Z68" s="853"/>
      <c r="AA68" s="853">
        <v>68</v>
      </c>
      <c r="AB68" s="853"/>
      <c r="AC68" s="853"/>
      <c r="AD68" s="853"/>
      <c r="AE68" s="853"/>
      <c r="AF68" s="853">
        <v>68</v>
      </c>
      <c r="AG68" s="853"/>
      <c r="AH68" s="853"/>
      <c r="AI68" s="853"/>
      <c r="AJ68" s="853"/>
      <c r="AK68" s="853">
        <v>44</v>
      </c>
      <c r="AL68" s="853"/>
      <c r="AM68" s="853"/>
      <c r="AN68" s="853"/>
      <c r="AO68" s="853"/>
      <c r="AP68" s="853">
        <v>2858</v>
      </c>
      <c r="AQ68" s="853"/>
      <c r="AR68" s="853"/>
      <c r="AS68" s="853"/>
      <c r="AT68" s="853"/>
      <c r="AU68" s="853">
        <v>2232</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551</v>
      </c>
      <c r="C69" s="861"/>
      <c r="D69" s="861"/>
      <c r="E69" s="861"/>
      <c r="F69" s="861"/>
      <c r="G69" s="861"/>
      <c r="H69" s="861"/>
      <c r="I69" s="861"/>
      <c r="J69" s="861"/>
      <c r="K69" s="861"/>
      <c r="L69" s="861"/>
      <c r="M69" s="861"/>
      <c r="N69" s="861"/>
      <c r="O69" s="861"/>
      <c r="P69" s="862"/>
      <c r="Q69" s="863">
        <v>855</v>
      </c>
      <c r="R69" s="817"/>
      <c r="S69" s="817"/>
      <c r="T69" s="817"/>
      <c r="U69" s="817"/>
      <c r="V69" s="817">
        <v>798</v>
      </c>
      <c r="W69" s="817"/>
      <c r="X69" s="817"/>
      <c r="Y69" s="817"/>
      <c r="Z69" s="817"/>
      <c r="AA69" s="817">
        <v>57</v>
      </c>
      <c r="AB69" s="817"/>
      <c r="AC69" s="817"/>
      <c r="AD69" s="817"/>
      <c r="AE69" s="817"/>
      <c r="AF69" s="817">
        <v>57</v>
      </c>
      <c r="AG69" s="817"/>
      <c r="AH69" s="817"/>
      <c r="AI69" s="817"/>
      <c r="AJ69" s="817"/>
      <c r="AK69" s="817">
        <v>32</v>
      </c>
      <c r="AL69" s="817"/>
      <c r="AM69" s="817"/>
      <c r="AN69" s="817"/>
      <c r="AO69" s="817"/>
      <c r="AP69" s="817">
        <v>567</v>
      </c>
      <c r="AQ69" s="817"/>
      <c r="AR69" s="817"/>
      <c r="AS69" s="817"/>
      <c r="AT69" s="817"/>
      <c r="AU69" s="817">
        <v>132</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552</v>
      </c>
      <c r="C70" s="861"/>
      <c r="D70" s="861"/>
      <c r="E70" s="861"/>
      <c r="F70" s="861"/>
      <c r="G70" s="861"/>
      <c r="H70" s="861"/>
      <c r="I70" s="861"/>
      <c r="J70" s="861"/>
      <c r="K70" s="861"/>
      <c r="L70" s="861"/>
      <c r="M70" s="861"/>
      <c r="N70" s="861"/>
      <c r="O70" s="861"/>
      <c r="P70" s="862"/>
      <c r="Q70" s="863">
        <v>365</v>
      </c>
      <c r="R70" s="817"/>
      <c r="S70" s="817"/>
      <c r="T70" s="817"/>
      <c r="U70" s="817"/>
      <c r="V70" s="817">
        <v>339</v>
      </c>
      <c r="W70" s="817"/>
      <c r="X70" s="817"/>
      <c r="Y70" s="817"/>
      <c r="Z70" s="817"/>
      <c r="AA70" s="817">
        <v>26</v>
      </c>
      <c r="AB70" s="817"/>
      <c r="AC70" s="817"/>
      <c r="AD70" s="817"/>
      <c r="AE70" s="817"/>
      <c r="AF70" s="817">
        <v>26</v>
      </c>
      <c r="AG70" s="817"/>
      <c r="AH70" s="817"/>
      <c r="AI70" s="817"/>
      <c r="AJ70" s="817"/>
      <c r="AK70" s="817">
        <v>2</v>
      </c>
      <c r="AL70" s="817"/>
      <c r="AM70" s="817"/>
      <c r="AN70" s="817"/>
      <c r="AO70" s="817"/>
      <c r="AP70" s="817">
        <v>43</v>
      </c>
      <c r="AQ70" s="817"/>
      <c r="AR70" s="817"/>
      <c r="AS70" s="817"/>
      <c r="AT70" s="817"/>
      <c r="AU70" s="817">
        <v>8</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553</v>
      </c>
      <c r="C71" s="861"/>
      <c r="D71" s="861"/>
      <c r="E71" s="861"/>
      <c r="F71" s="861"/>
      <c r="G71" s="861"/>
      <c r="H71" s="861"/>
      <c r="I71" s="861"/>
      <c r="J71" s="861"/>
      <c r="K71" s="861"/>
      <c r="L71" s="861"/>
      <c r="M71" s="861"/>
      <c r="N71" s="861"/>
      <c r="O71" s="861"/>
      <c r="P71" s="862"/>
      <c r="Q71" s="863">
        <v>150</v>
      </c>
      <c r="R71" s="817"/>
      <c r="S71" s="817"/>
      <c r="T71" s="817"/>
      <c r="U71" s="817"/>
      <c r="V71" s="817">
        <v>143</v>
      </c>
      <c r="W71" s="817"/>
      <c r="X71" s="817"/>
      <c r="Y71" s="817"/>
      <c r="Z71" s="817"/>
      <c r="AA71" s="817">
        <v>7</v>
      </c>
      <c r="AB71" s="817"/>
      <c r="AC71" s="817"/>
      <c r="AD71" s="817"/>
      <c r="AE71" s="817"/>
      <c r="AF71" s="817">
        <v>7</v>
      </c>
      <c r="AG71" s="817"/>
      <c r="AH71" s="817"/>
      <c r="AI71" s="817"/>
      <c r="AJ71" s="817"/>
      <c r="AK71" s="817" t="s">
        <v>562</v>
      </c>
      <c r="AL71" s="817"/>
      <c r="AM71" s="817"/>
      <c r="AN71" s="817"/>
      <c r="AO71" s="817"/>
      <c r="AP71" s="817" t="s">
        <v>562</v>
      </c>
      <c r="AQ71" s="817"/>
      <c r="AR71" s="817"/>
      <c r="AS71" s="817"/>
      <c r="AT71" s="817"/>
      <c r="AU71" s="817" t="s">
        <v>562</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554</v>
      </c>
      <c r="C72" s="861"/>
      <c r="D72" s="861"/>
      <c r="E72" s="861"/>
      <c r="F72" s="861"/>
      <c r="G72" s="861"/>
      <c r="H72" s="861"/>
      <c r="I72" s="861"/>
      <c r="J72" s="861"/>
      <c r="K72" s="861"/>
      <c r="L72" s="861"/>
      <c r="M72" s="861"/>
      <c r="N72" s="861"/>
      <c r="O72" s="861"/>
      <c r="P72" s="862"/>
      <c r="Q72" s="863">
        <v>308</v>
      </c>
      <c r="R72" s="817"/>
      <c r="S72" s="817"/>
      <c r="T72" s="817"/>
      <c r="U72" s="817"/>
      <c r="V72" s="817">
        <v>297</v>
      </c>
      <c r="W72" s="817"/>
      <c r="X72" s="817"/>
      <c r="Y72" s="817"/>
      <c r="Z72" s="817"/>
      <c r="AA72" s="817">
        <v>11</v>
      </c>
      <c r="AB72" s="817"/>
      <c r="AC72" s="817"/>
      <c r="AD72" s="817"/>
      <c r="AE72" s="817"/>
      <c r="AF72" s="817">
        <v>11</v>
      </c>
      <c r="AG72" s="817"/>
      <c r="AH72" s="817"/>
      <c r="AI72" s="817"/>
      <c r="AJ72" s="817"/>
      <c r="AK72" s="817">
        <v>27</v>
      </c>
      <c r="AL72" s="817"/>
      <c r="AM72" s="817"/>
      <c r="AN72" s="817"/>
      <c r="AO72" s="817"/>
      <c r="AP72" s="817" t="s">
        <v>562</v>
      </c>
      <c r="AQ72" s="817"/>
      <c r="AR72" s="817"/>
      <c r="AS72" s="817"/>
      <c r="AT72" s="817"/>
      <c r="AU72" s="817" t="s">
        <v>562</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555</v>
      </c>
      <c r="C73" s="861"/>
      <c r="D73" s="861"/>
      <c r="E73" s="861"/>
      <c r="F73" s="861"/>
      <c r="G73" s="861"/>
      <c r="H73" s="861"/>
      <c r="I73" s="861"/>
      <c r="J73" s="861"/>
      <c r="K73" s="861"/>
      <c r="L73" s="861"/>
      <c r="M73" s="861"/>
      <c r="N73" s="861"/>
      <c r="O73" s="861"/>
      <c r="P73" s="862"/>
      <c r="Q73" s="863">
        <v>18856</v>
      </c>
      <c r="R73" s="817"/>
      <c r="S73" s="817"/>
      <c r="T73" s="817"/>
      <c r="U73" s="817"/>
      <c r="V73" s="817">
        <v>19161</v>
      </c>
      <c r="W73" s="817"/>
      <c r="X73" s="817"/>
      <c r="Y73" s="817"/>
      <c r="Z73" s="817"/>
      <c r="AA73" s="817">
        <v>-305</v>
      </c>
      <c r="AB73" s="817"/>
      <c r="AC73" s="817"/>
      <c r="AD73" s="817"/>
      <c r="AE73" s="817"/>
      <c r="AF73" s="817">
        <v>9387</v>
      </c>
      <c r="AG73" s="817"/>
      <c r="AH73" s="817"/>
      <c r="AI73" s="817"/>
      <c r="AJ73" s="817"/>
      <c r="AK73" s="817">
        <v>1058</v>
      </c>
      <c r="AL73" s="817"/>
      <c r="AM73" s="817"/>
      <c r="AN73" s="817"/>
      <c r="AO73" s="817"/>
      <c r="AP73" s="817">
        <v>13427</v>
      </c>
      <c r="AQ73" s="817"/>
      <c r="AR73" s="817"/>
      <c r="AS73" s="817"/>
      <c r="AT73" s="817"/>
      <c r="AU73" s="817">
        <v>2833</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377</v>
      </c>
      <c r="B88" s="776" t="s">
        <v>402</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9556</v>
      </c>
      <c r="AG88" s="831"/>
      <c r="AH88" s="831"/>
      <c r="AI88" s="831"/>
      <c r="AJ88" s="831"/>
      <c r="AK88" s="828"/>
      <c r="AL88" s="828"/>
      <c r="AM88" s="828"/>
      <c r="AN88" s="828"/>
      <c r="AO88" s="828"/>
      <c r="AP88" s="831">
        <v>16895</v>
      </c>
      <c r="AQ88" s="831"/>
      <c r="AR88" s="831"/>
      <c r="AS88" s="831"/>
      <c r="AT88" s="831"/>
      <c r="AU88" s="831">
        <v>5205</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776" t="s">
        <v>403</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2</v>
      </c>
      <c r="CS102" s="839"/>
      <c r="CT102" s="839"/>
      <c r="CU102" s="839"/>
      <c r="CV102" s="878"/>
      <c r="CW102" s="877" t="s">
        <v>562</v>
      </c>
      <c r="CX102" s="839"/>
      <c r="CY102" s="839"/>
      <c r="CZ102" s="839"/>
      <c r="DA102" s="878"/>
      <c r="DB102" s="877" t="s">
        <v>562</v>
      </c>
      <c r="DC102" s="839"/>
      <c r="DD102" s="839"/>
      <c r="DE102" s="839"/>
      <c r="DF102" s="878"/>
      <c r="DG102" s="877" t="s">
        <v>562</v>
      </c>
      <c r="DH102" s="839"/>
      <c r="DI102" s="839"/>
      <c r="DJ102" s="839"/>
      <c r="DK102" s="878"/>
      <c r="DL102" s="877" t="s">
        <v>562</v>
      </c>
      <c r="DM102" s="839"/>
      <c r="DN102" s="839"/>
      <c r="DO102" s="839"/>
      <c r="DP102" s="878"/>
      <c r="DQ102" s="877" t="s">
        <v>562</v>
      </c>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404</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405</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408</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409</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410</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411</v>
      </c>
      <c r="AB109" s="880"/>
      <c r="AC109" s="880"/>
      <c r="AD109" s="880"/>
      <c r="AE109" s="881"/>
      <c r="AF109" s="879" t="s">
        <v>412</v>
      </c>
      <c r="AG109" s="880"/>
      <c r="AH109" s="880"/>
      <c r="AI109" s="880"/>
      <c r="AJ109" s="881"/>
      <c r="AK109" s="879" t="s">
        <v>294</v>
      </c>
      <c r="AL109" s="880"/>
      <c r="AM109" s="880"/>
      <c r="AN109" s="880"/>
      <c r="AO109" s="881"/>
      <c r="AP109" s="879" t="s">
        <v>413</v>
      </c>
      <c r="AQ109" s="880"/>
      <c r="AR109" s="880"/>
      <c r="AS109" s="880"/>
      <c r="AT109" s="882"/>
      <c r="AU109" s="899" t="s">
        <v>410</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411</v>
      </c>
      <c r="BR109" s="880"/>
      <c r="BS109" s="880"/>
      <c r="BT109" s="880"/>
      <c r="BU109" s="881"/>
      <c r="BV109" s="879" t="s">
        <v>412</v>
      </c>
      <c r="BW109" s="880"/>
      <c r="BX109" s="880"/>
      <c r="BY109" s="880"/>
      <c r="BZ109" s="881"/>
      <c r="CA109" s="879" t="s">
        <v>294</v>
      </c>
      <c r="CB109" s="880"/>
      <c r="CC109" s="880"/>
      <c r="CD109" s="880"/>
      <c r="CE109" s="881"/>
      <c r="CF109" s="900" t="s">
        <v>413</v>
      </c>
      <c r="CG109" s="900"/>
      <c r="CH109" s="900"/>
      <c r="CI109" s="900"/>
      <c r="CJ109" s="900"/>
      <c r="CK109" s="879" t="s">
        <v>414</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411</v>
      </c>
      <c r="DH109" s="880"/>
      <c r="DI109" s="880"/>
      <c r="DJ109" s="880"/>
      <c r="DK109" s="881"/>
      <c r="DL109" s="879" t="s">
        <v>412</v>
      </c>
      <c r="DM109" s="880"/>
      <c r="DN109" s="880"/>
      <c r="DO109" s="880"/>
      <c r="DP109" s="881"/>
      <c r="DQ109" s="879" t="s">
        <v>294</v>
      </c>
      <c r="DR109" s="880"/>
      <c r="DS109" s="880"/>
      <c r="DT109" s="880"/>
      <c r="DU109" s="881"/>
      <c r="DV109" s="879" t="s">
        <v>413</v>
      </c>
      <c r="DW109" s="880"/>
      <c r="DX109" s="880"/>
      <c r="DY109" s="880"/>
      <c r="DZ109" s="882"/>
    </row>
    <row r="110" spans="1:131" s="224" customFormat="1" ht="26.25" customHeight="1" x14ac:dyDescent="0.2">
      <c r="A110" s="883" t="s">
        <v>415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2909433</v>
      </c>
      <c r="AB110" s="887"/>
      <c r="AC110" s="887"/>
      <c r="AD110" s="887"/>
      <c r="AE110" s="888"/>
      <c r="AF110" s="889">
        <v>2926817</v>
      </c>
      <c r="AG110" s="887"/>
      <c r="AH110" s="887"/>
      <c r="AI110" s="887"/>
      <c r="AJ110" s="888"/>
      <c r="AK110" s="889">
        <v>2859755</v>
      </c>
      <c r="AL110" s="887"/>
      <c r="AM110" s="887"/>
      <c r="AN110" s="887"/>
      <c r="AO110" s="888"/>
      <c r="AP110" s="890">
        <v>15.8</v>
      </c>
      <c r="AQ110" s="891"/>
      <c r="AR110" s="891"/>
      <c r="AS110" s="891"/>
      <c r="AT110" s="892"/>
      <c r="AU110" s="893" t="s">
        <v>69</v>
      </c>
      <c r="AV110" s="894"/>
      <c r="AW110" s="894"/>
      <c r="AX110" s="894"/>
      <c r="AY110" s="894"/>
      <c r="AZ110" s="916" t="s">
        <v>416</v>
      </c>
      <c r="BA110" s="884"/>
      <c r="BB110" s="884"/>
      <c r="BC110" s="884"/>
      <c r="BD110" s="884"/>
      <c r="BE110" s="884"/>
      <c r="BF110" s="884"/>
      <c r="BG110" s="884"/>
      <c r="BH110" s="884"/>
      <c r="BI110" s="884"/>
      <c r="BJ110" s="884"/>
      <c r="BK110" s="884"/>
      <c r="BL110" s="884"/>
      <c r="BM110" s="884"/>
      <c r="BN110" s="884"/>
      <c r="BO110" s="884"/>
      <c r="BP110" s="885"/>
      <c r="BQ110" s="917">
        <v>31096281</v>
      </c>
      <c r="BR110" s="918"/>
      <c r="BS110" s="918"/>
      <c r="BT110" s="918"/>
      <c r="BU110" s="918"/>
      <c r="BV110" s="918">
        <v>31091802</v>
      </c>
      <c r="BW110" s="918"/>
      <c r="BX110" s="918"/>
      <c r="BY110" s="918"/>
      <c r="BZ110" s="918"/>
      <c r="CA110" s="918">
        <v>31842516</v>
      </c>
      <c r="CB110" s="918"/>
      <c r="CC110" s="918"/>
      <c r="CD110" s="918"/>
      <c r="CE110" s="918"/>
      <c r="CF110" s="931">
        <v>176.4</v>
      </c>
      <c r="CG110" s="932"/>
      <c r="CH110" s="932"/>
      <c r="CI110" s="932"/>
      <c r="CJ110" s="932"/>
      <c r="CK110" s="933" t="s">
        <v>417</v>
      </c>
      <c r="CL110" s="934"/>
      <c r="CM110" s="916" t="s">
        <v>418</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v>738103</v>
      </c>
      <c r="DH110" s="918"/>
      <c r="DI110" s="918"/>
      <c r="DJ110" s="918"/>
      <c r="DK110" s="918"/>
      <c r="DL110" s="918">
        <v>679794</v>
      </c>
      <c r="DM110" s="918"/>
      <c r="DN110" s="918"/>
      <c r="DO110" s="918"/>
      <c r="DP110" s="918"/>
      <c r="DQ110" s="918">
        <v>621733</v>
      </c>
      <c r="DR110" s="918"/>
      <c r="DS110" s="918"/>
      <c r="DT110" s="918"/>
      <c r="DU110" s="918"/>
      <c r="DV110" s="919">
        <v>3.4</v>
      </c>
      <c r="DW110" s="919"/>
      <c r="DX110" s="919"/>
      <c r="DY110" s="919"/>
      <c r="DZ110" s="920"/>
    </row>
    <row r="111" spans="1:131" s="224" customFormat="1" ht="26.25" customHeight="1" x14ac:dyDescent="0.2">
      <c r="A111" s="921" t="s">
        <v>419</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420</v>
      </c>
      <c r="BA111" s="910"/>
      <c r="BB111" s="910"/>
      <c r="BC111" s="910"/>
      <c r="BD111" s="910"/>
      <c r="BE111" s="910"/>
      <c r="BF111" s="910"/>
      <c r="BG111" s="910"/>
      <c r="BH111" s="910"/>
      <c r="BI111" s="910"/>
      <c r="BJ111" s="910"/>
      <c r="BK111" s="910"/>
      <c r="BL111" s="910"/>
      <c r="BM111" s="910"/>
      <c r="BN111" s="910"/>
      <c r="BO111" s="910"/>
      <c r="BP111" s="911"/>
      <c r="BQ111" s="912">
        <v>1019656</v>
      </c>
      <c r="BR111" s="913"/>
      <c r="BS111" s="913"/>
      <c r="BT111" s="913"/>
      <c r="BU111" s="913"/>
      <c r="BV111" s="913">
        <v>940262</v>
      </c>
      <c r="BW111" s="913"/>
      <c r="BX111" s="913"/>
      <c r="BY111" s="913"/>
      <c r="BZ111" s="913"/>
      <c r="CA111" s="913">
        <v>866963</v>
      </c>
      <c r="CB111" s="913"/>
      <c r="CC111" s="913"/>
      <c r="CD111" s="913"/>
      <c r="CE111" s="913"/>
      <c r="CF111" s="907">
        <v>4.8</v>
      </c>
      <c r="CG111" s="908"/>
      <c r="CH111" s="908"/>
      <c r="CI111" s="908"/>
      <c r="CJ111" s="908"/>
      <c r="CK111" s="935"/>
      <c r="CL111" s="936"/>
      <c r="CM111" s="909" t="s">
        <v>421</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422</v>
      </c>
      <c r="B112" s="940"/>
      <c r="C112" s="910" t="s">
        <v>423</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424</v>
      </c>
      <c r="BA112" s="910"/>
      <c r="BB112" s="910"/>
      <c r="BC112" s="910"/>
      <c r="BD112" s="910"/>
      <c r="BE112" s="910"/>
      <c r="BF112" s="910"/>
      <c r="BG112" s="910"/>
      <c r="BH112" s="910"/>
      <c r="BI112" s="910"/>
      <c r="BJ112" s="910"/>
      <c r="BK112" s="910"/>
      <c r="BL112" s="910"/>
      <c r="BM112" s="910"/>
      <c r="BN112" s="910"/>
      <c r="BO112" s="910"/>
      <c r="BP112" s="911"/>
      <c r="BQ112" s="912">
        <v>11197424</v>
      </c>
      <c r="BR112" s="913"/>
      <c r="BS112" s="913"/>
      <c r="BT112" s="913"/>
      <c r="BU112" s="913"/>
      <c r="BV112" s="913">
        <v>10320629</v>
      </c>
      <c r="BW112" s="913"/>
      <c r="BX112" s="913"/>
      <c r="BY112" s="913"/>
      <c r="BZ112" s="913"/>
      <c r="CA112" s="913">
        <v>9822370</v>
      </c>
      <c r="CB112" s="913"/>
      <c r="CC112" s="913"/>
      <c r="CD112" s="913"/>
      <c r="CE112" s="913"/>
      <c r="CF112" s="907">
        <v>54.4</v>
      </c>
      <c r="CG112" s="908"/>
      <c r="CH112" s="908"/>
      <c r="CI112" s="908"/>
      <c r="CJ112" s="908"/>
      <c r="CK112" s="935"/>
      <c r="CL112" s="936"/>
      <c r="CM112" s="909" t="s">
        <v>425</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v>159353</v>
      </c>
      <c r="DH112" s="913"/>
      <c r="DI112" s="913"/>
      <c r="DJ112" s="913"/>
      <c r="DK112" s="913"/>
      <c r="DL112" s="913">
        <v>147117</v>
      </c>
      <c r="DM112" s="913"/>
      <c r="DN112" s="913"/>
      <c r="DO112" s="913"/>
      <c r="DP112" s="913"/>
      <c r="DQ112" s="913">
        <v>134881</v>
      </c>
      <c r="DR112" s="913"/>
      <c r="DS112" s="913"/>
      <c r="DT112" s="913"/>
      <c r="DU112" s="913"/>
      <c r="DV112" s="914">
        <v>0.7</v>
      </c>
      <c r="DW112" s="914"/>
      <c r="DX112" s="914"/>
      <c r="DY112" s="914"/>
      <c r="DZ112" s="915"/>
    </row>
    <row r="113" spans="1:130" s="224" customFormat="1" ht="26.25" customHeight="1" x14ac:dyDescent="0.2">
      <c r="A113" s="941"/>
      <c r="B113" s="942"/>
      <c r="C113" s="910" t="s">
        <v>426</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997472</v>
      </c>
      <c r="AB113" s="925"/>
      <c r="AC113" s="925"/>
      <c r="AD113" s="925"/>
      <c r="AE113" s="926"/>
      <c r="AF113" s="927">
        <v>895001</v>
      </c>
      <c r="AG113" s="925"/>
      <c r="AH113" s="925"/>
      <c r="AI113" s="925"/>
      <c r="AJ113" s="926"/>
      <c r="AK113" s="927">
        <v>940527</v>
      </c>
      <c r="AL113" s="925"/>
      <c r="AM113" s="925"/>
      <c r="AN113" s="925"/>
      <c r="AO113" s="926"/>
      <c r="AP113" s="928">
        <v>5.2</v>
      </c>
      <c r="AQ113" s="929"/>
      <c r="AR113" s="929"/>
      <c r="AS113" s="929"/>
      <c r="AT113" s="930"/>
      <c r="AU113" s="895"/>
      <c r="AV113" s="896"/>
      <c r="AW113" s="896"/>
      <c r="AX113" s="896"/>
      <c r="AY113" s="896"/>
      <c r="AZ113" s="909" t="s">
        <v>427</v>
      </c>
      <c r="BA113" s="910"/>
      <c r="BB113" s="910"/>
      <c r="BC113" s="910"/>
      <c r="BD113" s="910"/>
      <c r="BE113" s="910"/>
      <c r="BF113" s="910"/>
      <c r="BG113" s="910"/>
      <c r="BH113" s="910"/>
      <c r="BI113" s="910"/>
      <c r="BJ113" s="910"/>
      <c r="BK113" s="910"/>
      <c r="BL113" s="910"/>
      <c r="BM113" s="910"/>
      <c r="BN113" s="910"/>
      <c r="BO113" s="910"/>
      <c r="BP113" s="911"/>
      <c r="BQ113" s="912">
        <v>5743548</v>
      </c>
      <c r="BR113" s="913"/>
      <c r="BS113" s="913"/>
      <c r="BT113" s="913"/>
      <c r="BU113" s="913"/>
      <c r="BV113" s="913">
        <v>5507265</v>
      </c>
      <c r="BW113" s="913"/>
      <c r="BX113" s="913"/>
      <c r="BY113" s="913"/>
      <c r="BZ113" s="913"/>
      <c r="CA113" s="913">
        <v>5205337</v>
      </c>
      <c r="CB113" s="913"/>
      <c r="CC113" s="913"/>
      <c r="CD113" s="913"/>
      <c r="CE113" s="913"/>
      <c r="CF113" s="907">
        <v>28.8</v>
      </c>
      <c r="CG113" s="908"/>
      <c r="CH113" s="908"/>
      <c r="CI113" s="908"/>
      <c r="CJ113" s="908"/>
      <c r="CK113" s="935"/>
      <c r="CL113" s="936"/>
      <c r="CM113" s="909" t="s">
        <v>428</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429</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468841</v>
      </c>
      <c r="AB114" s="946"/>
      <c r="AC114" s="946"/>
      <c r="AD114" s="946"/>
      <c r="AE114" s="947"/>
      <c r="AF114" s="948">
        <v>346216</v>
      </c>
      <c r="AG114" s="946"/>
      <c r="AH114" s="946"/>
      <c r="AI114" s="946"/>
      <c r="AJ114" s="947"/>
      <c r="AK114" s="948">
        <v>264646</v>
      </c>
      <c r="AL114" s="946"/>
      <c r="AM114" s="946"/>
      <c r="AN114" s="946"/>
      <c r="AO114" s="947"/>
      <c r="AP114" s="949">
        <v>1.5</v>
      </c>
      <c r="AQ114" s="950"/>
      <c r="AR114" s="950"/>
      <c r="AS114" s="950"/>
      <c r="AT114" s="951"/>
      <c r="AU114" s="895"/>
      <c r="AV114" s="896"/>
      <c r="AW114" s="896"/>
      <c r="AX114" s="896"/>
      <c r="AY114" s="896"/>
      <c r="AZ114" s="909" t="s">
        <v>430</v>
      </c>
      <c r="BA114" s="910"/>
      <c r="BB114" s="910"/>
      <c r="BC114" s="910"/>
      <c r="BD114" s="910"/>
      <c r="BE114" s="910"/>
      <c r="BF114" s="910"/>
      <c r="BG114" s="910"/>
      <c r="BH114" s="910"/>
      <c r="BI114" s="910"/>
      <c r="BJ114" s="910"/>
      <c r="BK114" s="910"/>
      <c r="BL114" s="910"/>
      <c r="BM114" s="910"/>
      <c r="BN114" s="910"/>
      <c r="BO114" s="910"/>
      <c r="BP114" s="911"/>
      <c r="BQ114" s="912">
        <v>3619585</v>
      </c>
      <c r="BR114" s="913"/>
      <c r="BS114" s="913"/>
      <c r="BT114" s="913"/>
      <c r="BU114" s="913"/>
      <c r="BV114" s="913">
        <v>3588525</v>
      </c>
      <c r="BW114" s="913"/>
      <c r="BX114" s="913"/>
      <c r="BY114" s="913"/>
      <c r="BZ114" s="913"/>
      <c r="CA114" s="913">
        <v>3783944</v>
      </c>
      <c r="CB114" s="913"/>
      <c r="CC114" s="913"/>
      <c r="CD114" s="913"/>
      <c r="CE114" s="913"/>
      <c r="CF114" s="907">
        <v>21</v>
      </c>
      <c r="CG114" s="908"/>
      <c r="CH114" s="908"/>
      <c r="CI114" s="908"/>
      <c r="CJ114" s="908"/>
      <c r="CK114" s="935"/>
      <c r="CL114" s="936"/>
      <c r="CM114" s="909" t="s">
        <v>431</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432</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79730</v>
      </c>
      <c r="AB115" s="925"/>
      <c r="AC115" s="925"/>
      <c r="AD115" s="925"/>
      <c r="AE115" s="926"/>
      <c r="AF115" s="927">
        <v>79394</v>
      </c>
      <c r="AG115" s="925"/>
      <c r="AH115" s="925"/>
      <c r="AI115" s="925"/>
      <c r="AJ115" s="926"/>
      <c r="AK115" s="927">
        <v>77533</v>
      </c>
      <c r="AL115" s="925"/>
      <c r="AM115" s="925"/>
      <c r="AN115" s="925"/>
      <c r="AO115" s="926"/>
      <c r="AP115" s="928">
        <v>0.4</v>
      </c>
      <c r="AQ115" s="929"/>
      <c r="AR115" s="929"/>
      <c r="AS115" s="929"/>
      <c r="AT115" s="930"/>
      <c r="AU115" s="895"/>
      <c r="AV115" s="896"/>
      <c r="AW115" s="896"/>
      <c r="AX115" s="896"/>
      <c r="AY115" s="896"/>
      <c r="AZ115" s="909" t="s">
        <v>433</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434</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435</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436</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437</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v>122200</v>
      </c>
      <c r="DH116" s="946"/>
      <c r="DI116" s="946"/>
      <c r="DJ116" s="946"/>
      <c r="DK116" s="947"/>
      <c r="DL116" s="948">
        <v>113351</v>
      </c>
      <c r="DM116" s="946"/>
      <c r="DN116" s="946"/>
      <c r="DO116" s="946"/>
      <c r="DP116" s="947"/>
      <c r="DQ116" s="948">
        <v>110349</v>
      </c>
      <c r="DR116" s="946"/>
      <c r="DS116" s="946"/>
      <c r="DT116" s="946"/>
      <c r="DU116" s="947"/>
      <c r="DV116" s="949">
        <v>0.6</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438</v>
      </c>
      <c r="Z117" s="881"/>
      <c r="AA117" s="965">
        <v>4455476</v>
      </c>
      <c r="AB117" s="966"/>
      <c r="AC117" s="966"/>
      <c r="AD117" s="966"/>
      <c r="AE117" s="967"/>
      <c r="AF117" s="968">
        <v>4247428</v>
      </c>
      <c r="AG117" s="966"/>
      <c r="AH117" s="966"/>
      <c r="AI117" s="966"/>
      <c r="AJ117" s="967"/>
      <c r="AK117" s="968">
        <v>4142461</v>
      </c>
      <c r="AL117" s="966"/>
      <c r="AM117" s="966"/>
      <c r="AN117" s="966"/>
      <c r="AO117" s="967"/>
      <c r="AP117" s="969"/>
      <c r="AQ117" s="970"/>
      <c r="AR117" s="970"/>
      <c r="AS117" s="970"/>
      <c r="AT117" s="971"/>
      <c r="AU117" s="895"/>
      <c r="AV117" s="896"/>
      <c r="AW117" s="896"/>
      <c r="AX117" s="896"/>
      <c r="AY117" s="896"/>
      <c r="AZ117" s="961" t="s">
        <v>439</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440</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414</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411</v>
      </c>
      <c r="AB118" s="880"/>
      <c r="AC118" s="880"/>
      <c r="AD118" s="880"/>
      <c r="AE118" s="881"/>
      <c r="AF118" s="879" t="s">
        <v>412</v>
      </c>
      <c r="AG118" s="880"/>
      <c r="AH118" s="880"/>
      <c r="AI118" s="880"/>
      <c r="AJ118" s="881"/>
      <c r="AK118" s="879" t="s">
        <v>294</v>
      </c>
      <c r="AL118" s="880"/>
      <c r="AM118" s="880"/>
      <c r="AN118" s="880"/>
      <c r="AO118" s="881"/>
      <c r="AP118" s="957" t="s">
        <v>413</v>
      </c>
      <c r="AQ118" s="958"/>
      <c r="AR118" s="958"/>
      <c r="AS118" s="958"/>
      <c r="AT118" s="959"/>
      <c r="AU118" s="895"/>
      <c r="AV118" s="896"/>
      <c r="AW118" s="896"/>
      <c r="AX118" s="896"/>
      <c r="AY118" s="896"/>
      <c r="AZ118" s="960" t="s">
        <v>441</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442</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417</v>
      </c>
      <c r="B119" s="934"/>
      <c r="C119" s="916" t="s">
        <v>418</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v>58565</v>
      </c>
      <c r="AB119" s="887"/>
      <c r="AC119" s="887"/>
      <c r="AD119" s="887"/>
      <c r="AE119" s="888"/>
      <c r="AF119" s="889">
        <v>58309</v>
      </c>
      <c r="AG119" s="887"/>
      <c r="AH119" s="887"/>
      <c r="AI119" s="887"/>
      <c r="AJ119" s="888"/>
      <c r="AK119" s="889">
        <v>58061</v>
      </c>
      <c r="AL119" s="887"/>
      <c r="AM119" s="887"/>
      <c r="AN119" s="887"/>
      <c r="AO119" s="888"/>
      <c r="AP119" s="890">
        <v>0.3</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443</v>
      </c>
      <c r="BP119" s="992"/>
      <c r="BQ119" s="986">
        <v>52676494</v>
      </c>
      <c r="BR119" s="987"/>
      <c r="BS119" s="987"/>
      <c r="BT119" s="987"/>
      <c r="BU119" s="987"/>
      <c r="BV119" s="987">
        <v>51448483</v>
      </c>
      <c r="BW119" s="987"/>
      <c r="BX119" s="987"/>
      <c r="BY119" s="987"/>
      <c r="BZ119" s="987"/>
      <c r="CA119" s="987">
        <v>51521130</v>
      </c>
      <c r="CB119" s="987"/>
      <c r="CC119" s="987"/>
      <c r="CD119" s="987"/>
      <c r="CE119" s="987"/>
      <c r="CF119" s="988"/>
      <c r="CG119" s="989"/>
      <c r="CH119" s="989"/>
      <c r="CI119" s="989"/>
      <c r="CJ119" s="990"/>
      <c r="CK119" s="937"/>
      <c r="CL119" s="938"/>
      <c r="CM119" s="960" t="s">
        <v>444</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2">
      <c r="A120" s="1044"/>
      <c r="B120" s="936"/>
      <c r="C120" s="909" t="s">
        <v>421</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445</v>
      </c>
      <c r="AV120" s="979"/>
      <c r="AW120" s="979"/>
      <c r="AX120" s="979"/>
      <c r="AY120" s="980"/>
      <c r="AZ120" s="916" t="s">
        <v>446</v>
      </c>
      <c r="BA120" s="884"/>
      <c r="BB120" s="884"/>
      <c r="BC120" s="884"/>
      <c r="BD120" s="884"/>
      <c r="BE120" s="884"/>
      <c r="BF120" s="884"/>
      <c r="BG120" s="884"/>
      <c r="BH120" s="884"/>
      <c r="BI120" s="884"/>
      <c r="BJ120" s="884"/>
      <c r="BK120" s="884"/>
      <c r="BL120" s="884"/>
      <c r="BM120" s="884"/>
      <c r="BN120" s="884"/>
      <c r="BO120" s="884"/>
      <c r="BP120" s="885"/>
      <c r="BQ120" s="917">
        <v>8196616</v>
      </c>
      <c r="BR120" s="918"/>
      <c r="BS120" s="918"/>
      <c r="BT120" s="918"/>
      <c r="BU120" s="918"/>
      <c r="BV120" s="918">
        <v>8084014</v>
      </c>
      <c r="BW120" s="918"/>
      <c r="BX120" s="918"/>
      <c r="BY120" s="918"/>
      <c r="BZ120" s="918"/>
      <c r="CA120" s="918">
        <v>7337401</v>
      </c>
      <c r="CB120" s="918"/>
      <c r="CC120" s="918"/>
      <c r="CD120" s="918"/>
      <c r="CE120" s="918"/>
      <c r="CF120" s="931">
        <v>40.700000000000003</v>
      </c>
      <c r="CG120" s="932"/>
      <c r="CH120" s="932"/>
      <c r="CI120" s="932"/>
      <c r="CJ120" s="932"/>
      <c r="CK120" s="993" t="s">
        <v>447</v>
      </c>
      <c r="CL120" s="994"/>
      <c r="CM120" s="994"/>
      <c r="CN120" s="994"/>
      <c r="CO120" s="995"/>
      <c r="CP120" s="1001" t="s">
        <v>395</v>
      </c>
      <c r="CQ120" s="1002"/>
      <c r="CR120" s="1002"/>
      <c r="CS120" s="1002"/>
      <c r="CT120" s="1002"/>
      <c r="CU120" s="1002"/>
      <c r="CV120" s="1002"/>
      <c r="CW120" s="1002"/>
      <c r="CX120" s="1002"/>
      <c r="CY120" s="1002"/>
      <c r="CZ120" s="1002"/>
      <c r="DA120" s="1002"/>
      <c r="DB120" s="1002"/>
      <c r="DC120" s="1002"/>
      <c r="DD120" s="1002"/>
      <c r="DE120" s="1002"/>
      <c r="DF120" s="1003"/>
      <c r="DG120" s="917">
        <v>10607952</v>
      </c>
      <c r="DH120" s="918"/>
      <c r="DI120" s="918"/>
      <c r="DJ120" s="918"/>
      <c r="DK120" s="918"/>
      <c r="DL120" s="918">
        <v>9794074</v>
      </c>
      <c r="DM120" s="918"/>
      <c r="DN120" s="918"/>
      <c r="DO120" s="918"/>
      <c r="DP120" s="918"/>
      <c r="DQ120" s="918">
        <v>9349560</v>
      </c>
      <c r="DR120" s="918"/>
      <c r="DS120" s="918"/>
      <c r="DT120" s="918"/>
      <c r="DU120" s="918"/>
      <c r="DV120" s="919">
        <v>51.8</v>
      </c>
      <c r="DW120" s="919"/>
      <c r="DX120" s="919"/>
      <c r="DY120" s="919"/>
      <c r="DZ120" s="920"/>
    </row>
    <row r="121" spans="1:130" s="224" customFormat="1" ht="26.25" customHeight="1" x14ac:dyDescent="0.2">
      <c r="A121" s="1044"/>
      <c r="B121" s="936"/>
      <c r="C121" s="961" t="s">
        <v>448</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v>12236</v>
      </c>
      <c r="AB121" s="946"/>
      <c r="AC121" s="946"/>
      <c r="AD121" s="946"/>
      <c r="AE121" s="947"/>
      <c r="AF121" s="948">
        <v>12236</v>
      </c>
      <c r="AG121" s="946"/>
      <c r="AH121" s="946"/>
      <c r="AI121" s="946"/>
      <c r="AJ121" s="947"/>
      <c r="AK121" s="948">
        <v>12236</v>
      </c>
      <c r="AL121" s="946"/>
      <c r="AM121" s="946"/>
      <c r="AN121" s="946"/>
      <c r="AO121" s="947"/>
      <c r="AP121" s="949">
        <v>0.1</v>
      </c>
      <c r="AQ121" s="950"/>
      <c r="AR121" s="950"/>
      <c r="AS121" s="950"/>
      <c r="AT121" s="951"/>
      <c r="AU121" s="981"/>
      <c r="AV121" s="982"/>
      <c r="AW121" s="982"/>
      <c r="AX121" s="982"/>
      <c r="AY121" s="983"/>
      <c r="AZ121" s="909" t="s">
        <v>449</v>
      </c>
      <c r="BA121" s="910"/>
      <c r="BB121" s="910"/>
      <c r="BC121" s="910"/>
      <c r="BD121" s="910"/>
      <c r="BE121" s="910"/>
      <c r="BF121" s="910"/>
      <c r="BG121" s="910"/>
      <c r="BH121" s="910"/>
      <c r="BI121" s="910"/>
      <c r="BJ121" s="910"/>
      <c r="BK121" s="910"/>
      <c r="BL121" s="910"/>
      <c r="BM121" s="910"/>
      <c r="BN121" s="910"/>
      <c r="BO121" s="910"/>
      <c r="BP121" s="911"/>
      <c r="BQ121" s="912">
        <v>1660787</v>
      </c>
      <c r="BR121" s="913"/>
      <c r="BS121" s="913"/>
      <c r="BT121" s="913"/>
      <c r="BU121" s="913"/>
      <c r="BV121" s="913">
        <v>1584956</v>
      </c>
      <c r="BW121" s="913"/>
      <c r="BX121" s="913"/>
      <c r="BY121" s="913"/>
      <c r="BZ121" s="913"/>
      <c r="CA121" s="913">
        <v>1544193</v>
      </c>
      <c r="CB121" s="913"/>
      <c r="CC121" s="913"/>
      <c r="CD121" s="913"/>
      <c r="CE121" s="913"/>
      <c r="CF121" s="907">
        <v>8.6</v>
      </c>
      <c r="CG121" s="908"/>
      <c r="CH121" s="908"/>
      <c r="CI121" s="908"/>
      <c r="CJ121" s="908"/>
      <c r="CK121" s="996"/>
      <c r="CL121" s="997"/>
      <c r="CM121" s="997"/>
      <c r="CN121" s="997"/>
      <c r="CO121" s="998"/>
      <c r="CP121" s="1006" t="s">
        <v>393</v>
      </c>
      <c r="CQ121" s="1007"/>
      <c r="CR121" s="1007"/>
      <c r="CS121" s="1007"/>
      <c r="CT121" s="1007"/>
      <c r="CU121" s="1007"/>
      <c r="CV121" s="1007"/>
      <c r="CW121" s="1007"/>
      <c r="CX121" s="1007"/>
      <c r="CY121" s="1007"/>
      <c r="CZ121" s="1007"/>
      <c r="DA121" s="1007"/>
      <c r="DB121" s="1007"/>
      <c r="DC121" s="1007"/>
      <c r="DD121" s="1007"/>
      <c r="DE121" s="1007"/>
      <c r="DF121" s="1008"/>
      <c r="DG121" s="912">
        <v>306786</v>
      </c>
      <c r="DH121" s="913"/>
      <c r="DI121" s="913"/>
      <c r="DJ121" s="913"/>
      <c r="DK121" s="913"/>
      <c r="DL121" s="913">
        <v>325770</v>
      </c>
      <c r="DM121" s="913"/>
      <c r="DN121" s="913"/>
      <c r="DO121" s="913"/>
      <c r="DP121" s="913"/>
      <c r="DQ121" s="913">
        <v>345464</v>
      </c>
      <c r="DR121" s="913"/>
      <c r="DS121" s="913"/>
      <c r="DT121" s="913"/>
      <c r="DU121" s="913"/>
      <c r="DV121" s="914">
        <v>1.9</v>
      </c>
      <c r="DW121" s="914"/>
      <c r="DX121" s="914"/>
      <c r="DY121" s="914"/>
      <c r="DZ121" s="915"/>
    </row>
    <row r="122" spans="1:130" s="224" customFormat="1" ht="26.25" customHeight="1" x14ac:dyDescent="0.2">
      <c r="A122" s="1044"/>
      <c r="B122" s="936"/>
      <c r="C122" s="909" t="s">
        <v>431</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450</v>
      </c>
      <c r="BA122" s="952"/>
      <c r="BB122" s="952"/>
      <c r="BC122" s="952"/>
      <c r="BD122" s="952"/>
      <c r="BE122" s="952"/>
      <c r="BF122" s="952"/>
      <c r="BG122" s="952"/>
      <c r="BH122" s="952"/>
      <c r="BI122" s="952"/>
      <c r="BJ122" s="952"/>
      <c r="BK122" s="952"/>
      <c r="BL122" s="952"/>
      <c r="BM122" s="952"/>
      <c r="BN122" s="952"/>
      <c r="BO122" s="952"/>
      <c r="BP122" s="953"/>
      <c r="BQ122" s="986">
        <v>34174982</v>
      </c>
      <c r="BR122" s="987"/>
      <c r="BS122" s="987"/>
      <c r="BT122" s="987"/>
      <c r="BU122" s="987"/>
      <c r="BV122" s="987">
        <v>33781013</v>
      </c>
      <c r="BW122" s="987"/>
      <c r="BX122" s="987"/>
      <c r="BY122" s="987"/>
      <c r="BZ122" s="987"/>
      <c r="CA122" s="987">
        <v>33160537</v>
      </c>
      <c r="CB122" s="987"/>
      <c r="CC122" s="987"/>
      <c r="CD122" s="987"/>
      <c r="CE122" s="987"/>
      <c r="CF122" s="1004">
        <v>183.8</v>
      </c>
      <c r="CG122" s="1005"/>
      <c r="CH122" s="1005"/>
      <c r="CI122" s="1005"/>
      <c r="CJ122" s="1005"/>
      <c r="CK122" s="996"/>
      <c r="CL122" s="997"/>
      <c r="CM122" s="997"/>
      <c r="CN122" s="997"/>
      <c r="CO122" s="998"/>
      <c r="CP122" s="1006" t="s">
        <v>396</v>
      </c>
      <c r="CQ122" s="1007"/>
      <c r="CR122" s="1007"/>
      <c r="CS122" s="1007"/>
      <c r="CT122" s="1007"/>
      <c r="CU122" s="1007"/>
      <c r="CV122" s="1007"/>
      <c r="CW122" s="1007"/>
      <c r="CX122" s="1007"/>
      <c r="CY122" s="1007"/>
      <c r="CZ122" s="1007"/>
      <c r="DA122" s="1007"/>
      <c r="DB122" s="1007"/>
      <c r="DC122" s="1007"/>
      <c r="DD122" s="1007"/>
      <c r="DE122" s="1007"/>
      <c r="DF122" s="1008"/>
      <c r="DG122" s="912">
        <v>282686</v>
      </c>
      <c r="DH122" s="913"/>
      <c r="DI122" s="913"/>
      <c r="DJ122" s="913"/>
      <c r="DK122" s="913"/>
      <c r="DL122" s="913">
        <v>200785</v>
      </c>
      <c r="DM122" s="913"/>
      <c r="DN122" s="913"/>
      <c r="DO122" s="913"/>
      <c r="DP122" s="913"/>
      <c r="DQ122" s="913">
        <v>127346</v>
      </c>
      <c r="DR122" s="913"/>
      <c r="DS122" s="913"/>
      <c r="DT122" s="913"/>
      <c r="DU122" s="913"/>
      <c r="DV122" s="914">
        <v>0.7</v>
      </c>
      <c r="DW122" s="914"/>
      <c r="DX122" s="914"/>
      <c r="DY122" s="914"/>
      <c r="DZ122" s="915"/>
    </row>
    <row r="123" spans="1:130" s="224" customFormat="1" ht="26.25" customHeight="1" x14ac:dyDescent="0.2">
      <c r="A123" s="1044"/>
      <c r="B123" s="936"/>
      <c r="C123" s="909" t="s">
        <v>437</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v>8929</v>
      </c>
      <c r="AB123" s="946"/>
      <c r="AC123" s="946"/>
      <c r="AD123" s="946"/>
      <c r="AE123" s="947"/>
      <c r="AF123" s="948">
        <v>8849</v>
      </c>
      <c r="AG123" s="946"/>
      <c r="AH123" s="946"/>
      <c r="AI123" s="946"/>
      <c r="AJ123" s="947"/>
      <c r="AK123" s="948">
        <v>7236</v>
      </c>
      <c r="AL123" s="946"/>
      <c r="AM123" s="946"/>
      <c r="AN123" s="946"/>
      <c r="AO123" s="947"/>
      <c r="AP123" s="949">
        <v>0</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451</v>
      </c>
      <c r="BP123" s="992"/>
      <c r="BQ123" s="1050">
        <v>44032385</v>
      </c>
      <c r="BR123" s="1051"/>
      <c r="BS123" s="1051"/>
      <c r="BT123" s="1051"/>
      <c r="BU123" s="1051"/>
      <c r="BV123" s="1051">
        <v>43449983</v>
      </c>
      <c r="BW123" s="1051"/>
      <c r="BX123" s="1051"/>
      <c r="BY123" s="1051"/>
      <c r="BZ123" s="1051"/>
      <c r="CA123" s="1051">
        <v>42042131</v>
      </c>
      <c r="CB123" s="1051"/>
      <c r="CC123" s="1051"/>
      <c r="CD123" s="1051"/>
      <c r="CE123" s="1051"/>
      <c r="CF123" s="988"/>
      <c r="CG123" s="989"/>
      <c r="CH123" s="989"/>
      <c r="CI123" s="989"/>
      <c r="CJ123" s="990"/>
      <c r="CK123" s="996"/>
      <c r="CL123" s="997"/>
      <c r="CM123" s="997"/>
      <c r="CN123" s="997"/>
      <c r="CO123" s="998"/>
      <c r="CP123" s="1006" t="s">
        <v>391</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5">
      <c r="A124" s="1044"/>
      <c r="B124" s="936"/>
      <c r="C124" s="909" t="s">
        <v>440</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452</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47.4</v>
      </c>
      <c r="BR124" s="1014"/>
      <c r="BS124" s="1014"/>
      <c r="BT124" s="1014"/>
      <c r="BU124" s="1014"/>
      <c r="BV124" s="1014">
        <v>45.3</v>
      </c>
      <c r="BW124" s="1014"/>
      <c r="BX124" s="1014"/>
      <c r="BY124" s="1014"/>
      <c r="BZ124" s="1014"/>
      <c r="CA124" s="1014">
        <v>52.5</v>
      </c>
      <c r="CB124" s="1014"/>
      <c r="CC124" s="1014"/>
      <c r="CD124" s="1014"/>
      <c r="CE124" s="1014"/>
      <c r="CF124" s="1015"/>
      <c r="CG124" s="1016"/>
      <c r="CH124" s="1016"/>
      <c r="CI124" s="1016"/>
      <c r="CJ124" s="1017"/>
      <c r="CK124" s="999"/>
      <c r="CL124" s="999"/>
      <c r="CM124" s="999"/>
      <c r="CN124" s="999"/>
      <c r="CO124" s="1000"/>
      <c r="CP124" s="1006" t="s">
        <v>453</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442</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454</v>
      </c>
      <c r="CL125" s="994"/>
      <c r="CM125" s="994"/>
      <c r="CN125" s="994"/>
      <c r="CO125" s="995"/>
      <c r="CP125" s="916" t="s">
        <v>455</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444</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456</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457</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458</v>
      </c>
      <c r="AY127" s="1019"/>
      <c r="AZ127" s="1019"/>
      <c r="BA127" s="1019"/>
      <c r="BB127" s="1019"/>
      <c r="BC127" s="1019"/>
      <c r="BD127" s="1019"/>
      <c r="BE127" s="1020"/>
      <c r="BF127" s="1021" t="s">
        <v>459</v>
      </c>
      <c r="BG127" s="1019"/>
      <c r="BH127" s="1019"/>
      <c r="BI127" s="1019"/>
      <c r="BJ127" s="1019"/>
      <c r="BK127" s="1019"/>
      <c r="BL127" s="1020"/>
      <c r="BM127" s="1021" t="s">
        <v>460</v>
      </c>
      <c r="BN127" s="1019"/>
      <c r="BO127" s="1019"/>
      <c r="BP127" s="1019"/>
      <c r="BQ127" s="1019"/>
      <c r="BR127" s="1019"/>
      <c r="BS127" s="1020"/>
      <c r="BT127" s="1021" t="s">
        <v>461</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462</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463</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464</v>
      </c>
      <c r="X128" s="1030"/>
      <c r="Y128" s="1030"/>
      <c r="Z128" s="1031"/>
      <c r="AA128" s="1032">
        <v>602899</v>
      </c>
      <c r="AB128" s="1033"/>
      <c r="AC128" s="1033"/>
      <c r="AD128" s="1033"/>
      <c r="AE128" s="1034"/>
      <c r="AF128" s="1035">
        <v>602917</v>
      </c>
      <c r="AG128" s="1033"/>
      <c r="AH128" s="1033"/>
      <c r="AI128" s="1033"/>
      <c r="AJ128" s="1034"/>
      <c r="AK128" s="1035">
        <v>559926</v>
      </c>
      <c r="AL128" s="1033"/>
      <c r="AM128" s="1033"/>
      <c r="AN128" s="1033"/>
      <c r="AO128" s="1034"/>
      <c r="AP128" s="1036"/>
      <c r="AQ128" s="1037"/>
      <c r="AR128" s="1037"/>
      <c r="AS128" s="1037"/>
      <c r="AT128" s="1038"/>
      <c r="AU128" s="226"/>
      <c r="AV128" s="226"/>
      <c r="AW128" s="226"/>
      <c r="AX128" s="883" t="s">
        <v>465</v>
      </c>
      <c r="AY128" s="884"/>
      <c r="AZ128" s="884"/>
      <c r="BA128" s="884"/>
      <c r="BB128" s="884"/>
      <c r="BC128" s="884"/>
      <c r="BD128" s="884"/>
      <c r="BE128" s="885"/>
      <c r="BF128" s="1039" t="s">
        <v>122</v>
      </c>
      <c r="BG128" s="1040"/>
      <c r="BH128" s="1040"/>
      <c r="BI128" s="1040"/>
      <c r="BJ128" s="1040"/>
      <c r="BK128" s="1040"/>
      <c r="BL128" s="1041"/>
      <c r="BM128" s="1039">
        <v>12.43</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466</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467</v>
      </c>
      <c r="X129" s="1058"/>
      <c r="Y129" s="1058"/>
      <c r="Z129" s="1059"/>
      <c r="AA129" s="945">
        <v>21068941</v>
      </c>
      <c r="AB129" s="946"/>
      <c r="AC129" s="946"/>
      <c r="AD129" s="946"/>
      <c r="AE129" s="947"/>
      <c r="AF129" s="948">
        <v>20447591</v>
      </c>
      <c r="AG129" s="946"/>
      <c r="AH129" s="946"/>
      <c r="AI129" s="946"/>
      <c r="AJ129" s="947"/>
      <c r="AK129" s="948">
        <v>20678940</v>
      </c>
      <c r="AL129" s="946"/>
      <c r="AM129" s="946"/>
      <c r="AN129" s="946"/>
      <c r="AO129" s="947"/>
      <c r="AP129" s="1060"/>
      <c r="AQ129" s="1061"/>
      <c r="AR129" s="1061"/>
      <c r="AS129" s="1061"/>
      <c r="AT129" s="1062"/>
      <c r="AU129" s="227"/>
      <c r="AV129" s="227"/>
      <c r="AW129" s="227"/>
      <c r="AX129" s="1052" t="s">
        <v>468</v>
      </c>
      <c r="AY129" s="910"/>
      <c r="AZ129" s="910"/>
      <c r="BA129" s="910"/>
      <c r="BB129" s="910"/>
      <c r="BC129" s="910"/>
      <c r="BD129" s="910"/>
      <c r="BE129" s="911"/>
      <c r="BF129" s="1053" t="s">
        <v>122</v>
      </c>
      <c r="BG129" s="1054"/>
      <c r="BH129" s="1054"/>
      <c r="BI129" s="1054"/>
      <c r="BJ129" s="1054"/>
      <c r="BK129" s="1054"/>
      <c r="BL129" s="1055"/>
      <c r="BM129" s="1053">
        <v>17.43</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469</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470</v>
      </c>
      <c r="X130" s="1058"/>
      <c r="Y130" s="1058"/>
      <c r="Z130" s="1059"/>
      <c r="AA130" s="945">
        <v>2863793</v>
      </c>
      <c r="AB130" s="946"/>
      <c r="AC130" s="946"/>
      <c r="AD130" s="946"/>
      <c r="AE130" s="947"/>
      <c r="AF130" s="948">
        <v>2819456</v>
      </c>
      <c r="AG130" s="946"/>
      <c r="AH130" s="946"/>
      <c r="AI130" s="946"/>
      <c r="AJ130" s="947"/>
      <c r="AK130" s="948">
        <v>2632530</v>
      </c>
      <c r="AL130" s="946"/>
      <c r="AM130" s="946"/>
      <c r="AN130" s="946"/>
      <c r="AO130" s="947"/>
      <c r="AP130" s="1060"/>
      <c r="AQ130" s="1061"/>
      <c r="AR130" s="1061"/>
      <c r="AS130" s="1061"/>
      <c r="AT130" s="1062"/>
      <c r="AU130" s="227"/>
      <c r="AV130" s="227"/>
      <c r="AW130" s="227"/>
      <c r="AX130" s="1052" t="s">
        <v>471</v>
      </c>
      <c r="AY130" s="910"/>
      <c r="AZ130" s="910"/>
      <c r="BA130" s="910"/>
      <c r="BB130" s="910"/>
      <c r="BC130" s="910"/>
      <c r="BD130" s="910"/>
      <c r="BE130" s="911"/>
      <c r="BF130" s="1088">
        <v>5.0999999999999996</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472</v>
      </c>
      <c r="X131" s="1095"/>
      <c r="Y131" s="1095"/>
      <c r="Z131" s="1096"/>
      <c r="AA131" s="991">
        <v>18205148</v>
      </c>
      <c r="AB131" s="973"/>
      <c r="AC131" s="973"/>
      <c r="AD131" s="973"/>
      <c r="AE131" s="974"/>
      <c r="AF131" s="972">
        <v>17628135</v>
      </c>
      <c r="AG131" s="973"/>
      <c r="AH131" s="973"/>
      <c r="AI131" s="973"/>
      <c r="AJ131" s="974"/>
      <c r="AK131" s="972">
        <v>18046410</v>
      </c>
      <c r="AL131" s="973"/>
      <c r="AM131" s="973"/>
      <c r="AN131" s="973"/>
      <c r="AO131" s="974"/>
      <c r="AP131" s="1097"/>
      <c r="AQ131" s="1098"/>
      <c r="AR131" s="1098"/>
      <c r="AS131" s="1098"/>
      <c r="AT131" s="1099"/>
      <c r="AU131" s="227"/>
      <c r="AV131" s="227"/>
      <c r="AW131" s="227"/>
      <c r="AX131" s="1070" t="s">
        <v>473</v>
      </c>
      <c r="AY131" s="713"/>
      <c r="AZ131" s="713"/>
      <c r="BA131" s="713"/>
      <c r="BB131" s="713"/>
      <c r="BC131" s="713"/>
      <c r="BD131" s="713"/>
      <c r="BE131" s="1023"/>
      <c r="BF131" s="1071">
        <v>52.5</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474</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475</v>
      </c>
      <c r="W132" s="1081"/>
      <c r="X132" s="1081"/>
      <c r="Y132" s="1081"/>
      <c r="Z132" s="1082"/>
      <c r="AA132" s="1083">
        <v>5.4313428269999999</v>
      </c>
      <c r="AB132" s="1084"/>
      <c r="AC132" s="1084"/>
      <c r="AD132" s="1084"/>
      <c r="AE132" s="1085"/>
      <c r="AF132" s="1086">
        <v>4.6803306190000002</v>
      </c>
      <c r="AG132" s="1084"/>
      <c r="AH132" s="1084"/>
      <c r="AI132" s="1084"/>
      <c r="AJ132" s="1085"/>
      <c r="AK132" s="1086">
        <v>5.2642326089999996</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476</v>
      </c>
      <c r="W133" s="1064"/>
      <c r="X133" s="1064"/>
      <c r="Y133" s="1064"/>
      <c r="Z133" s="1065"/>
      <c r="AA133" s="1066">
        <v>5.8</v>
      </c>
      <c r="AB133" s="1067"/>
      <c r="AC133" s="1067"/>
      <c r="AD133" s="1067"/>
      <c r="AE133" s="1068"/>
      <c r="AF133" s="1066">
        <v>5.2</v>
      </c>
      <c r="AG133" s="1067"/>
      <c r="AH133" s="1067"/>
      <c r="AI133" s="1067"/>
      <c r="AJ133" s="1068"/>
      <c r="AK133" s="1066">
        <v>5.0999999999999996</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Znn91rHaNolfkzllBXDt+WagkYaAv/Ld7ULaaueqMZoI3oHPNxNhYSKd42UCLdG1qKBY9caOhSAt3UBfQmuLlw==" saltValue="MWyO2jSH0kC62+nWNDXTy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60" zoomScaleNormal="85"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477</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3LO7cYE1+LvXAhkdHcWPBZh/+llMaxzMXz4y1e2dDXPbnzWr/hPnnMH5mcqKqCaPQuNyMt4b3I8yI80Sb4Ybwg==" saltValue="APq768LRlKWPspjVoX9FI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cGbodXFgammDD0c242KkXweMVUUNshedGOzMPpdXW+xe8wsOTQULTOLYGRSFjWj2/xhp5Lc80Z5Ie6RE5onpLA==" saltValue="lbyRa2/mQNYk4e2N7wUOi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479</v>
      </c>
      <c r="AL6" s="260"/>
      <c r="AM6" s="260"/>
      <c r="AN6" s="260"/>
    </row>
    <row r="7" spans="1:46" ht="13.5" customHeight="1" x14ac:dyDescent="0.2">
      <c r="A7" s="259"/>
      <c r="AK7" s="262"/>
      <c r="AL7" s="263"/>
      <c r="AM7" s="263"/>
      <c r="AN7" s="264"/>
      <c r="AO7" s="1101" t="s">
        <v>480</v>
      </c>
      <c r="AP7" s="265"/>
      <c r="AQ7" s="266" t="s">
        <v>481</v>
      </c>
      <c r="AR7" s="267"/>
    </row>
    <row r="8" spans="1:46" ht="13" x14ac:dyDescent="0.2">
      <c r="A8" s="259"/>
      <c r="AK8" s="268"/>
      <c r="AL8" s="269"/>
      <c r="AM8" s="269"/>
      <c r="AN8" s="270"/>
      <c r="AO8" s="1102"/>
      <c r="AP8" s="271" t="s">
        <v>482</v>
      </c>
      <c r="AQ8" s="272" t="s">
        <v>483</v>
      </c>
      <c r="AR8" s="273" t="s">
        <v>484</v>
      </c>
    </row>
    <row r="9" spans="1:46" ht="13" x14ac:dyDescent="0.2">
      <c r="A9" s="259"/>
      <c r="AK9" s="1103" t="s">
        <v>485</v>
      </c>
      <c r="AL9" s="1104"/>
      <c r="AM9" s="1104"/>
      <c r="AN9" s="1105"/>
      <c r="AO9" s="274">
        <v>5264513</v>
      </c>
      <c r="AP9" s="274">
        <v>59534</v>
      </c>
      <c r="AQ9" s="275">
        <v>73824</v>
      </c>
      <c r="AR9" s="276">
        <v>-19.399999999999999</v>
      </c>
    </row>
    <row r="10" spans="1:46" ht="13.5" customHeight="1" x14ac:dyDescent="0.2">
      <c r="A10" s="259"/>
      <c r="AK10" s="1103" t="s">
        <v>486</v>
      </c>
      <c r="AL10" s="1104"/>
      <c r="AM10" s="1104"/>
      <c r="AN10" s="1105"/>
      <c r="AO10" s="277">
        <v>819588</v>
      </c>
      <c r="AP10" s="277">
        <v>9268</v>
      </c>
      <c r="AQ10" s="278">
        <v>6244</v>
      </c>
      <c r="AR10" s="279">
        <v>48.4</v>
      </c>
    </row>
    <row r="11" spans="1:46" ht="13.5" customHeight="1" x14ac:dyDescent="0.2">
      <c r="A11" s="259"/>
      <c r="AK11" s="1103" t="s">
        <v>487</v>
      </c>
      <c r="AL11" s="1104"/>
      <c r="AM11" s="1104"/>
      <c r="AN11" s="1105"/>
      <c r="AO11" s="277">
        <v>121329</v>
      </c>
      <c r="AP11" s="277">
        <v>1372</v>
      </c>
      <c r="AQ11" s="278">
        <v>1048</v>
      </c>
      <c r="AR11" s="279">
        <v>30.9</v>
      </c>
    </row>
    <row r="12" spans="1:46" ht="13.5" customHeight="1" x14ac:dyDescent="0.2">
      <c r="A12" s="259"/>
      <c r="AK12" s="1103" t="s">
        <v>488</v>
      </c>
      <c r="AL12" s="1104"/>
      <c r="AM12" s="1104"/>
      <c r="AN12" s="1105"/>
      <c r="AO12" s="277" t="s">
        <v>489</v>
      </c>
      <c r="AP12" s="277" t="s">
        <v>489</v>
      </c>
      <c r="AQ12" s="278">
        <v>8</v>
      </c>
      <c r="AR12" s="279" t="s">
        <v>489</v>
      </c>
    </row>
    <row r="13" spans="1:46" ht="13.5" customHeight="1" x14ac:dyDescent="0.2">
      <c r="A13" s="259"/>
      <c r="AK13" s="1103" t="s">
        <v>490</v>
      </c>
      <c r="AL13" s="1104"/>
      <c r="AM13" s="1104"/>
      <c r="AN13" s="1105"/>
      <c r="AO13" s="277">
        <v>147293</v>
      </c>
      <c r="AP13" s="277">
        <v>1666</v>
      </c>
      <c r="AQ13" s="278">
        <v>2350</v>
      </c>
      <c r="AR13" s="279">
        <v>-29.1</v>
      </c>
    </row>
    <row r="14" spans="1:46" ht="13.5" customHeight="1" x14ac:dyDescent="0.2">
      <c r="A14" s="259"/>
      <c r="AK14" s="1103" t="s">
        <v>491</v>
      </c>
      <c r="AL14" s="1104"/>
      <c r="AM14" s="1104"/>
      <c r="AN14" s="1105"/>
      <c r="AO14" s="277">
        <v>178883</v>
      </c>
      <c r="AP14" s="277">
        <v>2023</v>
      </c>
      <c r="AQ14" s="278">
        <v>1698</v>
      </c>
      <c r="AR14" s="279">
        <v>19.100000000000001</v>
      </c>
    </row>
    <row r="15" spans="1:46" ht="13.5" customHeight="1" x14ac:dyDescent="0.2">
      <c r="A15" s="259"/>
      <c r="AK15" s="1106" t="s">
        <v>492</v>
      </c>
      <c r="AL15" s="1107"/>
      <c r="AM15" s="1107"/>
      <c r="AN15" s="1108"/>
      <c r="AO15" s="277">
        <v>-125763</v>
      </c>
      <c r="AP15" s="277">
        <v>-1422</v>
      </c>
      <c r="AQ15" s="278">
        <v>-3564</v>
      </c>
      <c r="AR15" s="279">
        <v>-60.1</v>
      </c>
    </row>
    <row r="16" spans="1:46" ht="13" x14ac:dyDescent="0.2">
      <c r="A16" s="259"/>
      <c r="AK16" s="1106" t="s">
        <v>177</v>
      </c>
      <c r="AL16" s="1107"/>
      <c r="AM16" s="1107"/>
      <c r="AN16" s="1108"/>
      <c r="AO16" s="277">
        <v>6405843</v>
      </c>
      <c r="AP16" s="277">
        <v>72441</v>
      </c>
      <c r="AQ16" s="278">
        <v>81608</v>
      </c>
      <c r="AR16" s="279">
        <v>-11.2</v>
      </c>
    </row>
    <row r="17" spans="1:46" ht="13" x14ac:dyDescent="0.2">
      <c r="A17" s="259"/>
    </row>
    <row r="18" spans="1:46" ht="13" x14ac:dyDescent="0.2">
      <c r="A18" s="259"/>
      <c r="AQ18" s="280"/>
      <c r="AR18" s="280"/>
    </row>
    <row r="19" spans="1:46" ht="13" x14ac:dyDescent="0.2">
      <c r="A19" s="259"/>
      <c r="AK19" s="255" t="s">
        <v>493</v>
      </c>
    </row>
    <row r="20" spans="1:46" ht="13" x14ac:dyDescent="0.2">
      <c r="A20" s="259"/>
      <c r="AK20" s="281"/>
      <c r="AL20" s="282"/>
      <c r="AM20" s="282"/>
      <c r="AN20" s="283"/>
      <c r="AO20" s="284" t="s">
        <v>494</v>
      </c>
      <c r="AP20" s="285" t="s">
        <v>495</v>
      </c>
      <c r="AQ20" s="286" t="s">
        <v>496</v>
      </c>
      <c r="AR20" s="287"/>
    </row>
    <row r="21" spans="1:46" s="260" customFormat="1" ht="13" x14ac:dyDescent="0.2">
      <c r="A21" s="288"/>
      <c r="AK21" s="1109" t="s">
        <v>497</v>
      </c>
      <c r="AL21" s="1110"/>
      <c r="AM21" s="1110"/>
      <c r="AN21" s="1111"/>
      <c r="AO21" s="289">
        <v>5.71</v>
      </c>
      <c r="AP21" s="290">
        <v>7.59</v>
      </c>
      <c r="AQ21" s="291">
        <v>-1.88</v>
      </c>
      <c r="AS21" s="292"/>
      <c r="AT21" s="288"/>
    </row>
    <row r="22" spans="1:46" s="260" customFormat="1" ht="13" x14ac:dyDescent="0.2">
      <c r="A22" s="288"/>
      <c r="AK22" s="1109" t="s">
        <v>498</v>
      </c>
      <c r="AL22" s="1110"/>
      <c r="AM22" s="1110"/>
      <c r="AN22" s="1111"/>
      <c r="AO22" s="293">
        <v>101.5</v>
      </c>
      <c r="AP22" s="294">
        <v>98.2</v>
      </c>
      <c r="AQ22" s="295">
        <v>3.3</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499</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501</v>
      </c>
      <c r="AL29" s="260"/>
      <c r="AM29" s="260"/>
      <c r="AN29" s="260"/>
      <c r="AS29" s="302"/>
    </row>
    <row r="30" spans="1:46" ht="13.5" customHeight="1" x14ac:dyDescent="0.2">
      <c r="A30" s="259"/>
      <c r="AK30" s="262"/>
      <c r="AL30" s="263"/>
      <c r="AM30" s="263"/>
      <c r="AN30" s="264"/>
      <c r="AO30" s="1101" t="s">
        <v>480</v>
      </c>
      <c r="AP30" s="265"/>
      <c r="AQ30" s="266" t="s">
        <v>481</v>
      </c>
      <c r="AR30" s="267"/>
    </row>
    <row r="31" spans="1:46" ht="13" x14ac:dyDescent="0.2">
      <c r="A31" s="259"/>
      <c r="AK31" s="268"/>
      <c r="AL31" s="269"/>
      <c r="AM31" s="269"/>
      <c r="AN31" s="270"/>
      <c r="AO31" s="1102"/>
      <c r="AP31" s="271" t="s">
        <v>482</v>
      </c>
      <c r="AQ31" s="272" t="s">
        <v>483</v>
      </c>
      <c r="AR31" s="273" t="s">
        <v>484</v>
      </c>
    </row>
    <row r="32" spans="1:46" ht="27" customHeight="1" x14ac:dyDescent="0.2">
      <c r="A32" s="259"/>
      <c r="AK32" s="1117" t="s">
        <v>502</v>
      </c>
      <c r="AL32" s="1118"/>
      <c r="AM32" s="1118"/>
      <c r="AN32" s="1119"/>
      <c r="AO32" s="303">
        <v>2859755</v>
      </c>
      <c r="AP32" s="303">
        <v>32340</v>
      </c>
      <c r="AQ32" s="304">
        <v>42992</v>
      </c>
      <c r="AR32" s="305">
        <v>-24.8</v>
      </c>
    </row>
    <row r="33" spans="1:46" ht="13.5" customHeight="1" x14ac:dyDescent="0.2">
      <c r="A33" s="259"/>
      <c r="AK33" s="1117" t="s">
        <v>503</v>
      </c>
      <c r="AL33" s="1118"/>
      <c r="AM33" s="1118"/>
      <c r="AN33" s="1119"/>
      <c r="AO33" s="303" t="s">
        <v>489</v>
      </c>
      <c r="AP33" s="303" t="s">
        <v>489</v>
      </c>
      <c r="AQ33" s="304" t="s">
        <v>489</v>
      </c>
      <c r="AR33" s="305" t="s">
        <v>489</v>
      </c>
    </row>
    <row r="34" spans="1:46" ht="27" customHeight="1" x14ac:dyDescent="0.2">
      <c r="A34" s="259"/>
      <c r="AK34" s="1117" t="s">
        <v>504</v>
      </c>
      <c r="AL34" s="1118"/>
      <c r="AM34" s="1118"/>
      <c r="AN34" s="1119"/>
      <c r="AO34" s="303" t="s">
        <v>489</v>
      </c>
      <c r="AP34" s="303" t="s">
        <v>489</v>
      </c>
      <c r="AQ34" s="304">
        <v>43</v>
      </c>
      <c r="AR34" s="305" t="s">
        <v>489</v>
      </c>
    </row>
    <row r="35" spans="1:46" ht="27" customHeight="1" x14ac:dyDescent="0.2">
      <c r="A35" s="259"/>
      <c r="AK35" s="1117" t="s">
        <v>505</v>
      </c>
      <c r="AL35" s="1118"/>
      <c r="AM35" s="1118"/>
      <c r="AN35" s="1119"/>
      <c r="AO35" s="303">
        <v>940527</v>
      </c>
      <c r="AP35" s="303">
        <v>10636</v>
      </c>
      <c r="AQ35" s="304">
        <v>11969</v>
      </c>
      <c r="AR35" s="305">
        <v>-11.1</v>
      </c>
    </row>
    <row r="36" spans="1:46" ht="27" customHeight="1" x14ac:dyDescent="0.2">
      <c r="A36" s="259"/>
      <c r="AK36" s="1117" t="s">
        <v>506</v>
      </c>
      <c r="AL36" s="1118"/>
      <c r="AM36" s="1118"/>
      <c r="AN36" s="1119"/>
      <c r="AO36" s="303">
        <v>264646</v>
      </c>
      <c r="AP36" s="303">
        <v>2993</v>
      </c>
      <c r="AQ36" s="304">
        <v>2138</v>
      </c>
      <c r="AR36" s="305">
        <v>40</v>
      </c>
    </row>
    <row r="37" spans="1:46" ht="13.5" customHeight="1" x14ac:dyDescent="0.2">
      <c r="A37" s="259"/>
      <c r="AK37" s="1117" t="s">
        <v>507</v>
      </c>
      <c r="AL37" s="1118"/>
      <c r="AM37" s="1118"/>
      <c r="AN37" s="1119"/>
      <c r="AO37" s="303">
        <v>77533</v>
      </c>
      <c r="AP37" s="303">
        <v>877</v>
      </c>
      <c r="AQ37" s="304">
        <v>592</v>
      </c>
      <c r="AR37" s="305">
        <v>48.1</v>
      </c>
    </row>
    <row r="38" spans="1:46" ht="27" customHeight="1" x14ac:dyDescent="0.2">
      <c r="A38" s="259"/>
      <c r="AK38" s="1120" t="s">
        <v>508</v>
      </c>
      <c r="AL38" s="1121"/>
      <c r="AM38" s="1121"/>
      <c r="AN38" s="1122"/>
      <c r="AO38" s="306" t="s">
        <v>489</v>
      </c>
      <c r="AP38" s="306" t="s">
        <v>489</v>
      </c>
      <c r="AQ38" s="307">
        <v>2</v>
      </c>
      <c r="AR38" s="295" t="s">
        <v>489</v>
      </c>
      <c r="AS38" s="302"/>
    </row>
    <row r="39" spans="1:46" ht="13" x14ac:dyDescent="0.2">
      <c r="A39" s="259"/>
      <c r="AK39" s="1120" t="s">
        <v>509</v>
      </c>
      <c r="AL39" s="1121"/>
      <c r="AM39" s="1121"/>
      <c r="AN39" s="1122"/>
      <c r="AO39" s="303">
        <v>-559926</v>
      </c>
      <c r="AP39" s="303">
        <v>-6332</v>
      </c>
      <c r="AQ39" s="304">
        <v>-5777</v>
      </c>
      <c r="AR39" s="305">
        <v>9.6</v>
      </c>
      <c r="AS39" s="302"/>
    </row>
    <row r="40" spans="1:46" ht="27" customHeight="1" x14ac:dyDescent="0.2">
      <c r="A40" s="259"/>
      <c r="AK40" s="1117" t="s">
        <v>510</v>
      </c>
      <c r="AL40" s="1118"/>
      <c r="AM40" s="1118"/>
      <c r="AN40" s="1119"/>
      <c r="AO40" s="303">
        <v>-2632530</v>
      </c>
      <c r="AP40" s="303">
        <v>-29770</v>
      </c>
      <c r="AQ40" s="304">
        <v>-36457</v>
      </c>
      <c r="AR40" s="305">
        <v>-18.3</v>
      </c>
      <c r="AS40" s="302"/>
    </row>
    <row r="41" spans="1:46" ht="13" x14ac:dyDescent="0.2">
      <c r="A41" s="259"/>
      <c r="AK41" s="1123" t="s">
        <v>287</v>
      </c>
      <c r="AL41" s="1124"/>
      <c r="AM41" s="1124"/>
      <c r="AN41" s="1125"/>
      <c r="AO41" s="303">
        <v>950005</v>
      </c>
      <c r="AP41" s="303">
        <v>10743</v>
      </c>
      <c r="AQ41" s="304">
        <v>15502</v>
      </c>
      <c r="AR41" s="305">
        <v>-30.7</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511</v>
      </c>
    </row>
    <row r="48" spans="1:46" ht="13" x14ac:dyDescent="0.2">
      <c r="A48" s="259"/>
      <c r="AK48" s="313" t="s">
        <v>512</v>
      </c>
      <c r="AL48" s="313"/>
      <c r="AM48" s="313"/>
      <c r="AN48" s="313"/>
      <c r="AO48" s="313"/>
      <c r="AP48" s="313"/>
      <c r="AQ48" s="314"/>
      <c r="AR48" s="313"/>
    </row>
    <row r="49" spans="1:44" ht="13.5" customHeight="1" x14ac:dyDescent="0.2">
      <c r="A49" s="259"/>
      <c r="AK49" s="315"/>
      <c r="AL49" s="316"/>
      <c r="AM49" s="1112" t="s">
        <v>480</v>
      </c>
      <c r="AN49" s="1114" t="s">
        <v>513</v>
      </c>
      <c r="AO49" s="1115"/>
      <c r="AP49" s="1115"/>
      <c r="AQ49" s="1115"/>
      <c r="AR49" s="1116"/>
    </row>
    <row r="50" spans="1:44" ht="13" x14ac:dyDescent="0.2">
      <c r="A50" s="259"/>
      <c r="AK50" s="317"/>
      <c r="AL50" s="318"/>
      <c r="AM50" s="1113"/>
      <c r="AN50" s="319" t="s">
        <v>514</v>
      </c>
      <c r="AO50" s="320" t="s">
        <v>515</v>
      </c>
      <c r="AP50" s="321" t="s">
        <v>516</v>
      </c>
      <c r="AQ50" s="322" t="s">
        <v>517</v>
      </c>
      <c r="AR50" s="323" t="s">
        <v>518</v>
      </c>
    </row>
    <row r="51" spans="1:44" ht="13" x14ac:dyDescent="0.2">
      <c r="A51" s="259"/>
      <c r="AK51" s="315" t="s">
        <v>519</v>
      </c>
      <c r="AL51" s="316"/>
      <c r="AM51" s="324">
        <v>6562399</v>
      </c>
      <c r="AN51" s="325">
        <v>74134</v>
      </c>
      <c r="AO51" s="326">
        <v>32.6</v>
      </c>
      <c r="AP51" s="327">
        <v>62383</v>
      </c>
      <c r="AQ51" s="328">
        <v>14.1</v>
      </c>
      <c r="AR51" s="329">
        <v>18.5</v>
      </c>
    </row>
    <row r="52" spans="1:44" ht="13" x14ac:dyDescent="0.2">
      <c r="A52" s="259"/>
      <c r="AK52" s="330"/>
      <c r="AL52" s="331" t="s">
        <v>520</v>
      </c>
      <c r="AM52" s="332">
        <v>4156239</v>
      </c>
      <c r="AN52" s="333">
        <v>46952</v>
      </c>
      <c r="AO52" s="334">
        <v>37.200000000000003</v>
      </c>
      <c r="AP52" s="335">
        <v>35325</v>
      </c>
      <c r="AQ52" s="336">
        <v>7.6</v>
      </c>
      <c r="AR52" s="337">
        <v>29.6</v>
      </c>
    </row>
    <row r="53" spans="1:44" ht="13" x14ac:dyDescent="0.2">
      <c r="A53" s="259"/>
      <c r="AK53" s="315" t="s">
        <v>521</v>
      </c>
      <c r="AL53" s="316"/>
      <c r="AM53" s="324">
        <v>5830581</v>
      </c>
      <c r="AN53" s="325">
        <v>66042</v>
      </c>
      <c r="AO53" s="326">
        <v>-10.9</v>
      </c>
      <c r="AP53" s="327">
        <v>63812</v>
      </c>
      <c r="AQ53" s="328">
        <v>2.2999999999999998</v>
      </c>
      <c r="AR53" s="329">
        <v>-13.2</v>
      </c>
    </row>
    <row r="54" spans="1:44" ht="13" x14ac:dyDescent="0.2">
      <c r="A54" s="259"/>
      <c r="AK54" s="330"/>
      <c r="AL54" s="331" t="s">
        <v>520</v>
      </c>
      <c r="AM54" s="332">
        <v>3316989</v>
      </c>
      <c r="AN54" s="333">
        <v>37571</v>
      </c>
      <c r="AO54" s="334">
        <v>-20</v>
      </c>
      <c r="AP54" s="335">
        <v>33848</v>
      </c>
      <c r="AQ54" s="336">
        <v>-4.2</v>
      </c>
      <c r="AR54" s="337">
        <v>-15.8</v>
      </c>
    </row>
    <row r="55" spans="1:44" ht="13" x14ac:dyDescent="0.2">
      <c r="A55" s="259"/>
      <c r="AK55" s="315" t="s">
        <v>522</v>
      </c>
      <c r="AL55" s="316"/>
      <c r="AM55" s="324">
        <v>5102170</v>
      </c>
      <c r="AN55" s="325">
        <v>57896</v>
      </c>
      <c r="AO55" s="326">
        <v>-12.3</v>
      </c>
      <c r="AP55" s="327">
        <v>54225</v>
      </c>
      <c r="AQ55" s="328">
        <v>-15</v>
      </c>
      <c r="AR55" s="329">
        <v>2.7</v>
      </c>
    </row>
    <row r="56" spans="1:44" ht="13" x14ac:dyDescent="0.2">
      <c r="A56" s="259"/>
      <c r="AK56" s="330"/>
      <c r="AL56" s="331" t="s">
        <v>520</v>
      </c>
      <c r="AM56" s="332">
        <v>1478413</v>
      </c>
      <c r="AN56" s="333">
        <v>16776</v>
      </c>
      <c r="AO56" s="334">
        <v>-55.3</v>
      </c>
      <c r="AP56" s="335">
        <v>27337</v>
      </c>
      <c r="AQ56" s="336">
        <v>-19.2</v>
      </c>
      <c r="AR56" s="337">
        <v>-36.1</v>
      </c>
    </row>
    <row r="57" spans="1:44" ht="13" x14ac:dyDescent="0.2">
      <c r="A57" s="259"/>
      <c r="AK57" s="315" t="s">
        <v>523</v>
      </c>
      <c r="AL57" s="316"/>
      <c r="AM57" s="324">
        <v>4411434</v>
      </c>
      <c r="AN57" s="325">
        <v>49812</v>
      </c>
      <c r="AO57" s="326">
        <v>-14</v>
      </c>
      <c r="AP57" s="327">
        <v>54016</v>
      </c>
      <c r="AQ57" s="328">
        <v>-0.4</v>
      </c>
      <c r="AR57" s="329">
        <v>-13.6</v>
      </c>
    </row>
    <row r="58" spans="1:44" ht="13" x14ac:dyDescent="0.2">
      <c r="A58" s="259"/>
      <c r="AK58" s="330"/>
      <c r="AL58" s="331" t="s">
        <v>520</v>
      </c>
      <c r="AM58" s="332">
        <v>3519791</v>
      </c>
      <c r="AN58" s="333">
        <v>39744</v>
      </c>
      <c r="AO58" s="334">
        <v>136.9</v>
      </c>
      <c r="AP58" s="335">
        <v>28078</v>
      </c>
      <c r="AQ58" s="336">
        <v>2.7</v>
      </c>
      <c r="AR58" s="337">
        <v>134.19999999999999</v>
      </c>
    </row>
    <row r="59" spans="1:44" ht="13" x14ac:dyDescent="0.2">
      <c r="A59" s="259"/>
      <c r="AK59" s="315" t="s">
        <v>524</v>
      </c>
      <c r="AL59" s="316"/>
      <c r="AM59" s="324">
        <v>5439209</v>
      </c>
      <c r="AN59" s="325">
        <v>61509</v>
      </c>
      <c r="AO59" s="326">
        <v>23.5</v>
      </c>
      <c r="AP59" s="327">
        <v>52786</v>
      </c>
      <c r="AQ59" s="328">
        <v>-2.2999999999999998</v>
      </c>
      <c r="AR59" s="329">
        <v>25.8</v>
      </c>
    </row>
    <row r="60" spans="1:44" ht="13" x14ac:dyDescent="0.2">
      <c r="A60" s="259"/>
      <c r="AK60" s="330"/>
      <c r="AL60" s="331" t="s">
        <v>520</v>
      </c>
      <c r="AM60" s="332">
        <v>3136656</v>
      </c>
      <c r="AN60" s="333">
        <v>35471</v>
      </c>
      <c r="AO60" s="334">
        <v>-10.8</v>
      </c>
      <c r="AP60" s="335">
        <v>28742</v>
      </c>
      <c r="AQ60" s="336">
        <v>2.4</v>
      </c>
      <c r="AR60" s="337">
        <v>-13.2</v>
      </c>
    </row>
    <row r="61" spans="1:44" ht="13" x14ac:dyDescent="0.2">
      <c r="A61" s="259"/>
      <c r="AK61" s="315" t="s">
        <v>525</v>
      </c>
      <c r="AL61" s="338"/>
      <c r="AM61" s="324">
        <v>5469159</v>
      </c>
      <c r="AN61" s="325">
        <v>61879</v>
      </c>
      <c r="AO61" s="326">
        <v>3.8</v>
      </c>
      <c r="AP61" s="327">
        <v>57444</v>
      </c>
      <c r="AQ61" s="339">
        <v>-0.3</v>
      </c>
      <c r="AR61" s="329">
        <v>4.0999999999999996</v>
      </c>
    </row>
    <row r="62" spans="1:44" ht="13" x14ac:dyDescent="0.2">
      <c r="A62" s="259"/>
      <c r="AK62" s="330"/>
      <c r="AL62" s="331" t="s">
        <v>520</v>
      </c>
      <c r="AM62" s="332">
        <v>3121618</v>
      </c>
      <c r="AN62" s="333">
        <v>35303</v>
      </c>
      <c r="AO62" s="334">
        <v>17.600000000000001</v>
      </c>
      <c r="AP62" s="335">
        <v>30666</v>
      </c>
      <c r="AQ62" s="336">
        <v>-2.1</v>
      </c>
      <c r="AR62" s="337">
        <v>19.7</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UY8XBP/+rAN2gN8ntvGKf69Cpjf6Df4rudapRO82Gedp2tsb+LXhrHhVZvdB8LZyxySRXGv8mNyrGQH6OMoZbw==" saltValue="xJcjB1Iv25w1qPxpp4T0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477</v>
      </c>
    </row>
    <row r="121" spans="125:125" ht="13.5" hidden="1" customHeight="1" x14ac:dyDescent="0.2">
      <c r="DU121" s="253"/>
    </row>
  </sheetData>
  <sheetProtection algorithmName="SHA-512" hashValue="6mvKcZuKhujTtFObK/V+w0EhH7mdbEcGAC4yMBhbNDiKMEk8LKgherUJ0dVT0L7okvn3txqFLZQ1hfcheKv4zQ==" saltValue="tEOiKBoFImaXZWL3gO86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477</v>
      </c>
    </row>
  </sheetData>
  <sheetProtection algorithmName="SHA-512" hashValue="fzpwqLnJOKg4+aV5Hta22rnmaHy5P3Jz54aHklPnUdYlawUqsVRJHIzOrGC42jBOn+jHmT9HJgo+lv0RQFwIkw==" saltValue="OFly47GWiOt4wceIzAe35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26" t="s">
        <v>3</v>
      </c>
      <c r="D47" s="1126"/>
      <c r="E47" s="1127"/>
      <c r="F47" s="11">
        <v>12.17</v>
      </c>
      <c r="G47" s="12">
        <v>11.11</v>
      </c>
      <c r="H47" s="12">
        <v>12.7</v>
      </c>
      <c r="I47" s="12">
        <v>13.13</v>
      </c>
      <c r="J47" s="13">
        <v>10.57</v>
      </c>
    </row>
    <row r="48" spans="2:10" ht="57.75" customHeight="1" x14ac:dyDescent="0.2">
      <c r="B48" s="14"/>
      <c r="C48" s="1128" t="s">
        <v>4</v>
      </c>
      <c r="D48" s="1128"/>
      <c r="E48" s="1129"/>
      <c r="F48" s="15">
        <v>6.03</v>
      </c>
      <c r="G48" s="16">
        <v>5.31</v>
      </c>
      <c r="H48" s="16">
        <v>6.96</v>
      </c>
      <c r="I48" s="16">
        <v>7.47</v>
      </c>
      <c r="J48" s="17">
        <v>7.07</v>
      </c>
    </row>
    <row r="49" spans="2:10" ht="57.75" customHeight="1" thickBot="1" x14ac:dyDescent="0.25">
      <c r="B49" s="18"/>
      <c r="C49" s="1130" t="s">
        <v>5</v>
      </c>
      <c r="D49" s="1130"/>
      <c r="E49" s="1131"/>
      <c r="F49" s="19">
        <v>2.35</v>
      </c>
      <c r="G49" s="20" t="s">
        <v>532</v>
      </c>
      <c r="H49" s="20">
        <v>3.87</v>
      </c>
      <c r="I49" s="20">
        <v>0.41</v>
      </c>
      <c r="J49" s="21" t="s">
        <v>533</v>
      </c>
    </row>
    <row r="50" spans="2:10" ht="13" x14ac:dyDescent="0.2"/>
  </sheetData>
  <sheetProtection algorithmName="SHA-512" hashValue="E0BOf/vabGijdEHZhfy0QaZq52bZ0AbNRYA9kllyrAbX22OIpOLmaRkSfOdXymO+nWMLvWWQwgZ6GV8KRRTt6g==" saltValue="9o3AC3B0+HCEECZcMDuZ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36" t="s">
        <v>534</v>
      </c>
      <c r="D34" s="1136"/>
      <c r="E34" s="1137"/>
      <c r="F34" s="32">
        <v>7.14</v>
      </c>
      <c r="G34" s="33">
        <v>7.74</v>
      </c>
      <c r="H34" s="33">
        <v>7.13</v>
      </c>
      <c r="I34" s="33">
        <v>7.29</v>
      </c>
      <c r="J34" s="34">
        <v>7.64</v>
      </c>
      <c r="K34" s="22"/>
      <c r="L34" s="22"/>
      <c r="M34" s="22"/>
      <c r="N34" s="22"/>
      <c r="O34" s="22"/>
      <c r="P34" s="22"/>
    </row>
    <row r="35" spans="1:16" ht="39" customHeight="1" x14ac:dyDescent="0.2">
      <c r="A35" s="22"/>
      <c r="B35" s="35"/>
      <c r="C35" s="1132" t="s">
        <v>535</v>
      </c>
      <c r="D35" s="1132"/>
      <c r="E35" s="1133"/>
      <c r="F35" s="36">
        <v>5.98</v>
      </c>
      <c r="G35" s="37">
        <v>5.24</v>
      </c>
      <c r="H35" s="37">
        <v>6.86</v>
      </c>
      <c r="I35" s="37">
        <v>7.43</v>
      </c>
      <c r="J35" s="38">
        <v>7.02</v>
      </c>
      <c r="K35" s="22"/>
      <c r="L35" s="22"/>
      <c r="M35" s="22"/>
      <c r="N35" s="22"/>
      <c r="O35" s="22"/>
      <c r="P35" s="22"/>
    </row>
    <row r="36" spans="1:16" ht="39" customHeight="1" x14ac:dyDescent="0.2">
      <c r="A36" s="22"/>
      <c r="B36" s="35"/>
      <c r="C36" s="1132" t="s">
        <v>536</v>
      </c>
      <c r="D36" s="1132"/>
      <c r="E36" s="1133"/>
      <c r="F36" s="36" t="s">
        <v>489</v>
      </c>
      <c r="G36" s="37">
        <v>0.76</v>
      </c>
      <c r="H36" s="37">
        <v>0.89</v>
      </c>
      <c r="I36" s="37">
        <v>1.36</v>
      </c>
      <c r="J36" s="38">
        <v>1.8</v>
      </c>
      <c r="K36" s="22"/>
      <c r="L36" s="22"/>
      <c r="M36" s="22"/>
      <c r="N36" s="22"/>
      <c r="O36" s="22"/>
      <c r="P36" s="22"/>
    </row>
    <row r="37" spans="1:16" ht="39" customHeight="1" x14ac:dyDescent="0.2">
      <c r="A37" s="22"/>
      <c r="B37" s="35"/>
      <c r="C37" s="1132" t="s">
        <v>537</v>
      </c>
      <c r="D37" s="1132"/>
      <c r="E37" s="1133"/>
      <c r="F37" s="36">
        <v>0.95</v>
      </c>
      <c r="G37" s="37">
        <v>0.95</v>
      </c>
      <c r="H37" s="37">
        <v>0.89</v>
      </c>
      <c r="I37" s="37">
        <v>0.9</v>
      </c>
      <c r="J37" s="38">
        <v>0.96</v>
      </c>
      <c r="K37" s="22"/>
      <c r="L37" s="22"/>
      <c r="M37" s="22"/>
      <c r="N37" s="22"/>
      <c r="O37" s="22"/>
      <c r="P37" s="22"/>
    </row>
    <row r="38" spans="1:16" ht="39" customHeight="1" x14ac:dyDescent="0.2">
      <c r="A38" s="22"/>
      <c r="B38" s="35"/>
      <c r="C38" s="1132" t="s">
        <v>538</v>
      </c>
      <c r="D38" s="1132"/>
      <c r="E38" s="1133"/>
      <c r="F38" s="36">
        <v>0.81</v>
      </c>
      <c r="G38" s="37">
        <v>0.61</v>
      </c>
      <c r="H38" s="37">
        <v>0.39</v>
      </c>
      <c r="I38" s="37">
        <v>0.5</v>
      </c>
      <c r="J38" s="38">
        <v>0.54</v>
      </c>
      <c r="K38" s="22"/>
      <c r="L38" s="22"/>
      <c r="M38" s="22"/>
      <c r="N38" s="22"/>
      <c r="O38" s="22"/>
      <c r="P38" s="22"/>
    </row>
    <row r="39" spans="1:16" ht="39" customHeight="1" x14ac:dyDescent="0.2">
      <c r="A39" s="22"/>
      <c r="B39" s="35"/>
      <c r="C39" s="1132" t="s">
        <v>539</v>
      </c>
      <c r="D39" s="1132"/>
      <c r="E39" s="1133"/>
      <c r="F39" s="36">
        <v>0.39</v>
      </c>
      <c r="G39" s="37">
        <v>0.46</v>
      </c>
      <c r="H39" s="37">
        <v>0.48</v>
      </c>
      <c r="I39" s="37">
        <v>0.62</v>
      </c>
      <c r="J39" s="38">
        <v>0.53</v>
      </c>
      <c r="K39" s="22"/>
      <c r="L39" s="22"/>
      <c r="M39" s="22"/>
      <c r="N39" s="22"/>
      <c r="O39" s="22"/>
      <c r="P39" s="22"/>
    </row>
    <row r="40" spans="1:16" ht="39" customHeight="1" x14ac:dyDescent="0.2">
      <c r="A40" s="22"/>
      <c r="B40" s="35"/>
      <c r="C40" s="1132" t="s">
        <v>540</v>
      </c>
      <c r="D40" s="1132"/>
      <c r="E40" s="1133"/>
      <c r="F40" s="36">
        <v>0.02</v>
      </c>
      <c r="G40" s="37">
        <v>0.03</v>
      </c>
      <c r="H40" s="37">
        <v>0.02</v>
      </c>
      <c r="I40" s="37">
        <v>0.03</v>
      </c>
      <c r="J40" s="38">
        <v>0.16</v>
      </c>
      <c r="K40" s="22"/>
      <c r="L40" s="22"/>
      <c r="M40" s="22"/>
      <c r="N40" s="22"/>
      <c r="O40" s="22"/>
      <c r="P40" s="22"/>
    </row>
    <row r="41" spans="1:16" ht="39" customHeight="1" x14ac:dyDescent="0.2">
      <c r="A41" s="22"/>
      <c r="B41" s="35"/>
      <c r="C41" s="1132" t="s">
        <v>541</v>
      </c>
      <c r="D41" s="1132"/>
      <c r="E41" s="1133"/>
      <c r="F41" s="36">
        <v>0.08</v>
      </c>
      <c r="G41" s="37">
        <v>0.05</v>
      </c>
      <c r="H41" s="37">
        <v>0.08</v>
      </c>
      <c r="I41" s="37">
        <v>0.04</v>
      </c>
      <c r="J41" s="38">
        <v>0.04</v>
      </c>
      <c r="K41" s="22"/>
      <c r="L41" s="22"/>
      <c r="M41" s="22"/>
      <c r="N41" s="22"/>
      <c r="O41" s="22"/>
      <c r="P41" s="22"/>
    </row>
    <row r="42" spans="1:16" ht="39" customHeight="1" x14ac:dyDescent="0.2">
      <c r="A42" s="22"/>
      <c r="B42" s="39"/>
      <c r="C42" s="1132" t="s">
        <v>542</v>
      </c>
      <c r="D42" s="1132"/>
      <c r="E42" s="1133"/>
      <c r="F42" s="36" t="s">
        <v>543</v>
      </c>
      <c r="G42" s="37" t="s">
        <v>489</v>
      </c>
      <c r="H42" s="37" t="s">
        <v>489</v>
      </c>
      <c r="I42" s="37" t="s">
        <v>489</v>
      </c>
      <c r="J42" s="38" t="s">
        <v>489</v>
      </c>
      <c r="K42" s="22"/>
      <c r="L42" s="22"/>
      <c r="M42" s="22"/>
      <c r="N42" s="22"/>
      <c r="O42" s="22"/>
      <c r="P42" s="22"/>
    </row>
    <row r="43" spans="1:16" ht="39" customHeight="1" thickBot="1" x14ac:dyDescent="0.25">
      <c r="A43" s="22"/>
      <c r="B43" s="40"/>
      <c r="C43" s="1134" t="s">
        <v>544</v>
      </c>
      <c r="D43" s="1134"/>
      <c r="E43" s="1135"/>
      <c r="F43" s="41">
        <v>0.4</v>
      </c>
      <c r="G43" s="42">
        <v>0</v>
      </c>
      <c r="H43" s="42">
        <v>0</v>
      </c>
      <c r="I43" s="42">
        <v>0</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Nho49PRcSewSGJqfQCnAcFYQAjJnJTqLqi32meNyAwXdkxf68JOhl71BkZbHDXMoB8guMcPFZi2gWqlSPMo5Hw==" saltValue="5varvsr4H2qQHOe3QhcC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3040</v>
      </c>
      <c r="L45" s="58">
        <v>3013</v>
      </c>
      <c r="M45" s="58">
        <v>2909</v>
      </c>
      <c r="N45" s="58">
        <v>2927</v>
      </c>
      <c r="O45" s="59">
        <v>2860</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489</v>
      </c>
      <c r="L46" s="62" t="s">
        <v>489</v>
      </c>
      <c r="M46" s="62" t="s">
        <v>489</v>
      </c>
      <c r="N46" s="62" t="s">
        <v>489</v>
      </c>
      <c r="O46" s="63" t="s">
        <v>489</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489</v>
      </c>
      <c r="L47" s="62" t="s">
        <v>489</v>
      </c>
      <c r="M47" s="62" t="s">
        <v>489</v>
      </c>
      <c r="N47" s="62" t="s">
        <v>489</v>
      </c>
      <c r="O47" s="63" t="s">
        <v>489</v>
      </c>
      <c r="P47" s="46"/>
      <c r="Q47" s="46"/>
      <c r="R47" s="46"/>
      <c r="S47" s="46"/>
      <c r="T47" s="46"/>
      <c r="U47" s="46"/>
    </row>
    <row r="48" spans="1:21" ht="30.75" customHeight="1" x14ac:dyDescent="0.2">
      <c r="A48" s="46"/>
      <c r="B48" s="1140"/>
      <c r="C48" s="1141"/>
      <c r="D48" s="60"/>
      <c r="E48" s="1146" t="s">
        <v>13</v>
      </c>
      <c r="F48" s="1146"/>
      <c r="G48" s="1146"/>
      <c r="H48" s="1146"/>
      <c r="I48" s="1146"/>
      <c r="J48" s="1147"/>
      <c r="K48" s="61">
        <v>1249</v>
      </c>
      <c r="L48" s="62">
        <v>1067</v>
      </c>
      <c r="M48" s="62">
        <v>997</v>
      </c>
      <c r="N48" s="62">
        <v>895</v>
      </c>
      <c r="O48" s="63">
        <v>941</v>
      </c>
      <c r="P48" s="46"/>
      <c r="Q48" s="46"/>
      <c r="R48" s="46"/>
      <c r="S48" s="46"/>
      <c r="T48" s="46"/>
      <c r="U48" s="46"/>
    </row>
    <row r="49" spans="1:21" ht="30.75" customHeight="1" x14ac:dyDescent="0.2">
      <c r="A49" s="46"/>
      <c r="B49" s="1140"/>
      <c r="C49" s="1141"/>
      <c r="D49" s="60"/>
      <c r="E49" s="1146" t="s">
        <v>14</v>
      </c>
      <c r="F49" s="1146"/>
      <c r="G49" s="1146"/>
      <c r="H49" s="1146"/>
      <c r="I49" s="1146"/>
      <c r="J49" s="1147"/>
      <c r="K49" s="61">
        <v>494</v>
      </c>
      <c r="L49" s="62">
        <v>564</v>
      </c>
      <c r="M49" s="62">
        <v>469</v>
      </c>
      <c r="N49" s="62">
        <v>346</v>
      </c>
      <c r="O49" s="63">
        <v>265</v>
      </c>
      <c r="P49" s="46"/>
      <c r="Q49" s="46"/>
      <c r="R49" s="46"/>
      <c r="S49" s="46"/>
      <c r="T49" s="46"/>
      <c r="U49" s="46"/>
    </row>
    <row r="50" spans="1:21" ht="30.75" customHeight="1" x14ac:dyDescent="0.2">
      <c r="A50" s="46"/>
      <c r="B50" s="1140"/>
      <c r="C50" s="1141"/>
      <c r="D50" s="60"/>
      <c r="E50" s="1146" t="s">
        <v>15</v>
      </c>
      <c r="F50" s="1146"/>
      <c r="G50" s="1146"/>
      <c r="H50" s="1146"/>
      <c r="I50" s="1146"/>
      <c r="J50" s="1147"/>
      <c r="K50" s="61">
        <v>26</v>
      </c>
      <c r="L50" s="62">
        <v>80</v>
      </c>
      <c r="M50" s="62">
        <v>80</v>
      </c>
      <c r="N50" s="62">
        <v>79</v>
      </c>
      <c r="O50" s="63">
        <v>78</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489</v>
      </c>
      <c r="L51" s="62" t="s">
        <v>489</v>
      </c>
      <c r="M51" s="62" t="s">
        <v>489</v>
      </c>
      <c r="N51" s="62" t="s">
        <v>489</v>
      </c>
      <c r="O51" s="63" t="s">
        <v>489</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3744</v>
      </c>
      <c r="L52" s="62">
        <v>3763</v>
      </c>
      <c r="M52" s="62">
        <v>3467</v>
      </c>
      <c r="N52" s="62">
        <v>3422</v>
      </c>
      <c r="O52" s="63">
        <v>3193</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1065</v>
      </c>
      <c r="L53" s="67">
        <v>961</v>
      </c>
      <c r="M53" s="67">
        <v>988</v>
      </c>
      <c r="N53" s="67">
        <v>825</v>
      </c>
      <c r="O53" s="68">
        <v>951</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545</v>
      </c>
      <c r="L57" s="79" t="s">
        <v>546</v>
      </c>
      <c r="M57" s="79" t="s">
        <v>547</v>
      </c>
      <c r="N57" s="79" t="s">
        <v>548</v>
      </c>
      <c r="O57" s="80" t="s">
        <v>549</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yeMl9q1qww1kCpnNfWVgQMcvzId0noNy/BC3nS2YmRyTsNSIsY7pjsJiF7hrD2cnFO/mE9yvCSuwN/iyqYWUng==" saltValue="HOCZMtrwKntXB/kWxd/ec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527</v>
      </c>
      <c r="J40" s="101" t="s">
        <v>528</v>
      </c>
      <c r="K40" s="101" t="s">
        <v>529</v>
      </c>
      <c r="L40" s="101" t="s">
        <v>530</v>
      </c>
      <c r="M40" s="102" t="s">
        <v>531</v>
      </c>
    </row>
    <row r="41" spans="2:13" ht="27.75" customHeight="1" x14ac:dyDescent="0.2">
      <c r="B41" s="1169" t="s">
        <v>30</v>
      </c>
      <c r="C41" s="1170"/>
      <c r="D41" s="103"/>
      <c r="E41" s="1175" t="s">
        <v>31</v>
      </c>
      <c r="F41" s="1175"/>
      <c r="G41" s="1175"/>
      <c r="H41" s="1176"/>
      <c r="I41" s="342">
        <v>29366</v>
      </c>
      <c r="J41" s="343">
        <v>30567</v>
      </c>
      <c r="K41" s="343">
        <v>31096</v>
      </c>
      <c r="L41" s="343">
        <v>31092</v>
      </c>
      <c r="M41" s="344">
        <v>31843</v>
      </c>
    </row>
    <row r="42" spans="2:13" ht="27.75" customHeight="1" x14ac:dyDescent="0.2">
      <c r="B42" s="1171"/>
      <c r="C42" s="1172"/>
      <c r="D42" s="104"/>
      <c r="E42" s="1177" t="s">
        <v>32</v>
      </c>
      <c r="F42" s="1177"/>
      <c r="G42" s="1177"/>
      <c r="H42" s="1178"/>
      <c r="I42" s="345">
        <v>1584</v>
      </c>
      <c r="J42" s="346">
        <v>1099</v>
      </c>
      <c r="K42" s="346">
        <v>1020</v>
      </c>
      <c r="L42" s="346">
        <v>940</v>
      </c>
      <c r="M42" s="347">
        <v>867</v>
      </c>
    </row>
    <row r="43" spans="2:13" ht="27.75" customHeight="1" x14ac:dyDescent="0.2">
      <c r="B43" s="1171"/>
      <c r="C43" s="1172"/>
      <c r="D43" s="104"/>
      <c r="E43" s="1177" t="s">
        <v>33</v>
      </c>
      <c r="F43" s="1177"/>
      <c r="G43" s="1177"/>
      <c r="H43" s="1178"/>
      <c r="I43" s="345">
        <v>11880</v>
      </c>
      <c r="J43" s="346">
        <v>10859</v>
      </c>
      <c r="K43" s="346">
        <v>11197</v>
      </c>
      <c r="L43" s="346">
        <v>10321</v>
      </c>
      <c r="M43" s="347">
        <v>9822</v>
      </c>
    </row>
    <row r="44" spans="2:13" ht="27.75" customHeight="1" x14ac:dyDescent="0.2">
      <c r="B44" s="1171"/>
      <c r="C44" s="1172"/>
      <c r="D44" s="104"/>
      <c r="E44" s="1177" t="s">
        <v>34</v>
      </c>
      <c r="F44" s="1177"/>
      <c r="G44" s="1177"/>
      <c r="H44" s="1178"/>
      <c r="I44" s="345">
        <v>6104</v>
      </c>
      <c r="J44" s="346">
        <v>5800</v>
      </c>
      <c r="K44" s="346">
        <v>5744</v>
      </c>
      <c r="L44" s="346">
        <v>5507</v>
      </c>
      <c r="M44" s="347">
        <v>5205</v>
      </c>
    </row>
    <row r="45" spans="2:13" ht="27.75" customHeight="1" x14ac:dyDescent="0.2">
      <c r="B45" s="1171"/>
      <c r="C45" s="1172"/>
      <c r="D45" s="104"/>
      <c r="E45" s="1177" t="s">
        <v>35</v>
      </c>
      <c r="F45" s="1177"/>
      <c r="G45" s="1177"/>
      <c r="H45" s="1178"/>
      <c r="I45" s="345">
        <v>3530</v>
      </c>
      <c r="J45" s="346">
        <v>3583</v>
      </c>
      <c r="K45" s="346">
        <v>3620</v>
      </c>
      <c r="L45" s="346">
        <v>3589</v>
      </c>
      <c r="M45" s="347">
        <v>3784</v>
      </c>
    </row>
    <row r="46" spans="2:13" ht="27.75" customHeight="1" x14ac:dyDescent="0.2">
      <c r="B46" s="1171"/>
      <c r="C46" s="1172"/>
      <c r="D46" s="105"/>
      <c r="E46" s="1177" t="s">
        <v>36</v>
      </c>
      <c r="F46" s="1177"/>
      <c r="G46" s="1177"/>
      <c r="H46" s="1178"/>
      <c r="I46" s="345" t="s">
        <v>489</v>
      </c>
      <c r="J46" s="346" t="s">
        <v>489</v>
      </c>
      <c r="K46" s="346" t="s">
        <v>489</v>
      </c>
      <c r="L46" s="346" t="s">
        <v>489</v>
      </c>
      <c r="M46" s="347" t="s">
        <v>489</v>
      </c>
    </row>
    <row r="47" spans="2:13" ht="27.75" customHeight="1" x14ac:dyDescent="0.2">
      <c r="B47" s="1171"/>
      <c r="C47" s="1172"/>
      <c r="D47" s="106"/>
      <c r="E47" s="1179" t="s">
        <v>37</v>
      </c>
      <c r="F47" s="1180"/>
      <c r="G47" s="1180"/>
      <c r="H47" s="1181"/>
      <c r="I47" s="345" t="s">
        <v>489</v>
      </c>
      <c r="J47" s="346" t="s">
        <v>489</v>
      </c>
      <c r="K47" s="346" t="s">
        <v>489</v>
      </c>
      <c r="L47" s="346" t="s">
        <v>489</v>
      </c>
      <c r="M47" s="347" t="s">
        <v>489</v>
      </c>
    </row>
    <row r="48" spans="2:13" ht="27.75" customHeight="1" x14ac:dyDescent="0.2">
      <c r="B48" s="1171"/>
      <c r="C48" s="1172"/>
      <c r="D48" s="104"/>
      <c r="E48" s="1177" t="s">
        <v>38</v>
      </c>
      <c r="F48" s="1177"/>
      <c r="G48" s="1177"/>
      <c r="H48" s="1178"/>
      <c r="I48" s="345" t="s">
        <v>489</v>
      </c>
      <c r="J48" s="346" t="s">
        <v>489</v>
      </c>
      <c r="K48" s="346" t="s">
        <v>489</v>
      </c>
      <c r="L48" s="346" t="s">
        <v>489</v>
      </c>
      <c r="M48" s="347" t="s">
        <v>489</v>
      </c>
    </row>
    <row r="49" spans="2:13" ht="27.75" customHeight="1" x14ac:dyDescent="0.2">
      <c r="B49" s="1173"/>
      <c r="C49" s="1174"/>
      <c r="D49" s="104"/>
      <c r="E49" s="1177" t="s">
        <v>39</v>
      </c>
      <c r="F49" s="1177"/>
      <c r="G49" s="1177"/>
      <c r="H49" s="1178"/>
      <c r="I49" s="345" t="s">
        <v>489</v>
      </c>
      <c r="J49" s="346" t="s">
        <v>489</v>
      </c>
      <c r="K49" s="346" t="s">
        <v>489</v>
      </c>
      <c r="L49" s="346" t="s">
        <v>489</v>
      </c>
      <c r="M49" s="347" t="s">
        <v>489</v>
      </c>
    </row>
    <row r="50" spans="2:13" ht="27.75" customHeight="1" x14ac:dyDescent="0.2">
      <c r="B50" s="1182" t="s">
        <v>40</v>
      </c>
      <c r="C50" s="1183"/>
      <c r="D50" s="107"/>
      <c r="E50" s="1177" t="s">
        <v>41</v>
      </c>
      <c r="F50" s="1177"/>
      <c r="G50" s="1177"/>
      <c r="H50" s="1178"/>
      <c r="I50" s="345">
        <v>8209</v>
      </c>
      <c r="J50" s="346">
        <v>7707</v>
      </c>
      <c r="K50" s="346">
        <v>8197</v>
      </c>
      <c r="L50" s="346">
        <v>8084</v>
      </c>
      <c r="M50" s="347">
        <v>7337</v>
      </c>
    </row>
    <row r="51" spans="2:13" ht="27.75" customHeight="1" x14ac:dyDescent="0.2">
      <c r="B51" s="1171"/>
      <c r="C51" s="1172"/>
      <c r="D51" s="104"/>
      <c r="E51" s="1177" t="s">
        <v>42</v>
      </c>
      <c r="F51" s="1177"/>
      <c r="G51" s="1177"/>
      <c r="H51" s="1178"/>
      <c r="I51" s="345">
        <v>1478</v>
      </c>
      <c r="J51" s="346">
        <v>1512</v>
      </c>
      <c r="K51" s="346">
        <v>1661</v>
      </c>
      <c r="L51" s="346">
        <v>1585</v>
      </c>
      <c r="M51" s="347">
        <v>1544</v>
      </c>
    </row>
    <row r="52" spans="2:13" ht="27.75" customHeight="1" x14ac:dyDescent="0.2">
      <c r="B52" s="1173"/>
      <c r="C52" s="1174"/>
      <c r="D52" s="104"/>
      <c r="E52" s="1177" t="s">
        <v>43</v>
      </c>
      <c r="F52" s="1177"/>
      <c r="G52" s="1177"/>
      <c r="H52" s="1178"/>
      <c r="I52" s="345">
        <v>33567</v>
      </c>
      <c r="J52" s="346">
        <v>34085</v>
      </c>
      <c r="K52" s="346">
        <v>34175</v>
      </c>
      <c r="L52" s="346">
        <v>33781</v>
      </c>
      <c r="M52" s="347">
        <v>33161</v>
      </c>
    </row>
    <row r="53" spans="2:13" ht="27.75" customHeight="1" thickBot="1" x14ac:dyDescent="0.25">
      <c r="B53" s="1184" t="s">
        <v>19</v>
      </c>
      <c r="C53" s="1185"/>
      <c r="D53" s="108"/>
      <c r="E53" s="1186" t="s">
        <v>44</v>
      </c>
      <c r="F53" s="1186"/>
      <c r="G53" s="1186"/>
      <c r="H53" s="1187"/>
      <c r="I53" s="348">
        <v>9210</v>
      </c>
      <c r="J53" s="349">
        <v>8606</v>
      </c>
      <c r="K53" s="349">
        <v>8644</v>
      </c>
      <c r="L53" s="349">
        <v>7999</v>
      </c>
      <c r="M53" s="350">
        <v>9479</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FFm9mixxggwFQvcLZMuDJ766HgAClRH89Znem3VLD617odAEB5Xgpnw8TqC1H5rm9vExDd4/vU5uX7Y7TPnDTA==" saltValue="/l2rXnxrFR/oaS6Uhii9O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529</v>
      </c>
      <c r="G54" s="117" t="s">
        <v>530</v>
      </c>
      <c r="H54" s="118" t="s">
        <v>531</v>
      </c>
    </row>
    <row r="55" spans="2:8" ht="52.5" customHeight="1" x14ac:dyDescent="0.2">
      <c r="B55" s="119"/>
      <c r="C55" s="1196" t="s">
        <v>46</v>
      </c>
      <c r="D55" s="1196"/>
      <c r="E55" s="1197"/>
      <c r="F55" s="120">
        <v>2677</v>
      </c>
      <c r="G55" s="120">
        <v>2684</v>
      </c>
      <c r="H55" s="121">
        <v>2186</v>
      </c>
    </row>
    <row r="56" spans="2:8" ht="52.5" customHeight="1" x14ac:dyDescent="0.2">
      <c r="B56" s="122"/>
      <c r="C56" s="1198" t="s">
        <v>47</v>
      </c>
      <c r="D56" s="1198"/>
      <c r="E56" s="1199"/>
      <c r="F56" s="123">
        <v>627</v>
      </c>
      <c r="G56" s="123">
        <v>629</v>
      </c>
      <c r="H56" s="124">
        <v>630</v>
      </c>
    </row>
    <row r="57" spans="2:8" ht="53.25" customHeight="1" x14ac:dyDescent="0.2">
      <c r="B57" s="122"/>
      <c r="C57" s="1200" t="s">
        <v>48</v>
      </c>
      <c r="D57" s="1200"/>
      <c r="E57" s="1201"/>
      <c r="F57" s="125">
        <v>3321</v>
      </c>
      <c r="G57" s="125">
        <v>3248</v>
      </c>
      <c r="H57" s="126">
        <v>3094</v>
      </c>
    </row>
    <row r="58" spans="2:8" ht="45.75" customHeight="1" x14ac:dyDescent="0.2">
      <c r="B58" s="127"/>
      <c r="C58" s="1188" t="s">
        <v>557</v>
      </c>
      <c r="D58" s="1189"/>
      <c r="E58" s="1190"/>
      <c r="F58" s="128">
        <v>1152</v>
      </c>
      <c r="G58" s="128">
        <v>1133</v>
      </c>
      <c r="H58" s="129">
        <v>1073</v>
      </c>
    </row>
    <row r="59" spans="2:8" ht="45.75" customHeight="1" x14ac:dyDescent="0.2">
      <c r="B59" s="127"/>
      <c r="C59" s="1188" t="s">
        <v>558</v>
      </c>
      <c r="D59" s="1189"/>
      <c r="E59" s="1190"/>
      <c r="F59" s="128">
        <v>987</v>
      </c>
      <c r="G59" s="128">
        <v>988</v>
      </c>
      <c r="H59" s="129">
        <v>945</v>
      </c>
    </row>
    <row r="60" spans="2:8" ht="45.75" customHeight="1" x14ac:dyDescent="0.2">
      <c r="B60" s="127"/>
      <c r="C60" s="1188" t="s">
        <v>559</v>
      </c>
      <c r="D60" s="1189"/>
      <c r="E60" s="1190"/>
      <c r="F60" s="128">
        <v>575</v>
      </c>
      <c r="G60" s="128">
        <v>523</v>
      </c>
      <c r="H60" s="129">
        <v>524</v>
      </c>
    </row>
    <row r="61" spans="2:8" ht="45.75" customHeight="1" x14ac:dyDescent="0.2">
      <c r="B61" s="127"/>
      <c r="C61" s="1188" t="s">
        <v>560</v>
      </c>
      <c r="D61" s="1189"/>
      <c r="E61" s="1190"/>
      <c r="F61" s="128">
        <v>254</v>
      </c>
      <c r="G61" s="128">
        <v>253</v>
      </c>
      <c r="H61" s="129">
        <v>251</v>
      </c>
    </row>
    <row r="62" spans="2:8" ht="45.75" customHeight="1" thickBot="1" x14ac:dyDescent="0.25">
      <c r="B62" s="130"/>
      <c r="C62" s="1191" t="s">
        <v>561</v>
      </c>
      <c r="D62" s="1192"/>
      <c r="E62" s="1193"/>
      <c r="F62" s="131">
        <v>115</v>
      </c>
      <c r="G62" s="131">
        <v>119</v>
      </c>
      <c r="H62" s="132">
        <v>89</v>
      </c>
    </row>
    <row r="63" spans="2:8" ht="52.5" customHeight="1" thickBot="1" x14ac:dyDescent="0.25">
      <c r="B63" s="133"/>
      <c r="C63" s="1194" t="s">
        <v>49</v>
      </c>
      <c r="D63" s="1194"/>
      <c r="E63" s="1195"/>
      <c r="F63" s="134">
        <v>6624</v>
      </c>
      <c r="G63" s="134">
        <v>6560</v>
      </c>
      <c r="H63" s="135">
        <v>5910</v>
      </c>
    </row>
    <row r="64" spans="2:8" ht="13" x14ac:dyDescent="0.2"/>
  </sheetData>
  <sheetProtection algorithmName="SHA-512" hashValue="CZ5U4INU9GbGTtNAgDaBQRzWMONVf57f6G+gpXk3nnNplkS3MrpfOkde9r0FkMOgecPeeupTF7nEuaAs+Crk2Q==" saltValue="MQkSnycpnwRiNg3imR0t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526</v>
      </c>
      <c r="G2" s="149"/>
      <c r="H2" s="150"/>
    </row>
    <row r="3" spans="1:8" x14ac:dyDescent="0.2">
      <c r="A3" s="146" t="s">
        <v>519</v>
      </c>
      <c r="B3" s="151"/>
      <c r="C3" s="152"/>
      <c r="D3" s="153">
        <v>74134</v>
      </c>
      <c r="E3" s="154"/>
      <c r="F3" s="155">
        <v>62383</v>
      </c>
      <c r="G3" s="156"/>
      <c r="H3" s="157"/>
    </row>
    <row r="4" spans="1:8" x14ac:dyDescent="0.2">
      <c r="A4" s="158"/>
      <c r="B4" s="159"/>
      <c r="C4" s="160"/>
      <c r="D4" s="161">
        <v>46952</v>
      </c>
      <c r="E4" s="162"/>
      <c r="F4" s="163">
        <v>35325</v>
      </c>
      <c r="G4" s="164"/>
      <c r="H4" s="165"/>
    </row>
    <row r="5" spans="1:8" x14ac:dyDescent="0.2">
      <c r="A5" s="146" t="s">
        <v>521</v>
      </c>
      <c r="B5" s="151"/>
      <c r="C5" s="152"/>
      <c r="D5" s="153">
        <v>66042</v>
      </c>
      <c r="E5" s="154"/>
      <c r="F5" s="155">
        <v>63812</v>
      </c>
      <c r="G5" s="156"/>
      <c r="H5" s="157"/>
    </row>
    <row r="6" spans="1:8" x14ac:dyDescent="0.2">
      <c r="A6" s="158"/>
      <c r="B6" s="159"/>
      <c r="C6" s="160"/>
      <c r="D6" s="161">
        <v>37571</v>
      </c>
      <c r="E6" s="162"/>
      <c r="F6" s="163">
        <v>33848</v>
      </c>
      <c r="G6" s="164"/>
      <c r="H6" s="165"/>
    </row>
    <row r="7" spans="1:8" x14ac:dyDescent="0.2">
      <c r="A7" s="146" t="s">
        <v>522</v>
      </c>
      <c r="B7" s="151"/>
      <c r="C7" s="152"/>
      <c r="D7" s="153">
        <v>57896</v>
      </c>
      <c r="E7" s="154"/>
      <c r="F7" s="155">
        <v>54225</v>
      </c>
      <c r="G7" s="156"/>
      <c r="H7" s="157"/>
    </row>
    <row r="8" spans="1:8" x14ac:dyDescent="0.2">
      <c r="A8" s="158"/>
      <c r="B8" s="159"/>
      <c r="C8" s="160"/>
      <c r="D8" s="161">
        <v>16776</v>
      </c>
      <c r="E8" s="162"/>
      <c r="F8" s="163">
        <v>27337</v>
      </c>
      <c r="G8" s="164"/>
      <c r="H8" s="165"/>
    </row>
    <row r="9" spans="1:8" x14ac:dyDescent="0.2">
      <c r="A9" s="146" t="s">
        <v>523</v>
      </c>
      <c r="B9" s="151"/>
      <c r="C9" s="152"/>
      <c r="D9" s="153">
        <v>49812</v>
      </c>
      <c r="E9" s="154"/>
      <c r="F9" s="155">
        <v>54016</v>
      </c>
      <c r="G9" s="156"/>
      <c r="H9" s="157"/>
    </row>
    <row r="10" spans="1:8" x14ac:dyDescent="0.2">
      <c r="A10" s="158"/>
      <c r="B10" s="159"/>
      <c r="C10" s="160"/>
      <c r="D10" s="161">
        <v>39744</v>
      </c>
      <c r="E10" s="162"/>
      <c r="F10" s="163">
        <v>28078</v>
      </c>
      <c r="G10" s="164"/>
      <c r="H10" s="165"/>
    </row>
    <row r="11" spans="1:8" x14ac:dyDescent="0.2">
      <c r="A11" s="146" t="s">
        <v>524</v>
      </c>
      <c r="B11" s="151"/>
      <c r="C11" s="152"/>
      <c r="D11" s="153">
        <v>61509</v>
      </c>
      <c r="E11" s="154"/>
      <c r="F11" s="155">
        <v>52786</v>
      </c>
      <c r="G11" s="156"/>
      <c r="H11" s="157"/>
    </row>
    <row r="12" spans="1:8" x14ac:dyDescent="0.2">
      <c r="A12" s="158"/>
      <c r="B12" s="159"/>
      <c r="C12" s="166"/>
      <c r="D12" s="161">
        <v>35471</v>
      </c>
      <c r="E12" s="162"/>
      <c r="F12" s="163">
        <v>28742</v>
      </c>
      <c r="G12" s="164"/>
      <c r="H12" s="165"/>
    </row>
    <row r="13" spans="1:8" x14ac:dyDescent="0.2">
      <c r="A13" s="146"/>
      <c r="B13" s="151"/>
      <c r="C13" s="152"/>
      <c r="D13" s="153">
        <v>61879</v>
      </c>
      <c r="E13" s="154"/>
      <c r="F13" s="155">
        <v>57444</v>
      </c>
      <c r="G13" s="167"/>
      <c r="H13" s="157"/>
    </row>
    <row r="14" spans="1:8" x14ac:dyDescent="0.2">
      <c r="A14" s="158"/>
      <c r="B14" s="159"/>
      <c r="C14" s="160"/>
      <c r="D14" s="161">
        <v>35303</v>
      </c>
      <c r="E14" s="162"/>
      <c r="F14" s="163">
        <v>30666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6.03</v>
      </c>
      <c r="C19" s="168">
        <f>ROUND(VALUE(SUBSTITUTE(実質収支比率等に係る経年分析!G$48,"▲","-")),2)</f>
        <v>5.31</v>
      </c>
      <c r="D19" s="168">
        <f>ROUND(VALUE(SUBSTITUTE(実質収支比率等に係る経年分析!H$48,"▲","-")),2)</f>
        <v>6.96</v>
      </c>
      <c r="E19" s="168">
        <f>ROUND(VALUE(SUBSTITUTE(実質収支比率等に係る経年分析!I$48,"▲","-")),2)</f>
        <v>7.47</v>
      </c>
      <c r="F19" s="168">
        <f>ROUND(VALUE(SUBSTITUTE(実質収支比率等に係る経年分析!J$48,"▲","-")),2)</f>
        <v>7.07</v>
      </c>
    </row>
    <row r="20" spans="1:11" x14ac:dyDescent="0.2">
      <c r="A20" s="168" t="s">
        <v>53</v>
      </c>
      <c r="B20" s="168">
        <f>ROUND(VALUE(SUBSTITUTE(実質収支比率等に係る経年分析!F$47,"▲","-")),2)</f>
        <v>12.17</v>
      </c>
      <c r="C20" s="168">
        <f>ROUND(VALUE(SUBSTITUTE(実質収支比率等に係る経年分析!G$47,"▲","-")),2)</f>
        <v>11.11</v>
      </c>
      <c r="D20" s="168">
        <f>ROUND(VALUE(SUBSTITUTE(実質収支比率等に係る経年分析!H$47,"▲","-")),2)</f>
        <v>12.7</v>
      </c>
      <c r="E20" s="168">
        <f>ROUND(VALUE(SUBSTITUTE(実質収支比率等に係る経年分析!I$47,"▲","-")),2)</f>
        <v>13.13</v>
      </c>
      <c r="F20" s="168">
        <f>ROUND(VALUE(SUBSTITUTE(実質収支比率等に係る経年分析!J$47,"▲","-")),2)</f>
        <v>10.57</v>
      </c>
    </row>
    <row r="21" spans="1:11" x14ac:dyDescent="0.2">
      <c r="A21" s="168" t="s">
        <v>54</v>
      </c>
      <c r="B21" s="168">
        <f>IF(ISNUMBER(VALUE(SUBSTITUTE(実質収支比率等に係る経年分析!F$49,"▲","-"))),ROUND(VALUE(SUBSTITUTE(実質収支比率等に係る経年分析!F$49,"▲","-")),2),NA())</f>
        <v>2.35</v>
      </c>
      <c r="C21" s="168">
        <f>IF(ISNUMBER(VALUE(SUBSTITUTE(実質収支比率等に係る経年分析!G$49,"▲","-"))),ROUND(VALUE(SUBSTITUTE(実質収支比率等に係る経年分析!G$49,"▲","-")),2),NA())</f>
        <v>-0.9</v>
      </c>
      <c r="D21" s="168">
        <f>IF(ISNUMBER(VALUE(SUBSTITUTE(実質収支比率等に係る経年分析!H$49,"▲","-"))),ROUND(VALUE(SUBSTITUTE(実質収支比率等に係る経年分析!H$49,"▲","-")),2),NA())</f>
        <v>3.87</v>
      </c>
      <c r="E21" s="168">
        <f>IF(ISNUMBER(VALUE(SUBSTITUTE(実質収支比率等に係る経年分析!I$49,"▲","-"))),ROUND(VALUE(SUBSTITUTE(実質収支比率等に係る経年分析!I$49,"▲","-")),2),NA())</f>
        <v>0.41</v>
      </c>
      <c r="F21" s="168">
        <f>IF(ISNUMBER(VALUE(SUBSTITUTE(実質収支比率等に係る経年分析!J$49,"▲","-"))),ROUND(VALUE(SUBSTITUTE(実質収支比率等に係る経年分析!J$49,"▲","-")),2),NA())</f>
        <v>-2.73</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0.4</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f>IF(ROUND(VALUE(SUBSTITUTE(連結実質赤字比率に係る赤字・黒字の構成分析!F$42,"▲", "-")), 2) &lt; 0, ABS(ROUND(VALUE(SUBSTITUTE(連結実質赤字比率に係る赤字・黒字の構成分析!F$42,"▲", "-")), 2)), NA())</f>
        <v>0.04</v>
      </c>
      <c r="C28" s="169" t="e">
        <f>IF(ROUND(VALUE(SUBSTITUTE(連結実質赤字比率に係る赤字・黒字の構成分析!F$42,"▲", "-")), 2) &gt;= 0, ABS(ROUND(VALUE(SUBSTITUTE(連結実質赤字比率に係る赤字・黒字の構成分析!F$42,"▲", "-")), 2)), NA())</f>
        <v>#N/A</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墓地事業特別会計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0.08</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0.05</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0.08</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0.04</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0.04</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0.16</v>
      </c>
    </row>
    <row r="31" spans="1:11" x14ac:dyDescent="0.2">
      <c r="A31" s="169" t="str">
        <f>IF(連結実質赤字比率に係る赤字・黒字の構成分析!C$39="",NA(),連結実質赤字比率に係る赤字・黒字の構成分析!C$39)</f>
        <v>介護保険特別会計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0.39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0.46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0.48</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0.62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0.53</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0.81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0.61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0.54</v>
      </c>
    </row>
    <row r="33" spans="1:16" x14ac:dyDescent="0.2">
      <c r="A33" s="169" t="str">
        <f>IF(連結実質赤字比率に係る赤字・黒字の構成分析!C$37="",NA(),連結実質赤字比率に係る赤字・黒字の構成分析!C$37)</f>
        <v>病院事業会計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0.95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0.95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0.89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0.96</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0.76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0.89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1.36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1.8</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5.98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5.24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6.86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7.43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7.02</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7.14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7.74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7.13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7.29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7.64</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3744</v>
      </c>
      <c r="E42" s="170"/>
      <c r="F42" s="170"/>
      <c r="G42" s="170">
        <f>'実質公債費比率（分子）の構造'!L$52</f>
        <v>3763</v>
      </c>
      <c r="H42" s="170"/>
      <c r="I42" s="170"/>
      <c r="J42" s="170">
        <f>'実質公債費比率（分子）の構造'!M$52</f>
        <v>3467</v>
      </c>
      <c r="K42" s="170"/>
      <c r="L42" s="170"/>
      <c r="M42" s="170">
        <f>'実質公債費比率（分子）の構造'!N$52</f>
        <v>3422</v>
      </c>
      <c r="N42" s="170"/>
      <c r="O42" s="170"/>
      <c r="P42" s="170">
        <f>'実質公債費比率（分子）の構造'!O$52</f>
        <v>3193</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26</v>
      </c>
      <c r="C44" s="170"/>
      <c r="D44" s="170"/>
      <c r="E44" s="170">
        <f>'実質公債費比率（分子）の構造'!L$50</f>
        <v>80</v>
      </c>
      <c r="F44" s="170"/>
      <c r="G44" s="170"/>
      <c r="H44" s="170">
        <f>'実質公債費比率（分子）の構造'!M$50</f>
        <v>80</v>
      </c>
      <c r="I44" s="170"/>
      <c r="J44" s="170"/>
      <c r="K44" s="170">
        <f>'実質公債費比率（分子）の構造'!N$50</f>
        <v>79</v>
      </c>
      <c r="L44" s="170"/>
      <c r="M44" s="170"/>
      <c r="N44" s="170">
        <f>'実質公債費比率（分子）の構造'!O$50</f>
        <v>78</v>
      </c>
      <c r="O44" s="170"/>
      <c r="P44" s="170"/>
    </row>
    <row r="45" spans="1:16" x14ac:dyDescent="0.2">
      <c r="A45" s="170" t="s">
        <v>63</v>
      </c>
      <c r="B45" s="170">
        <f>'実質公債費比率（分子）の構造'!K$49</f>
        <v>494</v>
      </c>
      <c r="C45" s="170"/>
      <c r="D45" s="170"/>
      <c r="E45" s="170">
        <f>'実質公債費比率（分子）の構造'!L$49</f>
        <v>564</v>
      </c>
      <c r="F45" s="170"/>
      <c r="G45" s="170"/>
      <c r="H45" s="170">
        <f>'実質公債費比率（分子）の構造'!M$49</f>
        <v>469</v>
      </c>
      <c r="I45" s="170"/>
      <c r="J45" s="170"/>
      <c r="K45" s="170">
        <f>'実質公債費比率（分子）の構造'!N$49</f>
        <v>346</v>
      </c>
      <c r="L45" s="170"/>
      <c r="M45" s="170"/>
      <c r="N45" s="170">
        <f>'実質公債費比率（分子）の構造'!O$49</f>
        <v>265</v>
      </c>
      <c r="O45" s="170"/>
      <c r="P45" s="170"/>
    </row>
    <row r="46" spans="1:16" x14ac:dyDescent="0.2">
      <c r="A46" s="170" t="s">
        <v>64</v>
      </c>
      <c r="B46" s="170">
        <f>'実質公債費比率（分子）の構造'!K$48</f>
        <v>1249</v>
      </c>
      <c r="C46" s="170"/>
      <c r="D46" s="170"/>
      <c r="E46" s="170">
        <f>'実質公債費比率（分子）の構造'!L$48</f>
        <v>1067</v>
      </c>
      <c r="F46" s="170"/>
      <c r="G46" s="170"/>
      <c r="H46" s="170">
        <f>'実質公債費比率（分子）の構造'!M$48</f>
        <v>997</v>
      </c>
      <c r="I46" s="170"/>
      <c r="J46" s="170"/>
      <c r="K46" s="170">
        <f>'実質公債費比率（分子）の構造'!N$48</f>
        <v>895</v>
      </c>
      <c r="L46" s="170"/>
      <c r="M46" s="170"/>
      <c r="N46" s="170">
        <f>'実質公債費比率（分子）の構造'!O$48</f>
        <v>941</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3040</v>
      </c>
      <c r="C49" s="170"/>
      <c r="D49" s="170"/>
      <c r="E49" s="170">
        <f>'実質公債費比率（分子）の構造'!L$45</f>
        <v>3013</v>
      </c>
      <c r="F49" s="170"/>
      <c r="G49" s="170"/>
      <c r="H49" s="170">
        <f>'実質公債費比率（分子）の構造'!M$45</f>
        <v>2909</v>
      </c>
      <c r="I49" s="170"/>
      <c r="J49" s="170"/>
      <c r="K49" s="170">
        <f>'実質公債費比率（分子）の構造'!N$45</f>
        <v>2927</v>
      </c>
      <c r="L49" s="170"/>
      <c r="M49" s="170"/>
      <c r="N49" s="170">
        <f>'実質公債費比率（分子）の構造'!O$45</f>
        <v>2860</v>
      </c>
      <c r="O49" s="170"/>
      <c r="P49" s="170"/>
    </row>
    <row r="50" spans="1:16" x14ac:dyDescent="0.2">
      <c r="A50" s="170" t="s">
        <v>67</v>
      </c>
      <c r="B50" s="170" t="e">
        <f>NA()</f>
        <v>#N/A</v>
      </c>
      <c r="C50" s="170">
        <f>IF(ISNUMBER('実質公債費比率（分子）の構造'!K$53),'実質公債費比率（分子）の構造'!K$53,NA())</f>
        <v>1065</v>
      </c>
      <c r="D50" s="170" t="e">
        <f>NA()</f>
        <v>#N/A</v>
      </c>
      <c r="E50" s="170" t="e">
        <f>NA()</f>
        <v>#N/A</v>
      </c>
      <c r="F50" s="170">
        <f>IF(ISNUMBER('実質公債費比率（分子）の構造'!L$53),'実質公債費比率（分子）の構造'!L$53,NA())</f>
        <v>961</v>
      </c>
      <c r="G50" s="170" t="e">
        <f>NA()</f>
        <v>#N/A</v>
      </c>
      <c r="H50" s="170" t="e">
        <f>NA()</f>
        <v>#N/A</v>
      </c>
      <c r="I50" s="170">
        <f>IF(ISNUMBER('実質公債費比率（分子）の構造'!M$53),'実質公債費比率（分子）の構造'!M$53,NA())</f>
        <v>988</v>
      </c>
      <c r="J50" s="170" t="e">
        <f>NA()</f>
        <v>#N/A</v>
      </c>
      <c r="K50" s="170" t="e">
        <f>NA()</f>
        <v>#N/A</v>
      </c>
      <c r="L50" s="170">
        <f>IF(ISNUMBER('実質公債費比率（分子）の構造'!N$53),'実質公債費比率（分子）の構造'!N$53,NA())</f>
        <v>825</v>
      </c>
      <c r="M50" s="170" t="e">
        <f>NA()</f>
        <v>#N/A</v>
      </c>
      <c r="N50" s="170" t="e">
        <f>NA()</f>
        <v>#N/A</v>
      </c>
      <c r="O50" s="170">
        <f>IF(ISNUMBER('実質公債費比率（分子）の構造'!O$53),'実質公債費比率（分子）の構造'!O$53,NA())</f>
        <v>951</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33567</v>
      </c>
      <c r="E56" s="169"/>
      <c r="F56" s="169"/>
      <c r="G56" s="169">
        <f>'将来負担比率（分子）の構造'!J$52</f>
        <v>34085</v>
      </c>
      <c r="H56" s="169"/>
      <c r="I56" s="169"/>
      <c r="J56" s="169">
        <f>'将来負担比率（分子）の構造'!K$52</f>
        <v>34175</v>
      </c>
      <c r="K56" s="169"/>
      <c r="L56" s="169"/>
      <c r="M56" s="169">
        <f>'将来負担比率（分子）の構造'!L$52</f>
        <v>33781</v>
      </c>
      <c r="N56" s="169"/>
      <c r="O56" s="169"/>
      <c r="P56" s="169">
        <f>'将来負担比率（分子）の構造'!M$52</f>
        <v>33161</v>
      </c>
    </row>
    <row r="57" spans="1:16" x14ac:dyDescent="0.2">
      <c r="A57" s="169" t="s">
        <v>42</v>
      </c>
      <c r="B57" s="169"/>
      <c r="C57" s="169"/>
      <c r="D57" s="169">
        <f>'将来負担比率（分子）の構造'!I$51</f>
        <v>1478</v>
      </c>
      <c r="E57" s="169"/>
      <c r="F57" s="169"/>
      <c r="G57" s="169">
        <f>'将来負担比率（分子）の構造'!J$51</f>
        <v>1512</v>
      </c>
      <c r="H57" s="169"/>
      <c r="I57" s="169"/>
      <c r="J57" s="169">
        <f>'将来負担比率（分子）の構造'!K$51</f>
        <v>1661</v>
      </c>
      <c r="K57" s="169"/>
      <c r="L57" s="169"/>
      <c r="M57" s="169">
        <f>'将来負担比率（分子）の構造'!L$51</f>
        <v>1585</v>
      </c>
      <c r="N57" s="169"/>
      <c r="O57" s="169"/>
      <c r="P57" s="169">
        <f>'将来負担比率（分子）の構造'!M$51</f>
        <v>1544</v>
      </c>
    </row>
    <row r="58" spans="1:16" x14ac:dyDescent="0.2">
      <c r="A58" s="169" t="s">
        <v>41</v>
      </c>
      <c r="B58" s="169"/>
      <c r="C58" s="169"/>
      <c r="D58" s="169">
        <f>'将来負担比率（分子）の構造'!I$50</f>
        <v>8209</v>
      </c>
      <c r="E58" s="169"/>
      <c r="F58" s="169"/>
      <c r="G58" s="169">
        <f>'将来負担比率（分子）の構造'!J$50</f>
        <v>7707</v>
      </c>
      <c r="H58" s="169"/>
      <c r="I58" s="169"/>
      <c r="J58" s="169">
        <f>'将来負担比率（分子）の構造'!K$50</f>
        <v>8197</v>
      </c>
      <c r="K58" s="169"/>
      <c r="L58" s="169"/>
      <c r="M58" s="169">
        <f>'将来負担比率（分子）の構造'!L$50</f>
        <v>8084</v>
      </c>
      <c r="N58" s="169"/>
      <c r="O58" s="169"/>
      <c r="P58" s="169">
        <f>'将来負担比率（分子）の構造'!M$50</f>
        <v>7337</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3530</v>
      </c>
      <c r="C62" s="169"/>
      <c r="D62" s="169"/>
      <c r="E62" s="169">
        <f>'将来負担比率（分子）の構造'!J$45</f>
        <v>3583</v>
      </c>
      <c r="F62" s="169"/>
      <c r="G62" s="169"/>
      <c r="H62" s="169">
        <f>'将来負担比率（分子）の構造'!K$45</f>
        <v>3620</v>
      </c>
      <c r="I62" s="169"/>
      <c r="J62" s="169"/>
      <c r="K62" s="169">
        <f>'将来負担比率（分子）の構造'!L$45</f>
        <v>3589</v>
      </c>
      <c r="L62" s="169"/>
      <c r="M62" s="169"/>
      <c r="N62" s="169">
        <f>'将来負担比率（分子）の構造'!M$45</f>
        <v>3784</v>
      </c>
      <c r="O62" s="169"/>
      <c r="P62" s="169"/>
    </row>
    <row r="63" spans="1:16" x14ac:dyDescent="0.2">
      <c r="A63" s="169" t="s">
        <v>34</v>
      </c>
      <c r="B63" s="169">
        <f>'将来負担比率（分子）の構造'!I$44</f>
        <v>6104</v>
      </c>
      <c r="C63" s="169"/>
      <c r="D63" s="169"/>
      <c r="E63" s="169">
        <f>'将来負担比率（分子）の構造'!J$44</f>
        <v>5800</v>
      </c>
      <c r="F63" s="169"/>
      <c r="G63" s="169"/>
      <c r="H63" s="169">
        <f>'将来負担比率（分子）の構造'!K$44</f>
        <v>5744</v>
      </c>
      <c r="I63" s="169"/>
      <c r="J63" s="169"/>
      <c r="K63" s="169">
        <f>'将来負担比率（分子）の構造'!L$44</f>
        <v>5507</v>
      </c>
      <c r="L63" s="169"/>
      <c r="M63" s="169"/>
      <c r="N63" s="169">
        <f>'将来負担比率（分子）の構造'!M$44</f>
        <v>5205</v>
      </c>
      <c r="O63" s="169"/>
      <c r="P63" s="169"/>
    </row>
    <row r="64" spans="1:16" x14ac:dyDescent="0.2">
      <c r="A64" s="169" t="s">
        <v>33</v>
      </c>
      <c r="B64" s="169">
        <f>'将来負担比率（分子）の構造'!I$43</f>
        <v>11880</v>
      </c>
      <c r="C64" s="169"/>
      <c r="D64" s="169"/>
      <c r="E64" s="169">
        <f>'将来負担比率（分子）の構造'!J$43</f>
        <v>10859</v>
      </c>
      <c r="F64" s="169"/>
      <c r="G64" s="169"/>
      <c r="H64" s="169">
        <f>'将来負担比率（分子）の構造'!K$43</f>
        <v>11197</v>
      </c>
      <c r="I64" s="169"/>
      <c r="J64" s="169"/>
      <c r="K64" s="169">
        <f>'将来負担比率（分子）の構造'!L$43</f>
        <v>10321</v>
      </c>
      <c r="L64" s="169"/>
      <c r="M64" s="169"/>
      <c r="N64" s="169">
        <f>'将来負担比率（分子）の構造'!M$43</f>
        <v>9822</v>
      </c>
      <c r="O64" s="169"/>
      <c r="P64" s="169"/>
    </row>
    <row r="65" spans="1:16" x14ac:dyDescent="0.2">
      <c r="A65" s="169" t="s">
        <v>32</v>
      </c>
      <c r="B65" s="169">
        <f>'将来負担比率（分子）の構造'!I$42</f>
        <v>1584</v>
      </c>
      <c r="C65" s="169"/>
      <c r="D65" s="169"/>
      <c r="E65" s="169">
        <f>'将来負担比率（分子）の構造'!J$42</f>
        <v>1099</v>
      </c>
      <c r="F65" s="169"/>
      <c r="G65" s="169"/>
      <c r="H65" s="169">
        <f>'将来負担比率（分子）の構造'!K$42</f>
        <v>1020</v>
      </c>
      <c r="I65" s="169"/>
      <c r="J65" s="169"/>
      <c r="K65" s="169">
        <f>'将来負担比率（分子）の構造'!L$42</f>
        <v>940</v>
      </c>
      <c r="L65" s="169"/>
      <c r="M65" s="169"/>
      <c r="N65" s="169">
        <f>'将来負担比率（分子）の構造'!M$42</f>
        <v>867</v>
      </c>
      <c r="O65" s="169"/>
      <c r="P65" s="169"/>
    </row>
    <row r="66" spans="1:16" x14ac:dyDescent="0.2">
      <c r="A66" s="169" t="s">
        <v>31</v>
      </c>
      <c r="B66" s="169">
        <f>'将来負担比率（分子）の構造'!I$41</f>
        <v>29366</v>
      </c>
      <c r="C66" s="169"/>
      <c r="D66" s="169"/>
      <c r="E66" s="169">
        <f>'将来負担比率（分子）の構造'!J$41</f>
        <v>30567</v>
      </c>
      <c r="F66" s="169"/>
      <c r="G66" s="169"/>
      <c r="H66" s="169">
        <f>'将来負担比率（分子）の構造'!K$41</f>
        <v>31096</v>
      </c>
      <c r="I66" s="169"/>
      <c r="J66" s="169"/>
      <c r="K66" s="169">
        <f>'将来負担比率（分子）の構造'!L$41</f>
        <v>31092</v>
      </c>
      <c r="L66" s="169"/>
      <c r="M66" s="169"/>
      <c r="N66" s="169">
        <f>'将来負担比率（分子）の構造'!M$41</f>
        <v>31843</v>
      </c>
      <c r="O66" s="169"/>
      <c r="P66" s="169"/>
    </row>
    <row r="67" spans="1:16" x14ac:dyDescent="0.2">
      <c r="A67" s="169" t="s">
        <v>71</v>
      </c>
      <c r="B67" s="169" t="e">
        <f>NA()</f>
        <v>#N/A</v>
      </c>
      <c r="C67" s="169">
        <f>IF(ISNUMBER('将来負担比率（分子）の構造'!I$53), IF('将来負担比率（分子）の構造'!I$53 &lt; 0, 0, '将来負担比率（分子）の構造'!I$53), NA())</f>
        <v>9210</v>
      </c>
      <c r="D67" s="169" t="e">
        <f>NA()</f>
        <v>#N/A</v>
      </c>
      <c r="E67" s="169" t="e">
        <f>NA()</f>
        <v>#N/A</v>
      </c>
      <c r="F67" s="169">
        <f>IF(ISNUMBER('将来負担比率（分子）の構造'!J$53), IF('将来負担比率（分子）の構造'!J$53 &lt; 0, 0, '将来負担比率（分子）の構造'!J$53), NA())</f>
        <v>8606</v>
      </c>
      <c r="G67" s="169" t="e">
        <f>NA()</f>
        <v>#N/A</v>
      </c>
      <c r="H67" s="169" t="e">
        <f>NA()</f>
        <v>#N/A</v>
      </c>
      <c r="I67" s="169">
        <f>IF(ISNUMBER('将来負担比率（分子）の構造'!K$53), IF('将来負担比率（分子）の構造'!K$53 &lt; 0, 0, '将来負担比率（分子）の構造'!K$53), NA())</f>
        <v>8644</v>
      </c>
      <c r="J67" s="169" t="e">
        <f>NA()</f>
        <v>#N/A</v>
      </c>
      <c r="K67" s="169" t="e">
        <f>NA()</f>
        <v>#N/A</v>
      </c>
      <c r="L67" s="169">
        <f>IF(ISNUMBER('将来負担比率（分子）の構造'!L$53), IF('将来負担比率（分子）の構造'!L$53 &lt; 0, 0, '将来負担比率（分子）の構造'!L$53), NA())</f>
        <v>7999</v>
      </c>
      <c r="M67" s="169" t="e">
        <f>NA()</f>
        <v>#N/A</v>
      </c>
      <c r="N67" s="169" t="e">
        <f>NA()</f>
        <v>#N/A</v>
      </c>
      <c r="O67" s="169">
        <f>IF(ISNUMBER('将来負担比率（分子）の構造'!M$53), IF('将来負担比率（分子）の構造'!M$53 &lt; 0, 0, '将来負担比率（分子）の構造'!M$53), NA())</f>
        <v>9479</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2677</v>
      </c>
      <c r="C72" s="173">
        <f>基金残高に係る経年分析!G55</f>
        <v>2684</v>
      </c>
      <c r="D72" s="173">
        <f>基金残高に係る経年分析!H55</f>
        <v>2186</v>
      </c>
    </row>
    <row r="73" spans="1:16" x14ac:dyDescent="0.2">
      <c r="A73" s="172" t="s">
        <v>74</v>
      </c>
      <c r="B73" s="173">
        <f>基金残高に係る経年分析!F56</f>
        <v>627</v>
      </c>
      <c r="C73" s="173">
        <f>基金残高に係る経年分析!G56</f>
        <v>629</v>
      </c>
      <c r="D73" s="173">
        <f>基金残高に係る経年分析!H56</f>
        <v>630</v>
      </c>
    </row>
    <row r="74" spans="1:16" x14ac:dyDescent="0.2">
      <c r="A74" s="172" t="s">
        <v>75</v>
      </c>
      <c r="B74" s="173">
        <f>基金残高に係る経年分析!F57</f>
        <v>3321</v>
      </c>
      <c r="C74" s="173">
        <f>基金残高に係る経年分析!G57</f>
        <v>3248</v>
      </c>
      <c r="D74" s="173">
        <f>基金残高に係る経年分析!H57</f>
        <v>3094</v>
      </c>
    </row>
  </sheetData>
  <sheetProtection algorithmName="SHA-512" hashValue="zbr55vIOxhROATFP3INQ00lYLyyt4FJlhxm6GC+8QkuISEvhDsCw6oy9roUKBz+iq/6qTdtJPvjnR2qbMXtlhQ==" saltValue="HEGSs4RUtvbNWKbWgXmNZA=="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