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J:\財政課\財政係\０５財政\決算統計\●18 財政状況資料集\070304_【3.12(水)〆】令和５年度財政状況資料集の作成等について\00_提出用\"/>
    </mc:Choice>
  </mc:AlternateContent>
  <xr:revisionPtr revIDLastSave="0" documentId="13_ncr:1_{7FDDD4C2-6CB9-4B69-B2D4-7429D7162CCF}"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U37" i="10"/>
  <c r="C37" i="10"/>
  <c r="BE36" i="10"/>
  <c r="BE35" i="10"/>
  <c r="BW34" i="10"/>
  <c r="BW35" i="10" s="1"/>
  <c r="BW36" i="10" s="1"/>
  <c r="BW37" i="10" s="1"/>
  <c r="BW38" i="10" s="1"/>
  <c r="BW39" i="10" s="1"/>
  <c r="BW40" i="10" s="1"/>
  <c r="BW41" i="10" s="1"/>
  <c r="BW42" i="10" s="1"/>
  <c r="BW43" i="10" s="1"/>
  <c r="C34" i="10"/>
  <c r="CO34" i="10" l="1"/>
  <c r="CO35" i="10" s="1"/>
  <c r="CO36" i="10" s="1"/>
  <c r="CO37" i="10" s="1"/>
  <c r="CO38" i="10" s="1"/>
  <c r="CO39" i="10" s="1"/>
  <c r="CO40" i="10" s="1"/>
  <c r="CO41" i="10" s="1"/>
  <c r="CO42" i="10" s="1"/>
  <c r="C35" i="10"/>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<sst xmlns="http://schemas.openxmlformats.org/spreadsheetml/2006/main" count="1101" uniqueCount="581">
  <si>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</si>
  <si>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</si>
  <si>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</si>
  <si>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</si>
  <si>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</si>
  <si>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</si>
  <si>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</si>
  <si>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</si>
  <si>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</si>
  <si>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</si>
  <si>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</si>
  <si>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</si>
  <si>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</si>
  <si>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</si>
  <si>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</si>
  <si>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</si>
  <si>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</si>
  <si>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</si>
  <si>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</si>
  <si>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</si>
  <si>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</si>
  <si>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</si>
  <si>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</si>
  <si>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</si>
  <si>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</si>
  <si>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</si>
  <si>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</si>
  <si>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</si>
  <si>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</si>
  <si>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</si>
  <si>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</si>
  <si>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</si>
  <si>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</si>
  <si>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</si>
  <si>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</si>
  <si>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</si>
  <si>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</si>
  <si>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</si>
  <si>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</si>
  <si>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</si>
  <si>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</si>
  <si>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</si>
  <si>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</si>
  <si>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</si>
  <si>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</si>
  <si>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</si>
  <si>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</si>
  <si>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</si>
  <si>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</si>
  <si>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</si>
  <si>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</si>
  <si>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</si>
  <si>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</si>
  <si>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</si>
  <si>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</si>
  <si>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</si>
  <si>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</si>
  <si>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</si>
  <si>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</si>
  <si>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</si>
  <si>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</si>
  <si>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</si>
  <si>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</si>
  <si>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</si>
  <si>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</si>
  <si>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</si>
  <si>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</si>
  <si>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</si>
  <si>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</si>
  <si>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</si>
  <si>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</si>
  <si>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</si>
  <si>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</si>
  <si>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</si>
  <si>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</si>
  <si>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</si>
  <si>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</si>
  <si>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</si>
  <si>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</si>
  <si>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</si>
  <si>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</si>
  <si>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</si>
  <si>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</si>
  <si>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</si>
  <si>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</si>
  <si>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</si>
  <si>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</si>
  <si>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</si>
  <si>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</si>
  <si>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</si>
  <si>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</si>
  <si>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</si>
  <si>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</si>
  <si>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</si>
  <si>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</si>
  <si>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</si>
  <si>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</si>
  <si>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</si>
  <si>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</si>
  <si>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</si>
  <si>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</si>
  <si>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</si>
  <si>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</si>
  <si>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</si>
  <si>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</si>
  <si>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</si>
  <si>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</si>
  <si>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</si>
  <si>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</si>
  <si>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</si>
  <si>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</si>
  <si>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</si>
  <si>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</si>
  <si>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</si>
  <si>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</si>
  <si>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</si>
  <si>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</si>
  <si>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</si>
  <si>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</si>
  <si>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</si>
  <si>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</si>
  <si>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</si>
  <si>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</si>
  <si>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</si>
  <si>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</si>
  <si>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</si>
  <si>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</si>
  <si>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</si>
  <si>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</si>
  <si>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</si>
  <si>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</si>
  <si>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</si>
  <si>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</si>
  <si>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</si>
  <si>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</si>
  <si>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</si>
  <si>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</si>
  <si>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</si>
  <si>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</si>
  <si>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</si>
  <si>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</si>
  <si>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</si>
  <si>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</si>
  <si>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</si>
  <si>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</si>
  <si>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</si>
  <si>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</si>
  <si>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</si>
  <si>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</si>
  <si>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</si>
  <si>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</si>
  <si>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</si>
  <si>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</si>
  <si>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</si>
  <si>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</si>
  <si>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</si>
  <si>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</si>
  <si>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</si>
  <si>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</si>
  <si>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</si>
  <si>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</si>
  <si>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</si>
  <si>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</si>
  <si>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</si>
  <si>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</si>
  <si>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</si>
  <si>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</si>
  <si>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</si>
  <si>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</si>
  <si>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</si>
  <si>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</si>
  <si>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</si>
  <si>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</si>
  <si>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</si>
  <si>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</si>
  <si>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</si>
  <si>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</si>
  <si>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</si>
  <si>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</si>
  <si>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</si>
  <si>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</si>
  <si>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</si>
  <si>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</si>
  <si>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</si>
  <si>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</si>
  <si>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</si>
  <si>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</si>
  <si>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</si>
  <si>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</si>
  <si>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</si>
  <si>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</si>
  <si>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</si>
  <si>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</si>
  <si>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</si>
  <si>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</si>
  <si>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</si>
  <si>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</si>
  <si>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</si>
  <si>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</si>
  <si>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</si>
  <si>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</si>
  <si>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</si>
  <si>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</si>
  <si>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静岡県掛川市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</si>
  <si>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</si>
  <si>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</si>
  <si>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</si>
  <si>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</si>
  <si>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</si>
  <si>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</si>
  <si>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</si>
  <si>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</si>
  <si>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</si>
  <si>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</si>
  <si>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</si>
  <si>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</si>
  <si>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</si>
  <si>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</si>
  <si>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</si>
  <si>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</si>
  <si>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</si>
  <si>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</si>
  <si>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</si>
  <si>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</si>
  <si>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</si>
  <si>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</si>
  <si>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</si>
  <si>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</si>
  <si>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</si>
  <si>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</si>
  <si>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</si>
  <si>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</si>
  <si>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</si>
  <si>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</si>
  <si>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</si>
  <si>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</si>
  <si>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</si>
  <si>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</si>
  <si>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</si>
  <si>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</si>
  <si>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</si>
  <si>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</si>
  <si>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</si>
  <si>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</si>
  <si>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</si>
  <si>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</si>
  <si>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</si>
  <si>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</si>
  <si>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</si>
  <si>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</si>
  <si>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</si>
  <si>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</si>
  <si>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</si>
  <si>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</si>
  <si>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</si>
  <si>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</si>
  <si>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</si>
  <si>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</si>
  <si>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</si>
  <si>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</si>
  <si>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</si>
  <si>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</si>
  <si>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</si>
  <si>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</si>
  <si>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</si>
  <si>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</si>
  <si>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</si>
  <si>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</si>
  <si>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</si>
  <si>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</si>
  <si>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</si>
  <si>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</si>
  <si>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</si>
  <si>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</si>
  <si>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</si>
  <si>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</si>
  <si>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</si>
  <si>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</si>
  <si>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</si>
  <si>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</si>
  <si>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</si>
  <si>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</si>
  <si>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</si>
  <si>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</si>
  <si>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</si>
  <si>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</si>
  <si>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</si>
  <si>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</si>
  <si>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</si>
  <si>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</si>
  <si>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</si>
  <si>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</si>
  <si>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</si>
  <si>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</si>
  <si>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</si>
  <si>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</si>
  <si>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</si>
  <si>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</si>
  <si>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</si>
  <si>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</si>
  <si>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</si>
  <si>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</si>
  <si>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</si>
  <si>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</si>
  <si>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</si>
  <si>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</si>
  <si>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</si>
  <si>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</si>
  <si>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</si>
  <si>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</si>
  <si>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</si>
  <si>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</si>
  <si>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</si>
  <si>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</si>
  <si>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</si>
  <si>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</si>
  <si>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</si>
  <si>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</si>
  <si>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</si>
  <si>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</si>
  <si>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</si>
  <si>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</si>
  <si>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</si>
  <si>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</si>
  <si>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</si>
  <si>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</si>
  <si>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</si>
  <si>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</si>
  <si>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</si>
  <si>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</si>
  <si>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</si>
  <si>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</si>
  <si>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</si>
  <si>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</si>
  <si>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</si>
  <si>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</si>
  <si>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</si>
  <si>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</si>
  <si>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</si>
  <si>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</si>
  <si>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</si>
  <si>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</si>
  <si>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</si>
  <si>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</si>
  <si>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</si>
  <si>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</si>
  <si>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</si>
  <si>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</si>
  <si>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</si>
  <si>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</si>
  <si>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</si>
  <si>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</si>
  <si>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</si>
  <si>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</si>
  <si>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静岡県掛川市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</si>
  <si>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</si>
  <si>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</si>
  <si>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</si>
  <si>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</si>
  <si>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</si>
  <si>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</si>
  <si>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</si>
  <si>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</si>
  <si>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</si>
  <si>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</si>
  <si>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</si>
  <si>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</si>
  <si>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</si>
  <si>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</si>
  <si>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</si>
  <si>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</si>
  <si>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</si>
  <si>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</si>
  <si>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</si>
  <si>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</si>
  <si>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</si>
  <si>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</si>
  <si>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</si>
  <si>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</si>
  <si>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</si>
  <si>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</si>
  <si>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</si>
  <si>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</si>
  <si>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</si>
  <si>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</si>
  <si>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</si>
  <si>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</si>
  <si>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</si>
  <si>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</si>
  <si>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</si>
  <si>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</si>
  <si>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</si>
  <si>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</si>
  <si>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</si>
  <si>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</si>
  <si>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簡易水道事業会計</t>
    <phoneticPr fontId="5"/>
  </si>
  <si>
    <t>公共下水道事業会計</t>
    <phoneticPr fontId="5"/>
  </si>
  <si>
    <t>農業集落排水事業会計</t>
    <phoneticPr fontId="5"/>
  </si>
  <si>
    <t>浄化槽市町村設置推進事業会計</t>
    <phoneticPr fontId="5"/>
  </si>
  <si>
    <t>大坂・土方工業用地整備事業特別会計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</si>
  <si>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</si>
  <si>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</si>
  <si>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</si>
  <si>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</si>
  <si>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</si>
  <si>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</si>
  <si>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</si>
  <si>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</si>
  <si>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</si>
  <si>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</si>
  <si>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</si>
  <si>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</si>
  <si>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</si>
  <si>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</si>
  <si>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</si>
  <si>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</si>
  <si>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</si>
  <si>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</si>
  <si>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</si>
  <si>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</si>
  <si>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</si>
  <si>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</si>
  <si>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</si>
  <si>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</si>
  <si>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</si>
  <si>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</si>
  <si>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</si>
  <si>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</si>
  <si>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</si>
  <si>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</si>
  <si>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</si>
  <si>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</si>
  <si>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</si>
  <si>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</si>
  <si>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</si>
  <si>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</si>
  <si>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</si>
  <si>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</si>
  <si>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</si>
  <si>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</si>
  <si>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</si>
  <si>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</si>
  <si>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</si>
  <si>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</si>
  <si>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</si>
  <si>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</si>
  <si>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</si>
  <si>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</si>
  <si>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</si>
  <si>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</si>
  <si>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</si>
  <si>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</si>
  <si>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</si>
  <si>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</si>
  <si>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</si>
  <si>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</si>
  <si>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</si>
  <si>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</si>
  <si>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</si>
  <si>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</si>
  <si>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</si>
  <si>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</si>
  <si>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</si>
  <si>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</si>
  <si>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</si>
  <si>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</si>
  <si>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</si>
  <si>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</si>
  <si>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</si>
  <si>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</si>
  <si>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</si>
  <si>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</si>
  <si>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</si>
  <si>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</si>
  <si>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</si>
  <si>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</si>
  <si>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</si>
  <si>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</si>
  <si>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</si>
  <si>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</si>
  <si>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</si>
  <si>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</si>
  <si>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</si>
  <si>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</si>
  <si>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</si>
  <si>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</si>
  <si>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</si>
  <si>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</si>
  <si>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</si>
  <si>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</si>
  <si>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</si>
  <si>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</si>
  <si>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</si>
  <si>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</si>
  <si>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</si>
  <si>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</si>
  <si>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</si>
  <si>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</si>
  <si>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</si>
  <si>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</si>
  <si>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</si>
  <si>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</si>
  <si>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</si>
  <si>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</si>
  <si>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</si>
  <si>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</si>
  <si>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</si>
  <si>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</si>
  <si>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</si>
  <si>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</si>
  <si>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</si>
  <si>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</si>
  <si>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</si>
  <si>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</si>
  <si>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</si>
  <si>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</si>
  <si>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</si>
  <si>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</si>
  <si>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</si>
  <si>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</si>
  <si>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</si>
  <si>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</si>
  <si>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</si>
  <si>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</si>
  <si>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</si>
  <si>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</si>
  <si>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</si>
  <si>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</si>
  <si>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</si>
  <si>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</si>
  <si>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</si>
  <si>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</si>
  <si>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</si>
  <si>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</si>
  <si>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</si>
  <si>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</si>
  <si>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0.35</t>
  </si>
  <si>
    <t>▲ 3.12</t>
  </si>
  <si>
    <t>▲ 0.86</t>
  </si>
  <si>
    <t>水道事業会計</t>
  </si>
  <si>
    <t>一般会計</t>
  </si>
  <si>
    <t>公共用地取得特別会計</t>
  </si>
  <si>
    <t>介護保険特別会計</t>
  </si>
  <si>
    <t>国民健康保険特別会計</t>
  </si>
  <si>
    <t>公共下水道事業会計</t>
  </si>
  <si>
    <t>簡易水道事業会計</t>
  </si>
  <si>
    <t>掛川駅周辺施設管理特別会計</t>
  </si>
  <si>
    <t>その他会計（赤字）</t>
  </si>
  <si>
    <t>その他会計（黒字）</t>
  </si>
  <si>
    <t>R01</t>
    <phoneticPr fontId="5"/>
  </si>
  <si>
    <t>R02</t>
    <phoneticPr fontId="5"/>
  </si>
  <si>
    <t>R03</t>
    <phoneticPr fontId="5"/>
  </si>
  <si>
    <t>R04</t>
    <phoneticPr fontId="5"/>
  </si>
  <si>
    <t>R05</t>
    <phoneticPr fontId="5"/>
  </si>
  <si>
    <t>大東マリーナ</t>
    <rPh sb="0" eb="2">
      <t>ダイトウ</t>
    </rPh>
    <phoneticPr fontId="2"/>
  </si>
  <si>
    <t>かけがわ報徳パワー</t>
    <rPh sb="4" eb="6">
      <t>ホウトク</t>
    </rPh>
    <phoneticPr fontId="2"/>
  </si>
  <si>
    <t>これっしかどころ</t>
  </si>
  <si>
    <t>掛川市土地開発公社</t>
    <rPh sb="0" eb="3">
      <t>カケガワシ</t>
    </rPh>
    <rPh sb="3" eb="5">
      <t>トチ</t>
    </rPh>
    <rPh sb="5" eb="7">
      <t>カイハツ</t>
    </rPh>
    <rPh sb="7" eb="9">
      <t>コウシャ</t>
    </rPh>
    <phoneticPr fontId="2"/>
  </si>
  <si>
    <t>かけがわ街づくり</t>
    <rPh sb="4" eb="5">
      <t>マチ</t>
    </rPh>
    <phoneticPr fontId="2"/>
  </si>
  <si>
    <t>中東遠タスクフォースセンター</t>
    <rPh sb="0" eb="2">
      <t>チュウトウ</t>
    </rPh>
    <rPh sb="2" eb="3">
      <t>エン</t>
    </rPh>
    <phoneticPr fontId="2"/>
  </si>
  <si>
    <t>小笠掛川勤労者福祉サービスセンター</t>
    <rPh sb="0" eb="2">
      <t>オガサ</t>
    </rPh>
    <rPh sb="2" eb="4">
      <t>カケガワ</t>
    </rPh>
    <rPh sb="4" eb="7">
      <t>キンロウシャ</t>
    </rPh>
    <rPh sb="7" eb="9">
      <t>フクシ</t>
    </rPh>
    <phoneticPr fontId="2"/>
  </si>
  <si>
    <t>森の都ならここ</t>
    <rPh sb="0" eb="1">
      <t>モリ</t>
    </rPh>
    <rPh sb="2" eb="3">
      <t>ミヤコ</t>
    </rPh>
    <phoneticPr fontId="2"/>
  </si>
  <si>
    <t>掛川市文化財団</t>
    <rPh sb="0" eb="3">
      <t>カケガワシ</t>
    </rPh>
    <rPh sb="3" eb="5">
      <t>ブンカ</t>
    </rPh>
    <rPh sb="5" eb="7">
      <t>ザイダン</t>
    </rPh>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</si>
  <si>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</si>
  <si>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</si>
  <si>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</si>
  <si>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</si>
  <si>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</si>
  <si>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</si>
  <si>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</si>
  <si>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東遠工業用水道企業団</t>
    <rPh sb="0" eb="2">
      <t>トウエン</t>
    </rPh>
    <rPh sb="2" eb="5">
      <t>コウギョウヨウ</t>
    </rPh>
    <rPh sb="5" eb="7">
      <t>スイドウ</t>
    </rPh>
    <rPh sb="7" eb="9">
      <t>キギョウ</t>
    </rPh>
    <rPh sb="9" eb="10">
      <t>ダン</t>
    </rPh>
    <phoneticPr fontId="2"/>
  </si>
  <si>
    <t>掛川市・袋井市病院企業団</t>
    <rPh sb="0" eb="3">
      <t>カケガワシ</t>
    </rPh>
    <rPh sb="4" eb="7">
      <t>フクロイシ</t>
    </rPh>
    <rPh sb="7" eb="9">
      <t>ビョウイン</t>
    </rPh>
    <rPh sb="9" eb="11">
      <t>キギョウ</t>
    </rPh>
    <rPh sb="11" eb="12">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</si>
  <si>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</si>
  <si>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静岡県後期高齢者医療広域連合</t>
    <phoneticPr fontId="2"/>
  </si>
  <si>
    <t>静岡地方税滞納整理機構</t>
    <phoneticPr fontId="2"/>
  </si>
  <si>
    <t>-</t>
    <phoneticPr fontId="2"/>
  </si>
  <si>
    <t>財政健全化基金</t>
    <rPh sb="0" eb="2">
      <t>ザイセイ</t>
    </rPh>
    <rPh sb="2" eb="5">
      <t>ケンゼンカ</t>
    </rPh>
    <rPh sb="5" eb="7">
      <t>キキン</t>
    </rPh>
    <phoneticPr fontId="5"/>
  </si>
  <si>
    <t>ふるさと応援基金</t>
    <rPh sb="4" eb="6">
      <t>オウエン</t>
    </rPh>
    <rPh sb="6" eb="8">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</si>
  <si>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</si>
  <si>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</si>
  <si>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風水害・地震・津波対策整備基金</t>
    <rPh sb="0" eb="3">
      <t>フウスイガイ</t>
    </rPh>
    <rPh sb="4" eb="6">
      <t>ジシン</t>
    </rPh>
    <rPh sb="7" eb="9">
      <t>ツナミ</t>
    </rPh>
    <rPh sb="9" eb="11">
      <t>タイサク</t>
    </rPh>
    <rPh sb="11" eb="13">
      <t>セイビ</t>
    </rPh>
    <rPh sb="13" eb="1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</si>
</sst>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C965-4D27-98AA-8DF36802D2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57928</c:v>
                </c:pt>
                <c:pt idx="1">
                  <c:v>62885</c:v>
                </c:pt>
                <c:pt idx="2">
                  <c:v>52246</c:v>
                </c:pt>
                <c:pt idx="3">
                  <c:v>53998</c:v>
                </c:pt>
                <c:pt idx="4">
                  <c:v>39309</c:v>
                </c:pt>
              </c:numCache>
            </c:numRef>
          </c:val>
          <c:smooth val="0"/>
          <c:extLst>
            <c:ext xmlns:c16="http://schemas.microsoft.com/office/drawing/2014/chart" uri="{C3380CC4-5D6E-409C-BE32-E72D297353CC}">
              <c16:uniqueId val="{00000001-C965-4D27-98AA-8DF36802D2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5.34</c:v>
                </c:pt>
                <c:pt idx="1">
                  <c:v>5.8</c:v>
                </c:pt>
                <c:pt idx="2">
                  <c:v>7.88</c:v>
                </c:pt>
                <c:pt idx="3">
                  <c:v>7.08</c:v>
                </c:pt>
                <c:pt idx="4">
                  <c:v>6.81</c:v>
                </c:pt>
              </c:numCache>
            </c:numRef>
          </c:val>
          <c:extLst>
            <c:ext xmlns:c16="http://schemas.microsoft.com/office/drawing/2014/chart" uri="{C3380CC4-5D6E-409C-BE32-E72D297353CC}">
              <c16:uniqueId val="{00000000-F976-435B-AC53-5C72138FDE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13.88</c:v>
                </c:pt>
                <c:pt idx="1">
                  <c:v>10.06</c:v>
                </c:pt>
                <c:pt idx="2">
                  <c:v>12.52</c:v>
                </c:pt>
                <c:pt idx="3">
                  <c:v>12.86</c:v>
                </c:pt>
                <c:pt idx="4">
                  <c:v>13.96</c:v>
                </c:pt>
              </c:numCache>
            </c:numRef>
          </c:val>
          <c:extLst>
            <c:ext xmlns:c16="http://schemas.microsoft.com/office/drawing/2014/chart" uri="{C3380CC4-5D6E-409C-BE32-E72D297353CC}">
              <c16:uniqueId val="{00000001-F976-435B-AC53-5C72138FDE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-0.35</c:v>
                </c:pt>
                <c:pt idx="1">
                  <c:v>-3.12</c:v>
                </c:pt>
                <c:pt idx="2">
                  <c:v>4.97</c:v>
                </c:pt>
                <c:pt idx="3">
                  <c:v>-0.86</c:v>
                </c:pt>
                <c:pt idx="4">
                  <c:v>1.2</c:v>
                </c:pt>
              </c:numCache>
            </c:numRef>
          </c:val>
          <c:smooth val="0"/>
          <c:extLst>
            <c:ext xmlns:c16="http://schemas.microsoft.com/office/drawing/2014/chart" uri="{C3380CC4-5D6E-409C-BE32-E72D297353CC}">
              <c16:uniqueId val="{00000002-F976-435B-AC53-5C72138FDE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0.01</c:v>
                </c:pt>
                <c:pt idx="4">
                  <c:v>#N/A</c:v>
                </c:pt>
                <c:pt idx="5">
                  <c:v>0.01</c:v>
                </c:pt>
                <c:pt idx="6">
                  <c:v>#N/A</c:v>
                </c:pt>
                <c:pt idx="7">
                  <c:v>3.4</c:v>
                </c:pt>
                <c:pt idx="8">
                  <c:v>#N/A</c:v>
                </c:pt>
                <c:pt idx="9">
                  <c:v>0.02</c:v>
                </c:pt>
              </c:numCache>
            </c:numRef>
          </c:val>
          <c:extLst>
            <c:ext xmlns:c16="http://schemas.microsoft.com/office/drawing/2014/chart" uri="{C3380CC4-5D6E-409C-BE32-E72D297353CC}">
              <c16:uniqueId val="{00000000-0B3D-45F6-B02D-D598198A5D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3D-45F6-B02D-D598198A5DF4}"/>
            </c:ext>
          </c:extLst>
        </c:ser>
        <c:ser>
          <c:idx val="2"/>
          <c:order val="2"/>
          <c:tx>
            <c:strRef>
              <c:f>データシート!$A$29</c:f>
              <c:strCache>
                <c:ptCount val="1"/>
                <c:pt idx="0">
                  <c:v>掛川駅周辺施設管理特別会計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2-0B3D-45F6-B02D-D598198A5DF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3-0B3D-45F6-B02D-D598198A5DF4}"/>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0.12</c:v>
                </c:pt>
                <c:pt idx="4">
                  <c:v>#N/A</c:v>
                </c:pt>
                <c:pt idx="5">
                  <c:v>0.06</c:v>
                </c:pt>
                <c:pt idx="6">
                  <c:v>#N/A</c:v>
                </c:pt>
                <c:pt idx="7">
                  <c:v>0.15</c:v>
                </c:pt>
                <c:pt idx="8">
                  <c:v>#N/A</c:v>
                </c:pt>
                <c:pt idx="9">
                  <c:v>0.18</c:v>
                </c:pt>
              </c:numCache>
            </c:numRef>
          </c:val>
          <c:extLst>
            <c:ext xmlns:c16="http://schemas.microsoft.com/office/drawing/2014/chart" uri="{C3380CC4-5D6E-409C-BE32-E72D297353CC}">
              <c16:uniqueId val="{00000004-0B3D-45F6-B02D-D598198A5DF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0.94</c:v>
                </c:pt>
                <c:pt idx="2">
                  <c:v>#N/A</c:v>
                </c:pt>
                <c:pt idx="3">
                  <c:v>0.97</c:v>
                </c:pt>
                <c:pt idx="4">
                  <c:v>#N/A</c:v>
                </c:pt>
                <c:pt idx="5">
                  <c:v>0.67</c:v>
                </c:pt>
                <c:pt idx="6">
                  <c:v>#N/A</c:v>
                </c:pt>
                <c:pt idx="7">
                  <c:v>0.56999999999999995</c:v>
                </c:pt>
                <c:pt idx="8">
                  <c:v>#N/A</c:v>
                </c:pt>
                <c:pt idx="9">
                  <c:v>0.62</c:v>
                </c:pt>
              </c:numCache>
            </c:numRef>
          </c:val>
          <c:extLst>
            <c:ext xmlns:c16="http://schemas.microsoft.com/office/drawing/2014/chart" uri="{C3380CC4-5D6E-409C-BE32-E72D297353CC}">
              <c16:uniqueId val="{00000005-0B3D-45F6-B02D-D598198A5DF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0.56999999999999995</c:v>
                </c:pt>
                <c:pt idx="2">
                  <c:v>#N/A</c:v>
                </c:pt>
                <c:pt idx="3">
                  <c:v>0.13</c:v>
                </c:pt>
                <c:pt idx="4">
                  <c:v>#N/A</c:v>
                </c:pt>
                <c:pt idx="5">
                  <c:v>0.99</c:v>
                </c:pt>
                <c:pt idx="6">
                  <c:v>#N/A</c:v>
                </c:pt>
                <c:pt idx="7">
                  <c:v>1.56</c:v>
                </c:pt>
                <c:pt idx="8">
                  <c:v>#N/A</c:v>
                </c:pt>
                <c:pt idx="9">
                  <c:v>1.36</c:v>
                </c:pt>
              </c:numCache>
            </c:numRef>
          </c:val>
          <c:extLst>
            <c:ext xmlns:c16="http://schemas.microsoft.com/office/drawing/2014/chart" uri="{C3380CC4-5D6E-409C-BE32-E72D297353CC}">
              <c16:uniqueId val="{00000006-0B3D-45F6-B02D-D598198A5DF4}"/>
            </c:ext>
          </c:extLst>
        </c:ser>
        <c:ser>
          <c:idx val="7"/>
          <c:order val="7"/>
          <c:tx>
            <c:strRef>
              <c:f>データシート!$A$34</c:f>
              <c:strCache>
                <c:ptCount val="1"/>
                <c:pt idx="0">
                  <c:v>公共用地取得特別会計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1.98</c:v>
                </c:pt>
                <c:pt idx="2">
                  <c:v>#N/A</c:v>
                </c:pt>
                <c:pt idx="3">
                  <c:v>1.96</c:v>
                </c:pt>
                <c:pt idx="4">
                  <c:v>#N/A</c:v>
                </c:pt>
                <c:pt idx="5">
                  <c:v>1.87</c:v>
                </c:pt>
                <c:pt idx="6">
                  <c:v>#N/A</c:v>
                </c:pt>
                <c:pt idx="7">
                  <c:v>1.91</c:v>
                </c:pt>
                <c:pt idx="8">
                  <c:v>#N/A</c:v>
                </c:pt>
                <c:pt idx="9">
                  <c:v>1.88</c:v>
                </c:pt>
              </c:numCache>
            </c:numRef>
          </c:val>
          <c:extLst>
            <c:ext xmlns:c16="http://schemas.microsoft.com/office/drawing/2014/chart" uri="{C3380CC4-5D6E-409C-BE32-E72D297353CC}">
              <c16:uniqueId val="{00000007-0B3D-45F6-B02D-D598198A5D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5.34</c:v>
                </c:pt>
                <c:pt idx="2">
                  <c:v>#N/A</c:v>
                </c:pt>
                <c:pt idx="3">
                  <c:v>5.79</c:v>
                </c:pt>
                <c:pt idx="4">
                  <c:v>#N/A</c:v>
                </c:pt>
                <c:pt idx="5">
                  <c:v>7.88</c:v>
                </c:pt>
                <c:pt idx="6">
                  <c:v>#N/A</c:v>
                </c:pt>
                <c:pt idx="7">
                  <c:v>7.04</c:v>
                </c:pt>
                <c:pt idx="8">
                  <c:v>#N/A</c:v>
                </c:pt>
                <c:pt idx="9">
                  <c:v>6.78</c:v>
                </c:pt>
              </c:numCache>
            </c:numRef>
          </c:val>
          <c:extLst>
            <c:ext xmlns:c16="http://schemas.microsoft.com/office/drawing/2014/chart" uri="{C3380CC4-5D6E-409C-BE32-E72D297353CC}">
              <c16:uniqueId val="{00000008-0B3D-45F6-B02D-D598198A5D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7.53</c:v>
                </c:pt>
                <c:pt idx="2">
                  <c:v>#N/A</c:v>
                </c:pt>
                <c:pt idx="3">
                  <c:v>8.36</c:v>
                </c:pt>
                <c:pt idx="4">
                  <c:v>#N/A</c:v>
                </c:pt>
                <c:pt idx="5">
                  <c:v>7.66</c:v>
                </c:pt>
                <c:pt idx="6">
                  <c:v>#N/A</c:v>
                </c:pt>
                <c:pt idx="7">
                  <c:v>7.98</c:v>
                </c:pt>
                <c:pt idx="8">
                  <c:v>#N/A</c:v>
                </c:pt>
                <c:pt idx="9">
                  <c:v>7.8</c:v>
                </c:pt>
              </c:numCache>
            </c:numRef>
          </c:val>
          <c:extLst>
            <c:ext xmlns:c16="http://schemas.microsoft.com/office/drawing/2014/chart" uri="{C3380CC4-5D6E-409C-BE32-E72D297353CC}">
              <c16:uniqueId val="{00000009-0B3D-45F6-B02D-D598198A5D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5908</c:v>
                </c:pt>
                <c:pt idx="5">
                  <c:v>5708</c:v>
                </c:pt>
                <c:pt idx="8">
                  <c:v>5362</c:v>
                </c:pt>
                <c:pt idx="11">
                  <c:v>5538</c:v>
                </c:pt>
                <c:pt idx="14">
                  <c:v>5636</c:v>
                </c:pt>
              </c:numCache>
            </c:numRef>
          </c:val>
          <c:extLst>
            <c:ext xmlns:c16="http://schemas.microsoft.com/office/drawing/2014/chart" uri="{C3380CC4-5D6E-409C-BE32-E72D297353CC}">
              <c16:uniqueId val="{00000000-D085-443E-881B-48DF72BDFB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85-443E-881B-48DF72BDFB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567</c:v>
                </c:pt>
                <c:pt idx="3">
                  <c:v>668</c:v>
                </c:pt>
                <c:pt idx="6">
                  <c:v>665</c:v>
                </c:pt>
                <c:pt idx="9">
                  <c:v>660</c:v>
                </c:pt>
                <c:pt idx="12">
                  <c:v>647</c:v>
                </c:pt>
              </c:numCache>
            </c:numRef>
          </c:val>
          <c:extLst>
            <c:ext xmlns:c16="http://schemas.microsoft.com/office/drawing/2014/chart" uri="{C3380CC4-5D6E-409C-BE32-E72D297353CC}">
              <c16:uniqueId val="{00000002-D085-443E-881B-48DF72BDFB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646</c:v>
                </c:pt>
                <c:pt idx="3">
                  <c:v>556</c:v>
                </c:pt>
                <c:pt idx="6">
                  <c:v>496</c:v>
                </c:pt>
                <c:pt idx="9">
                  <c:v>472</c:v>
                </c:pt>
                <c:pt idx="12">
                  <c:v>454</c:v>
                </c:pt>
              </c:numCache>
            </c:numRef>
          </c:val>
          <c:extLst>
            <c:ext xmlns:c16="http://schemas.microsoft.com/office/drawing/2014/chart" uri="{C3380CC4-5D6E-409C-BE32-E72D297353CC}">
              <c16:uniqueId val="{00000003-D085-443E-881B-48DF72BDFB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1173</c:v>
                </c:pt>
                <c:pt idx="3">
                  <c:v>1048</c:v>
                </c:pt>
                <c:pt idx="6">
                  <c:v>962</c:v>
                </c:pt>
                <c:pt idx="9">
                  <c:v>1026</c:v>
                </c:pt>
                <c:pt idx="12">
                  <c:v>1105</c:v>
                </c:pt>
              </c:numCache>
            </c:numRef>
          </c:val>
          <c:extLst>
            <c:ext xmlns:c16="http://schemas.microsoft.com/office/drawing/2014/chart" uri="{C3380CC4-5D6E-409C-BE32-E72D297353CC}">
              <c16:uniqueId val="{00000004-D085-443E-881B-48DF72BDFB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85-443E-881B-48DF72BDFB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85-443E-881B-48DF72BDFB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5388</c:v>
                </c:pt>
                <c:pt idx="3">
                  <c:v>5229</c:v>
                </c:pt>
                <c:pt idx="6">
                  <c:v>4980</c:v>
                </c:pt>
                <c:pt idx="9">
                  <c:v>5233</c:v>
                </c:pt>
                <c:pt idx="12">
                  <c:v>5446</c:v>
                </c:pt>
              </c:numCache>
            </c:numRef>
          </c:val>
          <c:extLst>
            <c:ext xmlns:c16="http://schemas.microsoft.com/office/drawing/2014/chart" uri="{C3380CC4-5D6E-409C-BE32-E72D297353CC}">
              <c16:uniqueId val="{00000007-D085-443E-881B-48DF72BDFB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1866</c:v>
                </c:pt>
                <c:pt idx="2">
                  <c:v>#N/A</c:v>
                </c:pt>
                <c:pt idx="3">
                  <c:v>#N/A</c:v>
                </c:pt>
                <c:pt idx="4">
                  <c:v>1793</c:v>
                </c:pt>
                <c:pt idx="5">
                  <c:v>#N/A</c:v>
                </c:pt>
                <c:pt idx="6">
                  <c:v>#N/A</c:v>
                </c:pt>
                <c:pt idx="7">
                  <c:v>1741</c:v>
                </c:pt>
                <c:pt idx="8">
                  <c:v>#N/A</c:v>
                </c:pt>
                <c:pt idx="9">
                  <c:v>#N/A</c:v>
                </c:pt>
                <c:pt idx="10">
                  <c:v>1853</c:v>
                </c:pt>
                <c:pt idx="11">
                  <c:v>#N/A</c:v>
                </c:pt>
                <c:pt idx="12">
                  <c:v>#N/A</c:v>
                </c:pt>
                <c:pt idx="13">
                  <c:v>2016</c:v>
                </c:pt>
                <c:pt idx="14">
                  <c:v>#N/A</c:v>
                </c:pt>
              </c:numCache>
            </c:numRef>
          </c:val>
          <c:smooth val="0"/>
          <c:extLst>
            <c:ext xmlns:c16="http://schemas.microsoft.com/office/drawing/2014/chart" uri="{C3380CC4-5D6E-409C-BE32-E72D297353CC}">
              <c16:uniqueId val="{00000008-D085-443E-881B-48DF72BDFB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45517</c:v>
                </c:pt>
                <c:pt idx="5">
                  <c:v>45242</c:v>
                </c:pt>
                <c:pt idx="8">
                  <c:v>45092</c:v>
                </c:pt>
                <c:pt idx="11">
                  <c:v>43646</c:v>
                </c:pt>
                <c:pt idx="14">
                  <c:v>41330</c:v>
                </c:pt>
              </c:numCache>
            </c:numRef>
          </c:val>
          <c:extLst>
            <c:ext xmlns:c16="http://schemas.microsoft.com/office/drawing/2014/chart" uri="{C3380CC4-5D6E-409C-BE32-E72D297353CC}">
              <c16:uniqueId val="{00000000-6440-4839-B3D9-0D47D66C19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13763</c:v>
                </c:pt>
                <c:pt idx="5">
                  <c:v>13435</c:v>
                </c:pt>
                <c:pt idx="8">
                  <c:v>12716</c:v>
                </c:pt>
                <c:pt idx="11">
                  <c:v>12251</c:v>
                </c:pt>
                <c:pt idx="14">
                  <c:v>14764</c:v>
                </c:pt>
              </c:numCache>
            </c:numRef>
          </c:val>
          <c:extLst>
            <c:ext xmlns:c16="http://schemas.microsoft.com/office/drawing/2014/chart" uri="{C3380CC4-5D6E-409C-BE32-E72D297353CC}">
              <c16:uniqueId val="{00000001-6440-4839-B3D9-0D47D66C19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7730</c:v>
                </c:pt>
                <c:pt idx="5">
                  <c:v>6818</c:v>
                </c:pt>
                <c:pt idx="8">
                  <c:v>8902</c:v>
                </c:pt>
                <c:pt idx="11">
                  <c:v>8886</c:v>
                </c:pt>
                <c:pt idx="14">
                  <c:v>9320</c:v>
                </c:pt>
              </c:numCache>
            </c:numRef>
          </c:val>
          <c:extLst>
            <c:ext xmlns:c16="http://schemas.microsoft.com/office/drawing/2014/chart" uri="{C3380CC4-5D6E-409C-BE32-E72D297353CC}">
              <c16:uniqueId val="{00000002-6440-4839-B3D9-0D47D66C19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40-4839-B3D9-0D47D66C19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40-4839-B3D9-0D47D66C19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40-4839-B3D9-0D47D66C19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6081</c:v>
                </c:pt>
                <c:pt idx="3">
                  <c:v>5908</c:v>
                </c:pt>
                <c:pt idx="6">
                  <c:v>5870</c:v>
                </c:pt>
                <c:pt idx="9">
                  <c:v>5877</c:v>
                </c:pt>
                <c:pt idx="12">
                  <c:v>5924</c:v>
                </c:pt>
              </c:numCache>
            </c:numRef>
          </c:val>
          <c:extLst>
            <c:ext xmlns:c16="http://schemas.microsoft.com/office/drawing/2014/chart" uri="{C3380CC4-5D6E-409C-BE32-E72D297353CC}">
              <c16:uniqueId val="{00000006-6440-4839-B3D9-0D47D66C19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5985</c:v>
                </c:pt>
                <c:pt idx="3">
                  <c:v>5537</c:v>
                </c:pt>
                <c:pt idx="6">
                  <c:v>5103</c:v>
                </c:pt>
                <c:pt idx="9">
                  <c:v>4740</c:v>
                </c:pt>
                <c:pt idx="12">
                  <c:v>4504</c:v>
                </c:pt>
              </c:numCache>
            </c:numRef>
          </c:val>
          <c:extLst>
            <c:ext xmlns:c16="http://schemas.microsoft.com/office/drawing/2014/chart" uri="{C3380CC4-5D6E-409C-BE32-E72D297353CC}">
              <c16:uniqueId val="{00000007-6440-4839-B3D9-0D47D66C19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16109</c:v>
                </c:pt>
                <c:pt idx="3">
                  <c:v>15011</c:v>
                </c:pt>
                <c:pt idx="6">
                  <c:v>13465</c:v>
                </c:pt>
                <c:pt idx="9">
                  <c:v>12167</c:v>
                </c:pt>
                <c:pt idx="12">
                  <c:v>15622</c:v>
                </c:pt>
              </c:numCache>
            </c:numRef>
          </c:val>
          <c:extLst>
            <c:ext xmlns:c16="http://schemas.microsoft.com/office/drawing/2014/chart" uri="{C3380CC4-5D6E-409C-BE32-E72D297353CC}">
              <c16:uniqueId val="{00000008-6440-4839-B3D9-0D47D66C19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4900</c:v>
                </c:pt>
                <c:pt idx="3">
                  <c:v>4307</c:v>
                </c:pt>
                <c:pt idx="6">
                  <c:v>3697</c:v>
                </c:pt>
                <c:pt idx="9">
                  <c:v>3091</c:v>
                </c:pt>
                <c:pt idx="12">
                  <c:v>2483</c:v>
                </c:pt>
              </c:numCache>
            </c:numRef>
          </c:val>
          <c:extLst>
            <c:ext xmlns:c16="http://schemas.microsoft.com/office/drawing/2014/chart" uri="{C3380CC4-5D6E-409C-BE32-E72D297353CC}">
              <c16:uniqueId val="{00000009-6440-4839-B3D9-0D47D66C19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44960</c:v>
                </c:pt>
                <c:pt idx="3">
                  <c:v>44755</c:v>
                </c:pt>
                <c:pt idx="6">
                  <c:v>45387</c:v>
                </c:pt>
                <c:pt idx="9">
                  <c:v>43669</c:v>
                </c:pt>
                <c:pt idx="12">
                  <c:v>40605</c:v>
                </c:pt>
              </c:numCache>
            </c:numRef>
          </c:val>
          <c:extLst>
            <c:ext xmlns:c16="http://schemas.microsoft.com/office/drawing/2014/chart" uri="{C3380CC4-5D6E-409C-BE32-E72D297353CC}">
              <c16:uniqueId val="{0000000A-6440-4839-B3D9-0D47D66C19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11025</c:v>
                </c:pt>
                <c:pt idx="2">
                  <c:v>#N/A</c:v>
                </c:pt>
                <c:pt idx="3">
                  <c:v>#N/A</c:v>
                </c:pt>
                <c:pt idx="4">
                  <c:v>10023</c:v>
                </c:pt>
                <c:pt idx="5">
                  <c:v>#N/A</c:v>
                </c:pt>
                <c:pt idx="6">
                  <c:v>#N/A</c:v>
                </c:pt>
                <c:pt idx="7">
                  <c:v>6812</c:v>
                </c:pt>
                <c:pt idx="8">
                  <c:v>#N/A</c:v>
                </c:pt>
                <c:pt idx="9">
                  <c:v>#N/A</c:v>
                </c:pt>
                <c:pt idx="10">
                  <c:v>4761</c:v>
                </c:pt>
                <c:pt idx="11">
                  <c:v>#N/A</c:v>
                </c:pt>
                <c:pt idx="12">
                  <c:v>#N/A</c:v>
                </c:pt>
                <c:pt idx="13">
                  <c:v>3724</c:v>
                </c:pt>
                <c:pt idx="14">
                  <c:v>#N/A</c:v>
                </c:pt>
              </c:numCache>
            </c:numRef>
          </c:val>
          <c:smooth val="0"/>
          <c:extLst>
            <c:ext xmlns:c16="http://schemas.microsoft.com/office/drawing/2014/chart" uri="{C3380CC4-5D6E-409C-BE32-E72D297353CC}">
              <c16:uniqueId val="{0000000B-6440-4839-B3D9-0D47D66C19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3511</c:v>
                </c:pt>
                <c:pt idx="1">
                  <c:v>3539</c:v>
                </c:pt>
                <c:pt idx="2">
                  <c:v>3914</c:v>
                </c:pt>
              </c:numCache>
            </c:numRef>
          </c:val>
          <c:extLst>
            <c:ext xmlns:c16="http://schemas.microsoft.com/office/drawing/2014/chart" uri="{C3380CC4-5D6E-409C-BE32-E72D297353CC}">
              <c16:uniqueId val="{00000000-CD90-4F1E-84FC-B821A5D88C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D90-4F1E-84FC-B821A5D88C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3740</c:v>
                </c:pt>
                <c:pt idx="1">
                  <c:v>3780</c:v>
                </c:pt>
                <c:pt idx="2">
                  <c:v>3934</c:v>
                </c:pt>
              </c:numCache>
            </c:numRef>
          </c:val>
          <c:extLst>
            <c:ext xmlns:c16="http://schemas.microsoft.com/office/drawing/2014/chart" uri="{C3380CC4-5D6E-409C-BE32-E72D297353CC}">
              <c16:uniqueId val="{00000002-CD90-4F1E-84FC-B821A5D88C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115,419
110,404
265.69
51,781,934
49,765,530
1,907,599
28,028,541
40,605,103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令和５年度の財政力指数は</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であり、類似団体内平均値</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を上回っている。なお、単年度の財政力指数も類似団体内平均値より高い値で推移している。令和５年度の普通交付税算定においては、基準財政需要額が、旧合併特例債償還費の増による公債費の増などにより対前年度比</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百万円の増、基準財政収入額も、新増築家屋の増による固定資産税の増などにより対前年度比</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百万円の増となった。今後も引き続き企業誘致等の市税増収施策を展開するとともに、人件費や物件費などの歳出を抑制し、財政基盤の強化に努めていく。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令和５年度の経常収支比率は</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％であり、類似団体内平均値</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％を下回っている。令和５年度は、地方交付税が増加したものの、法人市民税や臨時財政対策債が減少したため、経常一般財源等が対前年度比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百万円の減となった。一方、経常経費充当一般財源は、公債費等の増などにより対前年度比</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百万円の増となった。歳入の減及び歳出の増により経常収支比率は悪化し、対前年度比は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ポイントの増となっている。今後は、経常経費の抑制により一層努めるとともに、使用料等の見直しについて検討を行うなど自主財源確保にも努めていく。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109855</xdr:rowOff>
    </xdr:from>
    <xdr:to>
      <xdr:col>23</xdr:col>
      <xdr:colOff>133350</xdr:colOff>
      <xdr:row>66</xdr:row>
      <xdr:rowOff>136843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96855"/>
          <a:ext cx="0" cy="1055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108920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2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136843</xdr:rowOff>
    </xdr:from>
    <xdr:to>
      <xdr:col>24</xdr:col>
      <xdr:colOff>12700</xdr:colOff>
      <xdr:row>66</xdr:row>
      <xdr:rowOff>136843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5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24782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109855</xdr:rowOff>
    </xdr:from>
    <xdr:to>
      <xdr:col>24</xdr:col>
      <xdr:colOff>12700</xdr:colOff>
      <xdr:row>60</xdr:row>
      <xdr:rowOff>109855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9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019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82232</xdr:rowOff>
    </xdr:from>
    <xdr:to>
      <xdr:col>19</xdr:col>
      <xdr:colOff>133350</xdr:colOff>
      <xdr:row>61</xdr:row>
      <xdr:rowOff>143510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97782"/>
          <a:ext cx="8890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126365</xdr:rowOff>
    </xdr:from>
    <xdr:to>
      <xdr:col>19</xdr:col>
      <xdr:colOff>184150</xdr:colOff>
      <xdr:row>63</xdr:row>
      <xdr:rowOff>56515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41292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82232</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97782"/>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62547</xdr:rowOff>
    </xdr:from>
    <xdr:to>
      <xdr:col>15</xdr:col>
      <xdr:colOff>133350</xdr:colOff>
      <xdr:row>61</xdr:row>
      <xdr:rowOff>164147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148924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8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27305</xdr:rowOff>
    </xdr:from>
    <xdr:to>
      <xdr:col>11</xdr:col>
      <xdr:colOff>82550</xdr:colOff>
      <xdr:row>63</xdr:row>
      <xdr:rowOff>128905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95584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31432</xdr:rowOff>
    </xdr:from>
    <xdr:to>
      <xdr:col>15</xdr:col>
      <xdr:colOff>133350</xdr:colOff>
      <xdr:row>59</xdr:row>
      <xdr:rowOff>133032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143209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117492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円の増となった。これは、人事院勧告に基づく給与改定に伴う人件費の増や、</a:t>
          </a:r>
          <a:r>
            <a:rPr kumimoji="1" lang="en-US" altLang="ja-JP" sz="1300">
              <a:latin typeface="ＭＳ Ｐゴシック" panose="020B0600070205080204" pitchFamily="50" charset="-128"/>
              <a:ea typeface="ＭＳ Ｐゴシック" panose="020B0600070205080204" pitchFamily="50" charset="-128"/>
            </a:rPr>
            <a:t>HPV</a:t>
          </a:r>
          <a:r>
            <a:rPr kumimoji="1" lang="ja-JP" altLang="en-US" sz="1300">
              <a:latin typeface="ＭＳ Ｐゴシック" panose="020B0600070205080204" pitchFamily="50" charset="-128"/>
              <a:ea typeface="ＭＳ Ｐゴシック" panose="020B0600070205080204" pitchFamily="50" charset="-128"/>
            </a:rPr>
            <a:t>ワクチンの再勧奨による予防接種委託料の増などが大きな要因となっている。グラフを見ると、例年、類似団体内平均値よりも高い値で推移してきていたが、令和５年度は類似団体内平均値を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円下回ったことから、今後は、公共施設マネジメントによる施設の適正配置の推進や、業務内容及び委託内容等の見直しにより、更なる人件費・物件費の抑制に努めていく。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130790</xdr:rowOff>
    </xdr:from>
    <xdr:to>
      <xdr:col>23</xdr:col>
      <xdr:colOff>133350</xdr:colOff>
      <xdr:row>84</xdr:row>
      <xdr:rowOff>136883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32590"/>
          <a:ext cx="8382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51684</xdr:rowOff>
    </xdr:from>
    <xdr:to>
      <xdr:col>19</xdr:col>
      <xdr:colOff>133350</xdr:colOff>
      <xdr:row>84</xdr:row>
      <xdr:rowOff>130790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53484"/>
          <a:ext cx="889000" cy="7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145414</xdr:rowOff>
    </xdr:from>
    <xdr:to>
      <xdr:col>15</xdr:col>
      <xdr:colOff>82550</xdr:colOff>
      <xdr:row>84</xdr:row>
      <xdr:rowOff>51684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75764"/>
          <a:ext cx="889000" cy="7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98730</xdr:rowOff>
    </xdr:from>
    <xdr:to>
      <xdr:col>11</xdr:col>
      <xdr:colOff>31750</xdr:colOff>
      <xdr:row>83</xdr:row>
      <xdr:rowOff>145414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7630"/>
          <a:ext cx="889000" cy="2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86083</xdr:rowOff>
    </xdr:from>
    <xdr:to>
      <xdr:col>23</xdr:col>
      <xdr:colOff>184150</xdr:colOff>
      <xdr:row>85</xdr:row>
      <xdr:rowOff>16233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102610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79990</xdr:rowOff>
    </xdr:from>
    <xdr:to>
      <xdr:col>19</xdr:col>
      <xdr:colOff>184150</xdr:colOff>
      <xdr:row>85</xdr:row>
      <xdr:rowOff>10140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166367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6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884</xdr:rowOff>
    </xdr:from>
    <xdr:to>
      <xdr:col>15</xdr:col>
      <xdr:colOff>133350</xdr:colOff>
      <xdr:row>84</xdr:row>
      <xdr:rowOff>102484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87261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8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94614</xdr:rowOff>
    </xdr:from>
    <xdr:to>
      <xdr:col>11</xdr:col>
      <xdr:colOff>82550</xdr:colOff>
      <xdr:row>84</xdr:row>
      <xdr:rowOff>24764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47930</xdr:rowOff>
    </xdr:from>
    <xdr:to>
      <xdr:col>7</xdr:col>
      <xdr:colOff>31750</xdr:colOff>
      <xdr:row>82</xdr:row>
      <xdr:rowOff>149530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134307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当市のラスパイレス指数は、対前年比</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ポイント減となった。給料表は国に準拠しており、昇格・昇給基準は昨年と同様である。依然高い状況となっているが、主な要因は</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歳以上職員の昇給を継続していることが考えられる。引き続き、能力・実績主義に基づく人事評価制度のさらなる充実と、適正な昇給制度を構築し、給与の適正化を図っていく。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130175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886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8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19050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44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90</xdr:row>
      <xdr:rowOff>19050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490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79375</xdr:rowOff>
    </xdr:from>
    <xdr:to>
      <xdr:col>77</xdr:col>
      <xdr:colOff>95250</xdr:colOff>
      <xdr:row>90</xdr:row>
      <xdr:rowOff>9525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165752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4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年度までの第２次改革プランの推進により、平成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年度末までに平成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人の職員削減を行った。平成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からは多様化する行政課題の対応や職員の時間外削減に努めるため、配置職員数の増加を図っているが、依然として類似団体や国県の平均職員数に比べ少ない水準となっている。今後、介護休職・離職や男性の育児休暇取得、少子化等により人材の確保が懸念されるため、働き方改革やＤＸの推進による業務削減と効率化、広域化とともに、企業との連携を積極的に推進し、行政サービスの維持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46083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55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15059</xdr:rowOff>
    </xdr:from>
    <xdr:to>
      <xdr:col>77</xdr:col>
      <xdr:colOff>44450</xdr:colOff>
      <xdr:row>60</xdr:row>
      <xdr:rowOff>18506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020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8165</xdr:rowOff>
    </xdr:from>
    <xdr:to>
      <xdr:col>72</xdr:col>
      <xdr:colOff>203200</xdr:colOff>
      <xdr:row>60</xdr:row>
      <xdr:rowOff>15059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516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60</xdr:row>
      <xdr:rowOff>8165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758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135709</xdr:rowOff>
    </xdr:from>
    <xdr:to>
      <xdr:col>73</xdr:col>
      <xdr:colOff>44450</xdr:colOff>
      <xdr:row>60</xdr:row>
      <xdr:rowOff>65859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76036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３か年平均の実質公債費比率は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％（令和３年度</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％、令和４年度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％、令和５年度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％）で、対前年度比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ポイント増、単年比較では対前年度比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これは、前年度と比較して普通会計の元利償還金などが増加したことが主な要因である。公共施設の整備を推進するための積極的な地方債の活用や、幼保園建設の債務負担行為等により、類似団体内平均値を上回っている状況であるため、今後は地方債発行額を抑制するとともに、市税収入の増収施策（企業誘致等）を展開し、自主財源の確保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170039</xdr:rowOff>
    </xdr:from>
    <xdr:to>
      <xdr:col>81</xdr:col>
      <xdr:colOff>44450</xdr:colOff>
      <xdr:row>42</xdr:row>
      <xdr:rowOff>38805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170039</xdr:rowOff>
    </xdr:from>
    <xdr:to>
      <xdr:col>77</xdr:col>
      <xdr:colOff>44450</xdr:colOff>
      <xdr:row>42</xdr:row>
      <xdr:rowOff>11995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11995</xdr:rowOff>
    </xdr:from>
    <xdr:to>
      <xdr:col>72</xdr:col>
      <xdr:colOff>203200</xdr:colOff>
      <xdr:row>42</xdr:row>
      <xdr:rowOff>52211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52211</xdr:rowOff>
    </xdr:from>
    <xdr:to>
      <xdr:col>68</xdr:col>
      <xdr:colOff>152400</xdr:colOff>
      <xdr:row>42</xdr:row>
      <xdr:rowOff>79022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131532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119239</xdr:rowOff>
    </xdr:from>
    <xdr:to>
      <xdr:col>77</xdr:col>
      <xdr:colOff>95250</xdr:colOff>
      <xdr:row>42</xdr:row>
      <xdr:rowOff>49389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34166</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132645</xdr:rowOff>
    </xdr:from>
    <xdr:to>
      <xdr:col>73</xdr:col>
      <xdr:colOff>44450</xdr:colOff>
      <xdr:row>42</xdr:row>
      <xdr:rowOff>62795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1411</xdr:rowOff>
    </xdr:from>
    <xdr:to>
      <xdr:col>68</xdr:col>
      <xdr:colOff>203200</xdr:colOff>
      <xdr:row>42</xdr:row>
      <xdr:rowOff>103011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将来負担比率については、対前年度比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％となった。これは、一般会計の令和５年度借入額の減及び長期償還元金の償還額の増による地方債残高が減少（対前年度比</a:t>
          </a:r>
          <a:r>
            <a:rPr kumimoji="1" lang="en-US" altLang="ja-JP" sz="1300">
              <a:latin typeface="ＭＳ Ｐゴシック" panose="020B0600070205080204" pitchFamily="50" charset="-128"/>
              <a:ea typeface="ＭＳ Ｐゴシック" panose="020B0600070205080204" pitchFamily="50" charset="-128"/>
            </a:rPr>
            <a:t>3,064</a:t>
          </a:r>
          <a:r>
            <a:rPr kumimoji="1" lang="ja-JP" altLang="en-US" sz="1300">
              <a:latin typeface="ＭＳ Ｐゴシック" panose="020B0600070205080204" pitchFamily="50" charset="-128"/>
              <a:ea typeface="ＭＳ Ｐゴシック" panose="020B0600070205080204" pitchFamily="50" charset="-128"/>
            </a:rPr>
            <a:t>百万円減）したことや債務負担行為に基づく支出予定額が減少（対前年度比</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百万円減）したことが主な要因である。</a:t>
          </a:r>
        </a:p>
        <a:p>
          <a:r>
            <a:rPr kumimoji="1" lang="ja-JP" altLang="en-US" sz="1300">
              <a:latin typeface="ＭＳ Ｐゴシック" panose="020B0600070205080204" pitchFamily="50" charset="-128"/>
              <a:ea typeface="ＭＳ Ｐゴシック" panose="020B0600070205080204" pitchFamily="50" charset="-128"/>
            </a:rPr>
            <a:t>当市の将来負担比率は、平成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年連続で減少しているが、依然として類似団体内平均値を大幅に上回っているため、引き続き、地方債の発行抑制など将来世代に過度な負担を残さないよう努めていく。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xdr:rowOff>
    </xdr:from>
    <xdr:to>
      <xdr:col>81</xdr:col>
      <xdr:colOff>44450</xdr:colOff>
      <xdr:row>15</xdr:row>
      <xdr:rowOff>72390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7979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16</xdr:row>
      <xdr:rowOff>8184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44140"/>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8184</xdr:rowOff>
    </xdr:from>
    <xdr:to>
      <xdr:col>72</xdr:col>
      <xdr:colOff>203200</xdr:colOff>
      <xdr:row>17</xdr:row>
      <xdr:rowOff>40499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51384"/>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40499</xdr:rowOff>
    </xdr:from>
    <xdr:to>
      <xdr:col>68</xdr:col>
      <xdr:colOff>152400</xdr:colOff>
      <xdr:row>17</xdr:row>
      <xdr:rowOff>112889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5514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128693</xdr:rowOff>
    </xdr:from>
    <xdr:to>
      <xdr:col>81</xdr:col>
      <xdr:colOff>95250</xdr:colOff>
      <xdr:row>15</xdr:row>
      <xdr:rowOff>58843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100770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21590</xdr:rowOff>
    </xdr:from>
    <xdr:to>
      <xdr:col>77</xdr:col>
      <xdr:colOff>95250</xdr:colOff>
      <xdr:row>15</xdr:row>
      <xdr:rowOff>123190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128834</xdr:rowOff>
    </xdr:from>
    <xdr:to>
      <xdr:col>73</xdr:col>
      <xdr:colOff>44450</xdr:colOff>
      <xdr:row>16</xdr:row>
      <xdr:rowOff>58984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43761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8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161149</xdr:rowOff>
    </xdr:from>
    <xdr:to>
      <xdr:col>68</xdr:col>
      <xdr:colOff>203200</xdr:colOff>
      <xdr:row>17</xdr:row>
      <xdr:rowOff>91299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76076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62089</xdr:rowOff>
    </xdr:from>
    <xdr:to>
      <xdr:col>64</xdr:col>
      <xdr:colOff>152400</xdr:colOff>
      <xdr:row>17</xdr:row>
      <xdr:rowOff>163689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148466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6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115,419
110,404
265.69
51,781,934
49,765,530
1,907,599
28,028,541
40,605,103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％と類似団体内平均値と比較して低い水準となっている。これは、平成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年の合併を契機に、平成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年度までの第２次改革プランの推進により</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人の職員削減を行った影響によるものである。今後は、働き方改革を推進し時間外手当の縮減を図るなど、業務の効率化に取り組むことで人件費の抑制に努めていく。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78014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5832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20864</xdr:rowOff>
    </xdr:from>
    <xdr:to>
      <xdr:col>19</xdr:col>
      <xdr:colOff>187325</xdr:colOff>
      <xdr:row>34</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7871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20864</xdr:rowOff>
    </xdr:from>
    <xdr:to>
      <xdr:col>15</xdr:col>
      <xdr:colOff>98425</xdr:colOff>
      <xdr:row>35</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787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35</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21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141514</xdr:rowOff>
    </xdr:from>
    <xdr:to>
      <xdr:col>15</xdr:col>
      <xdr:colOff>149225</xdr:colOff>
      <xdr:row>33</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9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157843</xdr:rowOff>
    </xdr:from>
    <xdr:to>
      <xdr:col>11</xdr:col>
      <xdr:colOff>60325</xdr:colOff>
      <xdr:row>35</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ＨＰＶワクチンの再勧奨による予防接種委託料の増などによるものである。今後も引き続き、公共施設の適正配置などの業務改善を進め、物件費の歳出抑制を図るとともに、自主財源の確保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162379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01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129721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59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86179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86179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83656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37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しかし、生活保護費や障害福祉サービスをはじめとする扶助費は年々増加傾向にあるため、住民の福祉の向上を図りつつも先を見据えた計画を策定するなど、可能な限り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ポイント下回っている。主なものは繰出金</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で、各特別会計に対して繰出を行うものである。今後は、高齢化を背景に国民健康保険特別会計や介護保険特別会計への繰出金がさらに増加すると考えられるため、本来の独立採算性の観点から段階的な料金の見直しや保険事業における保険税の適正化を図ることにより、歳出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56</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15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57</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1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59</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91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化石燃料高騰に伴う掛川市・菊川市衛生施設組合負担金の増などによるものである。今後、市単独補助金に関しては、対象団体の決算状況や補助金交付による行政効果等を勘案しながら、見直し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123190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1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17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77470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77470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95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類似団体内平均値と比較すると例年高い値で推移している。これは、公共施設の整備を推進するため積極的に地方債を活用してきたこと、地方債償還期間を短く設定したことなどの影響によるものである。令和５年度は、借入金額が大きい地方債の元金償還開始の影響などによ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ポイントの増となったが、今後は事業の選択と集中により公債費の抑制に努めていく。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99242</xdr:rowOff>
    </xdr:from>
    <xdr:to>
      <xdr:col>24</xdr:col>
      <xdr:colOff>25400</xdr:colOff>
      <xdr:row>79</xdr:row>
      <xdr:rowOff>144962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64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99242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5327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158024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53275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158024</xdr:rowOff>
    </xdr:from>
    <xdr:to>
      <xdr:col>11</xdr:col>
      <xdr:colOff>9525</xdr:colOff>
      <xdr:row>80</xdr:row>
      <xdr:rowOff>6169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025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94162</xdr:rowOff>
    </xdr:from>
    <xdr:to>
      <xdr:col>24</xdr:col>
      <xdr:colOff>76200</xdr:colOff>
      <xdr:row>80</xdr:row>
      <xdr:rowOff>24312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66239</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48442</xdr:rowOff>
    </xdr:from>
    <xdr:to>
      <xdr:col>20</xdr:col>
      <xdr:colOff>38100</xdr:colOff>
      <xdr:row>79</xdr:row>
      <xdr:rowOff>150042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134819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7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107224</xdr:rowOff>
    </xdr:from>
    <xdr:to>
      <xdr:col>11</xdr:col>
      <xdr:colOff>60325</xdr:colOff>
      <xdr:row>80</xdr:row>
      <xdr:rowOff>37374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22151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126819</xdr:rowOff>
    </xdr:from>
    <xdr:to>
      <xdr:col>6</xdr:col>
      <xdr:colOff>171450</xdr:colOff>
      <xdr:row>80</xdr:row>
      <xdr:rowOff>56969</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41746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今後は、公共施設マネジメントの推進により物件費等の抑制に努めるとともに、企業誘致等の市税増収施策の展開や受益者負担の見直しなど自主財源比率の高い収入構造を構築し、突発的な財政需要にも対応できるよう安定した財政基盤を築い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788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75</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75029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75</xdr:row>
      <xdr:rowOff>156718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7502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156718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55643</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1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101427</xdr:rowOff>
    </xdr:from>
    <xdr:to>
      <xdr:col>29</xdr:col>
      <xdr:colOff>127000</xdr:colOff>
      <xdr:row>19</xdr:row>
      <xdr:rowOff>147422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06602"/>
          <a:ext cx="647700" cy="4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147422</xdr:rowOff>
    </xdr:from>
    <xdr:to>
      <xdr:col>26</xdr:col>
      <xdr:colOff>50800</xdr:colOff>
      <xdr:row>19</xdr:row>
      <xdr:rowOff>153708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52597"/>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153708</xdr:rowOff>
    </xdr:from>
    <xdr:to>
      <xdr:col>22</xdr:col>
      <xdr:colOff>114300</xdr:colOff>
      <xdr:row>19</xdr:row>
      <xdr:rowOff>163012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58883"/>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163012</xdr:rowOff>
    </xdr:from>
    <xdr:to>
      <xdr:col>18</xdr:col>
      <xdr:colOff>177800</xdr:colOff>
      <xdr:row>20</xdr:row>
      <xdr:rowOff>26195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68187"/>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50627</xdr:rowOff>
    </xdr:from>
    <xdr:to>
      <xdr:col>29</xdr:col>
      <xdr:colOff>177800</xdr:colOff>
      <xdr:row>19</xdr:row>
      <xdr:rowOff>152227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5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22704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96622</xdr:rowOff>
    </xdr:from>
    <xdr:to>
      <xdr:col>26</xdr:col>
      <xdr:colOff>101600</xdr:colOff>
      <xdr:row>20</xdr:row>
      <xdr:rowOff>26772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0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11549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8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102908</xdr:rowOff>
    </xdr:from>
    <xdr:to>
      <xdr:col>22</xdr:col>
      <xdr:colOff>165100</xdr:colOff>
      <xdr:row>20</xdr:row>
      <xdr:rowOff>33058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0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17835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9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112212</xdr:rowOff>
    </xdr:from>
    <xdr:to>
      <xdr:col>19</xdr:col>
      <xdr:colOff>38100</xdr:colOff>
      <xdr:row>20</xdr:row>
      <xdr:rowOff>42362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1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27139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0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146845</xdr:rowOff>
    </xdr:from>
    <xdr:to>
      <xdr:col>15</xdr:col>
      <xdr:colOff>101600</xdr:colOff>
      <xdr:row>20</xdr:row>
      <xdr:rowOff>76995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5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61772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3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71541</xdr:rowOff>
    </xdr:from>
    <xdr:to>
      <xdr:col>29</xdr:col>
      <xdr:colOff>127000</xdr:colOff>
      <xdr:row>35</xdr:row>
      <xdr:rowOff>138476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1891"/>
          <a:ext cx="647700" cy="6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138476</xdr:rowOff>
    </xdr:from>
    <xdr:to>
      <xdr:col>26</xdr:col>
      <xdr:colOff>50800</xdr:colOff>
      <xdr:row>35</xdr:row>
      <xdr:rowOff>186207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8826"/>
          <a:ext cx="698500" cy="4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168651</xdr:rowOff>
    </xdr:from>
    <xdr:to>
      <xdr:col>22</xdr:col>
      <xdr:colOff>114300</xdr:colOff>
      <xdr:row>35</xdr:row>
      <xdr:rowOff>186207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79001"/>
          <a:ext cx="6985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145379</xdr:rowOff>
    </xdr:from>
    <xdr:to>
      <xdr:col>18</xdr:col>
      <xdr:colOff>177800</xdr:colOff>
      <xdr:row>35</xdr:row>
      <xdr:rowOff>168651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55729"/>
          <a:ext cx="698500" cy="2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20741</xdr:rowOff>
    </xdr:from>
    <xdr:to>
      <xdr:col>29</xdr:col>
      <xdr:colOff>177800</xdr:colOff>
      <xdr:row>35</xdr:row>
      <xdr:rowOff>122341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208718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87676</xdr:rowOff>
    </xdr:from>
    <xdr:to>
      <xdr:col>26</xdr:col>
      <xdr:colOff>101600</xdr:colOff>
      <xdr:row>35</xdr:row>
      <xdr:rowOff>189276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199453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135407</xdr:rowOff>
    </xdr:from>
    <xdr:to>
      <xdr:col>22</xdr:col>
      <xdr:colOff>165100</xdr:colOff>
      <xdr:row>35</xdr:row>
      <xdr:rowOff>237007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247184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117851</xdr:rowOff>
    </xdr:from>
    <xdr:to>
      <xdr:col>19</xdr:col>
      <xdr:colOff>38100</xdr:colOff>
      <xdr:row>35</xdr:row>
      <xdr:rowOff>219451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229628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94579</xdr:rowOff>
    </xdr:from>
    <xdr:to>
      <xdr:col>15</xdr:col>
      <xdr:colOff>101600</xdr:colOff>
      <xdr:row>35</xdr:row>
      <xdr:rowOff>196179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206356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7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115,419
110,404
265.69
51,781,934
49,765,530
1,907,599
28,028,541
40,605,103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134709</xdr:rowOff>
    </xdr:from>
    <xdr:to>
      <xdr:col>24</xdr:col>
      <xdr:colOff>63500</xdr:colOff>
      <xdr:row>37</xdr:row>
      <xdr:rowOff>2045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6909"/>
          <a:ext cx="8382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2045</xdr:rowOff>
    </xdr:from>
    <xdr:to>
      <xdr:col>19</xdr:col>
      <xdr:colOff>177800</xdr:colOff>
      <xdr:row>37</xdr:row>
      <xdr:rowOff>15875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5695"/>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14694</xdr:rowOff>
    </xdr:from>
    <xdr:to>
      <xdr:col>15</xdr:col>
      <xdr:colOff>50800</xdr:colOff>
      <xdr:row>37</xdr:row>
      <xdr:rowOff>15875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834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14694</xdr:rowOff>
    </xdr:from>
    <xdr:to>
      <xdr:col>10</xdr:col>
      <xdr:colOff>114300</xdr:colOff>
      <xdr:row>38</xdr:row>
      <xdr:rowOff>123546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8344"/>
          <a:ext cx="889000" cy="2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83909</xdr:rowOff>
    </xdr:from>
    <xdr:to>
      <xdr:col>24</xdr:col>
      <xdr:colOff>114300</xdr:colOff>
      <xdr:row>37</xdr:row>
      <xdr:rowOff>14059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62336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122695</xdr:rowOff>
    </xdr:from>
    <xdr:to>
      <xdr:col>20</xdr:col>
      <xdr:colOff>38100</xdr:colOff>
      <xdr:row>37</xdr:row>
      <xdr:rowOff>52845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136525</xdr:rowOff>
    </xdr:from>
    <xdr:to>
      <xdr:col>15</xdr:col>
      <xdr:colOff>101600</xdr:colOff>
      <xdr:row>37</xdr:row>
      <xdr:rowOff>66675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57802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135344</xdr:rowOff>
    </xdr:from>
    <xdr:to>
      <xdr:col>10</xdr:col>
      <xdr:colOff>165100</xdr:colOff>
      <xdr:row>37</xdr:row>
      <xdr:rowOff>65494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56621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72746</xdr:rowOff>
    </xdr:from>
    <xdr:to>
      <xdr:col>6</xdr:col>
      <xdr:colOff>38100</xdr:colOff>
      <xdr:row>39</xdr:row>
      <xdr:rowOff>2896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165473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115239</xdr:rowOff>
    </xdr:from>
    <xdr:to>
      <xdr:col>24</xdr:col>
      <xdr:colOff>63500</xdr:colOff>
      <xdr:row>52</xdr:row>
      <xdr:rowOff>157890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30639"/>
          <a:ext cx="8382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115239</xdr:rowOff>
    </xdr:from>
    <xdr:to>
      <xdr:col>19</xdr:col>
      <xdr:colOff>177800</xdr:colOff>
      <xdr:row>53</xdr:row>
      <xdr:rowOff>31474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30639"/>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31474</xdr:rowOff>
    </xdr:from>
    <xdr:to>
      <xdr:col>15</xdr:col>
      <xdr:colOff>50800</xdr:colOff>
      <xdr:row>54</xdr:row>
      <xdr:rowOff>4924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18324"/>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4924</xdr:rowOff>
    </xdr:from>
    <xdr:to>
      <xdr:col>10</xdr:col>
      <xdr:colOff>114300</xdr:colOff>
      <xdr:row>54</xdr:row>
      <xdr:rowOff>126670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63224"/>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107090</xdr:rowOff>
    </xdr:from>
    <xdr:to>
      <xdr:col>24</xdr:col>
      <xdr:colOff>114300</xdr:colOff>
      <xdr:row>53</xdr:row>
      <xdr:rowOff>37240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129967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64439</xdr:rowOff>
    </xdr:from>
    <xdr:to>
      <xdr:col>20</xdr:col>
      <xdr:colOff>38100</xdr:colOff>
      <xdr:row>52</xdr:row>
      <xdr:rowOff>166039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152124</xdr:rowOff>
    </xdr:from>
    <xdr:to>
      <xdr:col>15</xdr:col>
      <xdr:colOff>101600</xdr:colOff>
      <xdr:row>53</xdr:row>
      <xdr:rowOff>82274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98801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125574</xdr:rowOff>
    </xdr:from>
    <xdr:to>
      <xdr:col>10</xdr:col>
      <xdr:colOff>165100</xdr:colOff>
      <xdr:row>54</xdr:row>
      <xdr:rowOff>55724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72251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99061</xdr:rowOff>
    </xdr:from>
    <xdr:to>
      <xdr:col>24</xdr:col>
      <xdr:colOff>63500</xdr:colOff>
      <xdr:row>76</xdr:row>
      <xdr:rowOff>142748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29261"/>
          <a:ext cx="838200" cy="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142748</xdr:rowOff>
    </xdr:from>
    <xdr:to>
      <xdr:col>19</xdr:col>
      <xdr:colOff>177800</xdr:colOff>
      <xdr:row>77</xdr:row>
      <xdr:rowOff>54356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72948"/>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80138</xdr:rowOff>
    </xdr:from>
    <xdr:to>
      <xdr:col>15</xdr:col>
      <xdr:colOff>50800</xdr:colOff>
      <xdr:row>77</xdr:row>
      <xdr:rowOff>54356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10338"/>
          <a:ext cx="889000" cy="1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80138</xdr:rowOff>
    </xdr:from>
    <xdr:to>
      <xdr:col>10</xdr:col>
      <xdr:colOff>114300</xdr:colOff>
      <xdr:row>76</xdr:row>
      <xdr:rowOff>93218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10338"/>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48261</xdr:rowOff>
    </xdr:from>
    <xdr:to>
      <xdr:col>24</xdr:col>
      <xdr:colOff>114300</xdr:colOff>
      <xdr:row>76</xdr:row>
      <xdr:rowOff>149861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91948</xdr:rowOff>
    </xdr:from>
    <xdr:to>
      <xdr:col>20</xdr:col>
      <xdr:colOff>38100</xdr:colOff>
      <xdr:row>77</xdr:row>
      <xdr:rowOff>22098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3556</xdr:rowOff>
    </xdr:from>
    <xdr:to>
      <xdr:col>15</xdr:col>
      <xdr:colOff>101600</xdr:colOff>
      <xdr:row>77</xdr:row>
      <xdr:rowOff>105156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96283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29338</xdr:rowOff>
    </xdr:from>
    <xdr:to>
      <xdr:col>10</xdr:col>
      <xdr:colOff>165100</xdr:colOff>
      <xdr:row>76</xdr:row>
      <xdr:rowOff>130938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122065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42418</xdr:rowOff>
    </xdr:from>
    <xdr:to>
      <xdr:col>6</xdr:col>
      <xdr:colOff>38100</xdr:colOff>
      <xdr:row>76</xdr:row>
      <xdr:rowOff>144018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135145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49231</xdr:rowOff>
    </xdr:from>
    <xdr:to>
      <xdr:col>24</xdr:col>
      <xdr:colOff>62865</xdr:colOff>
      <xdr:row>96</xdr:row>
      <xdr:rowOff>2121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181"/>
          <a:ext cx="1270" cy="81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5948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2121</xdr:rowOff>
    </xdr:from>
    <xdr:to>
      <xdr:col>24</xdr:col>
      <xdr:colOff>152400</xdr:colOff>
      <xdr:row>96</xdr:row>
      <xdr:rowOff>2121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6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49231</xdr:rowOff>
    </xdr:from>
    <xdr:to>
      <xdr:col>24</xdr:col>
      <xdr:colOff>152400</xdr:colOff>
      <xdr:row>91</xdr:row>
      <xdr:rowOff>49231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66511</xdr:rowOff>
    </xdr:from>
    <xdr:to>
      <xdr:col>24</xdr:col>
      <xdr:colOff>63500</xdr:colOff>
      <xdr:row>96</xdr:row>
      <xdr:rowOff>2082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4261"/>
          <a:ext cx="838200" cy="10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87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91300</xdr:rowOff>
    </xdr:from>
    <xdr:to>
      <xdr:col>24</xdr:col>
      <xdr:colOff>114300</xdr:colOff>
      <xdr:row>94</xdr:row>
      <xdr:rowOff>21450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57195</xdr:rowOff>
    </xdr:from>
    <xdr:to>
      <xdr:col>19</xdr:col>
      <xdr:colOff>177800</xdr:colOff>
      <xdr:row>96</xdr:row>
      <xdr:rowOff>2082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73495"/>
          <a:ext cx="889000" cy="2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80804</xdr:rowOff>
    </xdr:from>
    <xdr:to>
      <xdr:col>20</xdr:col>
      <xdr:colOff>38100</xdr:colOff>
      <xdr:row>95</xdr:row>
      <xdr:rowOff>10954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27481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9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57195</xdr:rowOff>
    </xdr:from>
    <xdr:to>
      <xdr:col>15</xdr:col>
      <xdr:colOff>50800</xdr:colOff>
      <xdr:row>96</xdr:row>
      <xdr:rowOff>159226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73495"/>
          <a:ext cx="889000" cy="4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20016</xdr:rowOff>
    </xdr:from>
    <xdr:to>
      <xdr:col>15</xdr:col>
      <xdr:colOff>101600</xdr:colOff>
      <xdr:row>93</xdr:row>
      <xdr:rowOff>121616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138143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7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159226</xdr:rowOff>
    </xdr:from>
    <xdr:to>
      <xdr:col>10</xdr:col>
      <xdr:colOff>114300</xdr:colOff>
      <xdr:row>97</xdr:row>
      <xdr:rowOff>106381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18426"/>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126428</xdr:rowOff>
    </xdr:from>
    <xdr:to>
      <xdr:col>10</xdr:col>
      <xdr:colOff>165100</xdr:colOff>
      <xdr:row>96</xdr:row>
      <xdr:rowOff>56578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73105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27997</xdr:rowOff>
    </xdr:from>
    <xdr:to>
      <xdr:col>6</xdr:col>
      <xdr:colOff>38100</xdr:colOff>
      <xdr:row>96</xdr:row>
      <xdr:rowOff>129597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146124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15711</xdr:rowOff>
    </xdr:from>
    <xdr:to>
      <xdr:col>24</xdr:col>
      <xdr:colOff>114300</xdr:colOff>
      <xdr:row>95</xdr:row>
      <xdr:rowOff>117311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102088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122732</xdr:rowOff>
    </xdr:from>
    <xdr:to>
      <xdr:col>20</xdr:col>
      <xdr:colOff>38100</xdr:colOff>
      <xdr:row>96</xdr:row>
      <xdr:rowOff>52882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44009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6395</xdr:rowOff>
    </xdr:from>
    <xdr:to>
      <xdr:col>15</xdr:col>
      <xdr:colOff>101600</xdr:colOff>
      <xdr:row>94</xdr:row>
      <xdr:rowOff>107995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99122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1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108426</xdr:rowOff>
    </xdr:from>
    <xdr:to>
      <xdr:col>10</xdr:col>
      <xdr:colOff>165100</xdr:colOff>
      <xdr:row>97</xdr:row>
      <xdr:rowOff>38576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6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55581</xdr:rowOff>
    </xdr:from>
    <xdr:to>
      <xdr:col>6</xdr:col>
      <xdr:colOff>38100</xdr:colOff>
      <xdr:row>97</xdr:row>
      <xdr:rowOff>157181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148308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157121</xdr:rowOff>
    </xdr:from>
    <xdr:to>
      <xdr:col>54</xdr:col>
      <xdr:colOff>189865</xdr:colOff>
      <xdr:row>38</xdr:row>
      <xdr:rowOff>121421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14971"/>
          <a:ext cx="1270" cy="8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125248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121421</xdr:rowOff>
    </xdr:from>
    <xdr:to>
      <xdr:col>55</xdr:col>
      <xdr:colOff>88900</xdr:colOff>
      <xdr:row>38</xdr:row>
      <xdr:rowOff>121421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103798</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157121</xdr:rowOff>
    </xdr:from>
    <xdr:to>
      <xdr:col>55</xdr:col>
      <xdr:colOff>88900</xdr:colOff>
      <xdr:row>33</xdr:row>
      <xdr:rowOff>157121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1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60719</xdr:rowOff>
    </xdr:from>
    <xdr:to>
      <xdr:col>55</xdr:col>
      <xdr:colOff>0</xdr:colOff>
      <xdr:row>36</xdr:row>
      <xdr:rowOff>120326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32919"/>
          <a:ext cx="8382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83072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5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104645</xdr:rowOff>
    </xdr:from>
    <xdr:to>
      <xdr:col>55</xdr:col>
      <xdr:colOff>50800</xdr:colOff>
      <xdr:row>37</xdr:row>
      <xdr:rowOff>34795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7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60719</xdr:rowOff>
    </xdr:from>
    <xdr:to>
      <xdr:col>50</xdr:col>
      <xdr:colOff>114300</xdr:colOff>
      <xdr:row>36</xdr:row>
      <xdr:rowOff>146691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32919"/>
          <a:ext cx="889000" cy="8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93644</xdr:rowOff>
    </xdr:from>
    <xdr:to>
      <xdr:col>50</xdr:col>
      <xdr:colOff>165100</xdr:colOff>
      <xdr:row>37</xdr:row>
      <xdr:rowOff>23794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6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165094</xdr:rowOff>
    </xdr:from>
    <xdr:to>
      <xdr:col>45</xdr:col>
      <xdr:colOff>177800</xdr:colOff>
      <xdr:row>36</xdr:row>
      <xdr:rowOff>146691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08594"/>
          <a:ext cx="889000" cy="10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110274</xdr:rowOff>
    </xdr:from>
    <xdr:to>
      <xdr:col>46</xdr:col>
      <xdr:colOff>38100</xdr:colOff>
      <xdr:row>37</xdr:row>
      <xdr:rowOff>40424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31551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165094</xdr:rowOff>
    </xdr:from>
    <xdr:to>
      <xdr:col>41</xdr:col>
      <xdr:colOff>50800</xdr:colOff>
      <xdr:row>37</xdr:row>
      <xdr:rowOff>130327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08594"/>
          <a:ext cx="889000" cy="116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26340</xdr:rowOff>
    </xdr:from>
    <xdr:to>
      <xdr:col>41</xdr:col>
      <xdr:colOff>101600</xdr:colOff>
      <xdr:row>31</xdr:row>
      <xdr:rowOff>127940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119067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4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163212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69526</xdr:rowOff>
    </xdr:from>
    <xdr:to>
      <xdr:col>55</xdr:col>
      <xdr:colOff>50800</xdr:colOff>
      <xdr:row>36</xdr:row>
      <xdr:rowOff>171126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92403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9919</xdr:rowOff>
    </xdr:from>
    <xdr:to>
      <xdr:col>50</xdr:col>
      <xdr:colOff>165100</xdr:colOff>
      <xdr:row>36</xdr:row>
      <xdr:rowOff>111519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128046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5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95891</xdr:rowOff>
    </xdr:from>
    <xdr:to>
      <xdr:col>46</xdr:col>
      <xdr:colOff>38100</xdr:colOff>
      <xdr:row>37</xdr:row>
      <xdr:rowOff>26041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42568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114294</xdr:rowOff>
    </xdr:from>
    <xdr:to>
      <xdr:col>41</xdr:col>
      <xdr:colOff>101600</xdr:colOff>
      <xdr:row>31</xdr:row>
      <xdr:rowOff>44444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60971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03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79527</xdr:rowOff>
    </xdr:from>
    <xdr:to>
      <xdr:col>36</xdr:col>
      <xdr:colOff>165100</xdr:colOff>
      <xdr:row>38</xdr:row>
      <xdr:rowOff>9677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44476</xdr:rowOff>
    </xdr:from>
    <xdr:to>
      <xdr:col>55</xdr:col>
      <xdr:colOff>0</xdr:colOff>
      <xdr:row>56</xdr:row>
      <xdr:rowOff>59575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74226"/>
          <a:ext cx="838200" cy="1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44476</xdr:rowOff>
    </xdr:from>
    <xdr:to>
      <xdr:col>50</xdr:col>
      <xdr:colOff>114300</xdr:colOff>
      <xdr:row>55</xdr:row>
      <xdr:rowOff>66726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474226"/>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103060</xdr:rowOff>
    </xdr:from>
    <xdr:to>
      <xdr:col>45</xdr:col>
      <xdr:colOff>177800</xdr:colOff>
      <xdr:row>55</xdr:row>
      <xdr:rowOff>66726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361360"/>
          <a:ext cx="889000" cy="1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103060</xdr:rowOff>
    </xdr:from>
    <xdr:to>
      <xdr:col>41</xdr:col>
      <xdr:colOff>50800</xdr:colOff>
      <xdr:row>54</xdr:row>
      <xdr:rowOff>166015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361360"/>
          <a:ext cx="889000" cy="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8775</xdr:rowOff>
    </xdr:from>
    <xdr:to>
      <xdr:col>55</xdr:col>
      <xdr:colOff>50800</xdr:colOff>
      <xdr:row>56</xdr:row>
      <xdr:rowOff>110375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158652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165126</xdr:rowOff>
    </xdr:from>
    <xdr:to>
      <xdr:col>50</xdr:col>
      <xdr:colOff>165100</xdr:colOff>
      <xdr:row>55</xdr:row>
      <xdr:rowOff>95276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111803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15926</xdr:rowOff>
    </xdr:from>
    <xdr:to>
      <xdr:col>46</xdr:col>
      <xdr:colOff>38100</xdr:colOff>
      <xdr:row>55</xdr:row>
      <xdr:rowOff>117526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134053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52260</xdr:rowOff>
    </xdr:from>
    <xdr:to>
      <xdr:col>41</xdr:col>
      <xdr:colOff>101600</xdr:colOff>
      <xdr:row>54</xdr:row>
      <xdr:rowOff>153860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170387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0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115215</xdr:rowOff>
    </xdr:from>
    <xdr:to>
      <xdr:col>36</xdr:col>
      <xdr:colOff>165100</xdr:colOff>
      <xdr:row>55</xdr:row>
      <xdr:rowOff>45365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36492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54111</xdr:rowOff>
    </xdr:from>
    <xdr:to>
      <xdr:col>55</xdr:col>
      <xdr:colOff>0</xdr:colOff>
      <xdr:row>77</xdr:row>
      <xdr:rowOff>43596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84311"/>
          <a:ext cx="838200" cy="1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54111</xdr:rowOff>
    </xdr:from>
    <xdr:to>
      <xdr:col>50</xdr:col>
      <xdr:colOff>114300</xdr:colOff>
      <xdr:row>77</xdr:row>
      <xdr:rowOff>84013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084311"/>
          <a:ext cx="889000" cy="20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64650</xdr:rowOff>
    </xdr:from>
    <xdr:to>
      <xdr:col>45</xdr:col>
      <xdr:colOff>177800</xdr:colOff>
      <xdr:row>77</xdr:row>
      <xdr:rowOff>84013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23400"/>
          <a:ext cx="889000" cy="36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64650</xdr:rowOff>
    </xdr:from>
    <xdr:to>
      <xdr:col>41</xdr:col>
      <xdr:colOff>50800</xdr:colOff>
      <xdr:row>75</xdr:row>
      <xdr:rowOff>164640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23400"/>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164246</xdr:rowOff>
    </xdr:from>
    <xdr:to>
      <xdr:col>55</xdr:col>
      <xdr:colOff>50800</xdr:colOff>
      <xdr:row>77</xdr:row>
      <xdr:rowOff>94396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15673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3311</xdr:rowOff>
    </xdr:from>
    <xdr:to>
      <xdr:col>50</xdr:col>
      <xdr:colOff>165100</xdr:colOff>
      <xdr:row>76</xdr:row>
      <xdr:rowOff>104911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121439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33213</xdr:rowOff>
    </xdr:from>
    <xdr:to>
      <xdr:col>46</xdr:col>
      <xdr:colOff>38100</xdr:colOff>
      <xdr:row>77</xdr:row>
      <xdr:rowOff>134813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125940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13850</xdr:rowOff>
    </xdr:from>
    <xdr:to>
      <xdr:col>41</xdr:col>
      <xdr:colOff>101600</xdr:colOff>
      <xdr:row>75</xdr:row>
      <xdr:rowOff>115450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131977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113840</xdr:rowOff>
    </xdr:from>
    <xdr:to>
      <xdr:col>36</xdr:col>
      <xdr:colOff>165100</xdr:colOff>
      <xdr:row>76</xdr:row>
      <xdr:rowOff>43991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35117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6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91714</xdr:rowOff>
    </xdr:from>
    <xdr:to>
      <xdr:col>55</xdr:col>
      <xdr:colOff>0</xdr:colOff>
      <xdr:row>97</xdr:row>
      <xdr:rowOff>43365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50914"/>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111373</xdr:rowOff>
    </xdr:from>
    <xdr:to>
      <xdr:col>50</xdr:col>
      <xdr:colOff>114300</xdr:colOff>
      <xdr:row>96</xdr:row>
      <xdr:rowOff>91714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99123"/>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111373</xdr:rowOff>
    </xdr:from>
    <xdr:to>
      <xdr:col>45</xdr:col>
      <xdr:colOff>177800</xdr:colOff>
      <xdr:row>96</xdr:row>
      <xdr:rowOff>165894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99123"/>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165894</xdr:rowOff>
    </xdr:from>
    <xdr:to>
      <xdr:col>41</xdr:col>
      <xdr:colOff>50800</xdr:colOff>
      <xdr:row>97</xdr:row>
      <xdr:rowOff>15532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25094"/>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164015</xdr:rowOff>
    </xdr:from>
    <xdr:to>
      <xdr:col>55</xdr:col>
      <xdr:colOff>50800</xdr:colOff>
      <xdr:row>97</xdr:row>
      <xdr:rowOff>94165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142442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40914</xdr:rowOff>
    </xdr:from>
    <xdr:to>
      <xdr:col>50</xdr:col>
      <xdr:colOff>165100</xdr:colOff>
      <xdr:row>96</xdr:row>
      <xdr:rowOff>142514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133641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60573</xdr:rowOff>
    </xdr:from>
    <xdr:to>
      <xdr:col>46</xdr:col>
      <xdr:colOff>38100</xdr:colOff>
      <xdr:row>95</xdr:row>
      <xdr:rowOff>162173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7250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115094</xdr:rowOff>
    </xdr:from>
    <xdr:to>
      <xdr:col>41</xdr:col>
      <xdr:colOff>101600</xdr:colOff>
      <xdr:row>97</xdr:row>
      <xdr:rowOff>45244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36371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136182</xdr:rowOff>
    </xdr:from>
    <xdr:to>
      <xdr:col>36</xdr:col>
      <xdr:colOff>165100</xdr:colOff>
      <xdr:row>97</xdr:row>
      <xdr:rowOff>66332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57459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81216</xdr:rowOff>
    </xdr:from>
    <xdr:to>
      <xdr:col>85</xdr:col>
      <xdr:colOff>127000</xdr:colOff>
      <xdr:row>34</xdr:row>
      <xdr:rowOff>145796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910516"/>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81216</xdr:rowOff>
    </xdr:from>
    <xdr:to>
      <xdr:col>81</xdr:col>
      <xdr:colOff>50800</xdr:colOff>
      <xdr:row>37</xdr:row>
      <xdr:rowOff>128079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910516"/>
          <a:ext cx="889000" cy="5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97599</xdr:rowOff>
    </xdr:from>
    <xdr:to>
      <xdr:col>76</xdr:col>
      <xdr:colOff>114300</xdr:colOff>
      <xdr:row>37</xdr:row>
      <xdr:rowOff>128079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269799"/>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121620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3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97599</xdr:rowOff>
    </xdr:from>
    <xdr:to>
      <xdr:col>71</xdr:col>
      <xdr:colOff>177800</xdr:colOff>
      <xdr:row>37</xdr:row>
      <xdr:rowOff>1778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269799"/>
          <a:ext cx="8890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93044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94996</xdr:rowOff>
    </xdr:from>
    <xdr:to>
      <xdr:col>85</xdr:col>
      <xdr:colOff>177800</xdr:colOff>
      <xdr:row>35</xdr:row>
      <xdr:rowOff>25146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117873</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30416</xdr:rowOff>
    </xdr:from>
    <xdr:to>
      <xdr:col>81</xdr:col>
      <xdr:colOff>101600</xdr:colOff>
      <xdr:row>34</xdr:row>
      <xdr:rowOff>132016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8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148543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77279</xdr:rowOff>
    </xdr:from>
    <xdr:to>
      <xdr:col>76</xdr:col>
      <xdr:colOff>165100</xdr:colOff>
      <xdr:row>38</xdr:row>
      <xdr:rowOff>7429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23956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19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46799</xdr:rowOff>
    </xdr:from>
    <xdr:to>
      <xdr:col>72</xdr:col>
      <xdr:colOff>38100</xdr:colOff>
      <xdr:row>36</xdr:row>
      <xdr:rowOff>148399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164926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599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122428</xdr:rowOff>
    </xdr:from>
    <xdr:to>
      <xdr:col>67</xdr:col>
      <xdr:colOff>101600</xdr:colOff>
      <xdr:row>37</xdr:row>
      <xdr:rowOff>52578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43705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2749</xdr:rowOff>
    </xdr:from>
    <xdr:to>
      <xdr:col>85</xdr:col>
      <xdr:colOff>127000</xdr:colOff>
      <xdr:row>74</xdr:row>
      <xdr:rowOff>41287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690049"/>
          <a:ext cx="8382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41287</xdr:rowOff>
    </xdr:from>
    <xdr:to>
      <xdr:col>81</xdr:col>
      <xdr:colOff>50800</xdr:colOff>
      <xdr:row>74</xdr:row>
      <xdr:rowOff>86722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728587"/>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49670</xdr:rowOff>
    </xdr:from>
    <xdr:to>
      <xdr:col>76</xdr:col>
      <xdr:colOff>114300</xdr:colOff>
      <xdr:row>74</xdr:row>
      <xdr:rowOff>86722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736970"/>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30315</xdr:rowOff>
    </xdr:from>
    <xdr:to>
      <xdr:col>71</xdr:col>
      <xdr:colOff>177800</xdr:colOff>
      <xdr:row>74</xdr:row>
      <xdr:rowOff>49670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717615"/>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123399</xdr:rowOff>
    </xdr:from>
    <xdr:to>
      <xdr:col>85</xdr:col>
      <xdr:colOff>177800</xdr:colOff>
      <xdr:row>74</xdr:row>
      <xdr:rowOff>53549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146276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161937</xdr:rowOff>
    </xdr:from>
    <xdr:to>
      <xdr:col>81</xdr:col>
      <xdr:colOff>101600</xdr:colOff>
      <xdr:row>74</xdr:row>
      <xdr:rowOff>92087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108614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35922</xdr:rowOff>
    </xdr:from>
    <xdr:to>
      <xdr:col>76</xdr:col>
      <xdr:colOff>165100</xdr:colOff>
      <xdr:row>74</xdr:row>
      <xdr:rowOff>137522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154049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170320</xdr:rowOff>
    </xdr:from>
    <xdr:to>
      <xdr:col>72</xdr:col>
      <xdr:colOff>38100</xdr:colOff>
      <xdr:row>74</xdr:row>
      <xdr:rowOff>100470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116997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150965</xdr:rowOff>
    </xdr:from>
    <xdr:to>
      <xdr:col>67</xdr:col>
      <xdr:colOff>101600</xdr:colOff>
      <xdr:row>74</xdr:row>
      <xdr:rowOff>81115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97642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113373</xdr:rowOff>
    </xdr:from>
    <xdr:to>
      <xdr:col>85</xdr:col>
      <xdr:colOff>127000</xdr:colOff>
      <xdr:row>99</xdr:row>
      <xdr:rowOff>15056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15473"/>
          <a:ext cx="838200" cy="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34925</xdr:rowOff>
    </xdr:from>
    <xdr:to>
      <xdr:col>81</xdr:col>
      <xdr:colOff>50800</xdr:colOff>
      <xdr:row>99</xdr:row>
      <xdr:rowOff>15056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65575"/>
          <a:ext cx="889000" cy="3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34925</xdr:rowOff>
    </xdr:from>
    <xdr:to>
      <xdr:col>76</xdr:col>
      <xdr:colOff>114300</xdr:colOff>
      <xdr:row>99</xdr:row>
      <xdr:rowOff>10446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65575"/>
          <a:ext cx="889000" cy="3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10446</xdr:rowOff>
    </xdr:from>
    <xdr:to>
      <xdr:col>71</xdr:col>
      <xdr:colOff>177800</xdr:colOff>
      <xdr:row>99</xdr:row>
      <xdr:rowOff>15684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83996"/>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62573</xdr:rowOff>
    </xdr:from>
    <xdr:to>
      <xdr:col>85</xdr:col>
      <xdr:colOff>177800</xdr:colOff>
      <xdr:row>98</xdr:row>
      <xdr:rowOff>164173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148950</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135706</xdr:rowOff>
    </xdr:from>
    <xdr:to>
      <xdr:col>81</xdr:col>
      <xdr:colOff>101600</xdr:colOff>
      <xdr:row>99</xdr:row>
      <xdr:rowOff>65856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56983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155575</xdr:rowOff>
    </xdr:from>
    <xdr:to>
      <xdr:col>76</xdr:col>
      <xdr:colOff>165100</xdr:colOff>
      <xdr:row>97</xdr:row>
      <xdr:rowOff>85725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76852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131096</xdr:rowOff>
    </xdr:from>
    <xdr:to>
      <xdr:col>72</xdr:col>
      <xdr:colOff>38100</xdr:colOff>
      <xdr:row>99</xdr:row>
      <xdr:rowOff>61246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52373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136334</xdr:rowOff>
    </xdr:from>
    <xdr:to>
      <xdr:col>67</xdr:col>
      <xdr:colOff>101600</xdr:colOff>
      <xdr:row>99</xdr:row>
      <xdr:rowOff>66484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57611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54301</xdr:rowOff>
    </xdr:from>
    <xdr:to>
      <xdr:col>116</xdr:col>
      <xdr:colOff>63500</xdr:colOff>
      <xdr:row>39</xdr:row>
      <xdr:rowOff>95286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40851"/>
          <a:ext cx="8382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95286</xdr:rowOff>
    </xdr:from>
    <xdr:to>
      <xdr:col>111</xdr:col>
      <xdr:colOff>177800</xdr:colOff>
      <xdr:row>39</xdr:row>
      <xdr:rowOff>95449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8183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81407</xdr:rowOff>
    </xdr:from>
    <xdr:to>
      <xdr:col>107</xdr:col>
      <xdr:colOff>50800</xdr:colOff>
      <xdr:row>39</xdr:row>
      <xdr:rowOff>95449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67957"/>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81407</xdr:rowOff>
    </xdr:from>
    <xdr:to>
      <xdr:col>102</xdr:col>
      <xdr:colOff>114300</xdr:colOff>
      <xdr:row>39</xdr:row>
      <xdr:rowOff>95449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67957"/>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3501</xdr:rowOff>
    </xdr:from>
    <xdr:to>
      <xdr:col>116</xdr:col>
      <xdr:colOff>114300</xdr:colOff>
      <xdr:row>39</xdr:row>
      <xdr:rowOff>105101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89878</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0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44486</xdr:rowOff>
    </xdr:from>
    <xdr:to>
      <xdr:col>112</xdr:col>
      <xdr:colOff>38100</xdr:colOff>
      <xdr:row>39</xdr:row>
      <xdr:rowOff>146086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137213</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44649</xdr:rowOff>
    </xdr:from>
    <xdr:to>
      <xdr:col>107</xdr:col>
      <xdr:colOff>101600</xdr:colOff>
      <xdr:row>39</xdr:row>
      <xdr:rowOff>146249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137376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823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30607</xdr:rowOff>
    </xdr:from>
    <xdr:to>
      <xdr:col>102</xdr:col>
      <xdr:colOff>165100</xdr:colOff>
      <xdr:row>39</xdr:row>
      <xdr:rowOff>132207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123334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44649</xdr:rowOff>
    </xdr:from>
    <xdr:to>
      <xdr:col>98</xdr:col>
      <xdr:colOff>38100</xdr:colOff>
      <xdr:row>39</xdr:row>
      <xdr:rowOff>146249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137376</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823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116325</xdr:rowOff>
    </xdr:from>
    <xdr:to>
      <xdr:col>116</xdr:col>
      <xdr:colOff>63500</xdr:colOff>
      <xdr:row>53</xdr:row>
      <xdr:rowOff>121469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203175"/>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121469</xdr:rowOff>
    </xdr:from>
    <xdr:to>
      <xdr:col>111</xdr:col>
      <xdr:colOff>177800</xdr:colOff>
      <xdr:row>53</xdr:row>
      <xdr:rowOff>147472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208319"/>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147472</xdr:rowOff>
    </xdr:from>
    <xdr:to>
      <xdr:col>107</xdr:col>
      <xdr:colOff>50800</xdr:colOff>
      <xdr:row>53</xdr:row>
      <xdr:rowOff>165818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234322"/>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165818</xdr:rowOff>
    </xdr:from>
    <xdr:to>
      <xdr:col>102</xdr:col>
      <xdr:colOff>114300</xdr:colOff>
      <xdr:row>54</xdr:row>
      <xdr:rowOff>35287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25266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65525</xdr:rowOff>
    </xdr:from>
    <xdr:to>
      <xdr:col>116</xdr:col>
      <xdr:colOff>114300</xdr:colOff>
      <xdr:row>53</xdr:row>
      <xdr:rowOff>167125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1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88402</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0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70669</xdr:rowOff>
    </xdr:from>
    <xdr:to>
      <xdr:col>112</xdr:col>
      <xdr:colOff>38100</xdr:colOff>
      <xdr:row>54</xdr:row>
      <xdr:rowOff>819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1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17346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9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96672</xdr:rowOff>
    </xdr:from>
    <xdr:to>
      <xdr:col>107</xdr:col>
      <xdr:colOff>101600</xdr:colOff>
      <xdr:row>54</xdr:row>
      <xdr:rowOff>26822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43349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9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115018</xdr:rowOff>
    </xdr:from>
    <xdr:to>
      <xdr:col>102</xdr:col>
      <xdr:colOff>165100</xdr:colOff>
      <xdr:row>54</xdr:row>
      <xdr:rowOff>45168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2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61695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9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155937</xdr:rowOff>
    </xdr:from>
    <xdr:to>
      <xdr:col>98</xdr:col>
      <xdr:colOff>38100</xdr:colOff>
      <xdr:row>54</xdr:row>
      <xdr:rowOff>86087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2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102614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0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147793</xdr:rowOff>
    </xdr:from>
    <xdr:to>
      <xdr:col>116</xdr:col>
      <xdr:colOff>63500</xdr:colOff>
      <xdr:row>76</xdr:row>
      <xdr:rowOff>10038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06543"/>
          <a:ext cx="8382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45471</xdr:rowOff>
    </xdr:from>
    <xdr:to>
      <xdr:col>111</xdr:col>
      <xdr:colOff>177800</xdr:colOff>
      <xdr:row>76</xdr:row>
      <xdr:rowOff>10038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732771"/>
          <a:ext cx="8890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45471</xdr:rowOff>
    </xdr:from>
    <xdr:to>
      <xdr:col>107</xdr:col>
      <xdr:colOff>50800</xdr:colOff>
      <xdr:row>75</xdr:row>
      <xdr:rowOff>105501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32771"/>
          <a:ext cx="889000" cy="2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143312</xdr:rowOff>
    </xdr:from>
    <xdr:to>
      <xdr:col>102</xdr:col>
      <xdr:colOff>114300</xdr:colOff>
      <xdr:row>75</xdr:row>
      <xdr:rowOff>105501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87712"/>
          <a:ext cx="889000" cy="4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96993</xdr:rowOff>
    </xdr:from>
    <xdr:to>
      <xdr:col>116</xdr:col>
      <xdr:colOff>114300</xdr:colOff>
      <xdr:row>76</xdr:row>
      <xdr:rowOff>27143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75420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130688</xdr:rowOff>
    </xdr:from>
    <xdr:to>
      <xdr:col>112</xdr:col>
      <xdr:colOff>38100</xdr:colOff>
      <xdr:row>76</xdr:row>
      <xdr:rowOff>60838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51965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166121</xdr:rowOff>
    </xdr:from>
    <xdr:to>
      <xdr:col>107</xdr:col>
      <xdr:colOff>101600</xdr:colOff>
      <xdr:row>74</xdr:row>
      <xdr:rowOff>96271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112798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54701</xdr:rowOff>
    </xdr:from>
    <xdr:to>
      <xdr:col>102</xdr:col>
      <xdr:colOff>165100</xdr:colOff>
      <xdr:row>75</xdr:row>
      <xdr:rowOff>156301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147429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92512</xdr:rowOff>
    </xdr:from>
    <xdr:to>
      <xdr:col>98</xdr:col>
      <xdr:colOff>38100</xdr:colOff>
      <xdr:row>73</xdr:row>
      <xdr:rowOff>22662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39,309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12,429</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14,689</a:t>
          </a:r>
          <a:r>
            <a:rPr kumimoji="1" lang="ja-JP" altLang="en-US" sz="1300">
              <a:latin typeface="ＭＳ Ｐゴシック" panose="020B0600070205080204" pitchFamily="50" charset="-128"/>
              <a:ea typeface="ＭＳ Ｐゴシック" panose="020B0600070205080204" pitchFamily="50" charset="-128"/>
            </a:rPr>
            <a:t>円の減となっており、これは認定こども園建設完了に伴う認定こども園施設整備事業費補助金の減などによるものである。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56,034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3,687</a:t>
          </a:r>
          <a:r>
            <a:rPr kumimoji="1" lang="ja-JP" altLang="en-US" sz="1300">
              <a:latin typeface="ＭＳ Ｐゴシック" panose="020B0600070205080204" pitchFamily="50" charset="-128"/>
              <a:ea typeface="ＭＳ Ｐゴシック" panose="020B0600070205080204" pitchFamily="50" charset="-128"/>
            </a:rPr>
            <a:t>円高い水準となっている。また、対前年度比は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6,258</a:t>
          </a:r>
          <a:r>
            <a:rPr kumimoji="1" lang="ja-JP" altLang="en-US" sz="1300">
              <a:latin typeface="ＭＳ Ｐゴシック" panose="020B0600070205080204" pitchFamily="50" charset="-128"/>
              <a:ea typeface="ＭＳ Ｐゴシック" panose="020B0600070205080204" pitchFamily="50" charset="-128"/>
            </a:rPr>
            <a:t>円の減となっており、これはプレミアム付き商品券事業の縮小による地域経済活性化事業費の減などによるものである。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94,842</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14,032</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5,618</a:t>
          </a:r>
          <a:r>
            <a:rPr kumimoji="1" lang="ja-JP" altLang="en-US" sz="1300">
              <a:latin typeface="ＭＳ Ｐゴシック" panose="020B0600070205080204" pitchFamily="50" charset="-128"/>
              <a:ea typeface="ＭＳ Ｐゴシック" panose="020B0600070205080204" pitchFamily="50" charset="-128"/>
            </a:rPr>
            <a:t>円の増となっており、これは令和５年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月からの医療費無償化に伴う子ども医療扶助費の増などによるものである。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5,382</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16,385</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3,839</a:t>
          </a:r>
          <a:r>
            <a:rPr kumimoji="1" lang="ja-JP" altLang="en-US" sz="1300">
              <a:latin typeface="ＭＳ Ｐゴシック" panose="020B0600070205080204" pitchFamily="50" charset="-128"/>
              <a:ea typeface="ＭＳ Ｐゴシック" panose="020B0600070205080204" pitchFamily="50" charset="-128"/>
            </a:rPr>
            <a:t>円の増となっており、これは財政調整基金及び財政健全化基金への積立金の増などによるものである。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47,189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8,474</a:t>
          </a:r>
          <a:r>
            <a:rPr kumimoji="1" lang="ja-JP" altLang="en-US" sz="1300">
              <a:latin typeface="ＭＳ Ｐゴシック" panose="020B0600070205080204" pitchFamily="50" charset="-128"/>
              <a:ea typeface="ＭＳ Ｐゴシック" panose="020B0600070205080204" pitchFamily="50" charset="-128"/>
            </a:rPr>
            <a:t>円高い水準となっている。また、対前年度比は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円の増となっており、これは令和２年度借入分償還開始に伴う長期債償還元金の増などによるものである。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115,419
110,404
265.69
51,781,934
49,765,530
1,907,599
28,028,541
40,605,103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43906</xdr:rowOff>
    </xdr:from>
    <xdr:to>
      <xdr:col>24</xdr:col>
      <xdr:colOff>63500</xdr:colOff>
      <xdr:row>36</xdr:row>
      <xdr:rowOff>82006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610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82006</xdr:rowOff>
    </xdr:from>
    <xdr:to>
      <xdr:col>19</xdr:col>
      <xdr:colOff>177800</xdr:colOff>
      <xdr:row>37</xdr:row>
      <xdr:rowOff>84727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5420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84727</xdr:rowOff>
    </xdr:from>
    <xdr:to>
      <xdr:col>15</xdr:col>
      <xdr:colOff>50800</xdr:colOff>
      <xdr:row>38</xdr:row>
      <xdr:rowOff>52615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8377"/>
          <a:ext cx="889000" cy="1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86904</xdr:rowOff>
    </xdr:from>
    <xdr:to>
      <xdr:col>10</xdr:col>
      <xdr:colOff>114300</xdr:colOff>
      <xdr:row>38</xdr:row>
      <xdr:rowOff>52615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3055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164556</xdr:rowOff>
    </xdr:from>
    <xdr:to>
      <xdr:col>24</xdr:col>
      <xdr:colOff>114300</xdr:colOff>
      <xdr:row>36</xdr:row>
      <xdr:rowOff>94706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142983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31206</xdr:rowOff>
    </xdr:from>
    <xdr:to>
      <xdr:col>20</xdr:col>
      <xdr:colOff>38100</xdr:colOff>
      <xdr:row>36</xdr:row>
      <xdr:rowOff>132806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123933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33927</xdr:rowOff>
    </xdr:from>
    <xdr:to>
      <xdr:col>15</xdr:col>
      <xdr:colOff>101600</xdr:colOff>
      <xdr:row>37</xdr:row>
      <xdr:rowOff>135527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126654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1815</xdr:rowOff>
    </xdr:from>
    <xdr:to>
      <xdr:col>10</xdr:col>
      <xdr:colOff>165100</xdr:colOff>
      <xdr:row>38</xdr:row>
      <xdr:rowOff>103415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94542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36104</xdr:rowOff>
    </xdr:from>
    <xdr:to>
      <xdr:col>6</xdr:col>
      <xdr:colOff>38100</xdr:colOff>
      <xdr:row>37</xdr:row>
      <xdr:rowOff>137704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128831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170421</xdr:rowOff>
    </xdr:from>
    <xdr:to>
      <xdr:col>24</xdr:col>
      <xdr:colOff>63500</xdr:colOff>
      <xdr:row>58</xdr:row>
      <xdr:rowOff>39230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43071"/>
          <a:ext cx="8382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49161</xdr:rowOff>
    </xdr:from>
    <xdr:to>
      <xdr:col>19</xdr:col>
      <xdr:colOff>177800</xdr:colOff>
      <xdr:row>58</xdr:row>
      <xdr:rowOff>39230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21811"/>
          <a:ext cx="889000" cy="1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160719</xdr:rowOff>
    </xdr:from>
    <xdr:to>
      <xdr:col>15</xdr:col>
      <xdr:colOff>50800</xdr:colOff>
      <xdr:row>57</xdr:row>
      <xdr:rowOff>49161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33219"/>
          <a:ext cx="889000" cy="10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160719</xdr:rowOff>
    </xdr:from>
    <xdr:to>
      <xdr:col>10</xdr:col>
      <xdr:colOff>114300</xdr:colOff>
      <xdr:row>58</xdr:row>
      <xdr:rowOff>119938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33219"/>
          <a:ext cx="889000" cy="13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119621</xdr:rowOff>
    </xdr:from>
    <xdr:to>
      <xdr:col>24</xdr:col>
      <xdr:colOff>114300</xdr:colOff>
      <xdr:row>58</xdr:row>
      <xdr:rowOff>49771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98048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159880</xdr:rowOff>
    </xdr:from>
    <xdr:to>
      <xdr:col>20</xdr:col>
      <xdr:colOff>38100</xdr:colOff>
      <xdr:row>58</xdr:row>
      <xdr:rowOff>90030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169811</xdr:rowOff>
    </xdr:from>
    <xdr:to>
      <xdr:col>15</xdr:col>
      <xdr:colOff>101600</xdr:colOff>
      <xdr:row>57</xdr:row>
      <xdr:rowOff>99961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109919</xdr:rowOff>
    </xdr:from>
    <xdr:to>
      <xdr:col>10</xdr:col>
      <xdr:colOff>165100</xdr:colOff>
      <xdr:row>51</xdr:row>
      <xdr:rowOff>40069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31196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69138</xdr:rowOff>
    </xdr:from>
    <xdr:to>
      <xdr:col>6</xdr:col>
      <xdr:colOff>38100</xdr:colOff>
      <xdr:row>58</xdr:row>
      <xdr:rowOff>170738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712</xdr:rowOff>
    </xdr:from>
    <xdr:to>
      <xdr:col>24</xdr:col>
      <xdr:colOff>63500</xdr:colOff>
      <xdr:row>77</xdr:row>
      <xdr:rowOff>37516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202362"/>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57927</xdr:rowOff>
    </xdr:from>
    <xdr:to>
      <xdr:col>19</xdr:col>
      <xdr:colOff>177800</xdr:colOff>
      <xdr:row>77</xdr:row>
      <xdr:rowOff>712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88127"/>
          <a:ext cx="889000" cy="1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57927</xdr:rowOff>
    </xdr:from>
    <xdr:to>
      <xdr:col>15</xdr:col>
      <xdr:colOff>50800</xdr:colOff>
      <xdr:row>78</xdr:row>
      <xdr:rowOff>111875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88127"/>
          <a:ext cx="889000" cy="39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111875</xdr:rowOff>
    </xdr:from>
    <xdr:to>
      <xdr:col>10</xdr:col>
      <xdr:colOff>114300</xdr:colOff>
      <xdr:row>79</xdr:row>
      <xdr:rowOff>87074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84975"/>
          <a:ext cx="889000" cy="14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158166</xdr:rowOff>
    </xdr:from>
    <xdr:to>
      <xdr:col>24</xdr:col>
      <xdr:colOff>114300</xdr:colOff>
      <xdr:row>77</xdr:row>
      <xdr:rowOff>88316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73093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0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121362</xdr:rowOff>
    </xdr:from>
    <xdr:to>
      <xdr:col>20</xdr:col>
      <xdr:colOff>38100</xdr:colOff>
      <xdr:row>77</xdr:row>
      <xdr:rowOff>51512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42639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7127</xdr:rowOff>
    </xdr:from>
    <xdr:to>
      <xdr:col>15</xdr:col>
      <xdr:colOff>101600</xdr:colOff>
      <xdr:row>76</xdr:row>
      <xdr:rowOff>108727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99854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3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61075</xdr:rowOff>
    </xdr:from>
    <xdr:to>
      <xdr:col>10</xdr:col>
      <xdr:colOff>165100</xdr:colOff>
      <xdr:row>78</xdr:row>
      <xdr:rowOff>162675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153802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36274</xdr:rowOff>
    </xdr:from>
    <xdr:to>
      <xdr:col>6</xdr:col>
      <xdr:colOff>38100</xdr:colOff>
      <xdr:row>79</xdr:row>
      <xdr:rowOff>137874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129001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6578</xdr:rowOff>
    </xdr:from>
    <xdr:to>
      <xdr:col>24</xdr:col>
      <xdr:colOff>63500</xdr:colOff>
      <xdr:row>95</xdr:row>
      <xdr:rowOff>132271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94328"/>
          <a:ext cx="838200" cy="1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6578</xdr:rowOff>
    </xdr:from>
    <xdr:to>
      <xdr:col>19</xdr:col>
      <xdr:colOff>177800</xdr:colOff>
      <xdr:row>95</xdr:row>
      <xdr:rowOff>108953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94328"/>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108953</xdr:rowOff>
    </xdr:from>
    <xdr:to>
      <xdr:col>15</xdr:col>
      <xdr:colOff>50800</xdr:colOff>
      <xdr:row>96</xdr:row>
      <xdr:rowOff>74016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96703"/>
          <a:ext cx="889000" cy="1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74016</xdr:rowOff>
    </xdr:from>
    <xdr:to>
      <xdr:col>10</xdr:col>
      <xdr:colOff>114300</xdr:colOff>
      <xdr:row>96</xdr:row>
      <xdr:rowOff>164388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33216"/>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81471</xdr:rowOff>
    </xdr:from>
    <xdr:to>
      <xdr:col>24</xdr:col>
      <xdr:colOff>114300</xdr:colOff>
      <xdr:row>96</xdr:row>
      <xdr:rowOff>11621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104348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127228</xdr:rowOff>
    </xdr:from>
    <xdr:to>
      <xdr:col>20</xdr:col>
      <xdr:colOff>38100</xdr:colOff>
      <xdr:row>95</xdr:row>
      <xdr:rowOff>57378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73905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58153</xdr:rowOff>
    </xdr:from>
    <xdr:to>
      <xdr:col>15</xdr:col>
      <xdr:colOff>101600</xdr:colOff>
      <xdr:row>95</xdr:row>
      <xdr:rowOff>159753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1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23216</xdr:rowOff>
    </xdr:from>
    <xdr:to>
      <xdr:col>10</xdr:col>
      <xdr:colOff>165100</xdr:colOff>
      <xdr:row>96</xdr:row>
      <xdr:rowOff>124816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141343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113588</xdr:rowOff>
    </xdr:from>
    <xdr:to>
      <xdr:col>6</xdr:col>
      <xdr:colOff>38100</xdr:colOff>
      <xdr:row>97</xdr:row>
      <xdr:rowOff>43738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60265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103581</xdr:rowOff>
    </xdr:from>
    <xdr:to>
      <xdr:col>55</xdr:col>
      <xdr:colOff>0</xdr:colOff>
      <xdr:row>31</xdr:row>
      <xdr:rowOff>117754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41853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46204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9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117754</xdr:rowOff>
    </xdr:from>
    <xdr:to>
      <xdr:col>50</xdr:col>
      <xdr:colOff>114300</xdr:colOff>
      <xdr:row>31</xdr:row>
      <xdr:rowOff>159177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432704"/>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162059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5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159177</xdr:rowOff>
    </xdr:from>
    <xdr:to>
      <xdr:col>45</xdr:col>
      <xdr:colOff>177800</xdr:colOff>
      <xdr:row>32</xdr:row>
      <xdr:rowOff>13330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47412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157761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13330</xdr:rowOff>
    </xdr:from>
    <xdr:to>
      <xdr:col>41</xdr:col>
      <xdr:colOff>50800</xdr:colOff>
      <xdr:row>32</xdr:row>
      <xdr:rowOff>83922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499730"/>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154378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135999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52781</xdr:rowOff>
    </xdr:from>
    <xdr:to>
      <xdr:col>55</xdr:col>
      <xdr:colOff>50800</xdr:colOff>
      <xdr:row>31</xdr:row>
      <xdr:rowOff>154381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3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75658</xdr:rowOff>
    </xdr:from>
    <xdr:ext cx="534377"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66954</xdr:rowOff>
    </xdr:from>
    <xdr:to>
      <xdr:col>50</xdr:col>
      <xdr:colOff>165100</xdr:colOff>
      <xdr:row>31</xdr:row>
      <xdr:rowOff>168554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3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13631</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372111" y="51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108377</xdr:rowOff>
    </xdr:from>
    <xdr:to>
      <xdr:col>46</xdr:col>
      <xdr:colOff>38100</xdr:colOff>
      <xdr:row>32</xdr:row>
      <xdr:rowOff>38527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4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55054</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483111" y="51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133980</xdr:rowOff>
    </xdr:from>
    <xdr:to>
      <xdr:col>41</xdr:col>
      <xdr:colOff>101600</xdr:colOff>
      <xdr:row>32</xdr:row>
      <xdr:rowOff>64130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4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80657</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594111" y="52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33122</xdr:rowOff>
    </xdr:from>
    <xdr:to>
      <xdr:col>36</xdr:col>
      <xdr:colOff>165100</xdr:colOff>
      <xdr:row>32</xdr:row>
      <xdr:rowOff>134722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151249</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05111" y="52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104839</xdr:rowOff>
    </xdr:from>
    <xdr:to>
      <xdr:col>55</xdr:col>
      <xdr:colOff>0</xdr:colOff>
      <xdr:row>53</xdr:row>
      <xdr:rowOff>125126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191689"/>
          <a:ext cx="8382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125126</xdr:rowOff>
    </xdr:from>
    <xdr:to>
      <xdr:col>50</xdr:col>
      <xdr:colOff>114300</xdr:colOff>
      <xdr:row>54</xdr:row>
      <xdr:rowOff>1854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11976"/>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103067</xdr:rowOff>
    </xdr:from>
    <xdr:to>
      <xdr:col>45</xdr:col>
      <xdr:colOff>177800</xdr:colOff>
      <xdr:row>54</xdr:row>
      <xdr:rowOff>1854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89917"/>
          <a:ext cx="889000" cy="7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103067</xdr:rowOff>
    </xdr:from>
    <xdr:to>
      <xdr:col>41</xdr:col>
      <xdr:colOff>50800</xdr:colOff>
      <xdr:row>53</xdr:row>
      <xdr:rowOff>137700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8991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54039</xdr:rowOff>
    </xdr:from>
    <xdr:to>
      <xdr:col>55</xdr:col>
      <xdr:colOff>50800</xdr:colOff>
      <xdr:row>53</xdr:row>
      <xdr:rowOff>155639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76916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9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74326</xdr:rowOff>
    </xdr:from>
    <xdr:to>
      <xdr:col>50</xdr:col>
      <xdr:colOff>165100</xdr:colOff>
      <xdr:row>54</xdr:row>
      <xdr:rowOff>4476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21003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122504</xdr:rowOff>
    </xdr:from>
    <xdr:to>
      <xdr:col>46</xdr:col>
      <xdr:colOff>38100</xdr:colOff>
      <xdr:row>54</xdr:row>
      <xdr:rowOff>52654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69181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9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52267</xdr:rowOff>
    </xdr:from>
    <xdr:to>
      <xdr:col>41</xdr:col>
      <xdr:colOff>101600</xdr:colOff>
      <xdr:row>53</xdr:row>
      <xdr:rowOff>153867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170394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91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86900</xdr:rowOff>
    </xdr:from>
    <xdr:to>
      <xdr:col>36</xdr:col>
      <xdr:colOff>165100</xdr:colOff>
      <xdr:row>54</xdr:row>
      <xdr:rowOff>17050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33577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11978</xdr:rowOff>
    </xdr:from>
    <xdr:to>
      <xdr:col>55</xdr:col>
      <xdr:colOff>0</xdr:colOff>
      <xdr:row>77</xdr:row>
      <xdr:rowOff>158609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13628"/>
          <a:ext cx="8382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43524</xdr:rowOff>
    </xdr:from>
    <xdr:to>
      <xdr:col>50</xdr:col>
      <xdr:colOff>114300</xdr:colOff>
      <xdr:row>77</xdr:row>
      <xdr:rowOff>11978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73724"/>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171279</xdr:rowOff>
    </xdr:from>
    <xdr:to>
      <xdr:col>45</xdr:col>
      <xdr:colOff>177800</xdr:colOff>
      <xdr:row>76</xdr:row>
      <xdr:rowOff>43524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30029"/>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171279</xdr:rowOff>
    </xdr:from>
    <xdr:to>
      <xdr:col>41</xdr:col>
      <xdr:colOff>50800</xdr:colOff>
      <xdr:row>77</xdr:row>
      <xdr:rowOff>109558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30029"/>
          <a:ext cx="889000" cy="2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107809</xdr:rowOff>
    </xdr:from>
    <xdr:to>
      <xdr:col>55</xdr:col>
      <xdr:colOff>50800</xdr:colOff>
      <xdr:row>78</xdr:row>
      <xdr:rowOff>37959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86236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132628</xdr:rowOff>
    </xdr:from>
    <xdr:to>
      <xdr:col>50</xdr:col>
      <xdr:colOff>165100</xdr:colOff>
      <xdr:row>77</xdr:row>
      <xdr:rowOff>62778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53905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164174</xdr:rowOff>
    </xdr:from>
    <xdr:to>
      <xdr:col>46</xdr:col>
      <xdr:colOff>38100</xdr:colOff>
      <xdr:row>76</xdr:row>
      <xdr:rowOff>94324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110851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120479</xdr:rowOff>
    </xdr:from>
    <xdr:to>
      <xdr:col>41</xdr:col>
      <xdr:colOff>101600</xdr:colOff>
      <xdr:row>76</xdr:row>
      <xdr:rowOff>50629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67156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58758</xdr:rowOff>
    </xdr:from>
    <xdr:to>
      <xdr:col>36</xdr:col>
      <xdr:colOff>165100</xdr:colOff>
      <xdr:row>77</xdr:row>
      <xdr:rowOff>160358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151485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98895</xdr:rowOff>
    </xdr:from>
    <xdr:to>
      <xdr:col>55</xdr:col>
      <xdr:colOff>0</xdr:colOff>
      <xdr:row>96</xdr:row>
      <xdr:rowOff>163074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8095"/>
          <a:ext cx="838200" cy="6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57595</xdr:rowOff>
    </xdr:from>
    <xdr:to>
      <xdr:col>50</xdr:col>
      <xdr:colOff>114300</xdr:colOff>
      <xdr:row>96</xdr:row>
      <xdr:rowOff>98895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16795"/>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35058</xdr:rowOff>
    </xdr:from>
    <xdr:to>
      <xdr:col>45</xdr:col>
      <xdr:colOff>177800</xdr:colOff>
      <xdr:row>96</xdr:row>
      <xdr:rowOff>57595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94258"/>
          <a:ext cx="889000" cy="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35058</xdr:rowOff>
    </xdr:from>
    <xdr:to>
      <xdr:col>41</xdr:col>
      <xdr:colOff>50800</xdr:colOff>
      <xdr:row>96</xdr:row>
      <xdr:rowOff>83331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94258"/>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112274</xdr:rowOff>
    </xdr:from>
    <xdr:to>
      <xdr:col>55</xdr:col>
      <xdr:colOff>50800</xdr:colOff>
      <xdr:row>97</xdr:row>
      <xdr:rowOff>42424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90701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48095</xdr:rowOff>
    </xdr:from>
    <xdr:to>
      <xdr:col>50</xdr:col>
      <xdr:colOff>165100</xdr:colOff>
      <xdr:row>96</xdr:row>
      <xdr:rowOff>149695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140822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6795</xdr:rowOff>
    </xdr:from>
    <xdr:to>
      <xdr:col>46</xdr:col>
      <xdr:colOff>38100</xdr:colOff>
      <xdr:row>96</xdr:row>
      <xdr:rowOff>108395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124922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155708</xdr:rowOff>
    </xdr:from>
    <xdr:to>
      <xdr:col>41</xdr:col>
      <xdr:colOff>101600</xdr:colOff>
      <xdr:row>96</xdr:row>
      <xdr:rowOff>85858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102385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32531</xdr:rowOff>
    </xdr:from>
    <xdr:to>
      <xdr:col>36</xdr:col>
      <xdr:colOff>165100</xdr:colOff>
      <xdr:row>96</xdr:row>
      <xdr:rowOff>134131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125258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5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59461</xdr:rowOff>
    </xdr:from>
    <xdr:to>
      <xdr:col>85</xdr:col>
      <xdr:colOff>127000</xdr:colOff>
      <xdr:row>38</xdr:row>
      <xdr:rowOff>67234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7456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112116</xdr:rowOff>
    </xdr:from>
    <xdr:to>
      <xdr:col>81</xdr:col>
      <xdr:colOff>50800</xdr:colOff>
      <xdr:row>38</xdr:row>
      <xdr:rowOff>59461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5766"/>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112116</xdr:rowOff>
    </xdr:from>
    <xdr:to>
      <xdr:col>76</xdr:col>
      <xdr:colOff>114300</xdr:colOff>
      <xdr:row>38</xdr:row>
      <xdr:rowOff>58014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5766"/>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58014</xdr:rowOff>
    </xdr:from>
    <xdr:to>
      <xdr:col>71</xdr:col>
      <xdr:colOff>177800</xdr:colOff>
      <xdr:row>38</xdr:row>
      <xdr:rowOff>66091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7311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16434</xdr:rowOff>
    </xdr:from>
    <xdr:to>
      <xdr:col>85</xdr:col>
      <xdr:colOff>177800</xdr:colOff>
      <xdr:row>38</xdr:row>
      <xdr:rowOff>118034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102811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8661</xdr:rowOff>
    </xdr:from>
    <xdr:to>
      <xdr:col>81</xdr:col>
      <xdr:colOff>101600</xdr:colOff>
      <xdr:row>38</xdr:row>
      <xdr:rowOff>110261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101388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61316</xdr:rowOff>
    </xdr:from>
    <xdr:to>
      <xdr:col>76</xdr:col>
      <xdr:colOff>165100</xdr:colOff>
      <xdr:row>37</xdr:row>
      <xdr:rowOff>162916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7214</xdr:rowOff>
    </xdr:from>
    <xdr:to>
      <xdr:col>72</xdr:col>
      <xdr:colOff>38100</xdr:colOff>
      <xdr:row>38</xdr:row>
      <xdr:rowOff>108814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99941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15291</xdr:rowOff>
    </xdr:from>
    <xdr:to>
      <xdr:col>67</xdr:col>
      <xdr:colOff>101600</xdr:colOff>
      <xdr:row>38</xdr:row>
      <xdr:rowOff>116891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108018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32464</xdr:rowOff>
    </xdr:from>
    <xdr:to>
      <xdr:col>85</xdr:col>
      <xdr:colOff>127000</xdr:colOff>
      <xdr:row>57</xdr:row>
      <xdr:rowOff>45196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05114"/>
          <a:ext cx="8382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26200</xdr:rowOff>
    </xdr:from>
    <xdr:to>
      <xdr:col>81</xdr:col>
      <xdr:colOff>50800</xdr:colOff>
      <xdr:row>57</xdr:row>
      <xdr:rowOff>32464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98850"/>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4529</xdr:rowOff>
    </xdr:from>
    <xdr:to>
      <xdr:col>76</xdr:col>
      <xdr:colOff>114300</xdr:colOff>
      <xdr:row>57</xdr:row>
      <xdr:rowOff>26200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05729"/>
          <a:ext cx="889000" cy="19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4529</xdr:rowOff>
    </xdr:from>
    <xdr:to>
      <xdr:col>71</xdr:col>
      <xdr:colOff>177800</xdr:colOff>
      <xdr:row>56</xdr:row>
      <xdr:rowOff>158468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05729"/>
          <a:ext cx="8890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165846</xdr:rowOff>
    </xdr:from>
    <xdr:to>
      <xdr:col>85</xdr:col>
      <xdr:colOff>177800</xdr:colOff>
      <xdr:row>57</xdr:row>
      <xdr:rowOff>95996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144273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153114</xdr:rowOff>
    </xdr:from>
    <xdr:to>
      <xdr:col>81</xdr:col>
      <xdr:colOff>101600</xdr:colOff>
      <xdr:row>57</xdr:row>
      <xdr:rowOff>83264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146850</xdr:rowOff>
    </xdr:from>
    <xdr:to>
      <xdr:col>76</xdr:col>
      <xdr:colOff>165100</xdr:colOff>
      <xdr:row>57</xdr:row>
      <xdr:rowOff>77000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93527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125179</xdr:rowOff>
    </xdr:from>
    <xdr:to>
      <xdr:col>72</xdr:col>
      <xdr:colOff>38100</xdr:colOff>
      <xdr:row>56</xdr:row>
      <xdr:rowOff>55329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71856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3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107668</xdr:rowOff>
    </xdr:from>
    <xdr:to>
      <xdr:col>67</xdr:col>
      <xdr:colOff>101600</xdr:colOff>
      <xdr:row>57</xdr:row>
      <xdr:rowOff>37818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54345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81217</xdr:rowOff>
    </xdr:from>
    <xdr:to>
      <xdr:col>85</xdr:col>
      <xdr:colOff>127000</xdr:colOff>
      <xdr:row>74</xdr:row>
      <xdr:rowOff>145796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768517"/>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81217</xdr:rowOff>
    </xdr:from>
    <xdr:to>
      <xdr:col>81</xdr:col>
      <xdr:colOff>50800</xdr:colOff>
      <xdr:row>77</xdr:row>
      <xdr:rowOff>128079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768517"/>
          <a:ext cx="889000" cy="56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97600</xdr:rowOff>
    </xdr:from>
    <xdr:to>
      <xdr:col>76</xdr:col>
      <xdr:colOff>114300</xdr:colOff>
      <xdr:row>77</xdr:row>
      <xdr:rowOff>128079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127800"/>
          <a:ext cx="88900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121620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94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97600</xdr:rowOff>
    </xdr:from>
    <xdr:to>
      <xdr:col>71</xdr:col>
      <xdr:colOff>177800</xdr:colOff>
      <xdr:row>77</xdr:row>
      <xdr:rowOff>1778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127800"/>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93045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94996</xdr:rowOff>
    </xdr:from>
    <xdr:to>
      <xdr:col>85</xdr:col>
      <xdr:colOff>177800</xdr:colOff>
      <xdr:row>75</xdr:row>
      <xdr:rowOff>25146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7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117873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30417</xdr:rowOff>
    </xdr:from>
    <xdr:to>
      <xdr:col>81</xdr:col>
      <xdr:colOff>101600</xdr:colOff>
      <xdr:row>74</xdr:row>
      <xdr:rowOff>132017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7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148544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49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77279</xdr:rowOff>
    </xdr:from>
    <xdr:to>
      <xdr:col>76</xdr:col>
      <xdr:colOff>165100</xdr:colOff>
      <xdr:row>78</xdr:row>
      <xdr:rowOff>7429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23956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5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46800</xdr:rowOff>
    </xdr:from>
    <xdr:to>
      <xdr:col>72</xdr:col>
      <xdr:colOff>38100</xdr:colOff>
      <xdr:row>76</xdr:row>
      <xdr:rowOff>148400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164926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8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122428</xdr:rowOff>
    </xdr:from>
    <xdr:to>
      <xdr:col>67</xdr:col>
      <xdr:colOff>101600</xdr:colOff>
      <xdr:row>77</xdr:row>
      <xdr:rowOff>52578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43705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2750</xdr:rowOff>
    </xdr:from>
    <xdr:to>
      <xdr:col>85</xdr:col>
      <xdr:colOff>127000</xdr:colOff>
      <xdr:row>94</xdr:row>
      <xdr:rowOff>41287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19050"/>
          <a:ext cx="8382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41287</xdr:rowOff>
    </xdr:from>
    <xdr:to>
      <xdr:col>81</xdr:col>
      <xdr:colOff>50800</xdr:colOff>
      <xdr:row>94</xdr:row>
      <xdr:rowOff>86722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157587"/>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49670</xdr:rowOff>
    </xdr:from>
    <xdr:to>
      <xdr:col>76</xdr:col>
      <xdr:colOff>114300</xdr:colOff>
      <xdr:row>94</xdr:row>
      <xdr:rowOff>86722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165970"/>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30314</xdr:rowOff>
    </xdr:from>
    <xdr:to>
      <xdr:col>71</xdr:col>
      <xdr:colOff>177800</xdr:colOff>
      <xdr:row>94</xdr:row>
      <xdr:rowOff>49670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46614"/>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123400</xdr:rowOff>
    </xdr:from>
    <xdr:to>
      <xdr:col>85</xdr:col>
      <xdr:colOff>177800</xdr:colOff>
      <xdr:row>94</xdr:row>
      <xdr:rowOff>53550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146277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161937</xdr:rowOff>
    </xdr:from>
    <xdr:to>
      <xdr:col>81</xdr:col>
      <xdr:colOff>101600</xdr:colOff>
      <xdr:row>94</xdr:row>
      <xdr:rowOff>92087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108614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35922</xdr:rowOff>
    </xdr:from>
    <xdr:to>
      <xdr:col>76</xdr:col>
      <xdr:colOff>165100</xdr:colOff>
      <xdr:row>94</xdr:row>
      <xdr:rowOff>137522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154049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170320</xdr:rowOff>
    </xdr:from>
    <xdr:to>
      <xdr:col>72</xdr:col>
      <xdr:colOff>38100</xdr:colOff>
      <xdr:row>94</xdr:row>
      <xdr:rowOff>100470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116997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150964</xdr:rowOff>
    </xdr:from>
    <xdr:to>
      <xdr:col>67</xdr:col>
      <xdr:colOff>101600</xdr:colOff>
      <xdr:row>94</xdr:row>
      <xdr:rowOff>81114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97641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8,671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4,535</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4,490</a:t>
          </a:r>
          <a:r>
            <a:rPr kumimoji="1" lang="ja-JP" altLang="en-US" sz="1300">
              <a:latin typeface="ＭＳ Ｐゴシック" panose="020B0600070205080204" pitchFamily="50" charset="-128"/>
              <a:ea typeface="ＭＳ Ｐゴシック" panose="020B0600070205080204" pitchFamily="50" charset="-128"/>
            </a:rPr>
            <a:t>円の減となっており、これはプレミアム付き商品券事業の縮小による地域経済活性化事業費の減などによるものである。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40,773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4,159</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3,369</a:t>
          </a:r>
          <a:r>
            <a:rPr kumimoji="1" lang="ja-JP" altLang="en-US" sz="1300">
              <a:latin typeface="ＭＳ Ｐゴシック" panose="020B0600070205080204" pitchFamily="50" charset="-128"/>
              <a:ea typeface="ＭＳ Ｐゴシック" panose="020B0600070205080204" pitchFamily="50" charset="-128"/>
            </a:rPr>
            <a:t>円の減となっており、これは事業の進捗状況に伴う合併推進道路整備事業費の減などによるものである。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45,695</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1,534</a:t>
          </a:r>
          <a:r>
            <a:rPr kumimoji="1" lang="ja-JP" altLang="en-US" sz="1300">
              <a:latin typeface="ＭＳ Ｐゴシック" panose="020B0600070205080204" pitchFamily="50" charset="-128"/>
              <a:ea typeface="ＭＳ Ｐゴシック" panose="020B0600070205080204" pitchFamily="50" charset="-128"/>
            </a:rPr>
            <a:t>円高い水準となっている。また、対前年度比は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3,299</a:t>
          </a:r>
          <a:r>
            <a:rPr kumimoji="1" lang="ja-JP" altLang="en-US" sz="1300">
              <a:latin typeface="ＭＳ Ｐゴシック" panose="020B0600070205080204" pitchFamily="50" charset="-128"/>
              <a:ea typeface="ＭＳ Ｐゴシック" panose="020B0600070205080204" pitchFamily="50" charset="-128"/>
            </a:rPr>
            <a:t>円の減となっており、これは新型コロナウイルスワクチンの接種回数及び需要減に伴うワクチン個別接種委託料の減などによるものである。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47,081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13,063</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3,170</a:t>
          </a:r>
          <a:r>
            <a:rPr kumimoji="1" lang="ja-JP" altLang="en-US" sz="1300">
              <a:latin typeface="ＭＳ Ｐゴシック" panose="020B0600070205080204" pitchFamily="50" charset="-128"/>
              <a:ea typeface="ＭＳ Ｐゴシック" panose="020B0600070205080204" pitchFamily="50" charset="-128"/>
            </a:rPr>
            <a:t>円の増となっており、これは財政調整基金及び財政健全化基金への積立金の増などによるものである。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144,758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25,293</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2,254</a:t>
          </a:r>
          <a:r>
            <a:rPr kumimoji="1" lang="ja-JP" altLang="en-US" sz="1300">
              <a:latin typeface="ＭＳ Ｐゴシック" panose="020B0600070205080204" pitchFamily="50" charset="-128"/>
              <a:ea typeface="ＭＳ Ｐゴシック" panose="020B0600070205080204" pitchFamily="50" charset="-128"/>
            </a:rPr>
            <a:t>円の減となっており、これは認定こども園建設完了に伴う認定こども園施設整備事業費補助金の減などによるものである。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当初予算は、エネルギー価格や物価の高騰等を背景とした物件費の増などに対し財政調整基金を取り崩して対応する予定であった。しかし、大坂・土方工業用地整備事業特別会計繰入金の増や普通交付税の追加交付等により財政調整基金繰入金を皆減できたことから、実質単年度収支が黒字に転じた。今後は、実質収支額の黒字幅を大きくするとともに、経常経費の増加を抑え、財源確保にも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p>
        <a:p>
          <a:r>
            <a:rPr kumimoji="1" lang="ja-JP" altLang="en-US" sz="1400">
              <a:latin typeface="ＭＳ ゴシック" pitchFamily="49" charset="-128"/>
              <a:ea typeface="ＭＳ ゴシック" pitchFamily="49" charset="-128"/>
            </a:rPr>
            <a:t>水道事業会計は、令和５年度の純利益が家庭用・工場用の使用水量の減などにより減少したことに加え、標準財政規模が大きくなったことから標準財政規模比は対前年度比</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一般会計は、臨時財政対策債発行可能額の減を上回る標準税収入額の増により標準財政規模が大きくなったが、令和５年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月からの子ども医療費無償化等による実質収支の黒字幅減少額が大きかったことから、標準財政規模比は対前年度比</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介護保険特別会計は、給付費関連の実質収支黒字幅が減少していることから標準財政規模比は対前年度比</a:t>
          </a:r>
          <a:r>
            <a:rPr kumimoji="1" lang="en-US" altLang="ja-JP" sz="1400">
              <a:latin typeface="ＭＳ ゴシック" pitchFamily="49" charset="-128"/>
              <a:ea typeface="ＭＳ ゴシック" pitchFamily="49" charset="-128"/>
            </a:rPr>
            <a:t>0.20</a:t>
          </a:r>
          <a:r>
            <a:rPr kumimoji="1" lang="ja-JP" altLang="en-US" sz="1400">
              <a:latin typeface="ＭＳ ゴシック" pitchFamily="49" charset="-128"/>
              <a:ea typeface="ＭＳ ゴシック" pitchFamily="49" charset="-128"/>
            </a:rPr>
            <a:t>ポイント減となった。今後は介護予防に注力することで介護給付費の抑制に努めていく。</a:t>
          </a:r>
        </a:p>
        <a:p>
          <a:r>
            <a:rPr kumimoji="1" lang="ja-JP" altLang="en-US" sz="1400">
              <a:latin typeface="ＭＳ ゴシック" pitchFamily="49" charset="-128"/>
              <a:ea typeface="ＭＳ ゴシック" pitchFamily="49" charset="-128"/>
            </a:rPr>
            <a:t>国民健康保険特別会計は、国民健康保険事業基金繰入金の増などにより、標準財政規模比は対前年度比</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ポイント増となった。今後は国保税の徴収率向上に努めるとともに効率的な運営に努め、さらなる繰入額の抑制を図っていく。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今後も各会計において適正な財政運営に努めたい。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令和５年度は、前年度と比較して普通会計の元利償還金や、公営企業債の元利償還金に対する繰入金が増加したため、実質公債費比率の分子の数値は前年度比</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百万円増加した。普通会計の元利償還金については、旧合併特例債（令和２年度借入）の元金償還開始の影響等を受け</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百万円の増、公営企業債は、公共下水道事業の準元利償還金算入額の増などにより</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今後は、新規発行地方債の抑制に努めるなど、プライマリーバランスの黒字幅を大きくし、実質公債費比率の分子の数値改善を図っていく。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減債基金についてはこれまで積立を行っていない。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令和５年度は、一般会計等に係る地方債現在高の減少に加え、幼保園建設等に係る償還が進んだことに伴う債務負担行為に基づく支出予定額も減少したことで、将来負担額は全体で</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一方、充当可能財源等については、新規地方債借入抑制等に伴い基準財政需要額算入見込額が減少したものの、各種基金の積立による充当可能基金の増や都市計画税の充当可能特定歳入の増により、全体として</a:t>
          </a:r>
          <a:r>
            <a:rPr kumimoji="1" lang="en-US" altLang="ja-JP" sz="1400">
              <a:latin typeface="ＭＳ ゴシック" pitchFamily="49" charset="-128"/>
              <a:ea typeface="ＭＳ ゴシック" pitchFamily="49" charset="-128"/>
            </a:rPr>
            <a:t>631</a:t>
          </a:r>
          <a:r>
            <a:rPr kumimoji="1" lang="ja-JP" altLang="en-US" sz="1400">
              <a:latin typeface="ＭＳ ゴシック" pitchFamily="49" charset="-128"/>
              <a:ea typeface="ＭＳ ゴシック" pitchFamily="49" charset="-128"/>
            </a:rPr>
            <a:t>百万円の増となった。結果、将来負担額の減少及び充当可能財源等の増加により、将来負担比率の分子としては</a:t>
          </a:r>
          <a:r>
            <a:rPr kumimoji="1" lang="en-US" altLang="ja-JP" sz="1400">
              <a:latin typeface="ＭＳ ゴシック" pitchFamily="49" charset="-128"/>
              <a:ea typeface="ＭＳ ゴシック" pitchFamily="49" charset="-128"/>
            </a:rPr>
            <a:t>1,037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今後も、新規発行地方債の抑制に努め将来負担額の減少を図るとともに、計画的に基金への積立を行い充当可能財源を確保することで、将来負担比率の分子の数値改善を図っていく。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百万円、財政健全化基金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百万円の積立が行われ、その他の基金においても、一部を除いて積立てを上回る取崩しがなかったことによるものである。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財政調整基金については、企業誘致等の市税収入増収施策を展開し自主財源の確保に努めることで、市税収入の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％を目処に基金残高を確保したい。また、その他特定目的基金についても、将来を見据えた積立を行うことで、今後起こり得る突発的な財政支出や急激な税収の減などに備えたい。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掛川市を応援するために寄せられた寄附金を活用し、寄附者の思いを実現するための事業に要する経費に充てるために設置した「ふるさと応援基金」や、風水害・地震・津波対策の整備に要する経費に充てるために設置した「地震・津波対策整備基金」、幼稚園・小学校・中学校等の教育施設の整備に要する経費に充てるために設置した「教育施設整備基金」等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令和５年度のその他特定目的基金残高は、前年度と比較して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潮騒の杜事業」などの防災施策実施のために「風水害・地震・津波対策基金」を取り崩したことなどの減額要因に対し、それを上回る令和６・７年度の臨時財政対策債償還金の一部に充てるため交付された普通交付税分の「財政健全化基金」への積立が主な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ついては、小学校及び中学校の再編による需要に対応するため、計画的に取り崩していく予定である。また、「公共施設整備基金」についても、公共施設マネジメントを推進していくなかで発生する再配置に伴う需要等に対応するため、計画的に積立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令和５年度の財政調整基金残高は、前年度と比較して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認定こども園の建設費補助終了等による歳出の減に加え、大坂・土方工業用地整備事業特別会計繰入金の増や普通交付税の追加交付等により、基金を積み増しでき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今後も企業誘致等の市税収入増収施策を展開し、自主財源の確保に努める。また、今後起こり得る突発的な財政支出や急激な税収の減など不測の事態に対応するため、引き続き、市税収入の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％を目処に基金残高の確保に努めていく。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減債基金については、これまで積立を行っていない。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現時点で積立を行う予定はない。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51781934</v>
      </c>
      <c r="BO4" s="358"/>
      <c r="BP4" s="358"/>
      <c r="BQ4" s="358"/>
      <c r="BR4" s="358"/>
      <c r="BS4" s="358"/>
      <c r="BT4" s="358"/>
      <c r="BU4" s="359"/>
      <c r="BV4" s="357">
        <v>53101622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6.8</v>
      </c>
      <c r="CU4" s="364"/>
      <c r="CV4" s="364"/>
      <c r="CW4" s="364"/>
      <c r="CX4" s="364"/>
      <c r="CY4" s="364"/>
      <c r="CZ4" s="364"/>
      <c r="DA4" s="365"/>
      <c r="DB4" s="363">
        <v>7.1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49765530</v>
      </c>
      <c r="BO5" s="395"/>
      <c r="BP5" s="395"/>
      <c r="BQ5" s="395"/>
      <c r="BR5" s="395"/>
      <c r="BS5" s="395"/>
      <c r="BT5" s="395"/>
      <c r="BU5" s="396"/>
      <c r="BV5" s="394">
        <v>50966062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89.2</v>
      </c>
      <c r="CU5" s="392"/>
      <c r="CV5" s="392"/>
      <c r="CW5" s="392"/>
      <c r="CX5" s="392"/>
      <c r="CY5" s="392"/>
      <c r="CZ5" s="392"/>
      <c r="DA5" s="393"/>
      <c r="DB5" s="391">
        <v>86.8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2016404</v>
      </c>
      <c r="BO6" s="395"/>
      <c r="BP6" s="395"/>
      <c r="BQ6" s="395"/>
      <c r="BR6" s="395"/>
      <c r="BS6" s="395"/>
      <c r="BT6" s="395"/>
      <c r="BU6" s="396"/>
      <c r="BV6" s="394">
        <v>2135560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90.4</v>
      </c>
      <c r="CU6" s="432"/>
      <c r="CV6" s="432"/>
      <c r="CW6" s="432"/>
      <c r="CX6" s="432"/>
      <c r="CY6" s="432"/>
      <c r="CZ6" s="432"/>
      <c r="DA6" s="433"/>
      <c r="DB6" s="431">
        <v>88.8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108805</v>
      </c>
      <c r="BO7" s="395"/>
      <c r="BP7" s="395"/>
      <c r="BQ7" s="395"/>
      <c r="BR7" s="395"/>
      <c r="BS7" s="395"/>
      <c r="BT7" s="395"/>
      <c r="BU7" s="396"/>
      <c r="BV7" s="394">
        <v>187606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28028541</v>
      </c>
      <c r="CU7" s="395"/>
      <c r="CV7" s="395"/>
      <c r="CW7" s="395"/>
      <c r="CX7" s="395"/>
      <c r="CY7" s="395"/>
      <c r="CZ7" s="395"/>
      <c r="DA7" s="396"/>
      <c r="DB7" s="394">
        <v>27515216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1907599</v>
      </c>
      <c r="BO8" s="395"/>
      <c r="BP8" s="395"/>
      <c r="BQ8" s="395"/>
      <c r="BR8" s="395"/>
      <c r="BS8" s="395"/>
      <c r="BT8" s="395"/>
      <c r="BU8" s="396"/>
      <c r="BV8" s="394">
        <v>1947954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0.84</v>
      </c>
      <c r="CU8" s="435"/>
      <c r="CV8" s="435"/>
      <c r="CW8" s="435"/>
      <c r="CX8" s="435"/>
      <c r="CY8" s="435"/>
      <c r="CZ8" s="435"/>
      <c r="DA8" s="436"/>
      <c r="DB8" s="434">
        <v>0.86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114954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-40355</v>
      </c>
      <c r="BO9" s="395"/>
      <c r="BP9" s="395"/>
      <c r="BQ9" s="395"/>
      <c r="BR9" s="395"/>
      <c r="BS9" s="395"/>
      <c r="BT9" s="395"/>
      <c r="BU9" s="396"/>
      <c r="BV9" s="394">
        <v>-264043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15.1</v>
      </c>
      <c r="CU9" s="392"/>
      <c r="CV9" s="392"/>
      <c r="CW9" s="392"/>
      <c r="CX9" s="392"/>
      <c r="CY9" s="392"/>
      <c r="CZ9" s="392"/>
      <c r="DA9" s="393"/>
      <c r="DB9" s="391">
        <v>15.1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114602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375368</v>
      </c>
      <c r="BO10" s="395"/>
      <c r="BP10" s="395"/>
      <c r="BQ10" s="395"/>
      <c r="BR10" s="395"/>
      <c r="BS10" s="395"/>
      <c r="BT10" s="395"/>
      <c r="BU10" s="396"/>
      <c r="BV10" s="394">
        <v>27250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115419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110404</v>
      </c>
      <c r="S13" s="479"/>
      <c r="T13" s="479"/>
      <c r="U13" s="479"/>
      <c r="V13" s="480"/>
      <c r="W13" s="410" t="s">
        <v>131</v>
      </c>
      <c r="X13" s="411"/>
      <c r="Y13" s="411"/>
      <c r="Z13" s="411"/>
      <c r="AA13" s="411"/>
      <c r="AB13" s="401"/>
      <c r="AC13" s="445">
        <v>3517</v>
      </c>
      <c r="AD13" s="446"/>
      <c r="AE13" s="446"/>
      <c r="AF13" s="446"/>
      <c r="AG13" s="488"/>
      <c r="AH13" s="445">
        <v>4220</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335013</v>
      </c>
      <c r="BO13" s="395"/>
      <c r="BP13" s="395"/>
      <c r="BQ13" s="395"/>
      <c r="BR13" s="395"/>
      <c r="BS13" s="395"/>
      <c r="BT13" s="395"/>
      <c r="BU13" s="396"/>
      <c r="BV13" s="394">
        <v>-236793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7.9</v>
      </c>
      <c r="CU13" s="392"/>
      <c r="CV13" s="392"/>
      <c r="CW13" s="392"/>
      <c r="CX13" s="392"/>
      <c r="CY13" s="392"/>
      <c r="CZ13" s="392"/>
      <c r="DA13" s="393"/>
      <c r="DB13" s="391">
        <v>7.6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115873</v>
      </c>
      <c r="S14" s="479"/>
      <c r="T14" s="479"/>
      <c r="U14" s="479"/>
      <c r="V14" s="480"/>
      <c r="W14" s="384"/>
      <c r="X14" s="385"/>
      <c r="Y14" s="385"/>
      <c r="Z14" s="385"/>
      <c r="AA14" s="385"/>
      <c r="AB14" s="374"/>
      <c r="AC14" s="481">
        <v>6</v>
      </c>
      <c r="AD14" s="482"/>
      <c r="AE14" s="482"/>
      <c r="AF14" s="482"/>
      <c r="AG14" s="483"/>
      <c r="AH14" s="481">
        <v>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15.6</v>
      </c>
      <c r="CU14" s="493"/>
      <c r="CV14" s="493"/>
      <c r="CW14" s="493"/>
      <c r="CX14" s="493"/>
      <c r="CY14" s="493"/>
      <c r="CZ14" s="493"/>
      <c r="DA14" s="494"/>
      <c r="DB14" s="492">
        <v>20.399999999999999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111225</v>
      </c>
      <c r="S15" s="479"/>
      <c r="T15" s="479"/>
      <c r="U15" s="479"/>
      <c r="V15" s="480"/>
      <c r="W15" s="410" t="s">
        <v>137</v>
      </c>
      <c r="X15" s="411"/>
      <c r="Y15" s="411"/>
      <c r="Z15" s="411"/>
      <c r="AA15" s="411"/>
      <c r="AB15" s="401"/>
      <c r="AC15" s="445">
        <v>23825</v>
      </c>
      <c r="AD15" s="446"/>
      <c r="AE15" s="446"/>
      <c r="AF15" s="446"/>
      <c r="AG15" s="488"/>
      <c r="AH15" s="445">
        <v>24284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18915289</v>
      </c>
      <c r="BO15" s="358"/>
      <c r="BP15" s="358"/>
      <c r="BQ15" s="358"/>
      <c r="BR15" s="358"/>
      <c r="BS15" s="358"/>
      <c r="BT15" s="358"/>
      <c r="BU15" s="359"/>
      <c r="BV15" s="357">
        <v>18378258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40.299999999999997</v>
      </c>
      <c r="AD16" s="482"/>
      <c r="AE16" s="482"/>
      <c r="AF16" s="482"/>
      <c r="AG16" s="483"/>
      <c r="AH16" s="481">
        <v>40.299999999999997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22636177</v>
      </c>
      <c r="BO16" s="395"/>
      <c r="BP16" s="395"/>
      <c r="BQ16" s="395"/>
      <c r="BR16" s="395"/>
      <c r="BS16" s="395"/>
      <c r="BT16" s="395"/>
      <c r="BU16" s="396"/>
      <c r="BV16" s="394">
        <v>21909329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31736</v>
      </c>
      <c r="AD17" s="446"/>
      <c r="AE17" s="446"/>
      <c r="AF17" s="446"/>
      <c r="AG17" s="488"/>
      <c r="AH17" s="445">
        <v>31729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24034912</v>
      </c>
      <c r="BO17" s="395"/>
      <c r="BP17" s="395"/>
      <c r="BQ17" s="395"/>
      <c r="BR17" s="395"/>
      <c r="BS17" s="395"/>
      <c r="BT17" s="395"/>
      <c r="BU17" s="396"/>
      <c r="BV17" s="394">
        <v>23345993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265.69</v>
      </c>
      <c r="M18" s="518"/>
      <c r="N18" s="518"/>
      <c r="O18" s="518"/>
      <c r="P18" s="518"/>
      <c r="Q18" s="518"/>
      <c r="R18" s="519"/>
      <c r="S18" s="519"/>
      <c r="T18" s="519"/>
      <c r="U18" s="519"/>
      <c r="V18" s="520"/>
      <c r="W18" s="412"/>
      <c r="X18" s="413"/>
      <c r="Y18" s="413"/>
      <c r="Z18" s="413"/>
      <c r="AA18" s="413"/>
      <c r="AB18" s="404"/>
      <c r="AC18" s="521">
        <v>53.7</v>
      </c>
      <c r="AD18" s="522"/>
      <c r="AE18" s="522"/>
      <c r="AF18" s="522"/>
      <c r="AG18" s="523"/>
      <c r="AH18" s="521">
        <v>52.7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25114426</v>
      </c>
      <c r="BO18" s="395"/>
      <c r="BP18" s="395"/>
      <c r="BQ18" s="395"/>
      <c r="BR18" s="395"/>
      <c r="BS18" s="395"/>
      <c r="BT18" s="395"/>
      <c r="BU18" s="396"/>
      <c r="BV18" s="394">
        <v>24454690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433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35301735</v>
      </c>
      <c r="BO19" s="395"/>
      <c r="BP19" s="395"/>
      <c r="BQ19" s="395"/>
      <c r="BR19" s="395"/>
      <c r="BS19" s="395"/>
      <c r="BT19" s="395"/>
      <c r="BU19" s="396"/>
      <c r="BV19" s="394">
        <v>34032684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43770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40605103</v>
      </c>
      <c r="BO22" s="358"/>
      <c r="BP22" s="358"/>
      <c r="BQ22" s="358"/>
      <c r="BR22" s="358"/>
      <c r="BS22" s="358"/>
      <c r="BT22" s="358"/>
      <c r="BU22" s="359"/>
      <c r="BV22" s="357">
        <v>43668878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26962008</v>
      </c>
      <c r="BO23" s="395"/>
      <c r="BP23" s="395"/>
      <c r="BQ23" s="395"/>
      <c r="BR23" s="395"/>
      <c r="BS23" s="395"/>
      <c r="BT23" s="395"/>
      <c r="BU23" s="396"/>
      <c r="BV23" s="394">
        <v>29345429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9110</v>
      </c>
      <c r="R24" s="446"/>
      <c r="S24" s="446"/>
      <c r="T24" s="446"/>
      <c r="U24" s="446"/>
      <c r="V24" s="488"/>
      <c r="W24" s="540"/>
      <c r="X24" s="541"/>
      <c r="Y24" s="542"/>
      <c r="Z24" s="444" t="s">
        <v>162</v>
      </c>
      <c r="AA24" s="424"/>
      <c r="AB24" s="424"/>
      <c r="AC24" s="424"/>
      <c r="AD24" s="424"/>
      <c r="AE24" s="424"/>
      <c r="AF24" s="424"/>
      <c r="AG24" s="425"/>
      <c r="AH24" s="445">
        <v>661</v>
      </c>
      <c r="AI24" s="446"/>
      <c r="AJ24" s="446"/>
      <c r="AK24" s="446"/>
      <c r="AL24" s="488"/>
      <c r="AM24" s="445">
        <v>2136352</v>
      </c>
      <c r="AN24" s="446"/>
      <c r="AO24" s="446"/>
      <c r="AP24" s="446"/>
      <c r="AQ24" s="446"/>
      <c r="AR24" s="488"/>
      <c r="AS24" s="445">
        <v>3232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20846430</v>
      </c>
      <c r="BO24" s="395"/>
      <c r="BP24" s="395"/>
      <c r="BQ24" s="395"/>
      <c r="BR24" s="395"/>
      <c r="BS24" s="395"/>
      <c r="BT24" s="395"/>
      <c r="BU24" s="396"/>
      <c r="BV24" s="394">
        <v>22327406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7340</v>
      </c>
      <c r="R25" s="446"/>
      <c r="S25" s="446"/>
      <c r="T25" s="446"/>
      <c r="U25" s="446"/>
      <c r="V25" s="488"/>
      <c r="W25" s="540"/>
      <c r="X25" s="541"/>
      <c r="Y25" s="542"/>
      <c r="Z25" s="444" t="s">
        <v>165</v>
      </c>
      <c r="AA25" s="424"/>
      <c r="AB25" s="424"/>
      <c r="AC25" s="424"/>
      <c r="AD25" s="424"/>
      <c r="AE25" s="424"/>
      <c r="AF25" s="424"/>
      <c r="AG25" s="425"/>
      <c r="AH25" s="445">
        <v>117</v>
      </c>
      <c r="AI25" s="446"/>
      <c r="AJ25" s="446"/>
      <c r="AK25" s="446"/>
      <c r="AL25" s="488"/>
      <c r="AM25" s="445">
        <v>369954</v>
      </c>
      <c r="AN25" s="446"/>
      <c r="AO25" s="446"/>
      <c r="AP25" s="446"/>
      <c r="AQ25" s="446"/>
      <c r="AR25" s="488"/>
      <c r="AS25" s="445">
        <v>3162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11302643</v>
      </c>
      <c r="BO25" s="358"/>
      <c r="BP25" s="358"/>
      <c r="BQ25" s="358"/>
      <c r="BR25" s="358"/>
      <c r="BS25" s="358"/>
      <c r="BT25" s="358"/>
      <c r="BU25" s="359"/>
      <c r="BV25" s="357">
        <v>10840313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6770</v>
      </c>
      <c r="R26" s="446"/>
      <c r="S26" s="446"/>
      <c r="T26" s="446"/>
      <c r="U26" s="446"/>
      <c r="V26" s="488"/>
      <c r="W26" s="540"/>
      <c r="X26" s="541"/>
      <c r="Y26" s="542"/>
      <c r="Z26" s="444" t="s">
        <v>168</v>
      </c>
      <c r="AA26" s="546"/>
      <c r="AB26" s="546"/>
      <c r="AC26" s="546"/>
      <c r="AD26" s="546"/>
      <c r="AE26" s="546"/>
      <c r="AF26" s="546"/>
      <c r="AG26" s="547"/>
      <c r="AH26" s="445">
        <v>15</v>
      </c>
      <c r="AI26" s="446"/>
      <c r="AJ26" s="446"/>
      <c r="AK26" s="446"/>
      <c r="AL26" s="488"/>
      <c r="AM26" s="445">
        <v>49455</v>
      </c>
      <c r="AN26" s="446"/>
      <c r="AO26" s="446"/>
      <c r="AP26" s="446"/>
      <c r="AQ26" s="446"/>
      <c r="AR26" s="488"/>
      <c r="AS26" s="445">
        <v>3297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4950</v>
      </c>
      <c r="R27" s="446"/>
      <c r="S27" s="446"/>
      <c r="T27" s="446"/>
      <c r="U27" s="446"/>
      <c r="V27" s="488"/>
      <c r="W27" s="540"/>
      <c r="X27" s="541"/>
      <c r="Y27" s="542"/>
      <c r="Z27" s="444" t="s">
        <v>171</v>
      </c>
      <c r="AA27" s="424"/>
      <c r="AB27" s="424"/>
      <c r="AC27" s="424"/>
      <c r="AD27" s="424"/>
      <c r="AE27" s="424"/>
      <c r="AF27" s="424"/>
      <c r="AG27" s="425"/>
      <c r="AH27" s="445">
        <v>50</v>
      </c>
      <c r="AI27" s="446"/>
      <c r="AJ27" s="446"/>
      <c r="AK27" s="446"/>
      <c r="AL27" s="488"/>
      <c r="AM27" s="445">
        <v>177108</v>
      </c>
      <c r="AN27" s="446"/>
      <c r="AO27" s="446"/>
      <c r="AP27" s="446"/>
      <c r="AQ27" s="446"/>
      <c r="AR27" s="488"/>
      <c r="AS27" s="445">
        <v>3542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1728210</v>
      </c>
      <c r="BO27" s="514"/>
      <c r="BP27" s="514"/>
      <c r="BQ27" s="514"/>
      <c r="BR27" s="514"/>
      <c r="BS27" s="514"/>
      <c r="BT27" s="514"/>
      <c r="BU27" s="515"/>
      <c r="BV27" s="513">
        <v>1727417</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4350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3913925</v>
      </c>
      <c r="BO28" s="358"/>
      <c r="BP28" s="358"/>
      <c r="BQ28" s="358"/>
      <c r="BR28" s="358"/>
      <c r="BS28" s="358"/>
      <c r="BT28" s="358"/>
      <c r="BU28" s="359"/>
      <c r="BV28" s="357">
        <v>3538557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19</v>
      </c>
      <c r="M29" s="446"/>
      <c r="N29" s="446"/>
      <c r="O29" s="446"/>
      <c r="P29" s="488"/>
      <c r="Q29" s="445">
        <v>4110</v>
      </c>
      <c r="R29" s="446"/>
      <c r="S29" s="446"/>
      <c r="T29" s="446"/>
      <c r="U29" s="446"/>
      <c r="V29" s="488"/>
      <c r="W29" s="543"/>
      <c r="X29" s="544"/>
      <c r="Y29" s="545"/>
      <c r="Z29" s="444" t="s">
        <v>177</v>
      </c>
      <c r="AA29" s="424"/>
      <c r="AB29" s="424"/>
      <c r="AC29" s="424"/>
      <c r="AD29" s="424"/>
      <c r="AE29" s="424"/>
      <c r="AF29" s="424"/>
      <c r="AG29" s="425"/>
      <c r="AH29" s="445">
        <v>711</v>
      </c>
      <c r="AI29" s="446"/>
      <c r="AJ29" s="446"/>
      <c r="AK29" s="446"/>
      <c r="AL29" s="488"/>
      <c r="AM29" s="445">
        <v>2313460</v>
      </c>
      <c r="AN29" s="446"/>
      <c r="AO29" s="446"/>
      <c r="AP29" s="446"/>
      <c r="AQ29" s="446"/>
      <c r="AR29" s="488"/>
      <c r="AS29" s="445">
        <v>3254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101.4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3934174</v>
      </c>
      <c r="BO30" s="514"/>
      <c r="BP30" s="514"/>
      <c r="BQ30" s="514"/>
      <c r="BR30" s="514"/>
      <c r="BS30" s="514"/>
      <c r="BT30" s="514"/>
      <c r="BU30" s="515"/>
      <c r="BV30" s="513">
        <v>3780462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IF('各会計、関係団体の財政状況及び健全化判断比率'!B36="","",'各会計、関係団体の財政状況及び健全化判断比率'!B36)</f>
        <v>大坂・土方工業用地整備事業特別会計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小笠老人ホーム施設組合</v>
      </c>
      <c r="BZ34" s="585"/>
      <c r="CA34" s="585"/>
      <c r="CB34" s="585"/>
      <c r="CC34" s="585"/>
      <c r="CD34" s="585"/>
      <c r="CE34" s="585"/>
      <c r="CF34" s="585"/>
      <c r="CG34" s="585"/>
      <c r="CH34" s="585"/>
      <c r="CI34" s="585"/>
      <c r="CJ34" s="585"/>
      <c r="CK34" s="585"/>
      <c r="CL34" s="585"/>
      <c r="CM34" s="585"/>
      <c r="CN34" s="175"/>
      <c r="CO34" s="584">
        <f>IF(CQ34="","",MAX(C34:D43,U34:V43,AM34:AN43,BE34:BF43,BW34:BX43)+1)</f>
        <v>23</v>
      </c>
      <c r="CP34" s="584"/>
      <c r="CQ34" s="585" t="str">
        <f>IF('各会計、関係団体の財政状況及び健全化判断比率'!BS7="","",'各会計、関係団体の財政状況及び健全化判断比率'!BS7)</f>
        <v>大東マリーナ</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公共用地取得特別会計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簡易水道事業会計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東遠広域施設組合</v>
      </c>
      <c r="BZ35" s="585"/>
      <c r="CA35" s="585"/>
      <c r="CB35" s="585"/>
      <c r="CC35" s="585"/>
      <c r="CD35" s="585"/>
      <c r="CE35" s="585"/>
      <c r="CF35" s="585"/>
      <c r="CG35" s="585"/>
      <c r="CH35" s="585"/>
      <c r="CI35" s="585"/>
      <c r="CJ35" s="585"/>
      <c r="CK35" s="585"/>
      <c r="CL35" s="585"/>
      <c r="CM35" s="585"/>
      <c r="CN35" s="175"/>
      <c r="CO35" s="584">
        <f t="shared" ref="CO35:CO43" si="3">IF(CQ35="","",CO34+1)</f>
        <v>24</v>
      </c>
      <c r="CP35" s="584"/>
      <c r="CQ35" s="585" t="str">
        <f>IF('各会計、関係団体の財政状況及び健全化判断比率'!BS8="","",'各会計、関係団体の財政状況及び健全化判断比率'!BS8)</f>
        <v>かけがわ報徳パワー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掛川駅周辺施設管理特別会計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後期高齢者医療保険特別会計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IF('各会計、関係団体の財政状況及び健全化判断比率'!B33="","",'各会計、関係団体の財政状況及び健全化判断比率'!B33)</f>
        <v>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東遠学園組合</v>
      </c>
      <c r="BZ36" s="585"/>
      <c r="CA36" s="585"/>
      <c r="CB36" s="585"/>
      <c r="CC36" s="585"/>
      <c r="CD36" s="585"/>
      <c r="CE36" s="585"/>
      <c r="CF36" s="585"/>
      <c r="CG36" s="585"/>
      <c r="CH36" s="585"/>
      <c r="CI36" s="585"/>
      <c r="CJ36" s="585"/>
      <c r="CK36" s="585"/>
      <c r="CL36" s="585"/>
      <c r="CM36" s="585"/>
      <c r="CN36" s="175"/>
      <c r="CO36" s="584">
        <f t="shared" si="3"/>
        <v>25</v>
      </c>
      <c r="CP36" s="584"/>
      <c r="CQ36" s="585" t="str">
        <f>IF('各会計、関係団体の財政状況及び健全化判断比率'!BS9="","",'各会計、関係団体の財政状況及び健全化判断比率'!BS9)</f>
        <v>これっしかどころ</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IF('各会計、関係団体の財政状況及び健全化判断比率'!B34="","",'各会計、関係団体の財政状況及び健全化判断比率'!B34)</f>
        <v>農業集落排水事業会計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東遠地区聖苑組合</v>
      </c>
      <c r="BZ37" s="585"/>
      <c r="CA37" s="585"/>
      <c r="CB37" s="585"/>
      <c r="CC37" s="585"/>
      <c r="CD37" s="585"/>
      <c r="CE37" s="585"/>
      <c r="CF37" s="585"/>
      <c r="CG37" s="585"/>
      <c r="CH37" s="585"/>
      <c r="CI37" s="585"/>
      <c r="CJ37" s="585"/>
      <c r="CK37" s="585"/>
      <c r="CL37" s="585"/>
      <c r="CM37" s="585"/>
      <c r="CN37" s="175"/>
      <c r="CO37" s="584">
        <f t="shared" si="3"/>
        <v>26</v>
      </c>
      <c r="CP37" s="584"/>
      <c r="CQ37" s="585" t="str">
        <f>IF('各会計、関係団体の財政状況及び健全化判断比率'!BS10="","",'各会計、関係団体の財政状況及び健全化判断比率'!BS10)</f>
        <v>掛川市土地開発公社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11</v>
      </c>
      <c r="AN38" s="584"/>
      <c r="AO38" s="585" t="str">
        <f>IF('各会計、関係団体の財政状況及び健全化判断比率'!B35="","",'各会計、関係団体の財政状況及び健全化判断比率'!B35)</f>
        <v>浄化槽市町村設置推進事業会計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中東遠看護専門学校組合</v>
      </c>
      <c r="BZ38" s="585"/>
      <c r="CA38" s="585"/>
      <c r="CB38" s="585"/>
      <c r="CC38" s="585"/>
      <c r="CD38" s="585"/>
      <c r="CE38" s="585"/>
      <c r="CF38" s="585"/>
      <c r="CG38" s="585"/>
      <c r="CH38" s="585"/>
      <c r="CI38" s="585"/>
      <c r="CJ38" s="585"/>
      <c r="CK38" s="585"/>
      <c r="CL38" s="585"/>
      <c r="CM38" s="585"/>
      <c r="CN38" s="175"/>
      <c r="CO38" s="584">
        <f t="shared" si="3"/>
        <v>27</v>
      </c>
      <c r="CP38" s="584"/>
      <c r="CQ38" s="585" t="str">
        <f>IF('各会計、関係団体の財政状況及び健全化判断比率'!BS11="","",'各会計、関係団体の財政状況及び健全化判断比率'!BS11)</f>
        <v>かけがわ街づくり</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18</v>
      </c>
      <c r="BX39" s="584"/>
      <c r="BY39" s="585" t="str">
        <f>IF('各会計、関係団体の財政状況及び健全化判断比率'!B73="","",'各会計、関係団体の財政状況及び健全化判断比率'!B73)</f>
        <v>掛川市・菊川市衛生施設組合</v>
      </c>
      <c r="BZ39" s="585"/>
      <c r="CA39" s="585"/>
      <c r="CB39" s="585"/>
      <c r="CC39" s="585"/>
      <c r="CD39" s="585"/>
      <c r="CE39" s="585"/>
      <c r="CF39" s="585"/>
      <c r="CG39" s="585"/>
      <c r="CH39" s="585"/>
      <c r="CI39" s="585"/>
      <c r="CJ39" s="585"/>
      <c r="CK39" s="585"/>
      <c r="CL39" s="585"/>
      <c r="CM39" s="585"/>
      <c r="CN39" s="175"/>
      <c r="CO39" s="584">
        <f t="shared" si="3"/>
        <v>28</v>
      </c>
      <c r="CP39" s="584"/>
      <c r="CQ39" s="585" t="str">
        <f>IF('各会計、関係団体の財政状況及び健全化判断比率'!BS12="","",'各会計、関係団体の財政状況及び健全化判断比率'!BS12)</f>
        <v>中東遠タスクフォースセンター</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19</v>
      </c>
      <c r="BX40" s="584"/>
      <c r="BY40" s="585" t="str">
        <f>IF('各会計、関係団体の財政状況及び健全化判断比率'!B74="","",'各会計、関係団体の財政状況及び健全化判断比率'!B74)</f>
        <v>静岡県後期高齢者医療広域連合</v>
      </c>
      <c r="BZ40" s="585"/>
      <c r="CA40" s="585"/>
      <c r="CB40" s="585"/>
      <c r="CC40" s="585"/>
      <c r="CD40" s="585"/>
      <c r="CE40" s="585"/>
      <c r="CF40" s="585"/>
      <c r="CG40" s="585"/>
      <c r="CH40" s="585"/>
      <c r="CI40" s="585"/>
      <c r="CJ40" s="585"/>
      <c r="CK40" s="585"/>
      <c r="CL40" s="585"/>
      <c r="CM40" s="585"/>
      <c r="CN40" s="175"/>
      <c r="CO40" s="584">
        <f t="shared" si="3"/>
        <v>29</v>
      </c>
      <c r="CP40" s="584"/>
      <c r="CQ40" s="585" t="str">
        <f>IF('各会計、関係団体の財政状況及び健全化判断比率'!BS13="","",'各会計、関係団体の財政状況及び健全化判断比率'!BS13)</f>
        <v>小笠掛川勤労者福祉サービスセンター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20</v>
      </c>
      <c r="BX41" s="584"/>
      <c r="BY41" s="585" t="str">
        <f>IF('各会計、関係団体の財政状況及び健全化判断比率'!B75="","",'各会計、関係団体の財政状況及び健全化判断比率'!B75)</f>
        <v>静岡地方税滞納整理機構</v>
      </c>
      <c r="BZ41" s="585"/>
      <c r="CA41" s="585"/>
      <c r="CB41" s="585"/>
      <c r="CC41" s="585"/>
      <c r="CD41" s="585"/>
      <c r="CE41" s="585"/>
      <c r="CF41" s="585"/>
      <c r="CG41" s="585"/>
      <c r="CH41" s="585"/>
      <c r="CI41" s="585"/>
      <c r="CJ41" s="585"/>
      <c r="CK41" s="585"/>
      <c r="CL41" s="585"/>
      <c r="CM41" s="585"/>
      <c r="CN41" s="175"/>
      <c r="CO41" s="584">
        <f t="shared" si="3"/>
        <v>30</v>
      </c>
      <c r="CP41" s="584"/>
      <c r="CQ41" s="585" t="str">
        <f>IF('各会計、関係団体の財政状況及び健全化判断比率'!BS14="","",'各会計、関係団体の財政状況及び健全化判断比率'!BS14)</f>
        <v>森の都ならここ</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21</v>
      </c>
      <c r="BX42" s="584"/>
      <c r="BY42" s="585" t="str">
        <f>IF('各会計、関係団体の財政状況及び健全化判断比率'!B76="","",'各会計、関係団体の財政状況及び健全化判断比率'!B76)</f>
        <v>静岡県後期高齢者医療広域連合（事業会計分）</v>
      </c>
      <c r="BZ42" s="585"/>
      <c r="CA42" s="585"/>
      <c r="CB42" s="585"/>
      <c r="CC42" s="585"/>
      <c r="CD42" s="585"/>
      <c r="CE42" s="585"/>
      <c r="CF42" s="585"/>
      <c r="CG42" s="585"/>
      <c r="CH42" s="585"/>
      <c r="CI42" s="585"/>
      <c r="CJ42" s="585"/>
      <c r="CK42" s="585"/>
      <c r="CL42" s="585"/>
      <c r="CM42" s="585"/>
      <c r="CN42" s="175"/>
      <c r="CO42" s="584">
        <f t="shared" si="3"/>
        <v>31</v>
      </c>
      <c r="CP42" s="584"/>
      <c r="CQ42" s="585" t="str">
        <f>IF('各会計、関係団体の財政状況及び健全化判断比率'!BS15="","",'各会計、関係団体の財政状況及び健全化判断比率'!BS15)</f>
        <v>掛川市文化財団</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22</v>
      </c>
      <c r="BX43" s="584"/>
      <c r="BY43" s="585" t="str">
        <f>IF('各会計、関係団体の財政状況及び健全化判断比率'!B77="","",'各会計、関係団体の財政状況及び健全化判断比率'!B77)</f>
        <v>東遠工業用水道企業団</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fMSuT5MuTPGu6N7avGx/DASPIFTrAxYyPbtULkTkWLsp8Qz6IZhTa1aSOyK+bL/dTzww/Y3YzaV/velOxe5hxA==" saltValue="m+p/KPd25KRbgpEdUyAC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21158530</v>
      </c>
      <c r="S5" s="600"/>
      <c r="T5" s="600"/>
      <c r="U5" s="600"/>
      <c r="V5" s="600"/>
      <c r="W5" s="600"/>
      <c r="X5" s="600"/>
      <c r="Y5" s="601"/>
      <c r="Z5" s="602">
        <v>40.9</v>
      </c>
      <c r="AA5" s="602"/>
      <c r="AB5" s="602"/>
      <c r="AC5" s="602"/>
      <c r="AD5" s="603">
        <v>19485055</v>
      </c>
      <c r="AE5" s="603"/>
      <c r="AF5" s="603"/>
      <c r="AG5" s="603"/>
      <c r="AH5" s="603"/>
      <c r="AI5" s="603"/>
      <c r="AJ5" s="603"/>
      <c r="AK5" s="603"/>
      <c r="AL5" s="604">
        <v>70.099999999999994</v>
      </c>
      <c r="AM5" s="605"/>
      <c r="AN5" s="605"/>
      <c r="AO5" s="606"/>
      <c r="AP5" s="596" t="s">
        <v>216</v>
      </c>
      <c r="AQ5" s="597"/>
      <c r="AR5" s="597"/>
      <c r="AS5" s="597"/>
      <c r="AT5" s="597"/>
      <c r="AU5" s="597"/>
      <c r="AV5" s="597"/>
      <c r="AW5" s="597"/>
      <c r="AX5" s="597"/>
      <c r="AY5" s="597"/>
      <c r="AZ5" s="597"/>
      <c r="BA5" s="597"/>
      <c r="BB5" s="597"/>
      <c r="BC5" s="597"/>
      <c r="BD5" s="597"/>
      <c r="BE5" s="597"/>
      <c r="BF5" s="598"/>
      <c r="BG5" s="610">
        <v>19459222</v>
      </c>
      <c r="BH5" s="611"/>
      <c r="BI5" s="611"/>
      <c r="BJ5" s="611"/>
      <c r="BK5" s="611"/>
      <c r="BL5" s="611"/>
      <c r="BM5" s="611"/>
      <c r="BN5" s="612"/>
      <c r="BO5" s="613">
        <v>92</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564631</v>
      </c>
      <c r="S6" s="611"/>
      <c r="T6" s="611"/>
      <c r="U6" s="611"/>
      <c r="V6" s="611"/>
      <c r="W6" s="611"/>
      <c r="X6" s="611"/>
      <c r="Y6" s="612"/>
      <c r="Z6" s="613">
        <v>1.1000000000000001</v>
      </c>
      <c r="AA6" s="613"/>
      <c r="AB6" s="613"/>
      <c r="AC6" s="613"/>
      <c r="AD6" s="614">
        <v>564631</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19459222</v>
      </c>
      <c r="BH6" s="611"/>
      <c r="BI6" s="611"/>
      <c r="BJ6" s="611"/>
      <c r="BK6" s="611"/>
      <c r="BL6" s="611"/>
      <c r="BM6" s="611"/>
      <c r="BN6" s="612"/>
      <c r="BO6" s="613">
        <v>92</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268145</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268145</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7347</v>
      </c>
      <c r="S7" s="611"/>
      <c r="T7" s="611"/>
      <c r="U7" s="611"/>
      <c r="V7" s="611"/>
      <c r="W7" s="611"/>
      <c r="X7" s="611"/>
      <c r="Y7" s="612"/>
      <c r="Z7" s="613">
        <v>0</v>
      </c>
      <c r="AA7" s="613"/>
      <c r="AB7" s="613"/>
      <c r="AC7" s="613"/>
      <c r="AD7" s="614">
        <v>7347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8417142</v>
      </c>
      <c r="BH7" s="611"/>
      <c r="BI7" s="611"/>
      <c r="BJ7" s="611"/>
      <c r="BK7" s="611"/>
      <c r="BL7" s="611"/>
      <c r="BM7" s="611"/>
      <c r="BN7" s="612"/>
      <c r="BO7" s="613">
        <v>39.799999999999997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5434010</v>
      </c>
      <c r="CS7" s="611"/>
      <c r="CT7" s="611"/>
      <c r="CU7" s="611"/>
      <c r="CV7" s="611"/>
      <c r="CW7" s="611"/>
      <c r="CX7" s="611"/>
      <c r="CY7" s="612"/>
      <c r="CZ7" s="613">
        <v>10.9</v>
      </c>
      <c r="DA7" s="613"/>
      <c r="DB7" s="613"/>
      <c r="DC7" s="613"/>
      <c r="DD7" s="619">
        <v>139754</v>
      </c>
      <c r="DE7" s="611"/>
      <c r="DF7" s="611"/>
      <c r="DG7" s="611"/>
      <c r="DH7" s="611"/>
      <c r="DI7" s="611"/>
      <c r="DJ7" s="611"/>
      <c r="DK7" s="611"/>
      <c r="DL7" s="611"/>
      <c r="DM7" s="611"/>
      <c r="DN7" s="611"/>
      <c r="DO7" s="611"/>
      <c r="DP7" s="612"/>
      <c r="DQ7" s="619">
        <v>4809707</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113762</v>
      </c>
      <c r="S8" s="611"/>
      <c r="T8" s="611"/>
      <c r="U8" s="611"/>
      <c r="V8" s="611"/>
      <c r="W8" s="611"/>
      <c r="X8" s="611"/>
      <c r="Y8" s="612"/>
      <c r="Z8" s="613">
        <v>0.2</v>
      </c>
      <c r="AA8" s="613"/>
      <c r="AB8" s="613"/>
      <c r="AC8" s="613"/>
      <c r="AD8" s="614">
        <v>113762</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228749</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16707836</v>
      </c>
      <c r="CS8" s="611"/>
      <c r="CT8" s="611"/>
      <c r="CU8" s="611"/>
      <c r="CV8" s="611"/>
      <c r="CW8" s="611"/>
      <c r="CX8" s="611"/>
      <c r="CY8" s="612"/>
      <c r="CZ8" s="613">
        <v>33.6</v>
      </c>
      <c r="DA8" s="613"/>
      <c r="DB8" s="613"/>
      <c r="DC8" s="613"/>
      <c r="DD8" s="619">
        <v>171313</v>
      </c>
      <c r="DE8" s="611"/>
      <c r="DF8" s="611"/>
      <c r="DG8" s="611"/>
      <c r="DH8" s="611"/>
      <c r="DI8" s="611"/>
      <c r="DJ8" s="611"/>
      <c r="DK8" s="611"/>
      <c r="DL8" s="611"/>
      <c r="DM8" s="611"/>
      <c r="DN8" s="611"/>
      <c r="DO8" s="611"/>
      <c r="DP8" s="612"/>
      <c r="DQ8" s="619">
        <v>8580064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184036</v>
      </c>
      <c r="S9" s="611"/>
      <c r="T9" s="611"/>
      <c r="U9" s="611"/>
      <c r="V9" s="611"/>
      <c r="W9" s="611"/>
      <c r="X9" s="611"/>
      <c r="Y9" s="612"/>
      <c r="Z9" s="613">
        <v>0.4</v>
      </c>
      <c r="AA9" s="613"/>
      <c r="AB9" s="613"/>
      <c r="AC9" s="613"/>
      <c r="AD9" s="614">
        <v>184036</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6621624</v>
      </c>
      <c r="BH9" s="611"/>
      <c r="BI9" s="611"/>
      <c r="BJ9" s="611"/>
      <c r="BK9" s="611"/>
      <c r="BL9" s="611"/>
      <c r="BM9" s="611"/>
      <c r="BN9" s="612"/>
      <c r="BO9" s="613">
        <v>31.3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5274121</v>
      </c>
      <c r="CS9" s="611"/>
      <c r="CT9" s="611"/>
      <c r="CU9" s="611"/>
      <c r="CV9" s="611"/>
      <c r="CW9" s="611"/>
      <c r="CX9" s="611"/>
      <c r="CY9" s="612"/>
      <c r="CZ9" s="613">
        <v>10.6</v>
      </c>
      <c r="DA9" s="613"/>
      <c r="DB9" s="613"/>
      <c r="DC9" s="613"/>
      <c r="DD9" s="619">
        <v>229818</v>
      </c>
      <c r="DE9" s="611"/>
      <c r="DF9" s="611"/>
      <c r="DG9" s="611"/>
      <c r="DH9" s="611"/>
      <c r="DI9" s="611"/>
      <c r="DJ9" s="611"/>
      <c r="DK9" s="611"/>
      <c r="DL9" s="611"/>
      <c r="DM9" s="611"/>
      <c r="DN9" s="611"/>
      <c r="DO9" s="611"/>
      <c r="DP9" s="612"/>
      <c r="DQ9" s="619">
        <v>4424308</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402051</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1560410</v>
      </c>
      <c r="CS10" s="611"/>
      <c r="CT10" s="611"/>
      <c r="CU10" s="611"/>
      <c r="CV10" s="611"/>
      <c r="CW10" s="611"/>
      <c r="CX10" s="611"/>
      <c r="CY10" s="612"/>
      <c r="CZ10" s="613">
        <v>3.1</v>
      </c>
      <c r="DA10" s="613"/>
      <c r="DB10" s="613"/>
      <c r="DC10" s="613"/>
      <c r="DD10" s="619" t="s">
        <v>122</v>
      </c>
      <c r="DE10" s="611"/>
      <c r="DF10" s="611"/>
      <c r="DG10" s="611"/>
      <c r="DH10" s="611"/>
      <c r="DI10" s="611"/>
      <c r="DJ10" s="611"/>
      <c r="DK10" s="611"/>
      <c r="DL10" s="611"/>
      <c r="DM10" s="611"/>
      <c r="DN10" s="611"/>
      <c r="DO10" s="611"/>
      <c r="DP10" s="612"/>
      <c r="DQ10" s="619">
        <v>16450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2966122</v>
      </c>
      <c r="S11" s="611"/>
      <c r="T11" s="611"/>
      <c r="U11" s="611"/>
      <c r="V11" s="611"/>
      <c r="W11" s="611"/>
      <c r="X11" s="611"/>
      <c r="Y11" s="612"/>
      <c r="Z11" s="615">
        <v>5.7</v>
      </c>
      <c r="AA11" s="616"/>
      <c r="AB11" s="616"/>
      <c r="AC11" s="622"/>
      <c r="AD11" s="619">
        <v>2966122</v>
      </c>
      <c r="AE11" s="611"/>
      <c r="AF11" s="611"/>
      <c r="AG11" s="611"/>
      <c r="AH11" s="611"/>
      <c r="AI11" s="611"/>
      <c r="AJ11" s="611"/>
      <c r="AK11" s="612"/>
      <c r="AL11" s="615">
        <v>10.7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1164718</v>
      </c>
      <c r="BH11" s="611"/>
      <c r="BI11" s="611"/>
      <c r="BJ11" s="611"/>
      <c r="BK11" s="611"/>
      <c r="BL11" s="611"/>
      <c r="BM11" s="611"/>
      <c r="BN11" s="612"/>
      <c r="BO11" s="613">
        <v>5.5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1570836</v>
      </c>
      <c r="CS11" s="611"/>
      <c r="CT11" s="611"/>
      <c r="CU11" s="611"/>
      <c r="CV11" s="611"/>
      <c r="CW11" s="611"/>
      <c r="CX11" s="611"/>
      <c r="CY11" s="612"/>
      <c r="CZ11" s="613">
        <v>3.2</v>
      </c>
      <c r="DA11" s="613"/>
      <c r="DB11" s="613"/>
      <c r="DC11" s="613"/>
      <c r="DD11" s="619">
        <v>575691</v>
      </c>
      <c r="DE11" s="611"/>
      <c r="DF11" s="611"/>
      <c r="DG11" s="611"/>
      <c r="DH11" s="611"/>
      <c r="DI11" s="611"/>
      <c r="DJ11" s="611"/>
      <c r="DK11" s="611"/>
      <c r="DL11" s="611"/>
      <c r="DM11" s="611"/>
      <c r="DN11" s="611"/>
      <c r="DO11" s="611"/>
      <c r="DP11" s="612"/>
      <c r="DQ11" s="619">
        <v>1092442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66079</v>
      </c>
      <c r="S12" s="611"/>
      <c r="T12" s="611"/>
      <c r="U12" s="611"/>
      <c r="V12" s="611"/>
      <c r="W12" s="611"/>
      <c r="X12" s="611"/>
      <c r="Y12" s="612"/>
      <c r="Z12" s="613">
        <v>0.1</v>
      </c>
      <c r="AA12" s="613"/>
      <c r="AB12" s="613"/>
      <c r="AC12" s="613"/>
      <c r="AD12" s="614">
        <v>66079</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9780531</v>
      </c>
      <c r="BH12" s="611"/>
      <c r="BI12" s="611"/>
      <c r="BJ12" s="611"/>
      <c r="BK12" s="611"/>
      <c r="BL12" s="611"/>
      <c r="BM12" s="611"/>
      <c r="BN12" s="612"/>
      <c r="BO12" s="613">
        <v>46.2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1000812</v>
      </c>
      <c r="CS12" s="611"/>
      <c r="CT12" s="611"/>
      <c r="CU12" s="611"/>
      <c r="CV12" s="611"/>
      <c r="CW12" s="611"/>
      <c r="CX12" s="611"/>
      <c r="CY12" s="612"/>
      <c r="CZ12" s="613">
        <v>2</v>
      </c>
      <c r="DA12" s="613"/>
      <c r="DB12" s="613"/>
      <c r="DC12" s="613"/>
      <c r="DD12" s="619">
        <v>4839</v>
      </c>
      <c r="DE12" s="611"/>
      <c r="DF12" s="611"/>
      <c r="DG12" s="611"/>
      <c r="DH12" s="611"/>
      <c r="DI12" s="611"/>
      <c r="DJ12" s="611"/>
      <c r="DK12" s="611"/>
      <c r="DL12" s="611"/>
      <c r="DM12" s="611"/>
      <c r="DN12" s="611"/>
      <c r="DO12" s="611"/>
      <c r="DP12" s="612"/>
      <c r="DQ12" s="619">
        <v>475930</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9776524</v>
      </c>
      <c r="BH13" s="611"/>
      <c r="BI13" s="611"/>
      <c r="BJ13" s="611"/>
      <c r="BK13" s="611"/>
      <c r="BL13" s="611"/>
      <c r="BM13" s="611"/>
      <c r="BN13" s="612"/>
      <c r="BO13" s="613">
        <v>46.2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4705986</v>
      </c>
      <c r="CS13" s="611"/>
      <c r="CT13" s="611"/>
      <c r="CU13" s="611"/>
      <c r="CV13" s="611"/>
      <c r="CW13" s="611"/>
      <c r="CX13" s="611"/>
      <c r="CY13" s="612"/>
      <c r="CZ13" s="613">
        <v>9.5</v>
      </c>
      <c r="DA13" s="613"/>
      <c r="DB13" s="613"/>
      <c r="DC13" s="613"/>
      <c r="DD13" s="619">
        <v>2184570</v>
      </c>
      <c r="DE13" s="611"/>
      <c r="DF13" s="611"/>
      <c r="DG13" s="611"/>
      <c r="DH13" s="611"/>
      <c r="DI13" s="611"/>
      <c r="DJ13" s="611"/>
      <c r="DK13" s="611"/>
      <c r="DL13" s="611"/>
      <c r="DM13" s="611"/>
      <c r="DN13" s="611"/>
      <c r="DO13" s="611"/>
      <c r="DP13" s="612"/>
      <c r="DQ13" s="619">
        <v>2852710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7240</v>
      </c>
      <c r="S14" s="611"/>
      <c r="T14" s="611"/>
      <c r="U14" s="611"/>
      <c r="V14" s="611"/>
      <c r="W14" s="611"/>
      <c r="X14" s="611"/>
      <c r="Y14" s="612"/>
      <c r="Z14" s="613">
        <v>0</v>
      </c>
      <c r="AA14" s="613"/>
      <c r="AB14" s="613"/>
      <c r="AC14" s="613"/>
      <c r="AD14" s="614">
        <v>7240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472849</v>
      </c>
      <c r="BH14" s="611"/>
      <c r="BI14" s="611"/>
      <c r="BJ14" s="611"/>
      <c r="BK14" s="611"/>
      <c r="BL14" s="611"/>
      <c r="BM14" s="611"/>
      <c r="BN14" s="612"/>
      <c r="BO14" s="613">
        <v>2.2000000000000002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1379425</v>
      </c>
      <c r="CS14" s="611"/>
      <c r="CT14" s="611"/>
      <c r="CU14" s="611"/>
      <c r="CV14" s="611"/>
      <c r="CW14" s="611"/>
      <c r="CX14" s="611"/>
      <c r="CY14" s="612"/>
      <c r="CZ14" s="613">
        <v>2.8</v>
      </c>
      <c r="DA14" s="613"/>
      <c r="DB14" s="613"/>
      <c r="DC14" s="613"/>
      <c r="DD14" s="619">
        <v>112344</v>
      </c>
      <c r="DE14" s="611"/>
      <c r="DF14" s="611"/>
      <c r="DG14" s="611"/>
      <c r="DH14" s="611"/>
      <c r="DI14" s="611"/>
      <c r="DJ14" s="611"/>
      <c r="DK14" s="611"/>
      <c r="DL14" s="611"/>
      <c r="DM14" s="611"/>
      <c r="DN14" s="611"/>
      <c r="DO14" s="611"/>
      <c r="DP14" s="612"/>
      <c r="DQ14" s="619">
        <v>1211356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788700</v>
      </c>
      <c r="BH15" s="611"/>
      <c r="BI15" s="611"/>
      <c r="BJ15" s="611"/>
      <c r="BK15" s="611"/>
      <c r="BL15" s="611"/>
      <c r="BM15" s="611"/>
      <c r="BN15" s="612"/>
      <c r="BO15" s="613">
        <v>3.7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5959549</v>
      </c>
      <c r="CS15" s="611"/>
      <c r="CT15" s="611"/>
      <c r="CU15" s="611"/>
      <c r="CV15" s="611"/>
      <c r="CW15" s="611"/>
      <c r="CX15" s="611"/>
      <c r="CY15" s="612"/>
      <c r="CZ15" s="613">
        <v>12</v>
      </c>
      <c r="DA15" s="613"/>
      <c r="DB15" s="613"/>
      <c r="DC15" s="613"/>
      <c r="DD15" s="619">
        <v>1118684</v>
      </c>
      <c r="DE15" s="611"/>
      <c r="DF15" s="611"/>
      <c r="DG15" s="611"/>
      <c r="DH15" s="611"/>
      <c r="DI15" s="611"/>
      <c r="DJ15" s="611"/>
      <c r="DK15" s="611"/>
      <c r="DL15" s="611"/>
      <c r="DM15" s="611"/>
      <c r="DN15" s="611"/>
      <c r="DO15" s="611"/>
      <c r="DP15" s="612"/>
      <c r="DQ15" s="619">
        <v>4024357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83503</v>
      </c>
      <c r="S16" s="611"/>
      <c r="T16" s="611"/>
      <c r="U16" s="611"/>
      <c r="V16" s="611"/>
      <c r="W16" s="611"/>
      <c r="X16" s="611"/>
      <c r="Y16" s="612"/>
      <c r="Z16" s="613">
        <v>0.2</v>
      </c>
      <c r="AA16" s="613"/>
      <c r="AB16" s="613"/>
      <c r="AC16" s="613"/>
      <c r="AD16" s="614">
        <v>83503</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457948</v>
      </c>
      <c r="CS16" s="611"/>
      <c r="CT16" s="611"/>
      <c r="CU16" s="611"/>
      <c r="CV16" s="611"/>
      <c r="CW16" s="611"/>
      <c r="CX16" s="611"/>
      <c r="CY16" s="612"/>
      <c r="CZ16" s="613">
        <v>0.9</v>
      </c>
      <c r="DA16" s="613"/>
      <c r="DB16" s="613"/>
      <c r="DC16" s="613"/>
      <c r="DD16" s="619" t="s">
        <v>122</v>
      </c>
      <c r="DE16" s="611"/>
      <c r="DF16" s="611"/>
      <c r="DG16" s="611"/>
      <c r="DH16" s="611"/>
      <c r="DI16" s="611"/>
      <c r="DJ16" s="611"/>
      <c r="DK16" s="611"/>
      <c r="DL16" s="611"/>
      <c r="DM16" s="611"/>
      <c r="DN16" s="611"/>
      <c r="DO16" s="611"/>
      <c r="DP16" s="612"/>
      <c r="DQ16" s="619">
        <v>204774</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317199</v>
      </c>
      <c r="S17" s="611"/>
      <c r="T17" s="611"/>
      <c r="U17" s="611"/>
      <c r="V17" s="611"/>
      <c r="W17" s="611"/>
      <c r="X17" s="611"/>
      <c r="Y17" s="612"/>
      <c r="Z17" s="613">
        <v>0.6</v>
      </c>
      <c r="AA17" s="613"/>
      <c r="AB17" s="613"/>
      <c r="AC17" s="613"/>
      <c r="AD17" s="614">
        <v>317199</v>
      </c>
      <c r="AE17" s="614"/>
      <c r="AF17" s="614"/>
      <c r="AG17" s="614"/>
      <c r="AH17" s="614"/>
      <c r="AI17" s="614"/>
      <c r="AJ17" s="614"/>
      <c r="AK17" s="614"/>
      <c r="AL17" s="615">
        <v>1.1000000000000001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5446452</v>
      </c>
      <c r="CS17" s="611"/>
      <c r="CT17" s="611"/>
      <c r="CU17" s="611"/>
      <c r="CV17" s="611"/>
      <c r="CW17" s="611"/>
      <c r="CX17" s="611"/>
      <c r="CY17" s="612"/>
      <c r="CZ17" s="613">
        <v>10.9</v>
      </c>
      <c r="DA17" s="613"/>
      <c r="DB17" s="613"/>
      <c r="DC17" s="613"/>
      <c r="DD17" s="619" t="s">
        <v>122</v>
      </c>
      <c r="DE17" s="611"/>
      <c r="DF17" s="611"/>
      <c r="DG17" s="611"/>
      <c r="DH17" s="611"/>
      <c r="DI17" s="611"/>
      <c r="DJ17" s="611"/>
      <c r="DK17" s="611"/>
      <c r="DL17" s="611"/>
      <c r="DM17" s="611"/>
      <c r="DN17" s="611"/>
      <c r="DO17" s="611"/>
      <c r="DP17" s="612"/>
      <c r="DQ17" s="619">
        <v>5325088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184082</v>
      </c>
      <c r="S18" s="611"/>
      <c r="T18" s="611"/>
      <c r="U18" s="611"/>
      <c r="V18" s="611"/>
      <c r="W18" s="611"/>
      <c r="X18" s="611"/>
      <c r="Y18" s="612"/>
      <c r="Z18" s="613">
        <v>0.4</v>
      </c>
      <c r="AA18" s="613"/>
      <c r="AB18" s="613"/>
      <c r="AC18" s="613"/>
      <c r="AD18" s="614">
        <v>184082</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147082</v>
      </c>
      <c r="S19" s="611"/>
      <c r="T19" s="611"/>
      <c r="U19" s="611"/>
      <c r="V19" s="611"/>
      <c r="W19" s="611"/>
      <c r="X19" s="611"/>
      <c r="Y19" s="612"/>
      <c r="Z19" s="613">
        <v>0.3</v>
      </c>
      <c r="AA19" s="613"/>
      <c r="AB19" s="613"/>
      <c r="AC19" s="613"/>
      <c r="AD19" s="614">
        <v>147082</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1699308</v>
      </c>
      <c r="BH19" s="611"/>
      <c r="BI19" s="611"/>
      <c r="BJ19" s="611"/>
      <c r="BK19" s="611"/>
      <c r="BL19" s="611"/>
      <c r="BM19" s="611"/>
      <c r="BN19" s="612"/>
      <c r="BO19" s="613">
        <v>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37000</v>
      </c>
      <c r="S20" s="611"/>
      <c r="T20" s="611"/>
      <c r="U20" s="611"/>
      <c r="V20" s="611"/>
      <c r="W20" s="611"/>
      <c r="X20" s="611"/>
      <c r="Y20" s="612"/>
      <c r="Z20" s="613">
        <v>0.1</v>
      </c>
      <c r="AA20" s="613"/>
      <c r="AB20" s="613"/>
      <c r="AC20" s="613"/>
      <c r="AD20" s="614">
        <v>37000</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1699308</v>
      </c>
      <c r="BH20" s="611"/>
      <c r="BI20" s="611"/>
      <c r="BJ20" s="611"/>
      <c r="BK20" s="611"/>
      <c r="BL20" s="611"/>
      <c r="BM20" s="611"/>
      <c r="BN20" s="612"/>
      <c r="BO20" s="613">
        <v>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49765530</v>
      </c>
      <c r="CS20" s="611"/>
      <c r="CT20" s="611"/>
      <c r="CU20" s="611"/>
      <c r="CV20" s="611"/>
      <c r="CW20" s="611"/>
      <c r="CX20" s="611"/>
      <c r="CY20" s="612"/>
      <c r="CZ20" s="613">
        <v>100</v>
      </c>
      <c r="DA20" s="613"/>
      <c r="DB20" s="613"/>
      <c r="DC20" s="613"/>
      <c r="DD20" s="619">
        <v>4537013</v>
      </c>
      <c r="DE20" s="611"/>
      <c r="DF20" s="611"/>
      <c r="DG20" s="611"/>
      <c r="DH20" s="611"/>
      <c r="DI20" s="611"/>
      <c r="DJ20" s="611"/>
      <c r="DK20" s="611"/>
      <c r="DL20" s="611"/>
      <c r="DM20" s="611"/>
      <c r="DN20" s="611"/>
      <c r="DO20" s="611"/>
      <c r="DP20" s="612"/>
      <c r="DQ20" s="619">
        <v>33285331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4571847</v>
      </c>
      <c r="S21" s="611"/>
      <c r="T21" s="611"/>
      <c r="U21" s="611"/>
      <c r="V21" s="611"/>
      <c r="W21" s="611"/>
      <c r="X21" s="611"/>
      <c r="Y21" s="612"/>
      <c r="Z21" s="613">
        <v>8.8000000000000007</v>
      </c>
      <c r="AA21" s="613"/>
      <c r="AB21" s="613"/>
      <c r="AC21" s="613"/>
      <c r="AD21" s="614">
        <v>3720888</v>
      </c>
      <c r="AE21" s="614"/>
      <c r="AF21" s="614"/>
      <c r="AG21" s="614"/>
      <c r="AH21" s="614"/>
      <c r="AI21" s="614"/>
      <c r="AJ21" s="614"/>
      <c r="AK21" s="614"/>
      <c r="AL21" s="615">
        <v>13.4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25833</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3720888</v>
      </c>
      <c r="S22" s="611"/>
      <c r="T22" s="611"/>
      <c r="U22" s="611"/>
      <c r="V22" s="611"/>
      <c r="W22" s="611"/>
      <c r="X22" s="611"/>
      <c r="Y22" s="612"/>
      <c r="Z22" s="613">
        <v>7.2</v>
      </c>
      <c r="AA22" s="613"/>
      <c r="AB22" s="613"/>
      <c r="AC22" s="613"/>
      <c r="AD22" s="614">
        <v>3720888</v>
      </c>
      <c r="AE22" s="614"/>
      <c r="AF22" s="614"/>
      <c r="AG22" s="614"/>
      <c r="AH22" s="614"/>
      <c r="AI22" s="614"/>
      <c r="AJ22" s="614"/>
      <c r="AK22" s="614"/>
      <c r="AL22" s="615">
        <v>13.4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850959</v>
      </c>
      <c r="S23" s="611"/>
      <c r="T23" s="611"/>
      <c r="U23" s="611"/>
      <c r="V23" s="611"/>
      <c r="W23" s="611"/>
      <c r="X23" s="611"/>
      <c r="Y23" s="612"/>
      <c r="Z23" s="613">
        <v>1.6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1673475</v>
      </c>
      <c r="BH23" s="611"/>
      <c r="BI23" s="611"/>
      <c r="BJ23" s="611"/>
      <c r="BK23" s="611"/>
      <c r="BL23" s="611"/>
      <c r="BM23" s="611"/>
      <c r="BN23" s="612"/>
      <c r="BO23" s="613">
        <v>7.9</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23448737</v>
      </c>
      <c r="CS24" s="600"/>
      <c r="CT24" s="600"/>
      <c r="CU24" s="600"/>
      <c r="CV24" s="600"/>
      <c r="CW24" s="600"/>
      <c r="CX24" s="600"/>
      <c r="CY24" s="601"/>
      <c r="CZ24" s="604">
        <v>47.1</v>
      </c>
      <c r="DA24" s="605"/>
      <c r="DB24" s="605"/>
      <c r="DC24" s="621"/>
      <c r="DD24" s="645">
        <v>15559950</v>
      </c>
      <c r="DE24" s="600"/>
      <c r="DF24" s="600"/>
      <c r="DG24" s="600"/>
      <c r="DH24" s="600"/>
      <c r="DI24" s="600"/>
      <c r="DJ24" s="600"/>
      <c r="DK24" s="601"/>
      <c r="DL24" s="645">
        <v>13967056</v>
      </c>
      <c r="DM24" s="600"/>
      <c r="DN24" s="600"/>
      <c r="DO24" s="600"/>
      <c r="DP24" s="600"/>
      <c r="DQ24" s="600"/>
      <c r="DR24" s="600"/>
      <c r="DS24" s="600"/>
      <c r="DT24" s="600"/>
      <c r="DU24" s="600"/>
      <c r="DV24" s="601"/>
      <c r="DW24" s="604">
        <v>49.6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30224378</v>
      </c>
      <c r="S25" s="611"/>
      <c r="T25" s="611"/>
      <c r="U25" s="611"/>
      <c r="V25" s="611"/>
      <c r="W25" s="611"/>
      <c r="X25" s="611"/>
      <c r="Y25" s="612"/>
      <c r="Z25" s="613">
        <v>58.4</v>
      </c>
      <c r="AA25" s="613"/>
      <c r="AB25" s="613"/>
      <c r="AC25" s="613"/>
      <c r="AD25" s="614">
        <v>27699944</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7055718</v>
      </c>
      <c r="CS25" s="642"/>
      <c r="CT25" s="642"/>
      <c r="CU25" s="642"/>
      <c r="CV25" s="642"/>
      <c r="CW25" s="642"/>
      <c r="CX25" s="642"/>
      <c r="CY25" s="643"/>
      <c r="CZ25" s="615">
        <v>14.2</v>
      </c>
      <c r="DA25" s="640"/>
      <c r="DB25" s="640"/>
      <c r="DC25" s="644"/>
      <c r="DD25" s="619">
        <v>6515565</v>
      </c>
      <c r="DE25" s="642"/>
      <c r="DF25" s="642"/>
      <c r="DG25" s="642"/>
      <c r="DH25" s="642"/>
      <c r="DI25" s="642"/>
      <c r="DJ25" s="642"/>
      <c r="DK25" s="643"/>
      <c r="DL25" s="619">
        <v>5596235</v>
      </c>
      <c r="DM25" s="642"/>
      <c r="DN25" s="642"/>
      <c r="DO25" s="642"/>
      <c r="DP25" s="642"/>
      <c r="DQ25" s="642"/>
      <c r="DR25" s="642"/>
      <c r="DS25" s="642"/>
      <c r="DT25" s="642"/>
      <c r="DU25" s="642"/>
      <c r="DV25" s="643"/>
      <c r="DW25" s="615">
        <v>19.899999999999999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20186</v>
      </c>
      <c r="S26" s="611"/>
      <c r="T26" s="611"/>
      <c r="U26" s="611"/>
      <c r="V26" s="611"/>
      <c r="W26" s="611"/>
      <c r="X26" s="611"/>
      <c r="Y26" s="612"/>
      <c r="Z26" s="613">
        <v>0</v>
      </c>
      <c r="AA26" s="613"/>
      <c r="AB26" s="613"/>
      <c r="AC26" s="613"/>
      <c r="AD26" s="614">
        <v>20186</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4638459</v>
      </c>
      <c r="CS26" s="611"/>
      <c r="CT26" s="611"/>
      <c r="CU26" s="611"/>
      <c r="CV26" s="611"/>
      <c r="CW26" s="611"/>
      <c r="CX26" s="611"/>
      <c r="CY26" s="612"/>
      <c r="CZ26" s="615">
        <v>9.3000000000000007</v>
      </c>
      <c r="DA26" s="640"/>
      <c r="DB26" s="640"/>
      <c r="DC26" s="644"/>
      <c r="DD26" s="619">
        <v>4191477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259241</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21158530</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10946567</v>
      </c>
      <c r="CS27" s="642"/>
      <c r="CT27" s="642"/>
      <c r="CU27" s="642"/>
      <c r="CV27" s="642"/>
      <c r="CW27" s="642"/>
      <c r="CX27" s="642"/>
      <c r="CY27" s="643"/>
      <c r="CZ27" s="615">
        <v>22</v>
      </c>
      <c r="DA27" s="640"/>
      <c r="DB27" s="640"/>
      <c r="DC27" s="644"/>
      <c r="DD27" s="619">
        <v>3719297</v>
      </c>
      <c r="DE27" s="642"/>
      <c r="DF27" s="642"/>
      <c r="DG27" s="642"/>
      <c r="DH27" s="642"/>
      <c r="DI27" s="642"/>
      <c r="DJ27" s="642"/>
      <c r="DK27" s="643"/>
      <c r="DL27" s="619">
        <v>3045733</v>
      </c>
      <c r="DM27" s="642"/>
      <c r="DN27" s="642"/>
      <c r="DO27" s="642"/>
      <c r="DP27" s="642"/>
      <c r="DQ27" s="642"/>
      <c r="DR27" s="642"/>
      <c r="DS27" s="642"/>
      <c r="DT27" s="642"/>
      <c r="DU27" s="642"/>
      <c r="DV27" s="643"/>
      <c r="DW27" s="615">
        <v>10.8</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365817</v>
      </c>
      <c r="S28" s="611"/>
      <c r="T28" s="611"/>
      <c r="U28" s="611"/>
      <c r="V28" s="611"/>
      <c r="W28" s="611"/>
      <c r="X28" s="611"/>
      <c r="Y28" s="612"/>
      <c r="Z28" s="613">
        <v>0.7</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5446452</v>
      </c>
      <c r="CS28" s="611"/>
      <c r="CT28" s="611"/>
      <c r="CU28" s="611"/>
      <c r="CV28" s="611"/>
      <c r="CW28" s="611"/>
      <c r="CX28" s="611"/>
      <c r="CY28" s="612"/>
      <c r="CZ28" s="615">
        <v>10.9</v>
      </c>
      <c r="DA28" s="640"/>
      <c r="DB28" s="640"/>
      <c r="DC28" s="644"/>
      <c r="DD28" s="619">
        <v>5325088</v>
      </c>
      <c r="DE28" s="611"/>
      <c r="DF28" s="611"/>
      <c r="DG28" s="611"/>
      <c r="DH28" s="611"/>
      <c r="DI28" s="611"/>
      <c r="DJ28" s="611"/>
      <c r="DK28" s="612"/>
      <c r="DL28" s="619">
        <v>5325088</v>
      </c>
      <c r="DM28" s="611"/>
      <c r="DN28" s="611"/>
      <c r="DO28" s="611"/>
      <c r="DP28" s="611"/>
      <c r="DQ28" s="611"/>
      <c r="DR28" s="611"/>
      <c r="DS28" s="611"/>
      <c r="DT28" s="611"/>
      <c r="DU28" s="611"/>
      <c r="DV28" s="612"/>
      <c r="DW28" s="615">
        <v>18.899999999999999</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185272</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5446355</v>
      </c>
      <c r="CS29" s="642"/>
      <c r="CT29" s="642"/>
      <c r="CU29" s="642"/>
      <c r="CV29" s="642"/>
      <c r="CW29" s="642"/>
      <c r="CX29" s="642"/>
      <c r="CY29" s="643"/>
      <c r="CZ29" s="615">
        <v>10.9</v>
      </c>
      <c r="DA29" s="640"/>
      <c r="DB29" s="640"/>
      <c r="DC29" s="644"/>
      <c r="DD29" s="619">
        <v>5324991</v>
      </c>
      <c r="DE29" s="642"/>
      <c r="DF29" s="642"/>
      <c r="DG29" s="642"/>
      <c r="DH29" s="642"/>
      <c r="DI29" s="642"/>
      <c r="DJ29" s="642"/>
      <c r="DK29" s="643"/>
      <c r="DL29" s="619">
        <v>5324991</v>
      </c>
      <c r="DM29" s="642"/>
      <c r="DN29" s="642"/>
      <c r="DO29" s="642"/>
      <c r="DP29" s="642"/>
      <c r="DQ29" s="642"/>
      <c r="DR29" s="642"/>
      <c r="DS29" s="642"/>
      <c r="DT29" s="642"/>
      <c r="DU29" s="642"/>
      <c r="DV29" s="643"/>
      <c r="DW29" s="615">
        <v>18.899999999999999</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7903759</v>
      </c>
      <c r="S30" s="611"/>
      <c r="T30" s="611"/>
      <c r="U30" s="611"/>
      <c r="V30" s="611"/>
      <c r="W30" s="611"/>
      <c r="X30" s="611"/>
      <c r="Y30" s="612"/>
      <c r="Z30" s="613">
        <v>15.3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5316375</v>
      </c>
      <c r="CS30" s="611"/>
      <c r="CT30" s="611"/>
      <c r="CU30" s="611"/>
      <c r="CV30" s="611"/>
      <c r="CW30" s="611"/>
      <c r="CX30" s="611"/>
      <c r="CY30" s="612"/>
      <c r="CZ30" s="615">
        <v>10.7</v>
      </c>
      <c r="DA30" s="640"/>
      <c r="DB30" s="640"/>
      <c r="DC30" s="644"/>
      <c r="DD30" s="619">
        <v>5201019</v>
      </c>
      <c r="DE30" s="611"/>
      <c r="DF30" s="611"/>
      <c r="DG30" s="611"/>
      <c r="DH30" s="611"/>
      <c r="DI30" s="611"/>
      <c r="DJ30" s="611"/>
      <c r="DK30" s="612"/>
      <c r="DL30" s="619">
        <v>5201019</v>
      </c>
      <c r="DM30" s="611"/>
      <c r="DN30" s="611"/>
      <c r="DO30" s="611"/>
      <c r="DP30" s="611"/>
      <c r="DQ30" s="611"/>
      <c r="DR30" s="611"/>
      <c r="DS30" s="611"/>
      <c r="DT30" s="611"/>
      <c r="DU30" s="611"/>
      <c r="DV30" s="612"/>
      <c r="DW30" s="615">
        <v>18.5</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v>
      </c>
      <c r="BN31" s="654"/>
      <c r="BO31" s="654"/>
      <c r="BP31" s="654"/>
      <c r="BQ31" s="655"/>
      <c r="BR31" s="666">
        <v>99.4</v>
      </c>
      <c r="BS31" s="654"/>
      <c r="BT31" s="654"/>
      <c r="BU31" s="654"/>
      <c r="BV31" s="654"/>
      <c r="BW31" s="654"/>
      <c r="BX31" s="605">
        <v>97.8</v>
      </c>
      <c r="BY31" s="654"/>
      <c r="BZ31" s="654"/>
      <c r="CA31" s="654"/>
      <c r="CB31" s="655"/>
      <c r="CD31" s="648"/>
      <c r="CE31" s="649"/>
      <c r="CF31" s="607" t="s">
        <v>300</v>
      </c>
      <c r="CG31" s="608"/>
      <c r="CH31" s="608"/>
      <c r="CI31" s="608"/>
      <c r="CJ31" s="608"/>
      <c r="CK31" s="608"/>
      <c r="CL31" s="608"/>
      <c r="CM31" s="608"/>
      <c r="CN31" s="608"/>
      <c r="CO31" s="608"/>
      <c r="CP31" s="608"/>
      <c r="CQ31" s="609"/>
      <c r="CR31" s="610">
        <v>129980</v>
      </c>
      <c r="CS31" s="642"/>
      <c r="CT31" s="642"/>
      <c r="CU31" s="642"/>
      <c r="CV31" s="642"/>
      <c r="CW31" s="642"/>
      <c r="CX31" s="642"/>
      <c r="CY31" s="643"/>
      <c r="CZ31" s="615">
        <v>0.3</v>
      </c>
      <c r="DA31" s="640"/>
      <c r="DB31" s="640"/>
      <c r="DC31" s="644"/>
      <c r="DD31" s="619">
        <v>123972</v>
      </c>
      <c r="DE31" s="642"/>
      <c r="DF31" s="642"/>
      <c r="DG31" s="642"/>
      <c r="DH31" s="642"/>
      <c r="DI31" s="642"/>
      <c r="DJ31" s="642"/>
      <c r="DK31" s="643"/>
      <c r="DL31" s="619">
        <v>123972</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3724107</v>
      </c>
      <c r="S32" s="611"/>
      <c r="T32" s="611"/>
      <c r="U32" s="611"/>
      <c r="V32" s="611"/>
      <c r="W32" s="611"/>
      <c r="X32" s="611"/>
      <c r="Y32" s="612"/>
      <c r="Z32" s="613">
        <v>7.2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97.7</v>
      </c>
      <c r="BN32" s="642"/>
      <c r="BO32" s="642"/>
      <c r="BP32" s="642"/>
      <c r="BQ32" s="665"/>
      <c r="BR32" s="667">
        <v>99.1</v>
      </c>
      <c r="BS32" s="642"/>
      <c r="BT32" s="642"/>
      <c r="BU32" s="642"/>
      <c r="BV32" s="642"/>
      <c r="BW32" s="642"/>
      <c r="BX32" s="616">
        <v>97.5</v>
      </c>
      <c r="BY32" s="642"/>
      <c r="BZ32" s="642"/>
      <c r="CA32" s="642"/>
      <c r="CB32" s="665"/>
      <c r="CD32" s="650"/>
      <c r="CE32" s="651"/>
      <c r="CF32" s="607" t="s">
        <v>304</v>
      </c>
      <c r="CG32" s="608"/>
      <c r="CH32" s="608"/>
      <c r="CI32" s="608"/>
      <c r="CJ32" s="608"/>
      <c r="CK32" s="608"/>
      <c r="CL32" s="608"/>
      <c r="CM32" s="608"/>
      <c r="CN32" s="608"/>
      <c r="CO32" s="608"/>
      <c r="CP32" s="608"/>
      <c r="CQ32" s="609"/>
      <c r="CR32" s="610">
        <v>97</v>
      </c>
      <c r="CS32" s="611"/>
      <c r="CT32" s="611"/>
      <c r="CU32" s="611"/>
      <c r="CV32" s="611"/>
      <c r="CW32" s="611"/>
      <c r="CX32" s="611"/>
      <c r="CY32" s="612"/>
      <c r="CZ32" s="615">
        <v>0</v>
      </c>
      <c r="DA32" s="640"/>
      <c r="DB32" s="640"/>
      <c r="DC32" s="644"/>
      <c r="DD32" s="619">
        <v>97</v>
      </c>
      <c r="DE32" s="611"/>
      <c r="DF32" s="611"/>
      <c r="DG32" s="611"/>
      <c r="DH32" s="611"/>
      <c r="DI32" s="611"/>
      <c r="DJ32" s="611"/>
      <c r="DK32" s="612"/>
      <c r="DL32" s="619">
        <v>97</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141419</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98.1</v>
      </c>
      <c r="BN33" s="669"/>
      <c r="BO33" s="669"/>
      <c r="BP33" s="669"/>
      <c r="BQ33" s="671"/>
      <c r="BR33" s="668">
        <v>99.6</v>
      </c>
      <c r="BS33" s="669"/>
      <c r="BT33" s="669"/>
      <c r="BU33" s="669"/>
      <c r="BV33" s="669"/>
      <c r="BW33" s="669"/>
      <c r="BX33" s="670">
        <v>98</v>
      </c>
      <c r="BY33" s="669"/>
      <c r="BZ33" s="669"/>
      <c r="CA33" s="669"/>
      <c r="CB33" s="671"/>
      <c r="CD33" s="607" t="s">
        <v>307</v>
      </c>
      <c r="CE33" s="608"/>
      <c r="CF33" s="608"/>
      <c r="CG33" s="608"/>
      <c r="CH33" s="608"/>
      <c r="CI33" s="608"/>
      <c r="CJ33" s="608"/>
      <c r="CK33" s="608"/>
      <c r="CL33" s="608"/>
      <c r="CM33" s="608"/>
      <c r="CN33" s="608"/>
      <c r="CO33" s="608"/>
      <c r="CP33" s="608"/>
      <c r="CQ33" s="609"/>
      <c r="CR33" s="610">
        <v>21321832</v>
      </c>
      <c r="CS33" s="642"/>
      <c r="CT33" s="642"/>
      <c r="CU33" s="642"/>
      <c r="CV33" s="642"/>
      <c r="CW33" s="642"/>
      <c r="CX33" s="642"/>
      <c r="CY33" s="643"/>
      <c r="CZ33" s="615">
        <v>42.8</v>
      </c>
      <c r="DA33" s="640"/>
      <c r="DB33" s="640"/>
      <c r="DC33" s="644"/>
      <c r="DD33" s="619">
        <v>15869098</v>
      </c>
      <c r="DE33" s="642"/>
      <c r="DF33" s="642"/>
      <c r="DG33" s="642"/>
      <c r="DH33" s="642"/>
      <c r="DI33" s="642"/>
      <c r="DJ33" s="642"/>
      <c r="DK33" s="643"/>
      <c r="DL33" s="619">
        <v>11147370</v>
      </c>
      <c r="DM33" s="642"/>
      <c r="DN33" s="642"/>
      <c r="DO33" s="642"/>
      <c r="DP33" s="642"/>
      <c r="DQ33" s="642"/>
      <c r="DR33" s="642"/>
      <c r="DS33" s="642"/>
      <c r="DT33" s="642"/>
      <c r="DU33" s="642"/>
      <c r="DV33" s="643"/>
      <c r="DW33" s="615">
        <v>39.6</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856731</v>
      </c>
      <c r="S34" s="611"/>
      <c r="T34" s="611"/>
      <c r="U34" s="611"/>
      <c r="V34" s="611"/>
      <c r="W34" s="611"/>
      <c r="X34" s="611"/>
      <c r="Y34" s="612"/>
      <c r="Z34" s="613">
        <v>1.7</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8649891</v>
      </c>
      <c r="CS34" s="611"/>
      <c r="CT34" s="611"/>
      <c r="CU34" s="611"/>
      <c r="CV34" s="611"/>
      <c r="CW34" s="611"/>
      <c r="CX34" s="611"/>
      <c r="CY34" s="612"/>
      <c r="CZ34" s="615">
        <v>17.399999999999999</v>
      </c>
      <c r="DA34" s="640"/>
      <c r="DB34" s="640"/>
      <c r="DC34" s="644"/>
      <c r="DD34" s="619">
        <v>6171435</v>
      </c>
      <c r="DE34" s="611"/>
      <c r="DF34" s="611"/>
      <c r="DG34" s="611"/>
      <c r="DH34" s="611"/>
      <c r="DI34" s="611"/>
      <c r="DJ34" s="611"/>
      <c r="DK34" s="612"/>
      <c r="DL34" s="619">
        <v>4834712</v>
      </c>
      <c r="DM34" s="611"/>
      <c r="DN34" s="611"/>
      <c r="DO34" s="611"/>
      <c r="DP34" s="611"/>
      <c r="DQ34" s="611"/>
      <c r="DR34" s="611"/>
      <c r="DS34" s="611"/>
      <c r="DT34" s="611"/>
      <c r="DU34" s="611"/>
      <c r="DV34" s="612"/>
      <c r="DW34" s="615">
        <v>17.2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1018125</v>
      </c>
      <c r="S35" s="611"/>
      <c r="T35" s="611"/>
      <c r="U35" s="611"/>
      <c r="V35" s="611"/>
      <c r="W35" s="611"/>
      <c r="X35" s="611"/>
      <c r="Y35" s="612"/>
      <c r="Z35" s="613">
        <v>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417810</v>
      </c>
      <c r="CS35" s="642"/>
      <c r="CT35" s="642"/>
      <c r="CU35" s="642"/>
      <c r="CV35" s="642"/>
      <c r="CW35" s="642"/>
      <c r="CX35" s="642"/>
      <c r="CY35" s="643"/>
      <c r="CZ35" s="615">
        <v>0.8</v>
      </c>
      <c r="DA35" s="640"/>
      <c r="DB35" s="640"/>
      <c r="DC35" s="644"/>
      <c r="DD35" s="619">
        <v>402319</v>
      </c>
      <c r="DE35" s="642"/>
      <c r="DF35" s="642"/>
      <c r="DG35" s="642"/>
      <c r="DH35" s="642"/>
      <c r="DI35" s="642"/>
      <c r="DJ35" s="642"/>
      <c r="DK35" s="643"/>
      <c r="DL35" s="619">
        <v>356134</v>
      </c>
      <c r="DM35" s="642"/>
      <c r="DN35" s="642"/>
      <c r="DO35" s="642"/>
      <c r="DP35" s="642"/>
      <c r="DQ35" s="642"/>
      <c r="DR35" s="642"/>
      <c r="DS35" s="642"/>
      <c r="DT35" s="642"/>
      <c r="DU35" s="642"/>
      <c r="DV35" s="643"/>
      <c r="DW35" s="615">
        <v>1.3</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2135560</v>
      </c>
      <c r="S36" s="611"/>
      <c r="T36" s="611"/>
      <c r="U36" s="611"/>
      <c r="V36" s="611"/>
      <c r="W36" s="611"/>
      <c r="X36" s="611"/>
      <c r="Y36" s="612"/>
      <c r="Z36" s="613">
        <v>4.0999999999999996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6049867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176226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6467337</v>
      </c>
      <c r="CS36" s="611"/>
      <c r="CT36" s="611"/>
      <c r="CU36" s="611"/>
      <c r="CV36" s="611"/>
      <c r="CW36" s="611"/>
      <c r="CX36" s="611"/>
      <c r="CY36" s="612"/>
      <c r="CZ36" s="615">
        <v>13</v>
      </c>
      <c r="DA36" s="640"/>
      <c r="DB36" s="640"/>
      <c r="DC36" s="644"/>
      <c r="DD36" s="619">
        <v>5744784</v>
      </c>
      <c r="DE36" s="611"/>
      <c r="DF36" s="611"/>
      <c r="DG36" s="611"/>
      <c r="DH36" s="611"/>
      <c r="DI36" s="611"/>
      <c r="DJ36" s="611"/>
      <c r="DK36" s="612"/>
      <c r="DL36" s="619">
        <v>3163046</v>
      </c>
      <c r="DM36" s="611"/>
      <c r="DN36" s="611"/>
      <c r="DO36" s="611"/>
      <c r="DP36" s="611"/>
      <c r="DQ36" s="611"/>
      <c r="DR36" s="611"/>
      <c r="DS36" s="611"/>
      <c r="DT36" s="611"/>
      <c r="DU36" s="611"/>
      <c r="DV36" s="612"/>
      <c r="DW36" s="615">
        <v>11.2</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2694739</v>
      </c>
      <c r="S37" s="611"/>
      <c r="T37" s="611"/>
      <c r="U37" s="611"/>
      <c r="V37" s="611"/>
      <c r="W37" s="611"/>
      <c r="X37" s="611"/>
      <c r="Y37" s="612"/>
      <c r="Z37" s="613">
        <v>5.2</v>
      </c>
      <c r="AA37" s="613"/>
      <c r="AB37" s="613"/>
      <c r="AC37" s="613"/>
      <c r="AD37" s="614">
        <v>74112</v>
      </c>
      <c r="AE37" s="614"/>
      <c r="AF37" s="614"/>
      <c r="AG37" s="614"/>
      <c r="AH37" s="614"/>
      <c r="AI37" s="614"/>
      <c r="AJ37" s="614"/>
      <c r="AK37" s="614"/>
      <c r="AL37" s="615">
        <v>0.3</v>
      </c>
      <c r="AM37" s="616"/>
      <c r="AN37" s="616"/>
      <c r="AO37" s="617"/>
      <c r="AQ37" s="673" t="s">
        <v>319</v>
      </c>
      <c r="AR37" s="674"/>
      <c r="AS37" s="674"/>
      <c r="AT37" s="674"/>
      <c r="AU37" s="674"/>
      <c r="AV37" s="674"/>
      <c r="AW37" s="674"/>
      <c r="AX37" s="674"/>
      <c r="AY37" s="675"/>
      <c r="AZ37" s="610">
        <v>1372751</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-26109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1601064</v>
      </c>
      <c r="CS37" s="642"/>
      <c r="CT37" s="642"/>
      <c r="CU37" s="642"/>
      <c r="CV37" s="642"/>
      <c r="CW37" s="642"/>
      <c r="CX37" s="642"/>
      <c r="CY37" s="643"/>
      <c r="CZ37" s="615">
        <v>3.2</v>
      </c>
      <c r="DA37" s="640"/>
      <c r="DB37" s="640"/>
      <c r="DC37" s="644"/>
      <c r="DD37" s="619">
        <v>1569921</v>
      </c>
      <c r="DE37" s="642"/>
      <c r="DF37" s="642"/>
      <c r="DG37" s="642"/>
      <c r="DH37" s="642"/>
      <c r="DI37" s="642"/>
      <c r="DJ37" s="642"/>
      <c r="DK37" s="643"/>
      <c r="DL37" s="619">
        <v>1011572</v>
      </c>
      <c r="DM37" s="642"/>
      <c r="DN37" s="642"/>
      <c r="DO37" s="642"/>
      <c r="DP37" s="642"/>
      <c r="DQ37" s="642"/>
      <c r="DR37" s="642"/>
      <c r="DS37" s="642"/>
      <c r="DT37" s="642"/>
      <c r="DU37" s="642"/>
      <c r="DV37" s="643"/>
      <c r="DW37" s="615">
        <v>3.6</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2252600</v>
      </c>
      <c r="S38" s="611"/>
      <c r="T38" s="611"/>
      <c r="U38" s="611"/>
      <c r="V38" s="611"/>
      <c r="W38" s="611"/>
      <c r="X38" s="611"/>
      <c r="Y38" s="612"/>
      <c r="Z38" s="613">
        <v>4.4000000000000004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1017278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14066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3586387</v>
      </c>
      <c r="CS38" s="611"/>
      <c r="CT38" s="611"/>
      <c r="CU38" s="611"/>
      <c r="CV38" s="611"/>
      <c r="CW38" s="611"/>
      <c r="CX38" s="611"/>
      <c r="CY38" s="612"/>
      <c r="CZ38" s="615">
        <v>7.2</v>
      </c>
      <c r="DA38" s="640"/>
      <c r="DB38" s="640"/>
      <c r="DC38" s="644"/>
      <c r="DD38" s="619">
        <v>2969529</v>
      </c>
      <c r="DE38" s="611"/>
      <c r="DF38" s="611"/>
      <c r="DG38" s="611"/>
      <c r="DH38" s="611"/>
      <c r="DI38" s="611"/>
      <c r="DJ38" s="611"/>
      <c r="DK38" s="612"/>
      <c r="DL38" s="619">
        <v>2793478</v>
      </c>
      <c r="DM38" s="611"/>
      <c r="DN38" s="611"/>
      <c r="DO38" s="611"/>
      <c r="DP38" s="611"/>
      <c r="DQ38" s="611"/>
      <c r="DR38" s="611"/>
      <c r="DS38" s="611"/>
      <c r="DT38" s="611"/>
      <c r="DU38" s="611"/>
      <c r="DV38" s="612"/>
      <c r="DW38" s="615">
        <v>9.9</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v>86300</v>
      </c>
      <c r="S39" s="611"/>
      <c r="T39" s="611"/>
      <c r="U39" s="611"/>
      <c r="V39" s="611"/>
      <c r="W39" s="611"/>
      <c r="X39" s="611"/>
      <c r="Y39" s="612"/>
      <c r="Z39" s="613">
        <v>0.2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67468</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21473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621233</v>
      </c>
      <c r="CS39" s="642"/>
      <c r="CT39" s="642"/>
      <c r="CU39" s="642"/>
      <c r="CV39" s="642"/>
      <c r="CW39" s="642"/>
      <c r="CX39" s="642"/>
      <c r="CY39" s="643"/>
      <c r="CZ39" s="615">
        <v>1.2</v>
      </c>
      <c r="DA39" s="640"/>
      <c r="DB39" s="640"/>
      <c r="DC39" s="644"/>
      <c r="DD39" s="619">
        <v>574531</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272700</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3483</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1579174</v>
      </c>
      <c r="CS40" s="611"/>
      <c r="CT40" s="611"/>
      <c r="CU40" s="611"/>
      <c r="CV40" s="611"/>
      <c r="CW40" s="611"/>
      <c r="CX40" s="611"/>
      <c r="CY40" s="612"/>
      <c r="CZ40" s="615">
        <v>3.2</v>
      </c>
      <c r="DA40" s="640"/>
      <c r="DB40" s="640"/>
      <c r="DC40" s="644"/>
      <c r="DD40" s="619">
        <v>6500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51781934</v>
      </c>
      <c r="S41" s="683"/>
      <c r="T41" s="683"/>
      <c r="U41" s="683"/>
      <c r="V41" s="683"/>
      <c r="W41" s="683"/>
      <c r="X41" s="683"/>
      <c r="Y41" s="687"/>
      <c r="Z41" s="688">
        <v>100</v>
      </c>
      <c r="AA41" s="688"/>
      <c r="AB41" s="688"/>
      <c r="AC41" s="688"/>
      <c r="AD41" s="689">
        <v>27794242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781352</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2807535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373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4994961</v>
      </c>
      <c r="CS42" s="642"/>
      <c r="CT42" s="642"/>
      <c r="CU42" s="642"/>
      <c r="CV42" s="642"/>
      <c r="CW42" s="642"/>
      <c r="CX42" s="642"/>
      <c r="CY42" s="643"/>
      <c r="CZ42" s="615">
        <v>10</v>
      </c>
      <c r="DA42" s="640"/>
      <c r="DB42" s="640"/>
      <c r="DC42" s="644"/>
      <c r="DD42" s="619">
        <v>1856283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5283</v>
      </c>
      <c r="CS43" s="642"/>
      <c r="CT43" s="642"/>
      <c r="CU43" s="642"/>
      <c r="CV43" s="642"/>
      <c r="CW43" s="642"/>
      <c r="CX43" s="642"/>
      <c r="CY43" s="643"/>
      <c r="CZ43" s="615">
        <v>0</v>
      </c>
      <c r="DA43" s="640"/>
      <c r="DB43" s="640"/>
      <c r="DC43" s="644"/>
      <c r="DD43" s="619">
        <v>5283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4537013</v>
      </c>
      <c r="CS44" s="611"/>
      <c r="CT44" s="611"/>
      <c r="CU44" s="611"/>
      <c r="CV44" s="611"/>
      <c r="CW44" s="611"/>
      <c r="CX44" s="611"/>
      <c r="CY44" s="612"/>
      <c r="CZ44" s="615">
        <v>9.1</v>
      </c>
      <c r="DA44" s="616"/>
      <c r="DB44" s="616"/>
      <c r="DC44" s="622"/>
      <c r="DD44" s="619">
        <v>1651509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1429384</v>
      </c>
      <c r="CS45" s="642"/>
      <c r="CT45" s="642"/>
      <c r="CU45" s="642"/>
      <c r="CV45" s="642"/>
      <c r="CW45" s="642"/>
      <c r="CX45" s="642"/>
      <c r="CY45" s="643"/>
      <c r="CZ45" s="615">
        <v>2.9</v>
      </c>
      <c r="DA45" s="640"/>
      <c r="DB45" s="640"/>
      <c r="DC45" s="644"/>
      <c r="DD45" s="619">
        <v>246382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2855404</v>
      </c>
      <c r="CS46" s="611"/>
      <c r="CT46" s="611"/>
      <c r="CU46" s="611"/>
      <c r="CV46" s="611"/>
      <c r="CW46" s="611"/>
      <c r="CX46" s="611"/>
      <c r="CY46" s="612"/>
      <c r="CZ46" s="615">
        <v>5.7</v>
      </c>
      <c r="DA46" s="616"/>
      <c r="DB46" s="616"/>
      <c r="DC46" s="622"/>
      <c r="DD46" s="619">
        <v>1275022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457948</v>
      </c>
      <c r="CS47" s="642"/>
      <c r="CT47" s="642"/>
      <c r="CU47" s="642"/>
      <c r="CV47" s="642"/>
      <c r="CW47" s="642"/>
      <c r="CX47" s="642"/>
      <c r="CY47" s="643"/>
      <c r="CZ47" s="615">
        <v>0.9</v>
      </c>
      <c r="DA47" s="640"/>
      <c r="DB47" s="640"/>
      <c r="DC47" s="644"/>
      <c r="DD47" s="619">
        <v>204774</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49765530</v>
      </c>
      <c r="CS49" s="669"/>
      <c r="CT49" s="669"/>
      <c r="CU49" s="669"/>
      <c r="CV49" s="669"/>
      <c r="CW49" s="669"/>
      <c r="CX49" s="669"/>
      <c r="CY49" s="698"/>
      <c r="CZ49" s="690">
        <v>100</v>
      </c>
      <c r="DA49" s="699"/>
      <c r="DB49" s="699"/>
      <c r="DC49" s="700"/>
      <c r="DD49" s="701">
        <v>33285331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94CE3VEsW+jjDZSh4iDCNwa/T1spowtBrVqfUFqwcFGx/a1qsbCNV00vBQxHuhIGi+gQmKNi3kvBuNIsDBJkw==" saltValue="BWrVrviUualwVZwg6dV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0"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52097</v>
      </c>
      <c r="R7" s="740"/>
      <c r="S7" s="740"/>
      <c r="T7" s="740"/>
      <c r="U7" s="740"/>
      <c r="V7" s="740">
        <v>50085</v>
      </c>
      <c r="W7" s="740"/>
      <c r="X7" s="740"/>
      <c r="Y7" s="740"/>
      <c r="Z7" s="740"/>
      <c r="AA7" s="740">
        <v>2012</v>
      </c>
      <c r="AB7" s="740"/>
      <c r="AC7" s="740"/>
      <c r="AD7" s="740"/>
      <c r="AE7" s="741"/>
      <c r="AF7" s="742">
        <v>1903</v>
      </c>
      <c r="AG7" s="743"/>
      <c r="AH7" s="743"/>
      <c r="AI7" s="743"/>
      <c r="AJ7" s="744"/>
      <c r="AK7" s="745">
        <v>1347</v>
      </c>
      <c r="AL7" s="746"/>
      <c r="AM7" s="746"/>
      <c r="AN7" s="746"/>
      <c r="AO7" s="746"/>
      <c r="AP7" s="746">
        <v>40592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554</v>
      </c>
      <c r="BT7" s="734"/>
      <c r="BU7" s="734"/>
      <c r="BV7" s="734"/>
      <c r="BW7" s="734"/>
      <c r="BX7" s="734"/>
      <c r="BY7" s="734"/>
      <c r="BZ7" s="734"/>
      <c r="CA7" s="734"/>
      <c r="CB7" s="734"/>
      <c r="CC7" s="734"/>
      <c r="CD7" s="734"/>
      <c r="CE7" s="734"/>
      <c r="CF7" s="734"/>
      <c r="CG7" s="749"/>
      <c r="CH7" s="730">
        <v>-4</v>
      </c>
      <c r="CI7" s="731"/>
      <c r="CJ7" s="731"/>
      <c r="CK7" s="731"/>
      <c r="CL7" s="732"/>
      <c r="CM7" s="730">
        <v>19</v>
      </c>
      <c r="CN7" s="731"/>
      <c r="CO7" s="731"/>
      <c r="CP7" s="731"/>
      <c r="CQ7" s="732"/>
      <c r="CR7" s="730">
        <v>59</v>
      </c>
      <c r="CS7" s="731"/>
      <c r="CT7" s="731"/>
      <c r="CU7" s="731"/>
      <c r="CV7" s="732"/>
      <c r="CW7" s="730" t="s">
        <v>493</v>
      </c>
      <c r="CX7" s="731"/>
      <c r="CY7" s="731"/>
      <c r="CZ7" s="731"/>
      <c r="DA7" s="732"/>
      <c r="DB7" s="730" t="s">
        <v>493</v>
      </c>
      <c r="DC7" s="731"/>
      <c r="DD7" s="731"/>
      <c r="DE7" s="731"/>
      <c r="DF7" s="732"/>
      <c r="DG7" s="730" t="s">
        <v>493</v>
      </c>
      <c r="DH7" s="731"/>
      <c r="DI7" s="731"/>
      <c r="DJ7" s="731"/>
      <c r="DK7" s="732"/>
      <c r="DL7" s="730" t="s">
        <v>493</v>
      </c>
      <c r="DM7" s="731"/>
      <c r="DN7" s="731"/>
      <c r="DO7" s="731"/>
      <c r="DP7" s="732"/>
      <c r="DQ7" s="730" t="s">
        <v>493</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531</v>
      </c>
      <c r="R8" s="771"/>
      <c r="S8" s="771"/>
      <c r="T8" s="771"/>
      <c r="U8" s="771"/>
      <c r="V8" s="771">
        <v>1</v>
      </c>
      <c r="W8" s="771"/>
      <c r="X8" s="771"/>
      <c r="Y8" s="771"/>
      <c r="Z8" s="771"/>
      <c r="AA8" s="771">
        <v>530</v>
      </c>
      <c r="AB8" s="771"/>
      <c r="AC8" s="771"/>
      <c r="AD8" s="771"/>
      <c r="AE8" s="772"/>
      <c r="AF8" s="773">
        <v>530</v>
      </c>
      <c r="AG8" s="774"/>
      <c r="AH8" s="774"/>
      <c r="AI8" s="774"/>
      <c r="AJ8" s="775"/>
      <c r="AK8" s="756">
        <v>1</v>
      </c>
      <c r="AL8" s="757"/>
      <c r="AM8" s="757"/>
      <c r="AN8" s="757"/>
      <c r="AO8" s="757"/>
      <c r="AP8" s="757" t="s">
        <v>493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v>36</v>
      </c>
      <c r="CI8" s="764"/>
      <c r="CJ8" s="764"/>
      <c r="CK8" s="764"/>
      <c r="CL8" s="765"/>
      <c r="CM8" s="763">
        <v>93</v>
      </c>
      <c r="CN8" s="764"/>
      <c r="CO8" s="764"/>
      <c r="CP8" s="764"/>
      <c r="CQ8" s="765"/>
      <c r="CR8" s="763">
        <v>10</v>
      </c>
      <c r="CS8" s="764"/>
      <c r="CT8" s="764"/>
      <c r="CU8" s="764"/>
      <c r="CV8" s="765"/>
      <c r="CW8" s="763" t="s">
        <v>493</v>
      </c>
      <c r="CX8" s="764"/>
      <c r="CY8" s="764"/>
      <c r="CZ8" s="764"/>
      <c r="DA8" s="765"/>
      <c r="DB8" s="763" t="s">
        <v>493</v>
      </c>
      <c r="DC8" s="764"/>
      <c r="DD8" s="764"/>
      <c r="DE8" s="764"/>
      <c r="DF8" s="765"/>
      <c r="DG8" s="763" t="s">
        <v>493</v>
      </c>
      <c r="DH8" s="764"/>
      <c r="DI8" s="764"/>
      <c r="DJ8" s="764"/>
      <c r="DK8" s="765"/>
      <c r="DL8" s="763" t="s">
        <v>493</v>
      </c>
      <c r="DM8" s="764"/>
      <c r="DN8" s="764"/>
      <c r="DO8" s="764"/>
      <c r="DP8" s="765"/>
      <c r="DQ8" s="763" t="s">
        <v>493</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84</v>
      </c>
      <c r="R9" s="771"/>
      <c r="S9" s="771"/>
      <c r="T9" s="771"/>
      <c r="U9" s="771"/>
      <c r="V9" s="771">
        <v>79</v>
      </c>
      <c r="W9" s="771"/>
      <c r="X9" s="771"/>
      <c r="Y9" s="771"/>
      <c r="Z9" s="771"/>
      <c r="AA9" s="771">
        <v>5</v>
      </c>
      <c r="AB9" s="771"/>
      <c r="AC9" s="771"/>
      <c r="AD9" s="771"/>
      <c r="AE9" s="772"/>
      <c r="AF9" s="773">
        <v>5</v>
      </c>
      <c r="AG9" s="774"/>
      <c r="AH9" s="774"/>
      <c r="AI9" s="774"/>
      <c r="AJ9" s="775"/>
      <c r="AK9" s="756" t="s">
        <v>493</v>
      </c>
      <c r="AL9" s="757"/>
      <c r="AM9" s="757"/>
      <c r="AN9" s="757"/>
      <c r="AO9" s="757"/>
      <c r="AP9" s="757">
        <v>13</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556</v>
      </c>
      <c r="BT9" s="761"/>
      <c r="BU9" s="761"/>
      <c r="BV9" s="761"/>
      <c r="BW9" s="761"/>
      <c r="BX9" s="761"/>
      <c r="BY9" s="761"/>
      <c r="BZ9" s="761"/>
      <c r="CA9" s="761"/>
      <c r="CB9" s="761"/>
      <c r="CC9" s="761"/>
      <c r="CD9" s="761"/>
      <c r="CE9" s="761"/>
      <c r="CF9" s="761"/>
      <c r="CG9" s="762"/>
      <c r="CH9" s="763">
        <v>11</v>
      </c>
      <c r="CI9" s="764"/>
      <c r="CJ9" s="764"/>
      <c r="CK9" s="764"/>
      <c r="CL9" s="765"/>
      <c r="CM9" s="763">
        <v>36</v>
      </c>
      <c r="CN9" s="764"/>
      <c r="CO9" s="764"/>
      <c r="CP9" s="764"/>
      <c r="CQ9" s="765"/>
      <c r="CR9" s="763">
        <v>20</v>
      </c>
      <c r="CS9" s="764"/>
      <c r="CT9" s="764"/>
      <c r="CU9" s="764"/>
      <c r="CV9" s="765"/>
      <c r="CW9" s="763" t="s">
        <v>493</v>
      </c>
      <c r="CX9" s="764"/>
      <c r="CY9" s="764"/>
      <c r="CZ9" s="764"/>
      <c r="DA9" s="765"/>
      <c r="DB9" s="763" t="s">
        <v>493</v>
      </c>
      <c r="DC9" s="764"/>
      <c r="DD9" s="764"/>
      <c r="DE9" s="764"/>
      <c r="DF9" s="765"/>
      <c r="DG9" s="763" t="s">
        <v>493</v>
      </c>
      <c r="DH9" s="764"/>
      <c r="DI9" s="764"/>
      <c r="DJ9" s="764"/>
      <c r="DK9" s="765"/>
      <c r="DL9" s="763" t="s">
        <v>493</v>
      </c>
      <c r="DM9" s="764"/>
      <c r="DN9" s="764"/>
      <c r="DO9" s="764"/>
      <c r="DP9" s="765"/>
      <c r="DQ9" s="763" t="s">
        <v>493</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557</v>
      </c>
      <c r="BT10" s="761"/>
      <c r="BU10" s="761"/>
      <c r="BV10" s="761"/>
      <c r="BW10" s="761"/>
      <c r="BX10" s="761"/>
      <c r="BY10" s="761"/>
      <c r="BZ10" s="761"/>
      <c r="CA10" s="761"/>
      <c r="CB10" s="761"/>
      <c r="CC10" s="761"/>
      <c r="CD10" s="761"/>
      <c r="CE10" s="761"/>
      <c r="CF10" s="761"/>
      <c r="CG10" s="762"/>
      <c r="CH10" s="763">
        <v>-28</v>
      </c>
      <c r="CI10" s="764"/>
      <c r="CJ10" s="764"/>
      <c r="CK10" s="764"/>
      <c r="CL10" s="765"/>
      <c r="CM10" s="763">
        <v>1777</v>
      </c>
      <c r="CN10" s="764"/>
      <c r="CO10" s="764"/>
      <c r="CP10" s="764"/>
      <c r="CQ10" s="765"/>
      <c r="CR10" s="763">
        <v>10</v>
      </c>
      <c r="CS10" s="764"/>
      <c r="CT10" s="764"/>
      <c r="CU10" s="764"/>
      <c r="CV10" s="765"/>
      <c r="CW10" s="763" t="s">
        <v>493</v>
      </c>
      <c r="CX10" s="764"/>
      <c r="CY10" s="764"/>
      <c r="CZ10" s="764"/>
      <c r="DA10" s="765"/>
      <c r="DB10" s="763" t="s">
        <v>493</v>
      </c>
      <c r="DC10" s="764"/>
      <c r="DD10" s="764"/>
      <c r="DE10" s="764"/>
      <c r="DF10" s="765"/>
      <c r="DG10" s="763" t="s">
        <v>493</v>
      </c>
      <c r="DH10" s="764"/>
      <c r="DI10" s="764"/>
      <c r="DJ10" s="764"/>
      <c r="DK10" s="765"/>
      <c r="DL10" s="763" t="s">
        <v>493</v>
      </c>
      <c r="DM10" s="764"/>
      <c r="DN10" s="764"/>
      <c r="DO10" s="764"/>
      <c r="DP10" s="765"/>
      <c r="DQ10" s="763" t="s">
        <v>493</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558</v>
      </c>
      <c r="BT11" s="761"/>
      <c r="BU11" s="761"/>
      <c r="BV11" s="761"/>
      <c r="BW11" s="761"/>
      <c r="BX11" s="761"/>
      <c r="BY11" s="761"/>
      <c r="BZ11" s="761"/>
      <c r="CA11" s="761"/>
      <c r="CB11" s="761"/>
      <c r="CC11" s="761"/>
      <c r="CD11" s="761"/>
      <c r="CE11" s="761"/>
      <c r="CF11" s="761"/>
      <c r="CG11" s="762"/>
      <c r="CH11" s="763">
        <v>203</v>
      </c>
      <c r="CI11" s="764"/>
      <c r="CJ11" s="764"/>
      <c r="CK11" s="764"/>
      <c r="CL11" s="765"/>
      <c r="CM11" s="763">
        <v>5</v>
      </c>
      <c r="CN11" s="764"/>
      <c r="CO11" s="764"/>
      <c r="CP11" s="764"/>
      <c r="CQ11" s="765"/>
      <c r="CR11" s="763">
        <v>73</v>
      </c>
      <c r="CS11" s="764"/>
      <c r="CT11" s="764"/>
      <c r="CU11" s="764"/>
      <c r="CV11" s="765"/>
      <c r="CW11" s="763" t="s">
        <v>493</v>
      </c>
      <c r="CX11" s="764"/>
      <c r="CY11" s="764"/>
      <c r="CZ11" s="764"/>
      <c r="DA11" s="765"/>
      <c r="DB11" s="763" t="s">
        <v>493</v>
      </c>
      <c r="DC11" s="764"/>
      <c r="DD11" s="764"/>
      <c r="DE11" s="764"/>
      <c r="DF11" s="765"/>
      <c r="DG11" s="763" t="s">
        <v>493</v>
      </c>
      <c r="DH11" s="764"/>
      <c r="DI11" s="764"/>
      <c r="DJ11" s="764"/>
      <c r="DK11" s="765"/>
      <c r="DL11" s="763" t="s">
        <v>493</v>
      </c>
      <c r="DM11" s="764"/>
      <c r="DN11" s="764"/>
      <c r="DO11" s="764"/>
      <c r="DP11" s="765"/>
      <c r="DQ11" s="763" t="s">
        <v>493</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559</v>
      </c>
      <c r="BT12" s="761"/>
      <c r="BU12" s="761"/>
      <c r="BV12" s="761"/>
      <c r="BW12" s="761"/>
      <c r="BX12" s="761"/>
      <c r="BY12" s="761"/>
      <c r="BZ12" s="761"/>
      <c r="CA12" s="761"/>
      <c r="CB12" s="761"/>
      <c r="CC12" s="761"/>
      <c r="CD12" s="761"/>
      <c r="CE12" s="761"/>
      <c r="CF12" s="761"/>
      <c r="CG12" s="762"/>
      <c r="CH12" s="763">
        <v>2</v>
      </c>
      <c r="CI12" s="764"/>
      <c r="CJ12" s="764"/>
      <c r="CK12" s="764"/>
      <c r="CL12" s="765"/>
      <c r="CM12" s="763">
        <v>16</v>
      </c>
      <c r="CN12" s="764"/>
      <c r="CO12" s="764"/>
      <c r="CP12" s="764"/>
      <c r="CQ12" s="765"/>
      <c r="CR12" s="763">
        <v>10</v>
      </c>
      <c r="CS12" s="764"/>
      <c r="CT12" s="764"/>
      <c r="CU12" s="764"/>
      <c r="CV12" s="765"/>
      <c r="CW12" s="763" t="s">
        <v>493</v>
      </c>
      <c r="CX12" s="764"/>
      <c r="CY12" s="764"/>
      <c r="CZ12" s="764"/>
      <c r="DA12" s="765"/>
      <c r="DB12" s="763" t="s">
        <v>493</v>
      </c>
      <c r="DC12" s="764"/>
      <c r="DD12" s="764"/>
      <c r="DE12" s="764"/>
      <c r="DF12" s="765"/>
      <c r="DG12" s="763" t="s">
        <v>493</v>
      </c>
      <c r="DH12" s="764"/>
      <c r="DI12" s="764"/>
      <c r="DJ12" s="764"/>
      <c r="DK12" s="765"/>
      <c r="DL12" s="763" t="s">
        <v>493</v>
      </c>
      <c r="DM12" s="764"/>
      <c r="DN12" s="764"/>
      <c r="DO12" s="764"/>
      <c r="DP12" s="765"/>
      <c r="DQ12" s="763" t="s">
        <v>493</v>
      </c>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560</v>
      </c>
      <c r="BT13" s="761"/>
      <c r="BU13" s="761"/>
      <c r="BV13" s="761"/>
      <c r="BW13" s="761"/>
      <c r="BX13" s="761"/>
      <c r="BY13" s="761"/>
      <c r="BZ13" s="761"/>
      <c r="CA13" s="761"/>
      <c r="CB13" s="761"/>
      <c r="CC13" s="761"/>
      <c r="CD13" s="761"/>
      <c r="CE13" s="761"/>
      <c r="CF13" s="761"/>
      <c r="CG13" s="762"/>
      <c r="CH13" s="763">
        <v>3</v>
      </c>
      <c r="CI13" s="764"/>
      <c r="CJ13" s="764"/>
      <c r="CK13" s="764"/>
      <c r="CL13" s="765"/>
      <c r="CM13" s="763">
        <v>91</v>
      </c>
      <c r="CN13" s="764"/>
      <c r="CO13" s="764"/>
      <c r="CP13" s="764"/>
      <c r="CQ13" s="765"/>
      <c r="CR13" s="763">
        <v>30</v>
      </c>
      <c r="CS13" s="764"/>
      <c r="CT13" s="764"/>
      <c r="CU13" s="764"/>
      <c r="CV13" s="765"/>
      <c r="CW13" s="763">
        <v>8</v>
      </c>
      <c r="CX13" s="764"/>
      <c r="CY13" s="764"/>
      <c r="CZ13" s="764"/>
      <c r="DA13" s="765"/>
      <c r="DB13" s="763" t="s">
        <v>493</v>
      </c>
      <c r="DC13" s="764"/>
      <c r="DD13" s="764"/>
      <c r="DE13" s="764"/>
      <c r="DF13" s="765"/>
      <c r="DG13" s="763" t="s">
        <v>493</v>
      </c>
      <c r="DH13" s="764"/>
      <c r="DI13" s="764"/>
      <c r="DJ13" s="764"/>
      <c r="DK13" s="765"/>
      <c r="DL13" s="763" t="s">
        <v>493</v>
      </c>
      <c r="DM13" s="764"/>
      <c r="DN13" s="764"/>
      <c r="DO13" s="764"/>
      <c r="DP13" s="765"/>
      <c r="DQ13" s="763" t="s">
        <v>493</v>
      </c>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561</v>
      </c>
      <c r="BT14" s="761"/>
      <c r="BU14" s="761"/>
      <c r="BV14" s="761"/>
      <c r="BW14" s="761"/>
      <c r="BX14" s="761"/>
      <c r="BY14" s="761"/>
      <c r="BZ14" s="761"/>
      <c r="CA14" s="761"/>
      <c r="CB14" s="761"/>
      <c r="CC14" s="761"/>
      <c r="CD14" s="761"/>
      <c r="CE14" s="761"/>
      <c r="CF14" s="761"/>
      <c r="CG14" s="762"/>
      <c r="CH14" s="763">
        <v>14</v>
      </c>
      <c r="CI14" s="764"/>
      <c r="CJ14" s="764"/>
      <c r="CK14" s="764"/>
      <c r="CL14" s="765"/>
      <c r="CM14" s="763">
        <v>76</v>
      </c>
      <c r="CN14" s="764"/>
      <c r="CO14" s="764"/>
      <c r="CP14" s="764"/>
      <c r="CQ14" s="765"/>
      <c r="CR14" s="763">
        <v>20</v>
      </c>
      <c r="CS14" s="764"/>
      <c r="CT14" s="764"/>
      <c r="CU14" s="764"/>
      <c r="CV14" s="765"/>
      <c r="CW14" s="763" t="s">
        <v>493</v>
      </c>
      <c r="CX14" s="764"/>
      <c r="CY14" s="764"/>
      <c r="CZ14" s="764"/>
      <c r="DA14" s="765"/>
      <c r="DB14" s="763" t="s">
        <v>493</v>
      </c>
      <c r="DC14" s="764"/>
      <c r="DD14" s="764"/>
      <c r="DE14" s="764"/>
      <c r="DF14" s="765"/>
      <c r="DG14" s="763" t="s">
        <v>493</v>
      </c>
      <c r="DH14" s="764"/>
      <c r="DI14" s="764"/>
      <c r="DJ14" s="764"/>
      <c r="DK14" s="765"/>
      <c r="DL14" s="763" t="s">
        <v>493</v>
      </c>
      <c r="DM14" s="764"/>
      <c r="DN14" s="764"/>
      <c r="DO14" s="764"/>
      <c r="DP14" s="765"/>
      <c r="DQ14" s="763" t="s">
        <v>493</v>
      </c>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562</v>
      </c>
      <c r="BT15" s="761"/>
      <c r="BU15" s="761"/>
      <c r="BV15" s="761"/>
      <c r="BW15" s="761"/>
      <c r="BX15" s="761"/>
      <c r="BY15" s="761"/>
      <c r="BZ15" s="761"/>
      <c r="CA15" s="761"/>
      <c r="CB15" s="761"/>
      <c r="CC15" s="761"/>
      <c r="CD15" s="761"/>
      <c r="CE15" s="761"/>
      <c r="CF15" s="761"/>
      <c r="CG15" s="762"/>
      <c r="CH15" s="763">
        <v>4</v>
      </c>
      <c r="CI15" s="764"/>
      <c r="CJ15" s="764"/>
      <c r="CK15" s="764"/>
      <c r="CL15" s="765"/>
      <c r="CM15" s="763">
        <v>130</v>
      </c>
      <c r="CN15" s="764"/>
      <c r="CO15" s="764"/>
      <c r="CP15" s="764"/>
      <c r="CQ15" s="765"/>
      <c r="CR15" s="763">
        <v>100</v>
      </c>
      <c r="CS15" s="764"/>
      <c r="CT15" s="764"/>
      <c r="CU15" s="764"/>
      <c r="CV15" s="765"/>
      <c r="CW15" s="763" t="s">
        <v>493</v>
      </c>
      <c r="CX15" s="764"/>
      <c r="CY15" s="764"/>
      <c r="CZ15" s="764"/>
      <c r="DA15" s="765"/>
      <c r="DB15" s="763" t="s">
        <v>493</v>
      </c>
      <c r="DC15" s="764"/>
      <c r="DD15" s="764"/>
      <c r="DE15" s="764"/>
      <c r="DF15" s="765"/>
      <c r="DG15" s="763" t="s">
        <v>493</v>
      </c>
      <c r="DH15" s="764"/>
      <c r="DI15" s="764"/>
      <c r="DJ15" s="764"/>
      <c r="DK15" s="765"/>
      <c r="DL15" s="763" t="s">
        <v>493</v>
      </c>
      <c r="DM15" s="764"/>
      <c r="DN15" s="764"/>
      <c r="DO15" s="764"/>
      <c r="DP15" s="765"/>
      <c r="DQ15" s="763" t="s">
        <v>493</v>
      </c>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52711</v>
      </c>
      <c r="R23" s="780"/>
      <c r="S23" s="780"/>
      <c r="T23" s="780"/>
      <c r="U23" s="780"/>
      <c r="V23" s="780">
        <v>50166</v>
      </c>
      <c r="W23" s="780"/>
      <c r="X23" s="780"/>
      <c r="Y23" s="780"/>
      <c r="Z23" s="780"/>
      <c r="AA23" s="780">
        <v>2546</v>
      </c>
      <c r="AB23" s="780"/>
      <c r="AC23" s="780"/>
      <c r="AD23" s="780"/>
      <c r="AE23" s="781"/>
      <c r="AF23" s="782">
        <v>2437</v>
      </c>
      <c r="AG23" s="780"/>
      <c r="AH23" s="780"/>
      <c r="AI23" s="780"/>
      <c r="AJ23" s="783"/>
      <c r="AK23" s="784"/>
      <c r="AL23" s="785"/>
      <c r="AM23" s="785"/>
      <c r="AN23" s="785"/>
      <c r="AO23" s="785"/>
      <c r="AP23" s="780">
        <v>40605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11870</v>
      </c>
      <c r="R28" s="810"/>
      <c r="S28" s="810"/>
      <c r="T28" s="810"/>
      <c r="U28" s="810"/>
      <c r="V28" s="810">
        <v>11694</v>
      </c>
      <c r="W28" s="810"/>
      <c r="X28" s="810"/>
      <c r="Y28" s="810"/>
      <c r="Z28" s="810"/>
      <c r="AA28" s="810">
        <v>176</v>
      </c>
      <c r="AB28" s="810"/>
      <c r="AC28" s="810"/>
      <c r="AD28" s="810"/>
      <c r="AE28" s="811"/>
      <c r="AF28" s="812">
        <v>176</v>
      </c>
      <c r="AG28" s="810"/>
      <c r="AH28" s="810"/>
      <c r="AI28" s="810"/>
      <c r="AJ28" s="813"/>
      <c r="AK28" s="814">
        <v>1171</v>
      </c>
      <c r="AL28" s="815"/>
      <c r="AM28" s="815"/>
      <c r="AN28" s="815"/>
      <c r="AO28" s="815"/>
      <c r="AP28" s="815" t="s">
        <v>493</v>
      </c>
      <c r="AQ28" s="815"/>
      <c r="AR28" s="815"/>
      <c r="AS28" s="815"/>
      <c r="AT28" s="815"/>
      <c r="AU28" s="815" t="s">
        <v>493</v>
      </c>
      <c r="AV28" s="815"/>
      <c r="AW28" s="815"/>
      <c r="AX28" s="815"/>
      <c r="AY28" s="815"/>
      <c r="AZ28" s="816" t="s">
        <v>493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10418</v>
      </c>
      <c r="R29" s="771"/>
      <c r="S29" s="771"/>
      <c r="T29" s="771"/>
      <c r="U29" s="771"/>
      <c r="V29" s="771">
        <v>10035</v>
      </c>
      <c r="W29" s="771"/>
      <c r="X29" s="771"/>
      <c r="Y29" s="771"/>
      <c r="Z29" s="771"/>
      <c r="AA29" s="771">
        <v>382</v>
      </c>
      <c r="AB29" s="771"/>
      <c r="AC29" s="771"/>
      <c r="AD29" s="771"/>
      <c r="AE29" s="772"/>
      <c r="AF29" s="773">
        <v>382</v>
      </c>
      <c r="AG29" s="774"/>
      <c r="AH29" s="774"/>
      <c r="AI29" s="774"/>
      <c r="AJ29" s="775"/>
      <c r="AK29" s="821">
        <v>1486</v>
      </c>
      <c r="AL29" s="817"/>
      <c r="AM29" s="817"/>
      <c r="AN29" s="817"/>
      <c r="AO29" s="817"/>
      <c r="AP29" s="817" t="s">
        <v>493</v>
      </c>
      <c r="AQ29" s="817"/>
      <c r="AR29" s="817"/>
      <c r="AS29" s="817"/>
      <c r="AT29" s="817"/>
      <c r="AU29" s="817" t="s">
        <v>493</v>
      </c>
      <c r="AV29" s="817"/>
      <c r="AW29" s="817"/>
      <c r="AX29" s="817"/>
      <c r="AY29" s="817"/>
      <c r="AZ29" s="818" t="s">
        <v>493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1498</v>
      </c>
      <c r="R30" s="771"/>
      <c r="S30" s="771"/>
      <c r="T30" s="771"/>
      <c r="U30" s="771"/>
      <c r="V30" s="771">
        <v>1494</v>
      </c>
      <c r="W30" s="771"/>
      <c r="X30" s="771"/>
      <c r="Y30" s="771"/>
      <c r="Z30" s="771"/>
      <c r="AA30" s="771">
        <v>5</v>
      </c>
      <c r="AB30" s="771"/>
      <c r="AC30" s="771"/>
      <c r="AD30" s="771"/>
      <c r="AE30" s="772"/>
      <c r="AF30" s="773">
        <v>5</v>
      </c>
      <c r="AG30" s="774"/>
      <c r="AH30" s="774"/>
      <c r="AI30" s="774"/>
      <c r="AJ30" s="775"/>
      <c r="AK30" s="821">
        <v>327</v>
      </c>
      <c r="AL30" s="817"/>
      <c r="AM30" s="817"/>
      <c r="AN30" s="817"/>
      <c r="AO30" s="817"/>
      <c r="AP30" s="817" t="s">
        <v>493</v>
      </c>
      <c r="AQ30" s="817"/>
      <c r="AR30" s="817"/>
      <c r="AS30" s="817"/>
      <c r="AT30" s="817"/>
      <c r="AU30" s="817" t="s">
        <v>493</v>
      </c>
      <c r="AV30" s="817"/>
      <c r="AW30" s="817"/>
      <c r="AX30" s="817"/>
      <c r="AY30" s="817"/>
      <c r="AZ30" s="818" t="s">
        <v>493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2846</v>
      </c>
      <c r="R31" s="771"/>
      <c r="S31" s="771"/>
      <c r="T31" s="771"/>
      <c r="U31" s="771"/>
      <c r="V31" s="771">
        <v>2689</v>
      </c>
      <c r="W31" s="771"/>
      <c r="X31" s="771"/>
      <c r="Y31" s="771"/>
      <c r="Z31" s="771"/>
      <c r="AA31" s="771">
        <v>157</v>
      </c>
      <c r="AB31" s="771"/>
      <c r="AC31" s="771"/>
      <c r="AD31" s="771"/>
      <c r="AE31" s="772"/>
      <c r="AF31" s="773">
        <v>2188</v>
      </c>
      <c r="AG31" s="774"/>
      <c r="AH31" s="774"/>
      <c r="AI31" s="774"/>
      <c r="AJ31" s="775"/>
      <c r="AK31" s="821">
        <v>38</v>
      </c>
      <c r="AL31" s="817"/>
      <c r="AM31" s="817"/>
      <c r="AN31" s="817"/>
      <c r="AO31" s="817"/>
      <c r="AP31" s="817">
        <v>5125</v>
      </c>
      <c r="AQ31" s="817"/>
      <c r="AR31" s="817"/>
      <c r="AS31" s="817"/>
      <c r="AT31" s="817"/>
      <c r="AU31" s="817">
        <v>210</v>
      </c>
      <c r="AV31" s="817"/>
      <c r="AW31" s="817"/>
      <c r="AX31" s="817"/>
      <c r="AY31" s="817"/>
      <c r="AZ31" s="818" t="s">
        <v>493</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15</v>
      </c>
      <c r="R32" s="771"/>
      <c r="S32" s="771"/>
      <c r="T32" s="771"/>
      <c r="U32" s="771"/>
      <c r="V32" s="771">
        <v>17</v>
      </c>
      <c r="W32" s="771"/>
      <c r="X32" s="771"/>
      <c r="Y32" s="771"/>
      <c r="Z32" s="771"/>
      <c r="AA32" s="771">
        <v>-2</v>
      </c>
      <c r="AB32" s="771"/>
      <c r="AC32" s="771"/>
      <c r="AD32" s="771"/>
      <c r="AE32" s="772"/>
      <c r="AF32" s="773">
        <v>21</v>
      </c>
      <c r="AG32" s="774"/>
      <c r="AH32" s="774"/>
      <c r="AI32" s="774"/>
      <c r="AJ32" s="775"/>
      <c r="AK32" s="821">
        <v>3</v>
      </c>
      <c r="AL32" s="817"/>
      <c r="AM32" s="817"/>
      <c r="AN32" s="817"/>
      <c r="AO32" s="817"/>
      <c r="AP32" s="817">
        <v>0</v>
      </c>
      <c r="AQ32" s="817"/>
      <c r="AR32" s="817"/>
      <c r="AS32" s="817"/>
      <c r="AT32" s="817"/>
      <c r="AU32" s="817">
        <v>0</v>
      </c>
      <c r="AV32" s="817"/>
      <c r="AW32" s="817"/>
      <c r="AX32" s="817"/>
      <c r="AY32" s="817"/>
      <c r="AZ32" s="818" t="s">
        <v>493</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1737</v>
      </c>
      <c r="R33" s="771"/>
      <c r="S33" s="771"/>
      <c r="T33" s="771"/>
      <c r="U33" s="771"/>
      <c r="V33" s="771">
        <v>1741</v>
      </c>
      <c r="W33" s="771"/>
      <c r="X33" s="771"/>
      <c r="Y33" s="771"/>
      <c r="Z33" s="771"/>
      <c r="AA33" s="771">
        <v>-4</v>
      </c>
      <c r="AB33" s="771"/>
      <c r="AC33" s="771"/>
      <c r="AD33" s="771"/>
      <c r="AE33" s="772"/>
      <c r="AF33" s="773">
        <v>51</v>
      </c>
      <c r="AG33" s="774"/>
      <c r="AH33" s="774"/>
      <c r="AI33" s="774"/>
      <c r="AJ33" s="775"/>
      <c r="AK33" s="821">
        <v>1163</v>
      </c>
      <c r="AL33" s="817"/>
      <c r="AM33" s="817"/>
      <c r="AN33" s="817"/>
      <c r="AO33" s="817"/>
      <c r="AP33" s="817">
        <v>14850</v>
      </c>
      <c r="AQ33" s="817"/>
      <c r="AR33" s="817"/>
      <c r="AS33" s="817"/>
      <c r="AT33" s="817"/>
      <c r="AU33" s="817">
        <v>13670</v>
      </c>
      <c r="AV33" s="817"/>
      <c r="AW33" s="817"/>
      <c r="AX33" s="817"/>
      <c r="AY33" s="817"/>
      <c r="AZ33" s="818" t="s">
        <v>493</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284</v>
      </c>
      <c r="R34" s="771"/>
      <c r="S34" s="771"/>
      <c r="T34" s="771"/>
      <c r="U34" s="771"/>
      <c r="V34" s="771">
        <v>286</v>
      </c>
      <c r="W34" s="771"/>
      <c r="X34" s="771"/>
      <c r="Y34" s="771"/>
      <c r="Z34" s="771"/>
      <c r="AA34" s="771">
        <v>-2</v>
      </c>
      <c r="AB34" s="771"/>
      <c r="AC34" s="771"/>
      <c r="AD34" s="771"/>
      <c r="AE34" s="772"/>
      <c r="AF34" s="773">
        <v>1</v>
      </c>
      <c r="AG34" s="774"/>
      <c r="AH34" s="774"/>
      <c r="AI34" s="774"/>
      <c r="AJ34" s="775"/>
      <c r="AK34" s="821">
        <v>124</v>
      </c>
      <c r="AL34" s="817"/>
      <c r="AM34" s="817"/>
      <c r="AN34" s="817"/>
      <c r="AO34" s="817"/>
      <c r="AP34" s="817">
        <v>1058</v>
      </c>
      <c r="AQ34" s="817"/>
      <c r="AR34" s="817"/>
      <c r="AS34" s="817"/>
      <c r="AT34" s="817"/>
      <c r="AU34" s="817">
        <v>1008</v>
      </c>
      <c r="AV34" s="817"/>
      <c r="AW34" s="817"/>
      <c r="AX34" s="817"/>
      <c r="AY34" s="817"/>
      <c r="AZ34" s="818" t="s">
        <v>493</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198</v>
      </c>
      <c r="R35" s="771"/>
      <c r="S35" s="771"/>
      <c r="T35" s="771"/>
      <c r="U35" s="771"/>
      <c r="V35" s="771">
        <v>198</v>
      </c>
      <c r="W35" s="771"/>
      <c r="X35" s="771"/>
      <c r="Y35" s="771"/>
      <c r="Z35" s="771"/>
      <c r="AA35" s="771">
        <v>0</v>
      </c>
      <c r="AB35" s="771"/>
      <c r="AC35" s="771"/>
      <c r="AD35" s="771"/>
      <c r="AE35" s="772"/>
      <c r="AF35" s="773">
        <v>1</v>
      </c>
      <c r="AG35" s="774"/>
      <c r="AH35" s="774"/>
      <c r="AI35" s="774"/>
      <c r="AJ35" s="775"/>
      <c r="AK35" s="821">
        <v>85</v>
      </c>
      <c r="AL35" s="817"/>
      <c r="AM35" s="817"/>
      <c r="AN35" s="817"/>
      <c r="AO35" s="817"/>
      <c r="AP35" s="817">
        <v>794</v>
      </c>
      <c r="AQ35" s="817"/>
      <c r="AR35" s="817"/>
      <c r="AS35" s="817"/>
      <c r="AT35" s="817"/>
      <c r="AU35" s="817">
        <v>734</v>
      </c>
      <c r="AV35" s="817"/>
      <c r="AW35" s="817"/>
      <c r="AX35" s="817"/>
      <c r="AY35" s="817"/>
      <c r="AZ35" s="818" t="s">
        <v>493</v>
      </c>
      <c r="BA35" s="818"/>
      <c r="BB35" s="818"/>
      <c r="BC35" s="818"/>
      <c r="BD35" s="818"/>
      <c r="BE35" s="819" t="s">
        <v>394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399</v>
      </c>
      <c r="C36" s="768"/>
      <c r="D36" s="768"/>
      <c r="E36" s="768"/>
      <c r="F36" s="768"/>
      <c r="G36" s="768"/>
      <c r="H36" s="768"/>
      <c r="I36" s="768"/>
      <c r="J36" s="768"/>
      <c r="K36" s="768"/>
      <c r="L36" s="768"/>
      <c r="M36" s="768"/>
      <c r="N36" s="768"/>
      <c r="O36" s="768"/>
      <c r="P36" s="769"/>
      <c r="Q36" s="770">
        <v>929</v>
      </c>
      <c r="R36" s="771"/>
      <c r="S36" s="771"/>
      <c r="T36" s="771"/>
      <c r="U36" s="771"/>
      <c r="V36" s="771">
        <v>929</v>
      </c>
      <c r="W36" s="771"/>
      <c r="X36" s="771"/>
      <c r="Y36" s="771"/>
      <c r="Z36" s="771"/>
      <c r="AA36" s="771" t="s">
        <v>575</v>
      </c>
      <c r="AB36" s="771"/>
      <c r="AC36" s="771"/>
      <c r="AD36" s="771"/>
      <c r="AE36" s="772"/>
      <c r="AF36" s="773" t="s">
        <v>122</v>
      </c>
      <c r="AG36" s="774"/>
      <c r="AH36" s="774"/>
      <c r="AI36" s="774"/>
      <c r="AJ36" s="775"/>
      <c r="AK36" s="821" t="s">
        <v>493</v>
      </c>
      <c r="AL36" s="817"/>
      <c r="AM36" s="817"/>
      <c r="AN36" s="817"/>
      <c r="AO36" s="817"/>
      <c r="AP36" s="817" t="s">
        <v>493</v>
      </c>
      <c r="AQ36" s="817"/>
      <c r="AR36" s="817"/>
      <c r="AS36" s="817"/>
      <c r="AT36" s="817"/>
      <c r="AU36" s="817" t="s">
        <v>493</v>
      </c>
      <c r="AV36" s="817"/>
      <c r="AW36" s="817"/>
      <c r="AX36" s="817"/>
      <c r="AY36" s="817"/>
      <c r="AZ36" s="818" t="s">
        <v>493</v>
      </c>
      <c r="BA36" s="818"/>
      <c r="BB36" s="818"/>
      <c r="BC36" s="818"/>
      <c r="BD36" s="818"/>
      <c r="BE36" s="819" t="s">
        <v>400</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2826</v>
      </c>
      <c r="AG63" s="831"/>
      <c r="AH63" s="831"/>
      <c r="AI63" s="831"/>
      <c r="AJ63" s="832"/>
      <c r="AK63" s="833"/>
      <c r="AL63" s="828"/>
      <c r="AM63" s="828"/>
      <c r="AN63" s="828"/>
      <c r="AO63" s="828"/>
      <c r="AP63" s="831">
        <v>21828</v>
      </c>
      <c r="AQ63" s="831"/>
      <c r="AR63" s="831"/>
      <c r="AS63" s="831"/>
      <c r="AT63" s="831"/>
      <c r="AU63" s="831">
        <v>15622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404</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405</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563</v>
      </c>
      <c r="C68" s="857"/>
      <c r="D68" s="857"/>
      <c r="E68" s="857"/>
      <c r="F68" s="857"/>
      <c r="G68" s="857"/>
      <c r="H68" s="857"/>
      <c r="I68" s="857"/>
      <c r="J68" s="857"/>
      <c r="K68" s="857"/>
      <c r="L68" s="857"/>
      <c r="M68" s="857"/>
      <c r="N68" s="857"/>
      <c r="O68" s="857"/>
      <c r="P68" s="858"/>
      <c r="Q68" s="859">
        <v>125</v>
      </c>
      <c r="R68" s="853"/>
      <c r="S68" s="853"/>
      <c r="T68" s="853"/>
      <c r="U68" s="853"/>
      <c r="V68" s="853">
        <v>123</v>
      </c>
      <c r="W68" s="853"/>
      <c r="X68" s="853"/>
      <c r="Y68" s="853"/>
      <c r="Z68" s="853"/>
      <c r="AA68" s="853">
        <v>1</v>
      </c>
      <c r="AB68" s="853"/>
      <c r="AC68" s="853"/>
      <c r="AD68" s="853"/>
      <c r="AE68" s="853"/>
      <c r="AF68" s="853">
        <v>1</v>
      </c>
      <c r="AG68" s="853"/>
      <c r="AH68" s="853"/>
      <c r="AI68" s="853"/>
      <c r="AJ68" s="853"/>
      <c r="AK68" s="853" t="s">
        <v>575</v>
      </c>
      <c r="AL68" s="853"/>
      <c r="AM68" s="853"/>
      <c r="AN68" s="853"/>
      <c r="AO68" s="853"/>
      <c r="AP68" s="853" t="s">
        <v>575</v>
      </c>
      <c r="AQ68" s="853"/>
      <c r="AR68" s="853"/>
      <c r="AS68" s="853"/>
      <c r="AT68" s="853"/>
      <c r="AU68" s="853" t="s">
        <v>575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564</v>
      </c>
      <c r="C69" s="861"/>
      <c r="D69" s="861"/>
      <c r="E69" s="861"/>
      <c r="F69" s="861"/>
      <c r="G69" s="861"/>
      <c r="H69" s="861"/>
      <c r="I69" s="861"/>
      <c r="J69" s="861"/>
      <c r="K69" s="861"/>
      <c r="L69" s="861"/>
      <c r="M69" s="861"/>
      <c r="N69" s="861"/>
      <c r="O69" s="861"/>
      <c r="P69" s="862"/>
      <c r="Q69" s="863">
        <v>429</v>
      </c>
      <c r="R69" s="817"/>
      <c r="S69" s="817"/>
      <c r="T69" s="817"/>
      <c r="U69" s="817"/>
      <c r="V69" s="817">
        <v>341</v>
      </c>
      <c r="W69" s="817"/>
      <c r="X69" s="817"/>
      <c r="Y69" s="817"/>
      <c r="Z69" s="817"/>
      <c r="AA69" s="817">
        <v>88</v>
      </c>
      <c r="AB69" s="817"/>
      <c r="AC69" s="817"/>
      <c r="AD69" s="817"/>
      <c r="AE69" s="817"/>
      <c r="AF69" s="817">
        <v>88</v>
      </c>
      <c r="AG69" s="817"/>
      <c r="AH69" s="817"/>
      <c r="AI69" s="817"/>
      <c r="AJ69" s="817"/>
      <c r="AK69" s="817" t="s">
        <v>575</v>
      </c>
      <c r="AL69" s="817"/>
      <c r="AM69" s="817"/>
      <c r="AN69" s="817"/>
      <c r="AO69" s="817"/>
      <c r="AP69" s="817" t="s">
        <v>575</v>
      </c>
      <c r="AQ69" s="817"/>
      <c r="AR69" s="817"/>
      <c r="AS69" s="817"/>
      <c r="AT69" s="817"/>
      <c r="AU69" s="817" t="s">
        <v>575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565</v>
      </c>
      <c r="C70" s="861"/>
      <c r="D70" s="861"/>
      <c r="E70" s="861"/>
      <c r="F70" s="861"/>
      <c r="G70" s="861"/>
      <c r="H70" s="861"/>
      <c r="I70" s="861"/>
      <c r="J70" s="861"/>
      <c r="K70" s="861"/>
      <c r="L70" s="861"/>
      <c r="M70" s="861"/>
      <c r="N70" s="861"/>
      <c r="O70" s="861"/>
      <c r="P70" s="862"/>
      <c r="Q70" s="863">
        <v>923</v>
      </c>
      <c r="R70" s="817"/>
      <c r="S70" s="817"/>
      <c r="T70" s="817"/>
      <c r="U70" s="817"/>
      <c r="V70" s="817">
        <v>875</v>
      </c>
      <c r="W70" s="817"/>
      <c r="X70" s="817"/>
      <c r="Y70" s="817"/>
      <c r="Z70" s="817"/>
      <c r="AA70" s="817">
        <v>48</v>
      </c>
      <c r="AB70" s="817"/>
      <c r="AC70" s="817"/>
      <c r="AD70" s="817"/>
      <c r="AE70" s="817"/>
      <c r="AF70" s="817">
        <v>48</v>
      </c>
      <c r="AG70" s="817"/>
      <c r="AH70" s="817"/>
      <c r="AI70" s="817"/>
      <c r="AJ70" s="817"/>
      <c r="AK70" s="817">
        <v>29</v>
      </c>
      <c r="AL70" s="817"/>
      <c r="AM70" s="817"/>
      <c r="AN70" s="817"/>
      <c r="AO70" s="817"/>
      <c r="AP70" s="817" t="s">
        <v>575</v>
      </c>
      <c r="AQ70" s="817"/>
      <c r="AR70" s="817"/>
      <c r="AS70" s="817"/>
      <c r="AT70" s="817"/>
      <c r="AU70" s="817" t="s">
        <v>575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566</v>
      </c>
      <c r="C71" s="861"/>
      <c r="D71" s="861"/>
      <c r="E71" s="861"/>
      <c r="F71" s="861"/>
      <c r="G71" s="861"/>
      <c r="H71" s="861"/>
      <c r="I71" s="861"/>
      <c r="J71" s="861"/>
      <c r="K71" s="861"/>
      <c r="L71" s="861"/>
      <c r="M71" s="861"/>
      <c r="N71" s="861"/>
      <c r="O71" s="861"/>
      <c r="P71" s="862"/>
      <c r="Q71" s="863">
        <v>219</v>
      </c>
      <c r="R71" s="817"/>
      <c r="S71" s="817"/>
      <c r="T71" s="817"/>
      <c r="U71" s="817"/>
      <c r="V71" s="817">
        <v>213</v>
      </c>
      <c r="W71" s="817"/>
      <c r="X71" s="817"/>
      <c r="Y71" s="817"/>
      <c r="Z71" s="817"/>
      <c r="AA71" s="817">
        <v>6</v>
      </c>
      <c r="AB71" s="817"/>
      <c r="AC71" s="817"/>
      <c r="AD71" s="817"/>
      <c r="AE71" s="817"/>
      <c r="AF71" s="817">
        <v>6</v>
      </c>
      <c r="AG71" s="817"/>
      <c r="AH71" s="817"/>
      <c r="AI71" s="817"/>
      <c r="AJ71" s="817"/>
      <c r="AK71" s="817" t="s">
        <v>575</v>
      </c>
      <c r="AL71" s="817"/>
      <c r="AM71" s="817"/>
      <c r="AN71" s="817"/>
      <c r="AO71" s="817"/>
      <c r="AP71" s="817">
        <v>408</v>
      </c>
      <c r="AQ71" s="817"/>
      <c r="AR71" s="817"/>
      <c r="AS71" s="817"/>
      <c r="AT71" s="817"/>
      <c r="AU71" s="817">
        <v>279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567</v>
      </c>
      <c r="C72" s="861"/>
      <c r="D72" s="861"/>
      <c r="E72" s="861"/>
      <c r="F72" s="861"/>
      <c r="G72" s="861"/>
      <c r="H72" s="861"/>
      <c r="I72" s="861"/>
      <c r="J72" s="861"/>
      <c r="K72" s="861"/>
      <c r="L72" s="861"/>
      <c r="M72" s="861"/>
      <c r="N72" s="861"/>
      <c r="O72" s="861"/>
      <c r="P72" s="862"/>
      <c r="Q72" s="863">
        <v>365</v>
      </c>
      <c r="R72" s="817"/>
      <c r="S72" s="817"/>
      <c r="T72" s="817"/>
      <c r="U72" s="817"/>
      <c r="V72" s="817">
        <v>339</v>
      </c>
      <c r="W72" s="817"/>
      <c r="X72" s="817"/>
      <c r="Y72" s="817"/>
      <c r="Z72" s="817"/>
      <c r="AA72" s="817">
        <v>26</v>
      </c>
      <c r="AB72" s="817"/>
      <c r="AC72" s="817"/>
      <c r="AD72" s="817"/>
      <c r="AE72" s="817"/>
      <c r="AF72" s="817">
        <v>26</v>
      </c>
      <c r="AG72" s="817"/>
      <c r="AH72" s="817"/>
      <c r="AI72" s="817"/>
      <c r="AJ72" s="817"/>
      <c r="AK72" s="817">
        <v>2</v>
      </c>
      <c r="AL72" s="817"/>
      <c r="AM72" s="817"/>
      <c r="AN72" s="817"/>
      <c r="AO72" s="817"/>
      <c r="AP72" s="817">
        <v>43</v>
      </c>
      <c r="AQ72" s="817"/>
      <c r="AR72" s="817"/>
      <c r="AS72" s="817"/>
      <c r="AT72" s="817"/>
      <c r="AU72" s="817">
        <v>9</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568</v>
      </c>
      <c r="C73" s="861"/>
      <c r="D73" s="861"/>
      <c r="E73" s="861"/>
      <c r="F73" s="861"/>
      <c r="G73" s="861"/>
      <c r="H73" s="861"/>
      <c r="I73" s="861"/>
      <c r="J73" s="861"/>
      <c r="K73" s="861"/>
      <c r="L73" s="861"/>
      <c r="M73" s="861"/>
      <c r="N73" s="861"/>
      <c r="O73" s="861"/>
      <c r="P73" s="862"/>
      <c r="Q73" s="863">
        <v>2059</v>
      </c>
      <c r="R73" s="817"/>
      <c r="S73" s="817"/>
      <c r="T73" s="817"/>
      <c r="U73" s="817"/>
      <c r="V73" s="817">
        <v>1808</v>
      </c>
      <c r="W73" s="817"/>
      <c r="X73" s="817"/>
      <c r="Y73" s="817"/>
      <c r="Z73" s="817"/>
      <c r="AA73" s="817">
        <v>252</v>
      </c>
      <c r="AB73" s="817"/>
      <c r="AC73" s="817"/>
      <c r="AD73" s="817"/>
      <c r="AE73" s="817"/>
      <c r="AF73" s="817">
        <v>252</v>
      </c>
      <c r="AG73" s="817"/>
      <c r="AH73" s="817"/>
      <c r="AI73" s="817"/>
      <c r="AJ73" s="817"/>
      <c r="AK73" s="817" t="s">
        <v>575</v>
      </c>
      <c r="AL73" s="817"/>
      <c r="AM73" s="817"/>
      <c r="AN73" s="817"/>
      <c r="AO73" s="817"/>
      <c r="AP73" s="817" t="s">
        <v>575</v>
      </c>
      <c r="AQ73" s="817"/>
      <c r="AR73" s="817"/>
      <c r="AS73" s="817"/>
      <c r="AT73" s="817"/>
      <c r="AU73" s="817" t="s">
        <v>575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573</v>
      </c>
      <c r="C74" s="861"/>
      <c r="D74" s="861"/>
      <c r="E74" s="861"/>
      <c r="F74" s="861"/>
      <c r="G74" s="861"/>
      <c r="H74" s="861"/>
      <c r="I74" s="861"/>
      <c r="J74" s="861"/>
      <c r="K74" s="861"/>
      <c r="L74" s="861"/>
      <c r="M74" s="861"/>
      <c r="N74" s="861"/>
      <c r="O74" s="861"/>
      <c r="P74" s="862"/>
      <c r="Q74" s="863">
        <v>150</v>
      </c>
      <c r="R74" s="817"/>
      <c r="S74" s="817"/>
      <c r="T74" s="817"/>
      <c r="U74" s="817"/>
      <c r="V74" s="817">
        <v>143</v>
      </c>
      <c r="W74" s="817"/>
      <c r="X74" s="817"/>
      <c r="Y74" s="817"/>
      <c r="Z74" s="817"/>
      <c r="AA74" s="817">
        <v>7</v>
      </c>
      <c r="AB74" s="817"/>
      <c r="AC74" s="817"/>
      <c r="AD74" s="817"/>
      <c r="AE74" s="817"/>
      <c r="AF74" s="817">
        <v>7</v>
      </c>
      <c r="AG74" s="817"/>
      <c r="AH74" s="817"/>
      <c r="AI74" s="817"/>
      <c r="AJ74" s="817"/>
      <c r="AK74" s="817" t="s">
        <v>575</v>
      </c>
      <c r="AL74" s="817"/>
      <c r="AM74" s="817"/>
      <c r="AN74" s="817"/>
      <c r="AO74" s="817"/>
      <c r="AP74" s="817" t="s">
        <v>575</v>
      </c>
      <c r="AQ74" s="817"/>
      <c r="AR74" s="817"/>
      <c r="AS74" s="817"/>
      <c r="AT74" s="817"/>
      <c r="AU74" s="817" t="s">
        <v>575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574</v>
      </c>
      <c r="C75" s="861"/>
      <c r="D75" s="861"/>
      <c r="E75" s="861"/>
      <c r="F75" s="861"/>
      <c r="G75" s="861"/>
      <c r="H75" s="861"/>
      <c r="I75" s="861"/>
      <c r="J75" s="861"/>
      <c r="K75" s="861"/>
      <c r="L75" s="861"/>
      <c r="M75" s="861"/>
      <c r="N75" s="861"/>
      <c r="O75" s="861"/>
      <c r="P75" s="862"/>
      <c r="Q75" s="864">
        <v>308</v>
      </c>
      <c r="R75" s="865"/>
      <c r="S75" s="865"/>
      <c r="T75" s="865"/>
      <c r="U75" s="821"/>
      <c r="V75" s="866">
        <v>297</v>
      </c>
      <c r="W75" s="865"/>
      <c r="X75" s="865"/>
      <c r="Y75" s="865"/>
      <c r="Z75" s="821"/>
      <c r="AA75" s="866">
        <v>11</v>
      </c>
      <c r="AB75" s="865"/>
      <c r="AC75" s="865"/>
      <c r="AD75" s="865"/>
      <c r="AE75" s="821"/>
      <c r="AF75" s="866">
        <v>11</v>
      </c>
      <c r="AG75" s="865"/>
      <c r="AH75" s="865"/>
      <c r="AI75" s="865"/>
      <c r="AJ75" s="821"/>
      <c r="AK75" s="866">
        <v>27</v>
      </c>
      <c r="AL75" s="865"/>
      <c r="AM75" s="865"/>
      <c r="AN75" s="865"/>
      <c r="AO75" s="821"/>
      <c r="AP75" s="866" t="s">
        <v>575</v>
      </c>
      <c r="AQ75" s="865"/>
      <c r="AR75" s="865"/>
      <c r="AS75" s="865"/>
      <c r="AT75" s="821"/>
      <c r="AU75" s="866" t="s">
        <v>575</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569</v>
      </c>
      <c r="C76" s="861"/>
      <c r="D76" s="861"/>
      <c r="E76" s="861"/>
      <c r="F76" s="861"/>
      <c r="G76" s="861"/>
      <c r="H76" s="861"/>
      <c r="I76" s="861"/>
      <c r="J76" s="861"/>
      <c r="K76" s="861"/>
      <c r="L76" s="861"/>
      <c r="M76" s="861"/>
      <c r="N76" s="861"/>
      <c r="O76" s="861"/>
      <c r="P76" s="862"/>
      <c r="Q76" s="864">
        <v>487502</v>
      </c>
      <c r="R76" s="865"/>
      <c r="S76" s="865"/>
      <c r="T76" s="865"/>
      <c r="U76" s="821"/>
      <c r="V76" s="866">
        <v>478943</v>
      </c>
      <c r="W76" s="865"/>
      <c r="X76" s="865"/>
      <c r="Y76" s="865"/>
      <c r="Z76" s="821"/>
      <c r="AA76" s="866">
        <v>8559</v>
      </c>
      <c r="AB76" s="865"/>
      <c r="AC76" s="865"/>
      <c r="AD76" s="865"/>
      <c r="AE76" s="821"/>
      <c r="AF76" s="866">
        <v>8559</v>
      </c>
      <c r="AG76" s="865"/>
      <c r="AH76" s="865"/>
      <c r="AI76" s="865"/>
      <c r="AJ76" s="821"/>
      <c r="AK76" s="866" t="s">
        <v>575</v>
      </c>
      <c r="AL76" s="865"/>
      <c r="AM76" s="865"/>
      <c r="AN76" s="865"/>
      <c r="AO76" s="821"/>
      <c r="AP76" s="866" t="s">
        <v>575</v>
      </c>
      <c r="AQ76" s="865"/>
      <c r="AR76" s="865"/>
      <c r="AS76" s="865"/>
      <c r="AT76" s="821"/>
      <c r="AU76" s="866" t="s">
        <v>575</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570</v>
      </c>
      <c r="C77" s="861"/>
      <c r="D77" s="861"/>
      <c r="E77" s="861"/>
      <c r="F77" s="861"/>
      <c r="G77" s="861"/>
      <c r="H77" s="861"/>
      <c r="I77" s="861"/>
      <c r="J77" s="861"/>
      <c r="K77" s="861"/>
      <c r="L77" s="861"/>
      <c r="M77" s="861"/>
      <c r="N77" s="861"/>
      <c r="O77" s="861"/>
      <c r="P77" s="862"/>
      <c r="Q77" s="864">
        <v>164</v>
      </c>
      <c r="R77" s="865"/>
      <c r="S77" s="865"/>
      <c r="T77" s="865"/>
      <c r="U77" s="821"/>
      <c r="V77" s="866">
        <v>147</v>
      </c>
      <c r="W77" s="865"/>
      <c r="X77" s="865"/>
      <c r="Y77" s="865"/>
      <c r="Z77" s="821"/>
      <c r="AA77" s="866">
        <v>17</v>
      </c>
      <c r="AB77" s="865"/>
      <c r="AC77" s="865"/>
      <c r="AD77" s="865"/>
      <c r="AE77" s="821"/>
      <c r="AF77" s="866">
        <v>324</v>
      </c>
      <c r="AG77" s="865"/>
      <c r="AH77" s="865"/>
      <c r="AI77" s="865"/>
      <c r="AJ77" s="821"/>
      <c r="AK77" s="866" t="s">
        <v>575</v>
      </c>
      <c r="AL77" s="865"/>
      <c r="AM77" s="865"/>
      <c r="AN77" s="865"/>
      <c r="AO77" s="821"/>
      <c r="AP77" s="866" t="s">
        <v>575</v>
      </c>
      <c r="AQ77" s="865"/>
      <c r="AR77" s="865"/>
      <c r="AS77" s="865"/>
      <c r="AT77" s="821"/>
      <c r="AU77" s="866" t="s">
        <v>575</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571</v>
      </c>
      <c r="C78" s="861"/>
      <c r="D78" s="861"/>
      <c r="E78" s="861"/>
      <c r="F78" s="861"/>
      <c r="G78" s="861"/>
      <c r="H78" s="861"/>
      <c r="I78" s="861"/>
      <c r="J78" s="861"/>
      <c r="K78" s="861"/>
      <c r="L78" s="861"/>
      <c r="M78" s="861"/>
      <c r="N78" s="861"/>
      <c r="O78" s="861"/>
      <c r="P78" s="862"/>
      <c r="Q78" s="863">
        <v>18856</v>
      </c>
      <c r="R78" s="817"/>
      <c r="S78" s="817"/>
      <c r="T78" s="817"/>
      <c r="U78" s="817"/>
      <c r="V78" s="817">
        <v>19161</v>
      </c>
      <c r="W78" s="817"/>
      <c r="X78" s="817"/>
      <c r="Y78" s="817"/>
      <c r="Z78" s="817"/>
      <c r="AA78" s="817">
        <v>-305</v>
      </c>
      <c r="AB78" s="817"/>
      <c r="AC78" s="817"/>
      <c r="AD78" s="817"/>
      <c r="AE78" s="817"/>
      <c r="AF78" s="817">
        <v>9387</v>
      </c>
      <c r="AG78" s="817"/>
      <c r="AH78" s="817"/>
      <c r="AI78" s="817"/>
      <c r="AJ78" s="817"/>
      <c r="AK78" s="817">
        <v>1058</v>
      </c>
      <c r="AL78" s="817"/>
      <c r="AM78" s="817"/>
      <c r="AN78" s="817"/>
      <c r="AO78" s="817"/>
      <c r="AP78" s="817">
        <v>13427</v>
      </c>
      <c r="AQ78" s="817"/>
      <c r="AR78" s="817"/>
      <c r="AS78" s="817"/>
      <c r="AT78" s="817"/>
      <c r="AU78" s="817">
        <v>4216</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572</v>
      </c>
      <c r="C79" s="861"/>
      <c r="D79" s="861"/>
      <c r="E79" s="861"/>
      <c r="F79" s="861"/>
      <c r="G79" s="861"/>
      <c r="H79" s="861"/>
      <c r="I79" s="861"/>
      <c r="J79" s="861"/>
      <c r="K79" s="861"/>
      <c r="L79" s="861"/>
      <c r="M79" s="861"/>
      <c r="N79" s="861"/>
      <c r="O79" s="861"/>
      <c r="P79" s="862"/>
      <c r="Q79" s="863">
        <v>4035</v>
      </c>
      <c r="R79" s="817"/>
      <c r="S79" s="817"/>
      <c r="T79" s="817"/>
      <c r="U79" s="817"/>
      <c r="V79" s="817">
        <v>3633</v>
      </c>
      <c r="W79" s="817"/>
      <c r="X79" s="817"/>
      <c r="Y79" s="817"/>
      <c r="Z79" s="817"/>
      <c r="AA79" s="817">
        <v>401</v>
      </c>
      <c r="AB79" s="817"/>
      <c r="AC79" s="817"/>
      <c r="AD79" s="817"/>
      <c r="AE79" s="817"/>
      <c r="AF79" s="817">
        <v>6128</v>
      </c>
      <c r="AG79" s="817"/>
      <c r="AH79" s="817"/>
      <c r="AI79" s="817"/>
      <c r="AJ79" s="817"/>
      <c r="AK79" s="817" t="s">
        <v>575</v>
      </c>
      <c r="AL79" s="817"/>
      <c r="AM79" s="817"/>
      <c r="AN79" s="817"/>
      <c r="AO79" s="817"/>
      <c r="AP79" s="817">
        <v>3873</v>
      </c>
      <c r="AQ79" s="817"/>
      <c r="AR79" s="817"/>
      <c r="AS79" s="817"/>
      <c r="AT79" s="817"/>
      <c r="AU79" s="817" t="s">
        <v>575</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24837</v>
      </c>
      <c r="AG88" s="831"/>
      <c r="AH88" s="831"/>
      <c r="AI88" s="831"/>
      <c r="AJ88" s="831"/>
      <c r="AK88" s="828"/>
      <c r="AL88" s="828"/>
      <c r="AM88" s="828"/>
      <c r="AN88" s="828"/>
      <c r="AO88" s="828"/>
      <c r="AP88" s="831">
        <v>17751</v>
      </c>
      <c r="AQ88" s="831"/>
      <c r="AR88" s="831"/>
      <c r="AS88" s="831"/>
      <c r="AT88" s="831"/>
      <c r="AU88" s="831">
        <v>4504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332</v>
      </c>
      <c r="CS102" s="839"/>
      <c r="CT102" s="839"/>
      <c r="CU102" s="839"/>
      <c r="CV102" s="878"/>
      <c r="CW102" s="877">
        <v>8</v>
      </c>
      <c r="CX102" s="839"/>
      <c r="CY102" s="839"/>
      <c r="CZ102" s="839"/>
      <c r="DA102" s="878"/>
      <c r="DB102" s="877" t="s">
        <v>575</v>
      </c>
      <c r="DC102" s="839"/>
      <c r="DD102" s="839"/>
      <c r="DE102" s="839"/>
      <c r="DF102" s="878"/>
      <c r="DG102" s="877" t="s">
        <v>575</v>
      </c>
      <c r="DH102" s="839"/>
      <c r="DI102" s="839"/>
      <c r="DJ102" s="839"/>
      <c r="DK102" s="878"/>
      <c r="DL102" s="877" t="s">
        <v>575</v>
      </c>
      <c r="DM102" s="839"/>
      <c r="DN102" s="839"/>
      <c r="DO102" s="839"/>
      <c r="DP102" s="878"/>
      <c r="DQ102" s="877" t="s">
        <v>575</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415</v>
      </c>
      <c r="AB109" s="880"/>
      <c r="AC109" s="880"/>
      <c r="AD109" s="880"/>
      <c r="AE109" s="881"/>
      <c r="AF109" s="879" t="s">
        <v>416</v>
      </c>
      <c r="AG109" s="880"/>
      <c r="AH109" s="880"/>
      <c r="AI109" s="880"/>
      <c r="AJ109" s="881"/>
      <c r="AK109" s="879" t="s">
        <v>294</v>
      </c>
      <c r="AL109" s="880"/>
      <c r="AM109" s="880"/>
      <c r="AN109" s="880"/>
      <c r="AO109" s="881"/>
      <c r="AP109" s="879" t="s">
        <v>417</v>
      </c>
      <c r="AQ109" s="880"/>
      <c r="AR109" s="880"/>
      <c r="AS109" s="880"/>
      <c r="AT109" s="882"/>
      <c r="AU109" s="899" t="s">
        <v>414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415</v>
      </c>
      <c r="BR109" s="880"/>
      <c r="BS109" s="880"/>
      <c r="BT109" s="880"/>
      <c r="BU109" s="881"/>
      <c r="BV109" s="879" t="s">
        <v>416</v>
      </c>
      <c r="BW109" s="880"/>
      <c r="BX109" s="880"/>
      <c r="BY109" s="880"/>
      <c r="BZ109" s="881"/>
      <c r="CA109" s="879" t="s">
        <v>294</v>
      </c>
      <c r="CB109" s="880"/>
      <c r="CC109" s="880"/>
      <c r="CD109" s="880"/>
      <c r="CE109" s="881"/>
      <c r="CF109" s="900" t="s">
        <v>417</v>
      </c>
      <c r="CG109" s="900"/>
      <c r="CH109" s="900"/>
      <c r="CI109" s="900"/>
      <c r="CJ109" s="900"/>
      <c r="CK109" s="879" t="s">
        <v>418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415</v>
      </c>
      <c r="DH109" s="880"/>
      <c r="DI109" s="880"/>
      <c r="DJ109" s="880"/>
      <c r="DK109" s="881"/>
      <c r="DL109" s="879" t="s">
        <v>416</v>
      </c>
      <c r="DM109" s="880"/>
      <c r="DN109" s="880"/>
      <c r="DO109" s="880"/>
      <c r="DP109" s="881"/>
      <c r="DQ109" s="879" t="s">
        <v>294</v>
      </c>
      <c r="DR109" s="880"/>
      <c r="DS109" s="880"/>
      <c r="DT109" s="880"/>
      <c r="DU109" s="881"/>
      <c r="DV109" s="879" t="s">
        <v>417</v>
      </c>
      <c r="DW109" s="880"/>
      <c r="DX109" s="880"/>
      <c r="DY109" s="880"/>
      <c r="DZ109" s="882"/>
    </row>
    <row r="110" spans="1:131" s="224" customFormat="1" ht="26.25" customHeight="1" x14ac:dyDescent="0.15">
      <c r="A110" s="883" t="s">
        <v>419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4980065</v>
      </c>
      <c r="AB110" s="887"/>
      <c r="AC110" s="887"/>
      <c r="AD110" s="887"/>
      <c r="AE110" s="888"/>
      <c r="AF110" s="889">
        <v>5233416</v>
      </c>
      <c r="AG110" s="887"/>
      <c r="AH110" s="887"/>
      <c r="AI110" s="887"/>
      <c r="AJ110" s="888"/>
      <c r="AK110" s="889">
        <v>5446355</v>
      </c>
      <c r="AL110" s="887"/>
      <c r="AM110" s="887"/>
      <c r="AN110" s="887"/>
      <c r="AO110" s="888"/>
      <c r="AP110" s="890">
        <v>22.9</v>
      </c>
      <c r="AQ110" s="891"/>
      <c r="AR110" s="891"/>
      <c r="AS110" s="891"/>
      <c r="AT110" s="892"/>
      <c r="AU110" s="893" t="s">
        <v>69</v>
      </c>
      <c r="AV110" s="894"/>
      <c r="AW110" s="894"/>
      <c r="AX110" s="894"/>
      <c r="AY110" s="894"/>
      <c r="AZ110" s="916" t="s">
        <v>420</v>
      </c>
      <c r="BA110" s="884"/>
      <c r="BB110" s="884"/>
      <c r="BC110" s="884"/>
      <c r="BD110" s="884"/>
      <c r="BE110" s="884"/>
      <c r="BF110" s="884"/>
      <c r="BG110" s="884"/>
      <c r="BH110" s="884"/>
      <c r="BI110" s="884"/>
      <c r="BJ110" s="884"/>
      <c r="BK110" s="884"/>
      <c r="BL110" s="884"/>
      <c r="BM110" s="884"/>
      <c r="BN110" s="884"/>
      <c r="BO110" s="884"/>
      <c r="BP110" s="885"/>
      <c r="BQ110" s="917">
        <v>45386565</v>
      </c>
      <c r="BR110" s="918"/>
      <c r="BS110" s="918"/>
      <c r="BT110" s="918"/>
      <c r="BU110" s="918"/>
      <c r="BV110" s="918">
        <v>43668878</v>
      </c>
      <c r="BW110" s="918"/>
      <c r="BX110" s="918"/>
      <c r="BY110" s="918"/>
      <c r="BZ110" s="918"/>
      <c r="CA110" s="918">
        <v>40605103</v>
      </c>
      <c r="CB110" s="918"/>
      <c r="CC110" s="918"/>
      <c r="CD110" s="918"/>
      <c r="CE110" s="918"/>
      <c r="CF110" s="931">
        <v>170.7</v>
      </c>
      <c r="CG110" s="932"/>
      <c r="CH110" s="932"/>
      <c r="CI110" s="932"/>
      <c r="CJ110" s="932"/>
      <c r="CK110" s="933" t="s">
        <v>421</v>
      </c>
      <c r="CL110" s="934"/>
      <c r="CM110" s="916" t="s">
        <v>422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424</v>
      </c>
      <c r="BA111" s="910"/>
      <c r="BB111" s="910"/>
      <c r="BC111" s="910"/>
      <c r="BD111" s="910"/>
      <c r="BE111" s="910"/>
      <c r="BF111" s="910"/>
      <c r="BG111" s="910"/>
      <c r="BH111" s="910"/>
      <c r="BI111" s="910"/>
      <c r="BJ111" s="910"/>
      <c r="BK111" s="910"/>
      <c r="BL111" s="910"/>
      <c r="BM111" s="910"/>
      <c r="BN111" s="910"/>
      <c r="BO111" s="910"/>
      <c r="BP111" s="911"/>
      <c r="BQ111" s="912">
        <v>3697403</v>
      </c>
      <c r="BR111" s="913"/>
      <c r="BS111" s="913"/>
      <c r="BT111" s="913"/>
      <c r="BU111" s="913"/>
      <c r="BV111" s="913">
        <v>3090563</v>
      </c>
      <c r="BW111" s="913"/>
      <c r="BX111" s="913"/>
      <c r="BY111" s="913"/>
      <c r="BZ111" s="913"/>
      <c r="CA111" s="913">
        <v>2483305</v>
      </c>
      <c r="CB111" s="913"/>
      <c r="CC111" s="913"/>
      <c r="CD111" s="913"/>
      <c r="CE111" s="913"/>
      <c r="CF111" s="907">
        <v>10.4</v>
      </c>
      <c r="CG111" s="908"/>
      <c r="CH111" s="908"/>
      <c r="CI111" s="908"/>
      <c r="CJ111" s="908"/>
      <c r="CK111" s="935"/>
      <c r="CL111" s="936"/>
      <c r="CM111" s="909" t="s">
        <v>425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426</v>
      </c>
      <c r="B112" s="940"/>
      <c r="C112" s="910" t="s">
        <v>427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428</v>
      </c>
      <c r="BA112" s="910"/>
      <c r="BB112" s="910"/>
      <c r="BC112" s="910"/>
      <c r="BD112" s="910"/>
      <c r="BE112" s="910"/>
      <c r="BF112" s="910"/>
      <c r="BG112" s="910"/>
      <c r="BH112" s="910"/>
      <c r="BI112" s="910"/>
      <c r="BJ112" s="910"/>
      <c r="BK112" s="910"/>
      <c r="BL112" s="910"/>
      <c r="BM112" s="910"/>
      <c r="BN112" s="910"/>
      <c r="BO112" s="910"/>
      <c r="BP112" s="911"/>
      <c r="BQ112" s="912">
        <v>13465201</v>
      </c>
      <c r="BR112" s="913"/>
      <c r="BS112" s="913"/>
      <c r="BT112" s="913"/>
      <c r="BU112" s="913"/>
      <c r="BV112" s="913">
        <v>12166663</v>
      </c>
      <c r="BW112" s="913"/>
      <c r="BX112" s="913"/>
      <c r="BY112" s="913"/>
      <c r="BZ112" s="913"/>
      <c r="CA112" s="913">
        <v>15621764</v>
      </c>
      <c r="CB112" s="913"/>
      <c r="CC112" s="913"/>
      <c r="CD112" s="913"/>
      <c r="CE112" s="913"/>
      <c r="CF112" s="907">
        <v>65.7</v>
      </c>
      <c r="CG112" s="908"/>
      <c r="CH112" s="908"/>
      <c r="CI112" s="908"/>
      <c r="CJ112" s="908"/>
      <c r="CK112" s="935"/>
      <c r="CL112" s="936"/>
      <c r="CM112" s="909" t="s">
        <v>429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1296316</v>
      </c>
      <c r="DH112" s="913"/>
      <c r="DI112" s="913"/>
      <c r="DJ112" s="913"/>
      <c r="DK112" s="913"/>
      <c r="DL112" s="913">
        <v>1172923</v>
      </c>
      <c r="DM112" s="913"/>
      <c r="DN112" s="913"/>
      <c r="DO112" s="913"/>
      <c r="DP112" s="913"/>
      <c r="DQ112" s="913">
        <v>1049122</v>
      </c>
      <c r="DR112" s="913"/>
      <c r="DS112" s="913"/>
      <c r="DT112" s="913"/>
      <c r="DU112" s="913"/>
      <c r="DV112" s="914">
        <v>4.4000000000000004</v>
      </c>
      <c r="DW112" s="914"/>
      <c r="DX112" s="914"/>
      <c r="DY112" s="914"/>
      <c r="DZ112" s="915"/>
    </row>
    <row r="113" spans="1:130" s="224" customFormat="1" ht="26.25" customHeight="1" x14ac:dyDescent="0.15">
      <c r="A113" s="941"/>
      <c r="B113" s="942"/>
      <c r="C113" s="910" t="s">
        <v>430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961786</v>
      </c>
      <c r="AB113" s="925"/>
      <c r="AC113" s="925"/>
      <c r="AD113" s="925"/>
      <c r="AE113" s="926"/>
      <c r="AF113" s="927">
        <v>1025752</v>
      </c>
      <c r="AG113" s="925"/>
      <c r="AH113" s="925"/>
      <c r="AI113" s="925"/>
      <c r="AJ113" s="926"/>
      <c r="AK113" s="927">
        <v>1104932</v>
      </c>
      <c r="AL113" s="925"/>
      <c r="AM113" s="925"/>
      <c r="AN113" s="925"/>
      <c r="AO113" s="926"/>
      <c r="AP113" s="928">
        <v>4.5999999999999996</v>
      </c>
      <c r="AQ113" s="929"/>
      <c r="AR113" s="929"/>
      <c r="AS113" s="929"/>
      <c r="AT113" s="930"/>
      <c r="AU113" s="895"/>
      <c r="AV113" s="896"/>
      <c r="AW113" s="896"/>
      <c r="AX113" s="896"/>
      <c r="AY113" s="896"/>
      <c r="AZ113" s="909" t="s">
        <v>431</v>
      </c>
      <c r="BA113" s="910"/>
      <c r="BB113" s="910"/>
      <c r="BC113" s="910"/>
      <c r="BD113" s="910"/>
      <c r="BE113" s="910"/>
      <c r="BF113" s="910"/>
      <c r="BG113" s="910"/>
      <c r="BH113" s="910"/>
      <c r="BI113" s="910"/>
      <c r="BJ113" s="910"/>
      <c r="BK113" s="910"/>
      <c r="BL113" s="910"/>
      <c r="BM113" s="910"/>
      <c r="BN113" s="910"/>
      <c r="BO113" s="910"/>
      <c r="BP113" s="911"/>
      <c r="BQ113" s="912">
        <v>5102837</v>
      </c>
      <c r="BR113" s="913"/>
      <c r="BS113" s="913"/>
      <c r="BT113" s="913"/>
      <c r="BU113" s="913"/>
      <c r="BV113" s="913">
        <v>4740469</v>
      </c>
      <c r="BW113" s="913"/>
      <c r="BX113" s="913"/>
      <c r="BY113" s="913"/>
      <c r="BZ113" s="913"/>
      <c r="CA113" s="913">
        <v>4503939</v>
      </c>
      <c r="CB113" s="913"/>
      <c r="CC113" s="913"/>
      <c r="CD113" s="913"/>
      <c r="CE113" s="913"/>
      <c r="CF113" s="907">
        <v>18.899999999999999</v>
      </c>
      <c r="CG113" s="908"/>
      <c r="CH113" s="908"/>
      <c r="CI113" s="908"/>
      <c r="CJ113" s="908"/>
      <c r="CK113" s="935"/>
      <c r="CL113" s="936"/>
      <c r="CM113" s="909" t="s">
        <v>432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495934</v>
      </c>
      <c r="AB114" s="946"/>
      <c r="AC114" s="946"/>
      <c r="AD114" s="946"/>
      <c r="AE114" s="947"/>
      <c r="AF114" s="948">
        <v>471578</v>
      </c>
      <c r="AG114" s="946"/>
      <c r="AH114" s="946"/>
      <c r="AI114" s="946"/>
      <c r="AJ114" s="947"/>
      <c r="AK114" s="948">
        <v>453666</v>
      </c>
      <c r="AL114" s="946"/>
      <c r="AM114" s="946"/>
      <c r="AN114" s="946"/>
      <c r="AO114" s="947"/>
      <c r="AP114" s="949">
        <v>1.9</v>
      </c>
      <c r="AQ114" s="950"/>
      <c r="AR114" s="950"/>
      <c r="AS114" s="950"/>
      <c r="AT114" s="951"/>
      <c r="AU114" s="895"/>
      <c r="AV114" s="896"/>
      <c r="AW114" s="896"/>
      <c r="AX114" s="896"/>
      <c r="AY114" s="896"/>
      <c r="AZ114" s="909" t="s">
        <v>434</v>
      </c>
      <c r="BA114" s="910"/>
      <c r="BB114" s="910"/>
      <c r="BC114" s="910"/>
      <c r="BD114" s="910"/>
      <c r="BE114" s="910"/>
      <c r="BF114" s="910"/>
      <c r="BG114" s="910"/>
      <c r="BH114" s="910"/>
      <c r="BI114" s="910"/>
      <c r="BJ114" s="910"/>
      <c r="BK114" s="910"/>
      <c r="BL114" s="910"/>
      <c r="BM114" s="910"/>
      <c r="BN114" s="910"/>
      <c r="BO114" s="910"/>
      <c r="BP114" s="911"/>
      <c r="BQ114" s="912">
        <v>5870499</v>
      </c>
      <c r="BR114" s="913"/>
      <c r="BS114" s="913"/>
      <c r="BT114" s="913"/>
      <c r="BU114" s="913"/>
      <c r="BV114" s="913">
        <v>5876896</v>
      </c>
      <c r="BW114" s="913"/>
      <c r="BX114" s="913"/>
      <c r="BY114" s="913"/>
      <c r="BZ114" s="913"/>
      <c r="CA114" s="913">
        <v>5923994</v>
      </c>
      <c r="CB114" s="913"/>
      <c r="CC114" s="913"/>
      <c r="CD114" s="913"/>
      <c r="CE114" s="913"/>
      <c r="CF114" s="907">
        <v>24.9</v>
      </c>
      <c r="CG114" s="908"/>
      <c r="CH114" s="908"/>
      <c r="CI114" s="908"/>
      <c r="CJ114" s="908"/>
      <c r="CK114" s="935"/>
      <c r="CL114" s="936"/>
      <c r="CM114" s="909" t="s">
        <v>435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664654</v>
      </c>
      <c r="AB115" s="925"/>
      <c r="AC115" s="925"/>
      <c r="AD115" s="925"/>
      <c r="AE115" s="926"/>
      <c r="AF115" s="927">
        <v>660462</v>
      </c>
      <c r="AG115" s="925"/>
      <c r="AH115" s="925"/>
      <c r="AI115" s="925"/>
      <c r="AJ115" s="926"/>
      <c r="AK115" s="927">
        <v>646705</v>
      </c>
      <c r="AL115" s="925"/>
      <c r="AM115" s="925"/>
      <c r="AN115" s="925"/>
      <c r="AO115" s="926"/>
      <c r="AP115" s="928">
        <v>2.7</v>
      </c>
      <c r="AQ115" s="929"/>
      <c r="AR115" s="929"/>
      <c r="AS115" s="929"/>
      <c r="AT115" s="930"/>
      <c r="AU115" s="895"/>
      <c r="AV115" s="896"/>
      <c r="AW115" s="896"/>
      <c r="AX115" s="896"/>
      <c r="AY115" s="896"/>
      <c r="AZ115" s="909" t="s">
        <v>437</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445</v>
      </c>
      <c r="AB116" s="946"/>
      <c r="AC116" s="946"/>
      <c r="AD116" s="946"/>
      <c r="AE116" s="947"/>
      <c r="AF116" s="948">
        <v>46</v>
      </c>
      <c r="AG116" s="946"/>
      <c r="AH116" s="946"/>
      <c r="AI116" s="946"/>
      <c r="AJ116" s="947"/>
      <c r="AK116" s="948">
        <v>97</v>
      </c>
      <c r="AL116" s="946"/>
      <c r="AM116" s="946"/>
      <c r="AN116" s="946"/>
      <c r="AO116" s="947"/>
      <c r="AP116" s="949">
        <v>0</v>
      </c>
      <c r="AQ116" s="950"/>
      <c r="AR116" s="950"/>
      <c r="AS116" s="950"/>
      <c r="AT116" s="951"/>
      <c r="AU116" s="895"/>
      <c r="AV116" s="896"/>
      <c r="AW116" s="896"/>
      <c r="AX116" s="896"/>
      <c r="AY116" s="896"/>
      <c r="AZ116" s="954" t="s">
        <v>440</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1608192</v>
      </c>
      <c r="DH116" s="946"/>
      <c r="DI116" s="946"/>
      <c r="DJ116" s="946"/>
      <c r="DK116" s="947"/>
      <c r="DL116" s="948">
        <v>1261514</v>
      </c>
      <c r="DM116" s="946"/>
      <c r="DN116" s="946"/>
      <c r="DO116" s="946"/>
      <c r="DP116" s="947"/>
      <c r="DQ116" s="948">
        <v>913343</v>
      </c>
      <c r="DR116" s="946"/>
      <c r="DS116" s="946"/>
      <c r="DT116" s="946"/>
      <c r="DU116" s="947"/>
      <c r="DV116" s="949">
        <v>3.8</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442</v>
      </c>
      <c r="Z117" s="881"/>
      <c r="AA117" s="965">
        <v>7102884</v>
      </c>
      <c r="AB117" s="966"/>
      <c r="AC117" s="966"/>
      <c r="AD117" s="966"/>
      <c r="AE117" s="967"/>
      <c r="AF117" s="968">
        <v>7391254</v>
      </c>
      <c r="AG117" s="966"/>
      <c r="AH117" s="966"/>
      <c r="AI117" s="966"/>
      <c r="AJ117" s="967"/>
      <c r="AK117" s="968">
        <v>7651755</v>
      </c>
      <c r="AL117" s="966"/>
      <c r="AM117" s="966"/>
      <c r="AN117" s="966"/>
      <c r="AO117" s="967"/>
      <c r="AP117" s="969"/>
      <c r="AQ117" s="970"/>
      <c r="AR117" s="970"/>
      <c r="AS117" s="970"/>
      <c r="AT117" s="971"/>
      <c r="AU117" s="895"/>
      <c r="AV117" s="896"/>
      <c r="AW117" s="896"/>
      <c r="AX117" s="896"/>
      <c r="AY117" s="896"/>
      <c r="AZ117" s="961" t="s">
        <v>443</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415</v>
      </c>
      <c r="AB118" s="880"/>
      <c r="AC118" s="880"/>
      <c r="AD118" s="880"/>
      <c r="AE118" s="881"/>
      <c r="AF118" s="879" t="s">
        <v>416</v>
      </c>
      <c r="AG118" s="880"/>
      <c r="AH118" s="880"/>
      <c r="AI118" s="880"/>
      <c r="AJ118" s="881"/>
      <c r="AK118" s="879" t="s">
        <v>294</v>
      </c>
      <c r="AL118" s="880"/>
      <c r="AM118" s="880"/>
      <c r="AN118" s="880"/>
      <c r="AO118" s="881"/>
      <c r="AP118" s="957" t="s">
        <v>417</v>
      </c>
      <c r="AQ118" s="958"/>
      <c r="AR118" s="958"/>
      <c r="AS118" s="958"/>
      <c r="AT118" s="959"/>
      <c r="AU118" s="895"/>
      <c r="AV118" s="896"/>
      <c r="AW118" s="896"/>
      <c r="AX118" s="896"/>
      <c r="AY118" s="896"/>
      <c r="AZ118" s="960" t="s">
        <v>445</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421</v>
      </c>
      <c r="B119" s="934"/>
      <c r="C119" s="916" t="s">
        <v>422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447</v>
      </c>
      <c r="BP119" s="992"/>
      <c r="BQ119" s="986">
        <v>73522505</v>
      </c>
      <c r="BR119" s="987"/>
      <c r="BS119" s="987"/>
      <c r="BT119" s="987"/>
      <c r="BU119" s="987"/>
      <c r="BV119" s="987">
        <v>69543469</v>
      </c>
      <c r="BW119" s="987"/>
      <c r="BX119" s="987"/>
      <c r="BY119" s="987"/>
      <c r="BZ119" s="987"/>
      <c r="CA119" s="987">
        <v>69138105</v>
      </c>
      <c r="CB119" s="987"/>
      <c r="CC119" s="987"/>
      <c r="CD119" s="987"/>
      <c r="CE119" s="987"/>
      <c r="CF119" s="988"/>
      <c r="CG119" s="989"/>
      <c r="CH119" s="989"/>
      <c r="CI119" s="989"/>
      <c r="CJ119" s="990"/>
      <c r="CK119" s="937"/>
      <c r="CL119" s="938"/>
      <c r="CM119" s="960" t="s">
        <v>448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792895</v>
      </c>
      <c r="DH119" s="973"/>
      <c r="DI119" s="973"/>
      <c r="DJ119" s="973"/>
      <c r="DK119" s="974"/>
      <c r="DL119" s="972">
        <v>656126</v>
      </c>
      <c r="DM119" s="973"/>
      <c r="DN119" s="973"/>
      <c r="DO119" s="973"/>
      <c r="DP119" s="974"/>
      <c r="DQ119" s="972">
        <v>520840</v>
      </c>
      <c r="DR119" s="973"/>
      <c r="DS119" s="973"/>
      <c r="DT119" s="973"/>
      <c r="DU119" s="974"/>
      <c r="DV119" s="975">
        <v>2.2000000000000002</v>
      </c>
      <c r="DW119" s="976"/>
      <c r="DX119" s="976"/>
      <c r="DY119" s="976"/>
      <c r="DZ119" s="977"/>
    </row>
    <row r="120" spans="1:130" s="224" customFormat="1" ht="26.25" customHeight="1" x14ac:dyDescent="0.15">
      <c r="A120" s="1044"/>
      <c r="B120" s="936"/>
      <c r="C120" s="909" t="s">
        <v>425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449</v>
      </c>
      <c r="AV120" s="979"/>
      <c r="AW120" s="979"/>
      <c r="AX120" s="979"/>
      <c r="AY120" s="980"/>
      <c r="AZ120" s="916" t="s">
        <v>450</v>
      </c>
      <c r="BA120" s="884"/>
      <c r="BB120" s="884"/>
      <c r="BC120" s="884"/>
      <c r="BD120" s="884"/>
      <c r="BE120" s="884"/>
      <c r="BF120" s="884"/>
      <c r="BG120" s="884"/>
      <c r="BH120" s="884"/>
      <c r="BI120" s="884"/>
      <c r="BJ120" s="884"/>
      <c r="BK120" s="884"/>
      <c r="BL120" s="884"/>
      <c r="BM120" s="884"/>
      <c r="BN120" s="884"/>
      <c r="BO120" s="884"/>
      <c r="BP120" s="885"/>
      <c r="BQ120" s="917">
        <v>8902018</v>
      </c>
      <c r="BR120" s="918"/>
      <c r="BS120" s="918"/>
      <c r="BT120" s="918"/>
      <c r="BU120" s="918"/>
      <c r="BV120" s="918">
        <v>8885869</v>
      </c>
      <c r="BW120" s="918"/>
      <c r="BX120" s="918"/>
      <c r="BY120" s="918"/>
      <c r="BZ120" s="918"/>
      <c r="CA120" s="918">
        <v>9319773</v>
      </c>
      <c r="CB120" s="918"/>
      <c r="CC120" s="918"/>
      <c r="CD120" s="918"/>
      <c r="CE120" s="918"/>
      <c r="CF120" s="931">
        <v>39.200000000000003</v>
      </c>
      <c r="CG120" s="932"/>
      <c r="CH120" s="932"/>
      <c r="CI120" s="932"/>
      <c r="CJ120" s="932"/>
      <c r="CK120" s="993" t="s">
        <v>451</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11526809</v>
      </c>
      <c r="DH120" s="918"/>
      <c r="DI120" s="918"/>
      <c r="DJ120" s="918"/>
      <c r="DK120" s="918"/>
      <c r="DL120" s="918">
        <v>10437458</v>
      </c>
      <c r="DM120" s="918"/>
      <c r="DN120" s="918"/>
      <c r="DO120" s="918"/>
      <c r="DP120" s="918"/>
      <c r="DQ120" s="918">
        <v>13669650</v>
      </c>
      <c r="DR120" s="918"/>
      <c r="DS120" s="918"/>
      <c r="DT120" s="918"/>
      <c r="DU120" s="918"/>
      <c r="DV120" s="919">
        <v>57.5</v>
      </c>
      <c r="DW120" s="919"/>
      <c r="DX120" s="919"/>
      <c r="DY120" s="919"/>
      <c r="DZ120" s="920"/>
    </row>
    <row r="121" spans="1:130" s="224" customFormat="1" ht="26.25" customHeight="1" x14ac:dyDescent="0.15">
      <c r="A121" s="1044"/>
      <c r="B121" s="936"/>
      <c r="C121" s="961" t="s">
        <v>452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122987</v>
      </c>
      <c r="AB121" s="946"/>
      <c r="AC121" s="946"/>
      <c r="AD121" s="946"/>
      <c r="AE121" s="947"/>
      <c r="AF121" s="948">
        <v>123393</v>
      </c>
      <c r="AG121" s="946"/>
      <c r="AH121" s="946"/>
      <c r="AI121" s="946"/>
      <c r="AJ121" s="947"/>
      <c r="AK121" s="948">
        <v>123801</v>
      </c>
      <c r="AL121" s="946"/>
      <c r="AM121" s="946"/>
      <c r="AN121" s="946"/>
      <c r="AO121" s="947"/>
      <c r="AP121" s="949">
        <v>0.5</v>
      </c>
      <c r="AQ121" s="950"/>
      <c r="AR121" s="950"/>
      <c r="AS121" s="950"/>
      <c r="AT121" s="951"/>
      <c r="AU121" s="981"/>
      <c r="AV121" s="982"/>
      <c r="AW121" s="982"/>
      <c r="AX121" s="982"/>
      <c r="AY121" s="983"/>
      <c r="AZ121" s="909" t="s">
        <v>453</v>
      </c>
      <c r="BA121" s="910"/>
      <c r="BB121" s="910"/>
      <c r="BC121" s="910"/>
      <c r="BD121" s="910"/>
      <c r="BE121" s="910"/>
      <c r="BF121" s="910"/>
      <c r="BG121" s="910"/>
      <c r="BH121" s="910"/>
      <c r="BI121" s="910"/>
      <c r="BJ121" s="910"/>
      <c r="BK121" s="910"/>
      <c r="BL121" s="910"/>
      <c r="BM121" s="910"/>
      <c r="BN121" s="910"/>
      <c r="BO121" s="910"/>
      <c r="BP121" s="911"/>
      <c r="BQ121" s="912">
        <v>12716391</v>
      </c>
      <c r="BR121" s="913"/>
      <c r="BS121" s="913"/>
      <c r="BT121" s="913"/>
      <c r="BU121" s="913"/>
      <c r="BV121" s="913">
        <v>12251005</v>
      </c>
      <c r="BW121" s="913"/>
      <c r="BX121" s="913"/>
      <c r="BY121" s="913"/>
      <c r="BZ121" s="913"/>
      <c r="CA121" s="913">
        <v>14763527</v>
      </c>
      <c r="CB121" s="913"/>
      <c r="CC121" s="913"/>
      <c r="CD121" s="913"/>
      <c r="CE121" s="913"/>
      <c r="CF121" s="907">
        <v>62.1</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1079712</v>
      </c>
      <c r="DH121" s="913"/>
      <c r="DI121" s="913"/>
      <c r="DJ121" s="913"/>
      <c r="DK121" s="913"/>
      <c r="DL121" s="913">
        <v>917741</v>
      </c>
      <c r="DM121" s="913"/>
      <c r="DN121" s="913"/>
      <c r="DO121" s="913"/>
      <c r="DP121" s="913"/>
      <c r="DQ121" s="913">
        <v>1007892</v>
      </c>
      <c r="DR121" s="913"/>
      <c r="DS121" s="913"/>
      <c r="DT121" s="913"/>
      <c r="DU121" s="913"/>
      <c r="DV121" s="914">
        <v>4.2</v>
      </c>
      <c r="DW121" s="914"/>
      <c r="DX121" s="914"/>
      <c r="DY121" s="914"/>
      <c r="DZ121" s="915"/>
    </row>
    <row r="122" spans="1:130" s="224" customFormat="1" ht="26.25" customHeight="1" x14ac:dyDescent="0.15">
      <c r="A122" s="1044"/>
      <c r="B122" s="936"/>
      <c r="C122" s="909" t="s">
        <v>435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454</v>
      </c>
      <c r="BA122" s="952"/>
      <c r="BB122" s="952"/>
      <c r="BC122" s="952"/>
      <c r="BD122" s="952"/>
      <c r="BE122" s="952"/>
      <c r="BF122" s="952"/>
      <c r="BG122" s="952"/>
      <c r="BH122" s="952"/>
      <c r="BI122" s="952"/>
      <c r="BJ122" s="952"/>
      <c r="BK122" s="952"/>
      <c r="BL122" s="952"/>
      <c r="BM122" s="952"/>
      <c r="BN122" s="952"/>
      <c r="BO122" s="952"/>
      <c r="BP122" s="953"/>
      <c r="BQ122" s="986">
        <v>45091904</v>
      </c>
      <c r="BR122" s="987"/>
      <c r="BS122" s="987"/>
      <c r="BT122" s="987"/>
      <c r="BU122" s="987"/>
      <c r="BV122" s="987">
        <v>43646011</v>
      </c>
      <c r="BW122" s="987"/>
      <c r="BX122" s="987"/>
      <c r="BY122" s="987"/>
      <c r="BZ122" s="987"/>
      <c r="CA122" s="987">
        <v>41330334</v>
      </c>
      <c r="CB122" s="987"/>
      <c r="CC122" s="987"/>
      <c r="CD122" s="987"/>
      <c r="CE122" s="987"/>
      <c r="CF122" s="1004">
        <v>173.8</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824615</v>
      </c>
      <c r="DH122" s="913"/>
      <c r="DI122" s="913"/>
      <c r="DJ122" s="913"/>
      <c r="DK122" s="913"/>
      <c r="DL122" s="913">
        <v>776025</v>
      </c>
      <c r="DM122" s="913"/>
      <c r="DN122" s="913"/>
      <c r="DO122" s="913"/>
      <c r="DP122" s="913"/>
      <c r="DQ122" s="913">
        <v>733860</v>
      </c>
      <c r="DR122" s="913"/>
      <c r="DS122" s="913"/>
      <c r="DT122" s="913"/>
      <c r="DU122" s="913"/>
      <c r="DV122" s="914">
        <v>3.1</v>
      </c>
      <c r="DW122" s="914"/>
      <c r="DX122" s="914"/>
      <c r="DY122" s="914"/>
      <c r="DZ122" s="915"/>
    </row>
    <row r="123" spans="1:130" s="224" customFormat="1" ht="26.25" customHeight="1" x14ac:dyDescent="0.15">
      <c r="A123" s="1044"/>
      <c r="B123" s="936"/>
      <c r="C123" s="909" t="s">
        <v>441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346491</v>
      </c>
      <c r="AB123" s="946"/>
      <c r="AC123" s="946"/>
      <c r="AD123" s="946"/>
      <c r="AE123" s="947"/>
      <c r="AF123" s="948">
        <v>346678</v>
      </c>
      <c r="AG123" s="946"/>
      <c r="AH123" s="946"/>
      <c r="AI123" s="946"/>
      <c r="AJ123" s="947"/>
      <c r="AK123" s="948">
        <v>348171</v>
      </c>
      <c r="AL123" s="946"/>
      <c r="AM123" s="946"/>
      <c r="AN123" s="946"/>
      <c r="AO123" s="947"/>
      <c r="AP123" s="949">
        <v>1.5</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455</v>
      </c>
      <c r="BP123" s="992"/>
      <c r="BQ123" s="1050">
        <v>66710313</v>
      </c>
      <c r="BR123" s="1051"/>
      <c r="BS123" s="1051"/>
      <c r="BT123" s="1051"/>
      <c r="BU123" s="1051"/>
      <c r="BV123" s="1051">
        <v>64782885</v>
      </c>
      <c r="BW123" s="1051"/>
      <c r="BX123" s="1051"/>
      <c r="BY123" s="1051"/>
      <c r="BZ123" s="1051"/>
      <c r="CA123" s="1051">
        <v>65413634</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32676</v>
      </c>
      <c r="DH123" s="946"/>
      <c r="DI123" s="946"/>
      <c r="DJ123" s="946"/>
      <c r="DK123" s="947"/>
      <c r="DL123" s="948">
        <v>34539</v>
      </c>
      <c r="DM123" s="946"/>
      <c r="DN123" s="946"/>
      <c r="DO123" s="946"/>
      <c r="DP123" s="947"/>
      <c r="DQ123" s="948">
        <v>210126</v>
      </c>
      <c r="DR123" s="946"/>
      <c r="DS123" s="946"/>
      <c r="DT123" s="946"/>
      <c r="DU123" s="947"/>
      <c r="DV123" s="949">
        <v>0.9</v>
      </c>
      <c r="DW123" s="950"/>
      <c r="DX123" s="950"/>
      <c r="DY123" s="950"/>
      <c r="DZ123" s="951"/>
    </row>
    <row r="124" spans="1:130" s="224" customFormat="1" ht="26.25" customHeight="1" thickBot="1" x14ac:dyDescent="0.2">
      <c r="A124" s="1044"/>
      <c r="B124" s="936"/>
      <c r="C124" s="909" t="s">
        <v>444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28.4</v>
      </c>
      <c r="BR124" s="1014"/>
      <c r="BS124" s="1014"/>
      <c r="BT124" s="1014"/>
      <c r="BU124" s="1014"/>
      <c r="BV124" s="1014">
        <v>20.399999999999999</v>
      </c>
      <c r="BW124" s="1014"/>
      <c r="BX124" s="1014"/>
      <c r="BY124" s="1014"/>
      <c r="BZ124" s="1014"/>
      <c r="CA124" s="1014">
        <v>15.6</v>
      </c>
      <c r="CB124" s="1014"/>
      <c r="CC124" s="1014"/>
      <c r="CD124" s="1014"/>
      <c r="CE124" s="1014"/>
      <c r="CF124" s="1015"/>
      <c r="CG124" s="1016"/>
      <c r="CH124" s="1016"/>
      <c r="CI124" s="1016"/>
      <c r="CJ124" s="1017"/>
      <c r="CK124" s="999"/>
      <c r="CL124" s="999"/>
      <c r="CM124" s="999"/>
      <c r="CN124" s="999"/>
      <c r="CO124" s="1000"/>
      <c r="CP124" s="1006" t="s">
        <v>457</v>
      </c>
      <c r="CQ124" s="1007"/>
      <c r="CR124" s="1007"/>
      <c r="CS124" s="1007"/>
      <c r="CT124" s="1007"/>
      <c r="CU124" s="1007"/>
      <c r="CV124" s="1007"/>
      <c r="CW124" s="1007"/>
      <c r="CX124" s="1007"/>
      <c r="CY124" s="1007"/>
      <c r="CZ124" s="1007"/>
      <c r="DA124" s="1007"/>
      <c r="DB124" s="1007"/>
      <c r="DC124" s="1007"/>
      <c r="DD124" s="1007"/>
      <c r="DE124" s="1007"/>
      <c r="DF124" s="1008"/>
      <c r="DG124" s="991">
        <v>1389</v>
      </c>
      <c r="DH124" s="973"/>
      <c r="DI124" s="973"/>
      <c r="DJ124" s="973"/>
      <c r="DK124" s="974"/>
      <c r="DL124" s="972">
        <v>900</v>
      </c>
      <c r="DM124" s="973"/>
      <c r="DN124" s="973"/>
      <c r="DO124" s="973"/>
      <c r="DP124" s="974"/>
      <c r="DQ124" s="972">
        <v>236</v>
      </c>
      <c r="DR124" s="973"/>
      <c r="DS124" s="973"/>
      <c r="DT124" s="973"/>
      <c r="DU124" s="974"/>
      <c r="DV124" s="975">
        <v>0</v>
      </c>
      <c r="DW124" s="976"/>
      <c r="DX124" s="976"/>
      <c r="DY124" s="976"/>
      <c r="DZ124" s="977"/>
    </row>
    <row r="125" spans="1:130" s="224" customFormat="1" ht="26.25" customHeight="1" x14ac:dyDescent="0.15">
      <c r="A125" s="1044"/>
      <c r="B125" s="936"/>
      <c r="C125" s="909" t="s">
        <v>446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458</v>
      </c>
      <c r="CL125" s="994"/>
      <c r="CM125" s="994"/>
      <c r="CN125" s="994"/>
      <c r="CO125" s="995"/>
      <c r="CP125" s="916" t="s">
        <v>459</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137322</v>
      </c>
      <c r="AB126" s="946"/>
      <c r="AC126" s="946"/>
      <c r="AD126" s="946"/>
      <c r="AE126" s="947"/>
      <c r="AF126" s="948">
        <v>136769</v>
      </c>
      <c r="AG126" s="946"/>
      <c r="AH126" s="946"/>
      <c r="AI126" s="946"/>
      <c r="AJ126" s="947"/>
      <c r="AK126" s="948">
        <v>135287</v>
      </c>
      <c r="AL126" s="946"/>
      <c r="AM126" s="946"/>
      <c r="AN126" s="946"/>
      <c r="AO126" s="947"/>
      <c r="AP126" s="949">
        <v>0.6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460</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57854</v>
      </c>
      <c r="AB127" s="946"/>
      <c r="AC127" s="946"/>
      <c r="AD127" s="946"/>
      <c r="AE127" s="947"/>
      <c r="AF127" s="948">
        <v>53622</v>
      </c>
      <c r="AG127" s="946"/>
      <c r="AH127" s="946"/>
      <c r="AI127" s="946"/>
      <c r="AJ127" s="947"/>
      <c r="AK127" s="948">
        <v>39446</v>
      </c>
      <c r="AL127" s="946"/>
      <c r="AM127" s="946"/>
      <c r="AN127" s="946"/>
      <c r="AO127" s="947"/>
      <c r="AP127" s="949">
        <v>0.2</v>
      </c>
      <c r="AQ127" s="950"/>
      <c r="AR127" s="950"/>
      <c r="AS127" s="950"/>
      <c r="AT127" s="951"/>
      <c r="AU127" s="226"/>
      <c r="AV127" s="226"/>
      <c r="AW127" s="226"/>
      <c r="AX127" s="1018" t="s">
        <v>462</v>
      </c>
      <c r="AY127" s="1019"/>
      <c r="AZ127" s="1019"/>
      <c r="BA127" s="1019"/>
      <c r="BB127" s="1019"/>
      <c r="BC127" s="1019"/>
      <c r="BD127" s="1019"/>
      <c r="BE127" s="1020"/>
      <c r="BF127" s="1021" t="s">
        <v>463</v>
      </c>
      <c r="BG127" s="1019"/>
      <c r="BH127" s="1019"/>
      <c r="BI127" s="1019"/>
      <c r="BJ127" s="1019"/>
      <c r="BK127" s="1019"/>
      <c r="BL127" s="1020"/>
      <c r="BM127" s="1021" t="s">
        <v>464</v>
      </c>
      <c r="BN127" s="1019"/>
      <c r="BO127" s="1019"/>
      <c r="BP127" s="1019"/>
      <c r="BQ127" s="1019"/>
      <c r="BR127" s="1019"/>
      <c r="BS127" s="1020"/>
      <c r="BT127" s="1021" t="s">
        <v>465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466</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468</v>
      </c>
      <c r="X128" s="1030"/>
      <c r="Y128" s="1030"/>
      <c r="Z128" s="1031"/>
      <c r="AA128" s="1032">
        <v>1244924</v>
      </c>
      <c r="AB128" s="1033"/>
      <c r="AC128" s="1033"/>
      <c r="AD128" s="1033"/>
      <c r="AE128" s="1034"/>
      <c r="AF128" s="1035">
        <v>1296526</v>
      </c>
      <c r="AG128" s="1033"/>
      <c r="AH128" s="1033"/>
      <c r="AI128" s="1033"/>
      <c r="AJ128" s="1034"/>
      <c r="AK128" s="1035">
        <v>1390914</v>
      </c>
      <c r="AL128" s="1033"/>
      <c r="AM128" s="1033"/>
      <c r="AN128" s="1033"/>
      <c r="AO128" s="1034"/>
      <c r="AP128" s="1036"/>
      <c r="AQ128" s="1037"/>
      <c r="AR128" s="1037"/>
      <c r="AS128" s="1037"/>
      <c r="AT128" s="1038"/>
      <c r="AU128" s="226"/>
      <c r="AV128" s="226"/>
      <c r="AW128" s="226"/>
      <c r="AX128" s="883" t="s">
        <v>469</v>
      </c>
      <c r="AY128" s="884"/>
      <c r="AZ128" s="884"/>
      <c r="BA128" s="884"/>
      <c r="BB128" s="884"/>
      <c r="BC128" s="884"/>
      <c r="BD128" s="884"/>
      <c r="BE128" s="885"/>
      <c r="BF128" s="1039" t="s">
        <v>122</v>
      </c>
      <c r="BG128" s="1040"/>
      <c r="BH128" s="1040"/>
      <c r="BI128" s="1040"/>
      <c r="BJ128" s="1040"/>
      <c r="BK128" s="1040"/>
      <c r="BL128" s="1041"/>
      <c r="BM128" s="1039">
        <v>11.9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470</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471</v>
      </c>
      <c r="X129" s="1058"/>
      <c r="Y129" s="1058"/>
      <c r="Z129" s="1059"/>
      <c r="AA129" s="945">
        <v>28056093</v>
      </c>
      <c r="AB129" s="946"/>
      <c r="AC129" s="946"/>
      <c r="AD129" s="946"/>
      <c r="AE129" s="947"/>
      <c r="AF129" s="948">
        <v>27515216</v>
      </c>
      <c r="AG129" s="946"/>
      <c r="AH129" s="946"/>
      <c r="AI129" s="946"/>
      <c r="AJ129" s="947"/>
      <c r="AK129" s="948">
        <v>28028541</v>
      </c>
      <c r="AL129" s="946"/>
      <c r="AM129" s="946"/>
      <c r="AN129" s="946"/>
      <c r="AO129" s="947"/>
      <c r="AP129" s="1060"/>
      <c r="AQ129" s="1061"/>
      <c r="AR129" s="1061"/>
      <c r="AS129" s="1061"/>
      <c r="AT129" s="1062"/>
      <c r="AU129" s="227"/>
      <c r="AV129" s="227"/>
      <c r="AW129" s="227"/>
      <c r="AX129" s="1052" t="s">
        <v>472</v>
      </c>
      <c r="AY129" s="910"/>
      <c r="AZ129" s="910"/>
      <c r="BA129" s="910"/>
      <c r="BB129" s="910"/>
      <c r="BC129" s="910"/>
      <c r="BD129" s="910"/>
      <c r="BE129" s="911"/>
      <c r="BF129" s="1053" t="s">
        <v>122</v>
      </c>
      <c r="BG129" s="1054"/>
      <c r="BH129" s="1054"/>
      <c r="BI129" s="1054"/>
      <c r="BJ129" s="1054"/>
      <c r="BK129" s="1054"/>
      <c r="BL129" s="1055"/>
      <c r="BM129" s="1053">
        <v>16.899999999999999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474</v>
      </c>
      <c r="X130" s="1058"/>
      <c r="Y130" s="1058"/>
      <c r="Z130" s="1059"/>
      <c r="AA130" s="945">
        <v>4116929</v>
      </c>
      <c r="AB130" s="946"/>
      <c r="AC130" s="946"/>
      <c r="AD130" s="946"/>
      <c r="AE130" s="947"/>
      <c r="AF130" s="948">
        <v>4240920</v>
      </c>
      <c r="AG130" s="946"/>
      <c r="AH130" s="946"/>
      <c r="AI130" s="946"/>
      <c r="AJ130" s="947"/>
      <c r="AK130" s="948">
        <v>4245284</v>
      </c>
      <c r="AL130" s="946"/>
      <c r="AM130" s="946"/>
      <c r="AN130" s="946"/>
      <c r="AO130" s="947"/>
      <c r="AP130" s="1060"/>
      <c r="AQ130" s="1061"/>
      <c r="AR130" s="1061"/>
      <c r="AS130" s="1061"/>
      <c r="AT130" s="1062"/>
      <c r="AU130" s="227"/>
      <c r="AV130" s="227"/>
      <c r="AW130" s="227"/>
      <c r="AX130" s="1052" t="s">
        <v>475</v>
      </c>
      <c r="AY130" s="910"/>
      <c r="AZ130" s="910"/>
      <c r="BA130" s="910"/>
      <c r="BB130" s="910"/>
      <c r="BC130" s="910"/>
      <c r="BD130" s="910"/>
      <c r="BE130" s="911"/>
      <c r="BF130" s="1088">
        <v>7.9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476</v>
      </c>
      <c r="X131" s="1095"/>
      <c r="Y131" s="1095"/>
      <c r="Z131" s="1096"/>
      <c r="AA131" s="991">
        <v>23939164</v>
      </c>
      <c r="AB131" s="973"/>
      <c r="AC131" s="973"/>
      <c r="AD131" s="973"/>
      <c r="AE131" s="974"/>
      <c r="AF131" s="972">
        <v>23274296</v>
      </c>
      <c r="AG131" s="973"/>
      <c r="AH131" s="973"/>
      <c r="AI131" s="973"/>
      <c r="AJ131" s="974"/>
      <c r="AK131" s="972">
        <v>23783257</v>
      </c>
      <c r="AL131" s="973"/>
      <c r="AM131" s="973"/>
      <c r="AN131" s="973"/>
      <c r="AO131" s="974"/>
      <c r="AP131" s="1097"/>
      <c r="AQ131" s="1098"/>
      <c r="AR131" s="1098"/>
      <c r="AS131" s="1098"/>
      <c r="AT131" s="1099"/>
      <c r="AU131" s="227"/>
      <c r="AV131" s="227"/>
      <c r="AW131" s="227"/>
      <c r="AX131" s="1070" t="s">
        <v>477</v>
      </c>
      <c r="AY131" s="713"/>
      <c r="AZ131" s="713"/>
      <c r="BA131" s="713"/>
      <c r="BB131" s="713"/>
      <c r="BC131" s="713"/>
      <c r="BD131" s="713"/>
      <c r="BE131" s="1023"/>
      <c r="BF131" s="1071">
        <v>15.6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479</v>
      </c>
      <c r="W132" s="1081"/>
      <c r="X132" s="1081"/>
      <c r="Y132" s="1081"/>
      <c r="Z132" s="1082"/>
      <c r="AA132" s="1083">
        <v>7.2727309939999998</v>
      </c>
      <c r="AB132" s="1084"/>
      <c r="AC132" s="1084"/>
      <c r="AD132" s="1084"/>
      <c r="AE132" s="1085"/>
      <c r="AF132" s="1086">
        <v>7.9650443559999999</v>
      </c>
      <c r="AG132" s="1084"/>
      <c r="AH132" s="1084"/>
      <c r="AI132" s="1084"/>
      <c r="AJ132" s="1085"/>
      <c r="AK132" s="1086">
        <v>8.4746888970000001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480</v>
      </c>
      <c r="W133" s="1064"/>
      <c r="X133" s="1064"/>
      <c r="Y133" s="1064"/>
      <c r="Z133" s="1065"/>
      <c r="AA133" s="1066">
        <v>7.7</v>
      </c>
      <c r="AB133" s="1067"/>
      <c r="AC133" s="1067"/>
      <c r="AD133" s="1067"/>
      <c r="AE133" s="1068"/>
      <c r="AF133" s="1066">
        <v>7.6</v>
      </c>
      <c r="AG133" s="1067"/>
      <c r="AH133" s="1067"/>
      <c r="AI133" s="1067"/>
      <c r="AJ133" s="1068"/>
      <c r="AK133" s="1066">
        <v>7.9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WAjAK7iMrpgIT5pxx2pw8wucRdzOErstLkCBFTH7cWxmyfeGDiW8WlaDT+S/T7KSjzVbGXuZgEwAwKJf/BL4g==" saltValue="SyHOmsXUxGzVt8u0cT50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S25" zoomScale="60" zoomScaleNormal="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1CAaxbybjQcOOGLTSLrMFzz2yfdtvgUWYefqOlpb6KDj0L6eKokkaB89JJDzny+HB62VdGi4SF45Mndzv3zJFg==" saltValue="dVnvunw91tDxdwZyFELQ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F4"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0zuSwoVBonzIFv+KLOU8JlhzYAgCy+WqNuhSEBEwEKEN4YUVRlD+CVRWrYBRWwLPu0Oq8JCkjfaJp/VJntFag==" saltValue="4FHuMVPtYhb37qPSnPG7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483</v>
      </c>
      <c r="AL6" s="260"/>
      <c r="AM6" s="260"/>
      <c r="AN6" s="260"/>
    </row>
    <row r="7" spans="1:46" ht="13.5" customHeight="1" x14ac:dyDescent="0.15">
      <c r="A7" s="259"/>
      <c r="AK7" s="262"/>
      <c r="AL7" s="263"/>
      <c r="AM7" s="263"/>
      <c r="AN7" s="264"/>
      <c r="AO7" s="1101" t="s">
        <v>484</v>
      </c>
      <c r="AP7" s="265"/>
      <c r="AQ7" s="266" t="s">
        <v>485</v>
      </c>
      <c r="AR7" s="267"/>
    </row>
    <row r="8" spans="1:46" x14ac:dyDescent="0.15">
      <c r="A8" s="259"/>
      <c r="AK8" s="268"/>
      <c r="AL8" s="269"/>
      <c r="AM8" s="269"/>
      <c r="AN8" s="270"/>
      <c r="AO8" s="1102"/>
      <c r="AP8" s="271" t="s">
        <v>486</v>
      </c>
      <c r="AQ8" s="272" t="s">
        <v>487</v>
      </c>
      <c r="AR8" s="273" t="s">
        <v>488</v>
      </c>
    </row>
    <row r="9" spans="1:46" x14ac:dyDescent="0.15">
      <c r="A9" s="259"/>
      <c r="AK9" s="1103" t="s">
        <v>489</v>
      </c>
      <c r="AL9" s="1104"/>
      <c r="AM9" s="1104"/>
      <c r="AN9" s="1105"/>
      <c r="AO9" s="274">
        <v>7055718</v>
      </c>
      <c r="AP9" s="274">
        <v>61131</v>
      </c>
      <c r="AQ9" s="275">
        <v>66571</v>
      </c>
      <c r="AR9" s="276">
        <v>-8.1999999999999993</v>
      </c>
    </row>
    <row r="10" spans="1:46" ht="13.5" customHeight="1" x14ac:dyDescent="0.15">
      <c r="A10" s="259"/>
      <c r="AK10" s="1103" t="s">
        <v>490</v>
      </c>
      <c r="AL10" s="1104"/>
      <c r="AM10" s="1104"/>
      <c r="AN10" s="1105"/>
      <c r="AO10" s="277">
        <v>197327</v>
      </c>
      <c r="AP10" s="277">
        <v>1710</v>
      </c>
      <c r="AQ10" s="278">
        <v>3999</v>
      </c>
      <c r="AR10" s="279">
        <v>-57.2</v>
      </c>
    </row>
    <row r="11" spans="1:46" ht="13.5" customHeight="1" x14ac:dyDescent="0.15">
      <c r="A11" s="259"/>
      <c r="AK11" s="1103" t="s">
        <v>491</v>
      </c>
      <c r="AL11" s="1104"/>
      <c r="AM11" s="1104"/>
      <c r="AN11" s="1105"/>
      <c r="AO11" s="277">
        <v>127266</v>
      </c>
      <c r="AP11" s="277">
        <v>1103</v>
      </c>
      <c r="AQ11" s="278">
        <v>2086</v>
      </c>
      <c r="AR11" s="279">
        <v>-47.1</v>
      </c>
    </row>
    <row r="12" spans="1:46" ht="13.5" customHeight="1" x14ac:dyDescent="0.15">
      <c r="A12" s="259"/>
      <c r="AK12" s="1103" t="s">
        <v>492</v>
      </c>
      <c r="AL12" s="1104"/>
      <c r="AM12" s="1104"/>
      <c r="AN12" s="1105"/>
      <c r="AO12" s="277" t="s">
        <v>493</v>
      </c>
      <c r="AP12" s="277" t="s">
        <v>493</v>
      </c>
      <c r="AQ12" s="278">
        <v>22</v>
      </c>
      <c r="AR12" s="279" t="s">
        <v>493</v>
      </c>
    </row>
    <row r="13" spans="1:46" ht="13.5" customHeight="1" x14ac:dyDescent="0.15">
      <c r="A13" s="259"/>
      <c r="AK13" s="1103" t="s">
        <v>494</v>
      </c>
      <c r="AL13" s="1104"/>
      <c r="AM13" s="1104"/>
      <c r="AN13" s="1105"/>
      <c r="AO13" s="277">
        <v>259762</v>
      </c>
      <c r="AP13" s="277">
        <v>2251</v>
      </c>
      <c r="AQ13" s="278">
        <v>2452</v>
      </c>
      <c r="AR13" s="279">
        <v>-8.1999999999999993</v>
      </c>
    </row>
    <row r="14" spans="1:46" ht="13.5" customHeight="1" x14ac:dyDescent="0.15">
      <c r="A14" s="259"/>
      <c r="AK14" s="1103" t="s">
        <v>495</v>
      </c>
      <c r="AL14" s="1104"/>
      <c r="AM14" s="1104"/>
      <c r="AN14" s="1105"/>
      <c r="AO14" s="277">
        <v>5283</v>
      </c>
      <c r="AP14" s="277">
        <v>46</v>
      </c>
      <c r="AQ14" s="278">
        <v>1577</v>
      </c>
      <c r="AR14" s="279">
        <v>-97.1</v>
      </c>
    </row>
    <row r="15" spans="1:46" ht="13.5" customHeight="1" x14ac:dyDescent="0.15">
      <c r="A15" s="259"/>
      <c r="AK15" s="1106" t="s">
        <v>496</v>
      </c>
      <c r="AL15" s="1107"/>
      <c r="AM15" s="1107"/>
      <c r="AN15" s="1108"/>
      <c r="AO15" s="277">
        <v>-350696</v>
      </c>
      <c r="AP15" s="277">
        <v>-3038</v>
      </c>
      <c r="AQ15" s="278">
        <v>-2400</v>
      </c>
      <c r="AR15" s="279">
        <v>26.6</v>
      </c>
    </row>
    <row r="16" spans="1:46" x14ac:dyDescent="0.15">
      <c r="A16" s="259"/>
      <c r="AK16" s="1106" t="s">
        <v>177</v>
      </c>
      <c r="AL16" s="1107"/>
      <c r="AM16" s="1107"/>
      <c r="AN16" s="1108"/>
      <c r="AO16" s="277">
        <v>7294660</v>
      </c>
      <c r="AP16" s="277">
        <v>63202</v>
      </c>
      <c r="AQ16" s="278">
        <v>74306</v>
      </c>
      <c r="AR16" s="279">
        <v>-14.9</v>
      </c>
    </row>
    <row r="17" spans="1:46" x14ac:dyDescent="0.15">
      <c r="A17" s="259"/>
    </row>
    <row r="18" spans="1:46" x14ac:dyDescent="0.15">
      <c r="A18" s="259"/>
      <c r="AQ18" s="280"/>
      <c r="AR18" s="280"/>
    </row>
    <row r="19" spans="1:46" x14ac:dyDescent="0.15">
      <c r="A19" s="259"/>
      <c r="AK19" s="255" t="s">
        <v>497</v>
      </c>
    </row>
    <row r="20" spans="1:46" x14ac:dyDescent="0.15">
      <c r="A20" s="259"/>
      <c r="AK20" s="281"/>
      <c r="AL20" s="282"/>
      <c r="AM20" s="282"/>
      <c r="AN20" s="283"/>
      <c r="AO20" s="284" t="s">
        <v>498</v>
      </c>
      <c r="AP20" s="285" t="s">
        <v>499</v>
      </c>
      <c r="AQ20" s="286" t="s">
        <v>500</v>
      </c>
      <c r="AR20" s="287"/>
    </row>
    <row r="21" spans="1:46" s="260" customFormat="1" x14ac:dyDescent="0.15">
      <c r="A21" s="288"/>
      <c r="AK21" s="1109" t="s">
        <v>501</v>
      </c>
      <c r="AL21" s="1110"/>
      <c r="AM21" s="1110"/>
      <c r="AN21" s="1111"/>
      <c r="AO21" s="289">
        <v>6.16</v>
      </c>
      <c r="AP21" s="290">
        <v>6.91</v>
      </c>
      <c r="AQ21" s="291">
        <v>-0.75</v>
      </c>
      <c r="AS21" s="292"/>
      <c r="AT21" s="288"/>
    </row>
    <row r="22" spans="1:46" s="260" customFormat="1" x14ac:dyDescent="0.15">
      <c r="A22" s="288"/>
      <c r="AK22" s="1109" t="s">
        <v>502</v>
      </c>
      <c r="AL22" s="1110"/>
      <c r="AM22" s="1110"/>
      <c r="AN22" s="1111"/>
      <c r="AO22" s="293">
        <v>101.4</v>
      </c>
      <c r="AP22" s="294">
        <v>99.2</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505</v>
      </c>
      <c r="AL29" s="260"/>
      <c r="AM29" s="260"/>
      <c r="AN29" s="260"/>
      <c r="AS29" s="302"/>
    </row>
    <row r="30" spans="1:46" ht="13.5" customHeight="1" x14ac:dyDescent="0.15">
      <c r="A30" s="259"/>
      <c r="AK30" s="262"/>
      <c r="AL30" s="263"/>
      <c r="AM30" s="263"/>
      <c r="AN30" s="264"/>
      <c r="AO30" s="1101" t="s">
        <v>484</v>
      </c>
      <c r="AP30" s="265"/>
      <c r="AQ30" s="266" t="s">
        <v>485</v>
      </c>
      <c r="AR30" s="267"/>
    </row>
    <row r="31" spans="1:46" x14ac:dyDescent="0.15">
      <c r="A31" s="259"/>
      <c r="AK31" s="268"/>
      <c r="AL31" s="269"/>
      <c r="AM31" s="269"/>
      <c r="AN31" s="270"/>
      <c r="AO31" s="1102"/>
      <c r="AP31" s="271" t="s">
        <v>486</v>
      </c>
      <c r="AQ31" s="272" t="s">
        <v>487</v>
      </c>
      <c r="AR31" s="273" t="s">
        <v>488</v>
      </c>
    </row>
    <row r="32" spans="1:46" ht="27" customHeight="1" x14ac:dyDescent="0.15">
      <c r="A32" s="259"/>
      <c r="AK32" s="1117" t="s">
        <v>506</v>
      </c>
      <c r="AL32" s="1118"/>
      <c r="AM32" s="1118"/>
      <c r="AN32" s="1119"/>
      <c r="AO32" s="303">
        <v>5446355</v>
      </c>
      <c r="AP32" s="303">
        <v>47188</v>
      </c>
      <c r="AQ32" s="304">
        <v>38265</v>
      </c>
      <c r="AR32" s="305">
        <v>23.3</v>
      </c>
    </row>
    <row r="33" spans="1:46" ht="13.5" customHeight="1" x14ac:dyDescent="0.15">
      <c r="A33" s="259"/>
      <c r="AK33" s="1117" t="s">
        <v>507</v>
      </c>
      <c r="AL33" s="1118"/>
      <c r="AM33" s="1118"/>
      <c r="AN33" s="1119"/>
      <c r="AO33" s="303" t="s">
        <v>493</v>
      </c>
      <c r="AP33" s="303" t="s">
        <v>493</v>
      </c>
      <c r="AQ33" s="304" t="s">
        <v>493</v>
      </c>
      <c r="AR33" s="305" t="s">
        <v>493</v>
      </c>
    </row>
    <row r="34" spans="1:46" ht="27" customHeight="1" x14ac:dyDescent="0.15">
      <c r="A34" s="259"/>
      <c r="AK34" s="1117" t="s">
        <v>508</v>
      </c>
      <c r="AL34" s="1118"/>
      <c r="AM34" s="1118"/>
      <c r="AN34" s="1119"/>
      <c r="AO34" s="303" t="s">
        <v>493</v>
      </c>
      <c r="AP34" s="303" t="s">
        <v>493</v>
      </c>
      <c r="AQ34" s="304" t="s">
        <v>493</v>
      </c>
      <c r="AR34" s="305" t="s">
        <v>493</v>
      </c>
    </row>
    <row r="35" spans="1:46" ht="27" customHeight="1" x14ac:dyDescent="0.15">
      <c r="A35" s="259"/>
      <c r="AK35" s="1117" t="s">
        <v>509</v>
      </c>
      <c r="AL35" s="1118"/>
      <c r="AM35" s="1118"/>
      <c r="AN35" s="1119"/>
      <c r="AO35" s="303">
        <v>1104932</v>
      </c>
      <c r="AP35" s="303">
        <v>9573</v>
      </c>
      <c r="AQ35" s="304">
        <v>11441</v>
      </c>
      <c r="AR35" s="305">
        <v>-16.3</v>
      </c>
    </row>
    <row r="36" spans="1:46" ht="27" customHeight="1" x14ac:dyDescent="0.15">
      <c r="A36" s="259"/>
      <c r="AK36" s="1117" t="s">
        <v>510</v>
      </c>
      <c r="AL36" s="1118"/>
      <c r="AM36" s="1118"/>
      <c r="AN36" s="1119"/>
      <c r="AO36" s="303">
        <v>453666</v>
      </c>
      <c r="AP36" s="303">
        <v>3931</v>
      </c>
      <c r="AQ36" s="304">
        <v>1708</v>
      </c>
      <c r="AR36" s="305">
        <v>130.19999999999999</v>
      </c>
    </row>
    <row r="37" spans="1:46" ht="13.5" customHeight="1" x14ac:dyDescent="0.15">
      <c r="A37" s="259"/>
      <c r="AK37" s="1117" t="s">
        <v>511</v>
      </c>
      <c r="AL37" s="1118"/>
      <c r="AM37" s="1118"/>
      <c r="AN37" s="1119"/>
      <c r="AO37" s="303">
        <v>646705</v>
      </c>
      <c r="AP37" s="303">
        <v>5603</v>
      </c>
      <c r="AQ37" s="304">
        <v>394</v>
      </c>
      <c r="AR37" s="305">
        <v>1322.1</v>
      </c>
    </row>
    <row r="38" spans="1:46" ht="27" customHeight="1" x14ac:dyDescent="0.15">
      <c r="A38" s="259"/>
      <c r="AK38" s="1120" t="s">
        <v>512</v>
      </c>
      <c r="AL38" s="1121"/>
      <c r="AM38" s="1121"/>
      <c r="AN38" s="1122"/>
      <c r="AO38" s="306">
        <v>97</v>
      </c>
      <c r="AP38" s="306">
        <v>1</v>
      </c>
      <c r="AQ38" s="307">
        <v>1</v>
      </c>
      <c r="AR38" s="295">
        <v>0</v>
      </c>
      <c r="AS38" s="302"/>
    </row>
    <row r="39" spans="1:46" x14ac:dyDescent="0.15">
      <c r="A39" s="259"/>
      <c r="AK39" s="1120" t="s">
        <v>513</v>
      </c>
      <c r="AL39" s="1121"/>
      <c r="AM39" s="1121"/>
      <c r="AN39" s="1122"/>
      <c r="AO39" s="303">
        <v>-1390914</v>
      </c>
      <c r="AP39" s="303">
        <v>-12051</v>
      </c>
      <c r="AQ39" s="304">
        <v>-7153</v>
      </c>
      <c r="AR39" s="305">
        <v>68.5</v>
      </c>
      <c r="AS39" s="302"/>
    </row>
    <row r="40" spans="1:46" ht="27" customHeight="1" x14ac:dyDescent="0.15">
      <c r="A40" s="259"/>
      <c r="AK40" s="1117" t="s">
        <v>514</v>
      </c>
      <c r="AL40" s="1118"/>
      <c r="AM40" s="1118"/>
      <c r="AN40" s="1119"/>
      <c r="AO40" s="303">
        <v>-4245284</v>
      </c>
      <c r="AP40" s="303">
        <v>-36782</v>
      </c>
      <c r="AQ40" s="304">
        <v>-33456</v>
      </c>
      <c r="AR40" s="305">
        <v>9.9</v>
      </c>
      <c r="AS40" s="302"/>
    </row>
    <row r="41" spans="1:46" x14ac:dyDescent="0.15">
      <c r="A41" s="259"/>
      <c r="AK41" s="1123" t="s">
        <v>287</v>
      </c>
      <c r="AL41" s="1124"/>
      <c r="AM41" s="1124"/>
      <c r="AN41" s="1125"/>
      <c r="AO41" s="303">
        <v>2015557</v>
      </c>
      <c r="AP41" s="303">
        <v>17463</v>
      </c>
      <c r="AQ41" s="304">
        <v>11199</v>
      </c>
      <c r="AR41" s="305">
        <v>55.9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515</v>
      </c>
    </row>
    <row r="48" spans="1:46" x14ac:dyDescent="0.15">
      <c r="A48" s="259"/>
      <c r="AK48" s="313" t="s">
        <v>516</v>
      </c>
      <c r="AL48" s="313"/>
      <c r="AM48" s="313"/>
      <c r="AN48" s="313"/>
      <c r="AO48" s="313"/>
      <c r="AP48" s="313"/>
      <c r="AQ48" s="314"/>
      <c r="AR48" s="313"/>
    </row>
    <row r="49" spans="1:44" ht="13.5" customHeight="1" x14ac:dyDescent="0.15">
      <c r="A49" s="259"/>
      <c r="AK49" s="315"/>
      <c r="AL49" s="316"/>
      <c r="AM49" s="1112" t="s">
        <v>484</v>
      </c>
      <c r="AN49" s="1114" t="s">
        <v>517</v>
      </c>
      <c r="AO49" s="1115"/>
      <c r="AP49" s="1115"/>
      <c r="AQ49" s="1115"/>
      <c r="AR49" s="1116"/>
    </row>
    <row r="50" spans="1:44" x14ac:dyDescent="0.15">
      <c r="A50" s="259"/>
      <c r="AK50" s="317"/>
      <c r="AL50" s="318"/>
      <c r="AM50" s="1113"/>
      <c r="AN50" s="319" t="s">
        <v>518</v>
      </c>
      <c r="AO50" s="320" t="s">
        <v>519</v>
      </c>
      <c r="AP50" s="321" t="s">
        <v>520</v>
      </c>
      <c r="AQ50" s="322" t="s">
        <v>521</v>
      </c>
      <c r="AR50" s="323" t="s">
        <v>522</v>
      </c>
    </row>
    <row r="51" spans="1:44" x14ac:dyDescent="0.15">
      <c r="A51" s="259"/>
      <c r="AK51" s="315" t="s">
        <v>523</v>
      </c>
      <c r="AL51" s="316"/>
      <c r="AM51" s="324">
        <v>6824176</v>
      </c>
      <c r="AN51" s="325">
        <v>57928</v>
      </c>
      <c r="AO51" s="326">
        <v>-4.5</v>
      </c>
      <c r="AP51" s="327">
        <v>66343</v>
      </c>
      <c r="AQ51" s="328">
        <v>43</v>
      </c>
      <c r="AR51" s="329">
        <v>-47.5</v>
      </c>
    </row>
    <row r="52" spans="1:44" x14ac:dyDescent="0.15">
      <c r="A52" s="259"/>
      <c r="AK52" s="330"/>
      <c r="AL52" s="331" t="s">
        <v>524</v>
      </c>
      <c r="AM52" s="332">
        <v>3562704</v>
      </c>
      <c r="AN52" s="333">
        <v>30243</v>
      </c>
      <c r="AO52" s="334">
        <v>-22</v>
      </c>
      <c r="AP52" s="335">
        <v>34529</v>
      </c>
      <c r="AQ52" s="336">
        <v>28.4</v>
      </c>
      <c r="AR52" s="337">
        <v>-50.4</v>
      </c>
    </row>
    <row r="53" spans="1:44" x14ac:dyDescent="0.15">
      <c r="A53" s="259"/>
      <c r="AK53" s="315" t="s">
        <v>525</v>
      </c>
      <c r="AL53" s="316"/>
      <c r="AM53" s="324">
        <v>7351704</v>
      </c>
      <c r="AN53" s="325">
        <v>62885</v>
      </c>
      <c r="AO53" s="326">
        <v>8.6</v>
      </c>
      <c r="AP53" s="327">
        <v>56416</v>
      </c>
      <c r="AQ53" s="328">
        <v>-15</v>
      </c>
      <c r="AR53" s="329">
        <v>23.6</v>
      </c>
    </row>
    <row r="54" spans="1:44" x14ac:dyDescent="0.15">
      <c r="A54" s="259"/>
      <c r="AK54" s="330"/>
      <c r="AL54" s="331" t="s">
        <v>524</v>
      </c>
      <c r="AM54" s="332">
        <v>4141216</v>
      </c>
      <c r="AN54" s="333">
        <v>35423</v>
      </c>
      <c r="AO54" s="334">
        <v>17.100000000000001</v>
      </c>
      <c r="AP54" s="335">
        <v>32623</v>
      </c>
      <c r="AQ54" s="336">
        <v>-5.5</v>
      </c>
      <c r="AR54" s="337">
        <v>22.6</v>
      </c>
    </row>
    <row r="55" spans="1:44" x14ac:dyDescent="0.15">
      <c r="A55" s="259"/>
      <c r="AK55" s="315" t="s">
        <v>526</v>
      </c>
      <c r="AL55" s="316"/>
      <c r="AM55" s="324">
        <v>6082376</v>
      </c>
      <c r="AN55" s="325">
        <v>52246</v>
      </c>
      <c r="AO55" s="326">
        <v>-16.899999999999999</v>
      </c>
      <c r="AP55" s="327">
        <v>49217</v>
      </c>
      <c r="AQ55" s="328">
        <v>-12.8</v>
      </c>
      <c r="AR55" s="329">
        <v>-4.0999999999999996</v>
      </c>
    </row>
    <row r="56" spans="1:44" x14ac:dyDescent="0.15">
      <c r="A56" s="259"/>
      <c r="AK56" s="330"/>
      <c r="AL56" s="331" t="s">
        <v>524</v>
      </c>
      <c r="AM56" s="332">
        <v>3359135</v>
      </c>
      <c r="AN56" s="333">
        <v>28854</v>
      </c>
      <c r="AO56" s="334">
        <v>-18.5</v>
      </c>
      <c r="AP56" s="335">
        <v>27232</v>
      </c>
      <c r="AQ56" s="336">
        <v>-16.5</v>
      </c>
      <c r="AR56" s="337">
        <v>-2</v>
      </c>
    </row>
    <row r="57" spans="1:44" x14ac:dyDescent="0.15">
      <c r="A57" s="259"/>
      <c r="AK57" s="315" t="s">
        <v>527</v>
      </c>
      <c r="AL57" s="316"/>
      <c r="AM57" s="324">
        <v>6256932</v>
      </c>
      <c r="AN57" s="325">
        <v>53998</v>
      </c>
      <c r="AO57" s="326">
        <v>3.4</v>
      </c>
      <c r="AP57" s="327">
        <v>49211</v>
      </c>
      <c r="AQ57" s="328">
        <v>0</v>
      </c>
      <c r="AR57" s="329">
        <v>3.4</v>
      </c>
    </row>
    <row r="58" spans="1:44" x14ac:dyDescent="0.15">
      <c r="A58" s="259"/>
      <c r="AK58" s="330"/>
      <c r="AL58" s="331" t="s">
        <v>524</v>
      </c>
      <c r="AM58" s="332">
        <v>3802139</v>
      </c>
      <c r="AN58" s="333">
        <v>32813</v>
      </c>
      <c r="AO58" s="334">
        <v>13.7</v>
      </c>
      <c r="AP58" s="335">
        <v>28367</v>
      </c>
      <c r="AQ58" s="336">
        <v>4.2</v>
      </c>
      <c r="AR58" s="337">
        <v>9.5</v>
      </c>
    </row>
    <row r="59" spans="1:44" x14ac:dyDescent="0.15">
      <c r="A59" s="259"/>
      <c r="AK59" s="315" t="s">
        <v>528</v>
      </c>
      <c r="AL59" s="316"/>
      <c r="AM59" s="324">
        <v>4537013</v>
      </c>
      <c r="AN59" s="325">
        <v>39309</v>
      </c>
      <c r="AO59" s="326">
        <v>-27.2</v>
      </c>
      <c r="AP59" s="327">
        <v>51738</v>
      </c>
      <c r="AQ59" s="328">
        <v>5.0999999999999996</v>
      </c>
      <c r="AR59" s="329">
        <v>-32.299999999999997</v>
      </c>
    </row>
    <row r="60" spans="1:44" x14ac:dyDescent="0.15">
      <c r="A60" s="259"/>
      <c r="AK60" s="330"/>
      <c r="AL60" s="331" t="s">
        <v>524</v>
      </c>
      <c r="AM60" s="332">
        <v>2855404</v>
      </c>
      <c r="AN60" s="333">
        <v>24739</v>
      </c>
      <c r="AO60" s="334">
        <v>-24.6</v>
      </c>
      <c r="AP60" s="335">
        <v>30360</v>
      </c>
      <c r="AQ60" s="336">
        <v>7</v>
      </c>
      <c r="AR60" s="337">
        <v>-31.6</v>
      </c>
    </row>
    <row r="61" spans="1:44" x14ac:dyDescent="0.15">
      <c r="A61" s="259"/>
      <c r="AK61" s="315" t="s">
        <v>529</v>
      </c>
      <c r="AL61" s="338"/>
      <c r="AM61" s="324">
        <v>6210440</v>
      </c>
      <c r="AN61" s="325">
        <v>53273</v>
      </c>
      <c r="AO61" s="326">
        <v>-7.3</v>
      </c>
      <c r="AP61" s="327">
        <v>54585</v>
      </c>
      <c r="AQ61" s="339">
        <v>4.0999999999999996</v>
      </c>
      <c r="AR61" s="329">
        <v>-11.4</v>
      </c>
    </row>
    <row r="62" spans="1:44" x14ac:dyDescent="0.15">
      <c r="A62" s="259"/>
      <c r="AK62" s="330"/>
      <c r="AL62" s="331" t="s">
        <v>524</v>
      </c>
      <c r="AM62" s="332">
        <v>3544120</v>
      </c>
      <c r="AN62" s="333">
        <v>30414</v>
      </c>
      <c r="AO62" s="334">
        <v>-6.9</v>
      </c>
      <c r="AP62" s="335">
        <v>30622</v>
      </c>
      <c r="AQ62" s="336">
        <v>3.5</v>
      </c>
      <c r="AR62" s="337">
        <v>-10.4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sQM3gWH8dwUJw2TBqyciv2mDt5qkirkay4loBXHY5f4AFhsv7j7fn0oNkyEEHqxGdEDkVXEWSaMxrnABiXCJw==" saltValue="GtTEDLBDoBKtJf7xPXti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481</v>
      </c>
    </row>
    <row r="121" spans="125:125" ht="13.5" hidden="1" customHeight="1" x14ac:dyDescent="0.15">
      <c r="DU121" s="253"/>
    </row>
  </sheetData>
  <sheetProtection algorithmName="SHA-512" hashValue="WafcR6+1JdjY+n2t52+ivcvPAIaQl8gkyX46K/vOGICNfJhwc8aShw/+OHYWJm5H7mo0GIs2vLQZwqfaExi+Fg==" saltValue="pfDq2T/JnEBz27bFCMgG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481</v>
      </c>
    </row>
  </sheetData>
  <sheetProtection algorithmName="SHA-512" hashValue="heTlyTRt+eqxI+NA7GLKPI/PP+dORrvJgjw0PbR7b0OdnV9UgP9fjVdBenz9Gx2HbC7ozO8wfNgeu+dKl9KSpA==" saltValue="3GzDPV/7z6IyCaNQyqRQ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26" t="s">
        <v>3</v>
      </c>
      <c r="D47" s="1126"/>
      <c r="E47" s="1127"/>
      <c r="F47" s="11">
        <v>13.88</v>
      </c>
      <c r="G47" s="12">
        <v>10.06</v>
      </c>
      <c r="H47" s="12">
        <v>12.52</v>
      </c>
      <c r="I47" s="12">
        <v>12.86</v>
      </c>
      <c r="J47" s="13">
        <v>13.96</v>
      </c>
    </row>
    <row r="48" spans="2:10" ht="57.75" customHeight="1" x14ac:dyDescent="0.15">
      <c r="B48" s="14"/>
      <c r="C48" s="1128" t="s">
        <v>4</v>
      </c>
      <c r="D48" s="1128"/>
      <c r="E48" s="1129"/>
      <c r="F48" s="15">
        <v>5.34</v>
      </c>
      <c r="G48" s="16">
        <v>5.8</v>
      </c>
      <c r="H48" s="16">
        <v>7.88</v>
      </c>
      <c r="I48" s="16">
        <v>7.08</v>
      </c>
      <c r="J48" s="17">
        <v>6.81</v>
      </c>
    </row>
    <row r="49" spans="2:10" ht="57.75" customHeight="1" thickBot="1" x14ac:dyDescent="0.2">
      <c r="B49" s="18"/>
      <c r="C49" s="1130" t="s">
        <v>5</v>
      </c>
      <c r="D49" s="1130"/>
      <c r="E49" s="1131"/>
      <c r="F49" s="19" t="s">
        <v>536</v>
      </c>
      <c r="G49" s="20" t="s">
        <v>537</v>
      </c>
      <c r="H49" s="20">
        <v>4.97</v>
      </c>
      <c r="I49" s="20" t="s">
        <v>538</v>
      </c>
      <c r="J49" s="21">
        <v>1.2</v>
      </c>
    </row>
    <row r="50" spans="2:10" x14ac:dyDescent="0.15"/>
  </sheetData>
  <sheetProtection algorithmName="SHA-512" hashValue="HprX2+l2qaA0fOSMGEpVsznLEFHnNX+dZB/mvmBUxXg54MmYEqdFm49Dn7gVTvlLQKO5d43NNG+8uTXuWSi3aA==" saltValue="N3cp75JT/M4RYa2jn0WT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36" t="s">
        <v>539</v>
      </c>
      <c r="D34" s="1136"/>
      <c r="E34" s="1137"/>
      <c r="F34" s="32">
        <v>7.53</v>
      </c>
      <c r="G34" s="33">
        <v>8.36</v>
      </c>
      <c r="H34" s="33">
        <v>7.66</v>
      </c>
      <c r="I34" s="33">
        <v>7.98</v>
      </c>
      <c r="J34" s="34">
        <v>7.8</v>
      </c>
      <c r="K34" s="22"/>
      <c r="L34" s="22"/>
      <c r="M34" s="22"/>
      <c r="N34" s="22"/>
      <c r="O34" s="22"/>
      <c r="P34" s="22"/>
    </row>
    <row r="35" spans="1:16" ht="39" customHeight="1" x14ac:dyDescent="0.15">
      <c r="A35" s="22"/>
      <c r="B35" s="35"/>
      <c r="C35" s="1132" t="s">
        <v>540</v>
      </c>
      <c r="D35" s="1132"/>
      <c r="E35" s="1133"/>
      <c r="F35" s="36">
        <v>5.34</v>
      </c>
      <c r="G35" s="37">
        <v>5.79</v>
      </c>
      <c r="H35" s="37">
        <v>7.88</v>
      </c>
      <c r="I35" s="37">
        <v>7.04</v>
      </c>
      <c r="J35" s="38">
        <v>6.78</v>
      </c>
      <c r="K35" s="22"/>
      <c r="L35" s="22"/>
      <c r="M35" s="22"/>
      <c r="N35" s="22"/>
      <c r="O35" s="22"/>
      <c r="P35" s="22"/>
    </row>
    <row r="36" spans="1:16" ht="39" customHeight="1" x14ac:dyDescent="0.15">
      <c r="A36" s="22"/>
      <c r="B36" s="35"/>
      <c r="C36" s="1132" t="s">
        <v>541</v>
      </c>
      <c r="D36" s="1132"/>
      <c r="E36" s="1133"/>
      <c r="F36" s="36">
        <v>1.98</v>
      </c>
      <c r="G36" s="37">
        <v>1.96</v>
      </c>
      <c r="H36" s="37">
        <v>1.87</v>
      </c>
      <c r="I36" s="37">
        <v>1.91</v>
      </c>
      <c r="J36" s="38">
        <v>1.88</v>
      </c>
      <c r="K36" s="22"/>
      <c r="L36" s="22"/>
      <c r="M36" s="22"/>
      <c r="N36" s="22"/>
      <c r="O36" s="22"/>
      <c r="P36" s="22"/>
    </row>
    <row r="37" spans="1:16" ht="39" customHeight="1" x14ac:dyDescent="0.15">
      <c r="A37" s="22"/>
      <c r="B37" s="35"/>
      <c r="C37" s="1132" t="s">
        <v>542</v>
      </c>
      <c r="D37" s="1132"/>
      <c r="E37" s="1133"/>
      <c r="F37" s="36">
        <v>0.56999999999999995</v>
      </c>
      <c r="G37" s="37">
        <v>0.13</v>
      </c>
      <c r="H37" s="37">
        <v>0.99</v>
      </c>
      <c r="I37" s="37">
        <v>1.56</v>
      </c>
      <c r="J37" s="38">
        <v>1.36</v>
      </c>
      <c r="K37" s="22"/>
      <c r="L37" s="22"/>
      <c r="M37" s="22"/>
      <c r="N37" s="22"/>
      <c r="O37" s="22"/>
      <c r="P37" s="22"/>
    </row>
    <row r="38" spans="1:16" ht="39" customHeight="1" x14ac:dyDescent="0.15">
      <c r="A38" s="22"/>
      <c r="B38" s="35"/>
      <c r="C38" s="1132" t="s">
        <v>543</v>
      </c>
      <c r="D38" s="1132"/>
      <c r="E38" s="1133"/>
      <c r="F38" s="36">
        <v>0.94</v>
      </c>
      <c r="G38" s="37">
        <v>0.97</v>
      </c>
      <c r="H38" s="37">
        <v>0.67</v>
      </c>
      <c r="I38" s="37">
        <v>0.56999999999999995</v>
      </c>
      <c r="J38" s="38">
        <v>0.62</v>
      </c>
      <c r="K38" s="22"/>
      <c r="L38" s="22"/>
      <c r="M38" s="22"/>
      <c r="N38" s="22"/>
      <c r="O38" s="22"/>
      <c r="P38" s="22"/>
    </row>
    <row r="39" spans="1:16" ht="39" customHeight="1" x14ac:dyDescent="0.15">
      <c r="A39" s="22"/>
      <c r="B39" s="35"/>
      <c r="C39" s="1132" t="s">
        <v>544</v>
      </c>
      <c r="D39" s="1132"/>
      <c r="E39" s="1133"/>
      <c r="F39" s="36" t="s">
        <v>493</v>
      </c>
      <c r="G39" s="37">
        <v>0.12</v>
      </c>
      <c r="H39" s="37">
        <v>0.06</v>
      </c>
      <c r="I39" s="37">
        <v>0.15</v>
      </c>
      <c r="J39" s="38">
        <v>0.18</v>
      </c>
      <c r="K39" s="22"/>
      <c r="L39" s="22"/>
      <c r="M39" s="22"/>
      <c r="N39" s="22"/>
      <c r="O39" s="22"/>
      <c r="P39" s="22"/>
    </row>
    <row r="40" spans="1:16" ht="39" customHeight="1" x14ac:dyDescent="0.15">
      <c r="A40" s="22"/>
      <c r="B40" s="35"/>
      <c r="C40" s="1132" t="s">
        <v>545</v>
      </c>
      <c r="D40" s="1132"/>
      <c r="E40" s="1133"/>
      <c r="F40" s="36" t="s">
        <v>493</v>
      </c>
      <c r="G40" s="37">
        <v>7.0000000000000007E-2</v>
      </c>
      <c r="H40" s="37">
        <v>7.0000000000000007E-2</v>
      </c>
      <c r="I40" s="37">
        <v>7.0000000000000007E-2</v>
      </c>
      <c r="J40" s="38">
        <v>7.0000000000000007E-2</v>
      </c>
      <c r="K40" s="22"/>
      <c r="L40" s="22"/>
      <c r="M40" s="22"/>
      <c r="N40" s="22"/>
      <c r="O40" s="22"/>
      <c r="P40" s="22"/>
    </row>
    <row r="41" spans="1:16" ht="39" customHeight="1" x14ac:dyDescent="0.15">
      <c r="A41" s="22"/>
      <c r="B41" s="35"/>
      <c r="C41" s="1132" t="s">
        <v>546</v>
      </c>
      <c r="D41" s="1132"/>
      <c r="E41" s="1133"/>
      <c r="F41" s="36">
        <v>0</v>
      </c>
      <c r="G41" s="37">
        <v>0</v>
      </c>
      <c r="H41" s="37">
        <v>0</v>
      </c>
      <c r="I41" s="37">
        <v>0.03</v>
      </c>
      <c r="J41" s="38">
        <v>0.01</v>
      </c>
      <c r="K41" s="22"/>
      <c r="L41" s="22"/>
      <c r="M41" s="22"/>
      <c r="N41" s="22"/>
      <c r="O41" s="22"/>
      <c r="P41" s="22"/>
    </row>
    <row r="42" spans="1:16" ht="39" customHeight="1" x14ac:dyDescent="0.15">
      <c r="A42" s="22"/>
      <c r="B42" s="39"/>
      <c r="C42" s="1132" t="s">
        <v>547</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548</v>
      </c>
      <c r="D43" s="1134"/>
      <c r="E43" s="1135"/>
      <c r="F43" s="41">
        <v>0.12</v>
      </c>
      <c r="G43" s="42">
        <v>0.01</v>
      </c>
      <c r="H43" s="42">
        <v>0.01</v>
      </c>
      <c r="I43" s="42">
        <v>3.4</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q9jEaEEN5Y2H/z4oCDk0Fk4clwqvZeDskmpe6LfcVn+volH68+jRx4Aoa1aqFuovWEOW8H8ZhZ5fk2TxgSRFA==" saltValue="/JCyE5NQm8Zp14OXvyj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5388</v>
      </c>
      <c r="L45" s="58">
        <v>5229</v>
      </c>
      <c r="M45" s="58">
        <v>4980</v>
      </c>
      <c r="N45" s="58">
        <v>5233</v>
      </c>
      <c r="O45" s="59">
        <v>5446</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493</v>
      </c>
      <c r="L46" s="62" t="s">
        <v>493</v>
      </c>
      <c r="M46" s="62" t="s">
        <v>493</v>
      </c>
      <c r="N46" s="62" t="s">
        <v>493</v>
      </c>
      <c r="O46" s="63" t="s">
        <v>493</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493</v>
      </c>
      <c r="L47" s="62" t="s">
        <v>493</v>
      </c>
      <c r="M47" s="62" t="s">
        <v>493</v>
      </c>
      <c r="N47" s="62" t="s">
        <v>493</v>
      </c>
      <c r="O47" s="63" t="s">
        <v>493</v>
      </c>
      <c r="P47" s="46"/>
      <c r="Q47" s="46"/>
      <c r="R47" s="46"/>
      <c r="S47" s="46"/>
      <c r="T47" s="46"/>
      <c r="U47" s="46"/>
    </row>
    <row r="48" spans="1:21" ht="30.75" customHeight="1" x14ac:dyDescent="0.15">
      <c r="A48" s="46"/>
      <c r="B48" s="1140"/>
      <c r="C48" s="1141"/>
      <c r="D48" s="60"/>
      <c r="E48" s="1146" t="s">
        <v>13</v>
      </c>
      <c r="F48" s="1146"/>
      <c r="G48" s="1146"/>
      <c r="H48" s="1146"/>
      <c r="I48" s="1146"/>
      <c r="J48" s="1147"/>
      <c r="K48" s="61">
        <v>1173</v>
      </c>
      <c r="L48" s="62">
        <v>1048</v>
      </c>
      <c r="M48" s="62">
        <v>962</v>
      </c>
      <c r="N48" s="62">
        <v>1026</v>
      </c>
      <c r="O48" s="63">
        <v>1105</v>
      </c>
      <c r="P48" s="46"/>
      <c r="Q48" s="46"/>
      <c r="R48" s="46"/>
      <c r="S48" s="46"/>
      <c r="T48" s="46"/>
      <c r="U48" s="46"/>
    </row>
    <row r="49" spans="1:21" ht="30.75" customHeight="1" x14ac:dyDescent="0.15">
      <c r="A49" s="46"/>
      <c r="B49" s="1140"/>
      <c r="C49" s="1141"/>
      <c r="D49" s="60"/>
      <c r="E49" s="1146" t="s">
        <v>14</v>
      </c>
      <c r="F49" s="1146"/>
      <c r="G49" s="1146"/>
      <c r="H49" s="1146"/>
      <c r="I49" s="1146"/>
      <c r="J49" s="1147"/>
      <c r="K49" s="61">
        <v>646</v>
      </c>
      <c r="L49" s="62">
        <v>556</v>
      </c>
      <c r="M49" s="62">
        <v>496</v>
      </c>
      <c r="N49" s="62">
        <v>472</v>
      </c>
      <c r="O49" s="63">
        <v>454</v>
      </c>
      <c r="P49" s="46"/>
      <c r="Q49" s="46"/>
      <c r="R49" s="46"/>
      <c r="S49" s="46"/>
      <c r="T49" s="46"/>
      <c r="U49" s="46"/>
    </row>
    <row r="50" spans="1:21" ht="30.75" customHeight="1" x14ac:dyDescent="0.15">
      <c r="A50" s="46"/>
      <c r="B50" s="1140"/>
      <c r="C50" s="1141"/>
      <c r="D50" s="60"/>
      <c r="E50" s="1146" t="s">
        <v>15</v>
      </c>
      <c r="F50" s="1146"/>
      <c r="G50" s="1146"/>
      <c r="H50" s="1146"/>
      <c r="I50" s="1146"/>
      <c r="J50" s="1147"/>
      <c r="K50" s="61">
        <v>567</v>
      </c>
      <c r="L50" s="62">
        <v>668</v>
      </c>
      <c r="M50" s="62">
        <v>665</v>
      </c>
      <c r="N50" s="62">
        <v>660</v>
      </c>
      <c r="O50" s="63">
        <v>647</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5908</v>
      </c>
      <c r="L52" s="62">
        <v>5708</v>
      </c>
      <c r="M52" s="62">
        <v>5362</v>
      </c>
      <c r="N52" s="62">
        <v>5538</v>
      </c>
      <c r="O52" s="63">
        <v>5636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1866</v>
      </c>
      <c r="L53" s="67">
        <v>1793</v>
      </c>
      <c r="M53" s="67">
        <v>1741</v>
      </c>
      <c r="N53" s="67">
        <v>1853</v>
      </c>
      <c r="O53" s="68">
        <v>2016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1iOSlxYKItilVIjEUSs913krl9KD5241SMfOx/18OrnSAfIzmApD3cx8rsMl9l3F8g9s8517rWtJlw3JwIS4g==" saltValue="YysIX94Q7+skO9Z/agXPU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531</v>
      </c>
      <c r="J40" s="101" t="s">
        <v>532</v>
      </c>
      <c r="K40" s="101" t="s">
        <v>533</v>
      </c>
      <c r="L40" s="101" t="s">
        <v>534</v>
      </c>
      <c r="M40" s="102" t="s">
        <v>535</v>
      </c>
    </row>
    <row r="41" spans="2:13" ht="27.75" customHeight="1" x14ac:dyDescent="0.15">
      <c r="B41" s="1169" t="s">
        <v>30</v>
      </c>
      <c r="C41" s="1170"/>
      <c r="D41" s="103"/>
      <c r="E41" s="1175" t="s">
        <v>31</v>
      </c>
      <c r="F41" s="1175"/>
      <c r="G41" s="1175"/>
      <c r="H41" s="1176"/>
      <c r="I41" s="342">
        <v>44960</v>
      </c>
      <c r="J41" s="343">
        <v>44755</v>
      </c>
      <c r="K41" s="343">
        <v>45387</v>
      </c>
      <c r="L41" s="343">
        <v>43669</v>
      </c>
      <c r="M41" s="344">
        <v>40605</v>
      </c>
    </row>
    <row r="42" spans="2:13" ht="27.75" customHeight="1" x14ac:dyDescent="0.15">
      <c r="B42" s="1171"/>
      <c r="C42" s="1172"/>
      <c r="D42" s="104"/>
      <c r="E42" s="1177" t="s">
        <v>32</v>
      </c>
      <c r="F42" s="1177"/>
      <c r="G42" s="1177"/>
      <c r="H42" s="1178"/>
      <c r="I42" s="345">
        <v>4900</v>
      </c>
      <c r="J42" s="346">
        <v>4307</v>
      </c>
      <c r="K42" s="346">
        <v>3697</v>
      </c>
      <c r="L42" s="346">
        <v>3091</v>
      </c>
      <c r="M42" s="347">
        <v>2483</v>
      </c>
    </row>
    <row r="43" spans="2:13" ht="27.75" customHeight="1" x14ac:dyDescent="0.15">
      <c r="B43" s="1171"/>
      <c r="C43" s="1172"/>
      <c r="D43" s="104"/>
      <c r="E43" s="1177" t="s">
        <v>33</v>
      </c>
      <c r="F43" s="1177"/>
      <c r="G43" s="1177"/>
      <c r="H43" s="1178"/>
      <c r="I43" s="345">
        <v>16109</v>
      </c>
      <c r="J43" s="346">
        <v>15011</v>
      </c>
      <c r="K43" s="346">
        <v>13465</v>
      </c>
      <c r="L43" s="346">
        <v>12167</v>
      </c>
      <c r="M43" s="347">
        <v>15622</v>
      </c>
    </row>
    <row r="44" spans="2:13" ht="27.75" customHeight="1" x14ac:dyDescent="0.15">
      <c r="B44" s="1171"/>
      <c r="C44" s="1172"/>
      <c r="D44" s="104"/>
      <c r="E44" s="1177" t="s">
        <v>34</v>
      </c>
      <c r="F44" s="1177"/>
      <c r="G44" s="1177"/>
      <c r="H44" s="1178"/>
      <c r="I44" s="345">
        <v>5985</v>
      </c>
      <c r="J44" s="346">
        <v>5537</v>
      </c>
      <c r="K44" s="346">
        <v>5103</v>
      </c>
      <c r="L44" s="346">
        <v>4740</v>
      </c>
      <c r="M44" s="347">
        <v>4504</v>
      </c>
    </row>
    <row r="45" spans="2:13" ht="27.75" customHeight="1" x14ac:dyDescent="0.15">
      <c r="B45" s="1171"/>
      <c r="C45" s="1172"/>
      <c r="D45" s="104"/>
      <c r="E45" s="1177" t="s">
        <v>35</v>
      </c>
      <c r="F45" s="1177"/>
      <c r="G45" s="1177"/>
      <c r="H45" s="1178"/>
      <c r="I45" s="345">
        <v>6081</v>
      </c>
      <c r="J45" s="346">
        <v>5908</v>
      </c>
      <c r="K45" s="346">
        <v>5870</v>
      </c>
      <c r="L45" s="346">
        <v>5877</v>
      </c>
      <c r="M45" s="347">
        <v>5924</v>
      </c>
    </row>
    <row r="46" spans="2:13" ht="27.75" customHeight="1" x14ac:dyDescent="0.15">
      <c r="B46" s="1171"/>
      <c r="C46" s="1172"/>
      <c r="D46" s="105"/>
      <c r="E46" s="1177" t="s">
        <v>36</v>
      </c>
      <c r="F46" s="1177"/>
      <c r="G46" s="1177"/>
      <c r="H46" s="1178"/>
      <c r="I46" s="345" t="s">
        <v>493</v>
      </c>
      <c r="J46" s="346" t="s">
        <v>493</v>
      </c>
      <c r="K46" s="346" t="s">
        <v>493</v>
      </c>
      <c r="L46" s="346" t="s">
        <v>493</v>
      </c>
      <c r="M46" s="347" t="s">
        <v>493</v>
      </c>
    </row>
    <row r="47" spans="2:13" ht="27.75" customHeight="1" x14ac:dyDescent="0.15">
      <c r="B47" s="1171"/>
      <c r="C47" s="1172"/>
      <c r="D47" s="106"/>
      <c r="E47" s="1179" t="s">
        <v>37</v>
      </c>
      <c r="F47" s="1180"/>
      <c r="G47" s="1180"/>
      <c r="H47" s="1181"/>
      <c r="I47" s="345" t="s">
        <v>493</v>
      </c>
      <c r="J47" s="346" t="s">
        <v>493</v>
      </c>
      <c r="K47" s="346" t="s">
        <v>493</v>
      </c>
      <c r="L47" s="346" t="s">
        <v>493</v>
      </c>
      <c r="M47" s="347" t="s">
        <v>493</v>
      </c>
    </row>
    <row r="48" spans="2:13" ht="27.75" customHeight="1" x14ac:dyDescent="0.15">
      <c r="B48" s="1171"/>
      <c r="C48" s="1172"/>
      <c r="D48" s="104"/>
      <c r="E48" s="1177" t="s">
        <v>38</v>
      </c>
      <c r="F48" s="1177"/>
      <c r="G48" s="1177"/>
      <c r="H48" s="1178"/>
      <c r="I48" s="345" t="s">
        <v>493</v>
      </c>
      <c r="J48" s="346" t="s">
        <v>493</v>
      </c>
      <c r="K48" s="346" t="s">
        <v>493</v>
      </c>
      <c r="L48" s="346" t="s">
        <v>493</v>
      </c>
      <c r="M48" s="347" t="s">
        <v>493</v>
      </c>
    </row>
    <row r="49" spans="2:13" ht="27.75" customHeight="1" x14ac:dyDescent="0.15">
      <c r="B49" s="1173"/>
      <c r="C49" s="1174"/>
      <c r="D49" s="104"/>
      <c r="E49" s="1177" t="s">
        <v>39</v>
      </c>
      <c r="F49" s="1177"/>
      <c r="G49" s="1177"/>
      <c r="H49" s="1178"/>
      <c r="I49" s="345" t="s">
        <v>493</v>
      </c>
      <c r="J49" s="346" t="s">
        <v>493</v>
      </c>
      <c r="K49" s="346" t="s">
        <v>493</v>
      </c>
      <c r="L49" s="346" t="s">
        <v>493</v>
      </c>
      <c r="M49" s="347" t="s">
        <v>493</v>
      </c>
    </row>
    <row r="50" spans="2:13" ht="27.75" customHeight="1" x14ac:dyDescent="0.15">
      <c r="B50" s="1182" t="s">
        <v>40</v>
      </c>
      <c r="C50" s="1183"/>
      <c r="D50" s="107"/>
      <c r="E50" s="1177" t="s">
        <v>41</v>
      </c>
      <c r="F50" s="1177"/>
      <c r="G50" s="1177"/>
      <c r="H50" s="1178"/>
      <c r="I50" s="345">
        <v>7730</v>
      </c>
      <c r="J50" s="346">
        <v>6818</v>
      </c>
      <c r="K50" s="346">
        <v>8902</v>
      </c>
      <c r="L50" s="346">
        <v>8886</v>
      </c>
      <c r="M50" s="347">
        <v>9320</v>
      </c>
    </row>
    <row r="51" spans="2:13" ht="27.75" customHeight="1" x14ac:dyDescent="0.15">
      <c r="B51" s="1171"/>
      <c r="C51" s="1172"/>
      <c r="D51" s="104"/>
      <c r="E51" s="1177" t="s">
        <v>42</v>
      </c>
      <c r="F51" s="1177"/>
      <c r="G51" s="1177"/>
      <c r="H51" s="1178"/>
      <c r="I51" s="345">
        <v>13763</v>
      </c>
      <c r="J51" s="346">
        <v>13435</v>
      </c>
      <c r="K51" s="346">
        <v>12716</v>
      </c>
      <c r="L51" s="346">
        <v>12251</v>
      </c>
      <c r="M51" s="347">
        <v>14764</v>
      </c>
    </row>
    <row r="52" spans="2:13" ht="27.75" customHeight="1" x14ac:dyDescent="0.15">
      <c r="B52" s="1173"/>
      <c r="C52" s="1174"/>
      <c r="D52" s="104"/>
      <c r="E52" s="1177" t="s">
        <v>43</v>
      </c>
      <c r="F52" s="1177"/>
      <c r="G52" s="1177"/>
      <c r="H52" s="1178"/>
      <c r="I52" s="345">
        <v>45517</v>
      </c>
      <c r="J52" s="346">
        <v>45242</v>
      </c>
      <c r="K52" s="346">
        <v>45092</v>
      </c>
      <c r="L52" s="346">
        <v>43646</v>
      </c>
      <c r="M52" s="347">
        <v>41330</v>
      </c>
    </row>
    <row r="53" spans="2:13" ht="27.75" customHeight="1" thickBot="1" x14ac:dyDescent="0.2">
      <c r="B53" s="1184" t="s">
        <v>19</v>
      </c>
      <c r="C53" s="1185"/>
      <c r="D53" s="108"/>
      <c r="E53" s="1186" t="s">
        <v>44</v>
      </c>
      <c r="F53" s="1186"/>
      <c r="G53" s="1186"/>
      <c r="H53" s="1187"/>
      <c r="I53" s="348">
        <v>11025</v>
      </c>
      <c r="J53" s="349">
        <v>10023</v>
      </c>
      <c r="K53" s="349">
        <v>6812</v>
      </c>
      <c r="L53" s="349">
        <v>4761</v>
      </c>
      <c r="M53" s="350">
        <v>3724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kL51fWXCBvB7+WpCsa8vwPAAwE92hpSlF821KD31swlvWLJT8js4b2cvUpkcs2fZJKFgTOwrB40W68kb9SFNUg==" saltValue="soCflcH3/QuDQ+kVCPmi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533</v>
      </c>
      <c r="G54" s="117" t="s">
        <v>534</v>
      </c>
      <c r="H54" s="118" t="s">
        <v>535</v>
      </c>
    </row>
    <row r="55" spans="2:8" ht="52.5" customHeight="1" x14ac:dyDescent="0.15">
      <c r="B55" s="119"/>
      <c r="C55" s="1196" t="s">
        <v>46</v>
      </c>
      <c r="D55" s="1196"/>
      <c r="E55" s="1197"/>
      <c r="F55" s="120">
        <v>3511</v>
      </c>
      <c r="G55" s="120">
        <v>3539</v>
      </c>
      <c r="H55" s="121">
        <v>3914</v>
      </c>
    </row>
    <row r="56" spans="2:8" ht="52.5" customHeight="1" x14ac:dyDescent="0.15">
      <c r="B56" s="122"/>
      <c r="C56" s="1198" t="s">
        <v>47</v>
      </c>
      <c r="D56" s="1198"/>
      <c r="E56" s="1199"/>
      <c r="F56" s="123" t="s">
        <v>493</v>
      </c>
      <c r="G56" s="123" t="s">
        <v>493</v>
      </c>
      <c r="H56" s="124" t="s">
        <v>493</v>
      </c>
    </row>
    <row r="57" spans="2:8" ht="53.25" customHeight="1" x14ac:dyDescent="0.15">
      <c r="B57" s="122"/>
      <c r="C57" s="1200" t="s">
        <v>48</v>
      </c>
      <c r="D57" s="1200"/>
      <c r="E57" s="1201"/>
      <c r="F57" s="125">
        <v>3740</v>
      </c>
      <c r="G57" s="125">
        <v>3780</v>
      </c>
      <c r="H57" s="126">
        <v>3934</v>
      </c>
    </row>
    <row r="58" spans="2:8" ht="45.75" customHeight="1" x14ac:dyDescent="0.15">
      <c r="B58" s="127"/>
      <c r="C58" s="1188" t="s">
        <v>576</v>
      </c>
      <c r="D58" s="1189"/>
      <c r="E58" s="1190"/>
      <c r="F58" s="128">
        <v>815</v>
      </c>
      <c r="G58" s="128">
        <v>817</v>
      </c>
      <c r="H58" s="129">
        <v>957</v>
      </c>
    </row>
    <row r="59" spans="2:8" ht="45.75" customHeight="1" x14ac:dyDescent="0.15">
      <c r="B59" s="127"/>
      <c r="C59" s="1188" t="s">
        <v>577</v>
      </c>
      <c r="D59" s="1189"/>
      <c r="E59" s="1190"/>
      <c r="F59" s="128">
        <v>580</v>
      </c>
      <c r="G59" s="128">
        <v>654</v>
      </c>
      <c r="H59" s="129">
        <v>670</v>
      </c>
    </row>
    <row r="60" spans="2:8" ht="45.75" customHeight="1" x14ac:dyDescent="0.15">
      <c r="B60" s="127"/>
      <c r="C60" s="1188" t="s">
        <v>578</v>
      </c>
      <c r="D60" s="1189"/>
      <c r="E60" s="1190"/>
      <c r="F60" s="128">
        <v>612</v>
      </c>
      <c r="G60" s="128">
        <v>612</v>
      </c>
      <c r="H60" s="129">
        <v>612</v>
      </c>
    </row>
    <row r="61" spans="2:8" ht="45.75" customHeight="1" x14ac:dyDescent="0.15">
      <c r="B61" s="127"/>
      <c r="C61" s="1188" t="s">
        <v>579</v>
      </c>
      <c r="D61" s="1189"/>
      <c r="E61" s="1190"/>
      <c r="F61" s="128">
        <v>594</v>
      </c>
      <c r="G61" s="128">
        <v>594</v>
      </c>
      <c r="H61" s="129">
        <v>595</v>
      </c>
    </row>
    <row r="62" spans="2:8" ht="45.75" customHeight="1" thickBot="1" x14ac:dyDescent="0.2">
      <c r="B62" s="130"/>
      <c r="C62" s="1191" t="s">
        <v>580</v>
      </c>
      <c r="D62" s="1192"/>
      <c r="E62" s="1193"/>
      <c r="F62" s="131">
        <v>198</v>
      </c>
      <c r="G62" s="131">
        <v>199</v>
      </c>
      <c r="H62" s="132">
        <v>179</v>
      </c>
    </row>
    <row r="63" spans="2:8" ht="52.5" customHeight="1" thickBot="1" x14ac:dyDescent="0.2">
      <c r="B63" s="133"/>
      <c r="C63" s="1194" t="s">
        <v>49</v>
      </c>
      <c r="D63" s="1194"/>
      <c r="E63" s="1195"/>
      <c r="F63" s="134">
        <v>7251</v>
      </c>
      <c r="G63" s="134">
        <v>7319</v>
      </c>
      <c r="H63" s="135">
        <v>7848</v>
      </c>
    </row>
    <row r="64" spans="2:8" x14ac:dyDescent="0.15"/>
  </sheetData>
  <sheetProtection algorithmName="SHA-512" hashValue="VHlHdZAvL2ZUwa2p9odm3GpKj33pWDGqiPqU5AGIkBFcL+NFyVi1YUkZK+rkB6BJgthg45zRW203e1p3mo4SNw==" saltValue="13tNydH6KcPO+fo8oOlF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530</v>
      </c>
      <c r="G2" s="149"/>
      <c r="H2" s="150"/>
    </row>
    <row r="3" spans="1:8" x14ac:dyDescent="0.15">
      <c r="A3" s="146" t="s">
        <v>523</v>
      </c>
      <c r="B3" s="151"/>
      <c r="C3" s="152"/>
      <c r="D3" s="153">
        <v>57928</v>
      </c>
      <c r="E3" s="154"/>
      <c r="F3" s="155">
        <v>66343</v>
      </c>
      <c r="G3" s="156"/>
      <c r="H3" s="157"/>
    </row>
    <row r="4" spans="1:8" x14ac:dyDescent="0.15">
      <c r="A4" s="158"/>
      <c r="B4" s="159"/>
      <c r="C4" s="160"/>
      <c r="D4" s="161">
        <v>30243</v>
      </c>
      <c r="E4" s="162"/>
      <c r="F4" s="163">
        <v>34529</v>
      </c>
      <c r="G4" s="164"/>
      <c r="H4" s="165"/>
    </row>
    <row r="5" spans="1:8" x14ac:dyDescent="0.15">
      <c r="A5" s="146" t="s">
        <v>525</v>
      </c>
      <c r="B5" s="151"/>
      <c r="C5" s="152"/>
      <c r="D5" s="153">
        <v>62885</v>
      </c>
      <c r="E5" s="154"/>
      <c r="F5" s="155">
        <v>56416</v>
      </c>
      <c r="G5" s="156"/>
      <c r="H5" s="157"/>
    </row>
    <row r="6" spans="1:8" x14ac:dyDescent="0.15">
      <c r="A6" s="158"/>
      <c r="B6" s="159"/>
      <c r="C6" s="160"/>
      <c r="D6" s="161">
        <v>35423</v>
      </c>
      <c r="E6" s="162"/>
      <c r="F6" s="163">
        <v>32623</v>
      </c>
      <c r="G6" s="164"/>
      <c r="H6" s="165"/>
    </row>
    <row r="7" spans="1:8" x14ac:dyDescent="0.15">
      <c r="A7" s="146" t="s">
        <v>526</v>
      </c>
      <c r="B7" s="151"/>
      <c r="C7" s="152"/>
      <c r="D7" s="153">
        <v>52246</v>
      </c>
      <c r="E7" s="154"/>
      <c r="F7" s="155">
        <v>49217</v>
      </c>
      <c r="G7" s="156"/>
      <c r="H7" s="157"/>
    </row>
    <row r="8" spans="1:8" x14ac:dyDescent="0.15">
      <c r="A8" s="158"/>
      <c r="B8" s="159"/>
      <c r="C8" s="160"/>
      <c r="D8" s="161">
        <v>28854</v>
      </c>
      <c r="E8" s="162"/>
      <c r="F8" s="163">
        <v>27232</v>
      </c>
      <c r="G8" s="164"/>
      <c r="H8" s="165"/>
    </row>
    <row r="9" spans="1:8" x14ac:dyDescent="0.15">
      <c r="A9" s="146" t="s">
        <v>527</v>
      </c>
      <c r="B9" s="151"/>
      <c r="C9" s="152"/>
      <c r="D9" s="153">
        <v>53998</v>
      </c>
      <c r="E9" s="154"/>
      <c r="F9" s="155">
        <v>49211</v>
      </c>
      <c r="G9" s="156"/>
      <c r="H9" s="157"/>
    </row>
    <row r="10" spans="1:8" x14ac:dyDescent="0.15">
      <c r="A10" s="158"/>
      <c r="B10" s="159"/>
      <c r="C10" s="160"/>
      <c r="D10" s="161">
        <v>32813</v>
      </c>
      <c r="E10" s="162"/>
      <c r="F10" s="163">
        <v>28367</v>
      </c>
      <c r="G10" s="164"/>
      <c r="H10" s="165"/>
    </row>
    <row r="11" spans="1:8" x14ac:dyDescent="0.15">
      <c r="A11" s="146" t="s">
        <v>528</v>
      </c>
      <c r="B11" s="151"/>
      <c r="C11" s="152"/>
      <c r="D11" s="153">
        <v>39309</v>
      </c>
      <c r="E11" s="154"/>
      <c r="F11" s="155">
        <v>51738</v>
      </c>
      <c r="G11" s="156"/>
      <c r="H11" s="157"/>
    </row>
    <row r="12" spans="1:8" x14ac:dyDescent="0.15">
      <c r="A12" s="158"/>
      <c r="B12" s="159"/>
      <c r="C12" s="166"/>
      <c r="D12" s="161">
        <v>24739</v>
      </c>
      <c r="E12" s="162"/>
      <c r="F12" s="163">
        <v>30360</v>
      </c>
      <c r="G12" s="164"/>
      <c r="H12" s="165"/>
    </row>
    <row r="13" spans="1:8" x14ac:dyDescent="0.15">
      <c r="A13" s="146"/>
      <c r="B13" s="151"/>
      <c r="C13" s="152"/>
      <c r="D13" s="153">
        <v>53273</v>
      </c>
      <c r="E13" s="154"/>
      <c r="F13" s="155">
        <v>54585</v>
      </c>
      <c r="G13" s="167"/>
      <c r="H13" s="157"/>
    </row>
    <row r="14" spans="1:8" x14ac:dyDescent="0.15">
      <c r="A14" s="158"/>
      <c r="B14" s="159"/>
      <c r="C14" s="160"/>
      <c r="D14" s="161">
        <v>30414</v>
      </c>
      <c r="E14" s="162"/>
      <c r="F14" s="163">
        <v>30622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5.34</v>
      </c>
      <c r="C19" s="168">
        <f>ROUND(VALUE(SUBSTITUTE(実質収支比率等に係る経年分析!G$48,"▲","-")),2)</f>
        <v>5.8</v>
      </c>
      <c r="D19" s="168">
        <f>ROUND(VALUE(SUBSTITUTE(実質収支比率等に係る経年分析!H$48,"▲","-")),2)</f>
        <v>7.88</v>
      </c>
      <c r="E19" s="168">
        <f>ROUND(VALUE(SUBSTITUTE(実質収支比率等に係る経年分析!I$48,"▲","-")),2)</f>
        <v>7.08</v>
      </c>
      <c r="F19" s="168">
        <f>ROUND(VALUE(SUBSTITUTE(実質収支比率等に係る経年分析!J$48,"▲","-")),2)</f>
        <v>6.81</v>
      </c>
    </row>
    <row r="20" spans="1:11" x14ac:dyDescent="0.15">
      <c r="A20" s="168" t="s">
        <v>53</v>
      </c>
      <c r="B20" s="168">
        <f>ROUND(VALUE(SUBSTITUTE(実質収支比率等に係る経年分析!F$47,"▲","-")),2)</f>
        <v>13.88</v>
      </c>
      <c r="C20" s="168">
        <f>ROUND(VALUE(SUBSTITUTE(実質収支比率等に係る経年分析!G$47,"▲","-")),2)</f>
        <v>10.06</v>
      </c>
      <c r="D20" s="168">
        <f>ROUND(VALUE(SUBSTITUTE(実質収支比率等に係る経年分析!H$47,"▲","-")),2)</f>
        <v>12.52</v>
      </c>
      <c r="E20" s="168">
        <f>ROUND(VALUE(SUBSTITUTE(実質収支比率等に係る経年分析!I$47,"▲","-")),2)</f>
        <v>12.86</v>
      </c>
      <c r="F20" s="168">
        <f>ROUND(VALUE(SUBSTITUTE(実質収支比率等に係る経年分析!J$47,"▲","-")),2)</f>
        <v>13.96</v>
      </c>
    </row>
    <row r="21" spans="1:11" x14ac:dyDescent="0.15">
      <c r="A21" s="168" t="s">
        <v>54</v>
      </c>
      <c r="B21" s="168">
        <f>IF(ISNUMBER(VALUE(SUBSTITUTE(実質収支比率等に係る経年分析!F$49,"▲","-"))),ROUND(VALUE(SUBSTITUTE(実質収支比率等に係る経年分析!F$49,"▲","-")),2),NA())</f>
        <v>-0.35</v>
      </c>
      <c r="C21" s="168">
        <f>IF(ISNUMBER(VALUE(SUBSTITUTE(実質収支比率等に係る経年分析!G$49,"▲","-"))),ROUND(VALUE(SUBSTITUTE(実質収支比率等に係る経年分析!G$49,"▲","-")),2),NA())</f>
        <v>-3.12</v>
      </c>
      <c r="D21" s="168">
        <f>IF(ISNUMBER(VALUE(SUBSTITUTE(実質収支比率等に係る経年分析!H$49,"▲","-"))),ROUND(VALUE(SUBSTITUTE(実質収支比率等に係る経年分析!H$49,"▲","-")),2),NA())</f>
        <v>4.97</v>
      </c>
      <c r="E21" s="168">
        <f>IF(ISNUMBER(VALUE(SUBSTITUTE(実質収支比率等に係る経年分析!I$49,"▲","-"))),ROUND(VALUE(SUBSTITUTE(実質収支比率等に係る経年分析!I$49,"▲","-")),2),NA())</f>
        <v>-0.86</v>
      </c>
      <c r="F21" s="168">
        <f>IF(ISNUMBER(VALUE(SUBSTITUTE(実質収支比率等に係る経年分析!J$49,"▲","-"))),ROUND(VALUE(SUBSTITUTE(実質収支比率等に係る経年分析!J$49,"▲","-")),2),NA())</f>
        <v>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3.4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掛川駅周辺施設管理特別会計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15">
      <c r="A31" s="169" t="str">
        <f>IF(連結実質赤字比率に係る赤字・黒字の構成分析!C$39="",NA(),連結実質赤字比率に係る赤字・黒字の構成分析!C$39)</f>
        <v>公共下水道事業会計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0.18</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0.56999999999999995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0.62</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0.56999999999999995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1.36</v>
      </c>
    </row>
    <row r="34" spans="1:16" x14ac:dyDescent="0.15">
      <c r="A34" s="169" t="str">
        <f>IF(連結実質赤字比率に係る赤字・黒字の構成分析!C$36="",NA(),連結実質赤字比率に係る赤字・黒字の構成分析!C$36)</f>
        <v>公共用地取得特別会計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1.88</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8.36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5908</v>
      </c>
      <c r="E42" s="170"/>
      <c r="F42" s="170"/>
      <c r="G42" s="170">
        <f>'実質公債費比率（分子）の構造'!L$52</f>
        <v>5708</v>
      </c>
      <c r="H42" s="170"/>
      <c r="I42" s="170"/>
      <c r="J42" s="170">
        <f>'実質公債費比率（分子）の構造'!M$52</f>
        <v>5362</v>
      </c>
      <c r="K42" s="170"/>
      <c r="L42" s="170"/>
      <c r="M42" s="170">
        <f>'実質公債費比率（分子）の構造'!N$52</f>
        <v>5538</v>
      </c>
      <c r="N42" s="170"/>
      <c r="O42" s="170"/>
      <c r="P42" s="170">
        <f>'実質公債費比率（分子）の構造'!O$52</f>
        <v>5636</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567</v>
      </c>
      <c r="C44" s="170"/>
      <c r="D44" s="170"/>
      <c r="E44" s="170">
        <f>'実質公債費比率（分子）の構造'!L$50</f>
        <v>668</v>
      </c>
      <c r="F44" s="170"/>
      <c r="G44" s="170"/>
      <c r="H44" s="170">
        <f>'実質公債費比率（分子）の構造'!M$50</f>
        <v>665</v>
      </c>
      <c r="I44" s="170"/>
      <c r="J44" s="170"/>
      <c r="K44" s="170">
        <f>'実質公債費比率（分子）の構造'!N$50</f>
        <v>660</v>
      </c>
      <c r="L44" s="170"/>
      <c r="M44" s="170"/>
      <c r="N44" s="170">
        <f>'実質公債費比率（分子）の構造'!O$50</f>
        <v>647</v>
      </c>
      <c r="O44" s="170"/>
      <c r="P44" s="170"/>
    </row>
    <row r="45" spans="1:16" x14ac:dyDescent="0.15">
      <c r="A45" s="170" t="s">
        <v>63</v>
      </c>
      <c r="B45" s="170">
        <f>'実質公債費比率（分子）の構造'!K$49</f>
        <v>646</v>
      </c>
      <c r="C45" s="170"/>
      <c r="D45" s="170"/>
      <c r="E45" s="170">
        <f>'実質公債費比率（分子）の構造'!L$49</f>
        <v>556</v>
      </c>
      <c r="F45" s="170"/>
      <c r="G45" s="170"/>
      <c r="H45" s="170">
        <f>'実質公債費比率（分子）の構造'!M$49</f>
        <v>496</v>
      </c>
      <c r="I45" s="170"/>
      <c r="J45" s="170"/>
      <c r="K45" s="170">
        <f>'実質公債費比率（分子）の構造'!N$49</f>
        <v>472</v>
      </c>
      <c r="L45" s="170"/>
      <c r="M45" s="170"/>
      <c r="N45" s="170">
        <f>'実質公債費比率（分子）の構造'!O$49</f>
        <v>454</v>
      </c>
      <c r="O45" s="170"/>
      <c r="P45" s="170"/>
    </row>
    <row r="46" spans="1:16" x14ac:dyDescent="0.15">
      <c r="A46" s="170" t="s">
        <v>64</v>
      </c>
      <c r="B46" s="170">
        <f>'実質公債費比率（分子）の構造'!K$48</f>
        <v>1173</v>
      </c>
      <c r="C46" s="170"/>
      <c r="D46" s="170"/>
      <c r="E46" s="170">
        <f>'実質公債費比率（分子）の構造'!L$48</f>
        <v>1048</v>
      </c>
      <c r="F46" s="170"/>
      <c r="G46" s="170"/>
      <c r="H46" s="170">
        <f>'実質公債費比率（分子）の構造'!M$48</f>
        <v>962</v>
      </c>
      <c r="I46" s="170"/>
      <c r="J46" s="170"/>
      <c r="K46" s="170">
        <f>'実質公債費比率（分子）の構造'!N$48</f>
        <v>1026</v>
      </c>
      <c r="L46" s="170"/>
      <c r="M46" s="170"/>
      <c r="N46" s="170">
        <f>'実質公債費比率（分子）の構造'!O$48</f>
        <v>1105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5388</v>
      </c>
      <c r="C49" s="170"/>
      <c r="D49" s="170"/>
      <c r="E49" s="170">
        <f>'実質公債費比率（分子）の構造'!L$45</f>
        <v>5229</v>
      </c>
      <c r="F49" s="170"/>
      <c r="G49" s="170"/>
      <c r="H49" s="170">
        <f>'実質公債費比率（分子）の構造'!M$45</f>
        <v>4980</v>
      </c>
      <c r="I49" s="170"/>
      <c r="J49" s="170"/>
      <c r="K49" s="170">
        <f>'実質公債費比率（分子）の構造'!N$45</f>
        <v>5233</v>
      </c>
      <c r="L49" s="170"/>
      <c r="M49" s="170"/>
      <c r="N49" s="170">
        <f>'実質公債費比率（分子）の構造'!O$45</f>
        <v>5446</v>
      </c>
      <c r="O49" s="170"/>
      <c r="P49" s="170"/>
    </row>
    <row r="50" spans="1:16" x14ac:dyDescent="0.15">
      <c r="A50" s="170" t="s">
        <v>67</v>
      </c>
      <c r="B50" s="170" t="e">
        <f>NA()</f>
        <v>#N/A</v>
      </c>
      <c r="C50" s="170">
        <f>IF(ISNUMBER('実質公債費比率（分子）の構造'!K$53),'実質公債費比率（分子）の構造'!K$53,NA())</f>
        <v>1866</v>
      </c>
      <c r="D50" s="170" t="e">
        <f>NA()</f>
        <v>#N/A</v>
      </c>
      <c r="E50" s="170" t="e">
        <f>NA()</f>
        <v>#N/A</v>
      </c>
      <c r="F50" s="170">
        <f>IF(ISNUMBER('実質公債費比率（分子）の構造'!L$53),'実質公債費比率（分子）の構造'!L$53,NA())</f>
        <v>1793</v>
      </c>
      <c r="G50" s="170" t="e">
        <f>NA()</f>
        <v>#N/A</v>
      </c>
      <c r="H50" s="170" t="e">
        <f>NA()</f>
        <v>#N/A</v>
      </c>
      <c r="I50" s="170">
        <f>IF(ISNUMBER('実質公債費比率（分子）の構造'!M$53),'実質公債費比率（分子）の構造'!M$53,NA())</f>
        <v>1741</v>
      </c>
      <c r="J50" s="170" t="e">
        <f>NA()</f>
        <v>#N/A</v>
      </c>
      <c r="K50" s="170" t="e">
        <f>NA()</f>
        <v>#N/A</v>
      </c>
      <c r="L50" s="170">
        <f>IF(ISNUMBER('実質公債費比率（分子）の構造'!N$53),'実質公債費比率（分子）の構造'!N$53,NA())</f>
        <v>1853</v>
      </c>
      <c r="M50" s="170" t="e">
        <f>NA()</f>
        <v>#N/A</v>
      </c>
      <c r="N50" s="170" t="e">
        <f>NA()</f>
        <v>#N/A</v>
      </c>
      <c r="O50" s="170">
        <f>IF(ISNUMBER('実質公債費比率（分子）の構造'!O$53),'実質公債費比率（分子）の構造'!O$53,NA())</f>
        <v>2016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45517</v>
      </c>
      <c r="E56" s="169"/>
      <c r="F56" s="169"/>
      <c r="G56" s="169">
        <f>'将来負担比率（分子）の構造'!J$52</f>
        <v>45242</v>
      </c>
      <c r="H56" s="169"/>
      <c r="I56" s="169"/>
      <c r="J56" s="169">
        <f>'将来負担比率（分子）の構造'!K$52</f>
        <v>45092</v>
      </c>
      <c r="K56" s="169"/>
      <c r="L56" s="169"/>
      <c r="M56" s="169">
        <f>'将来負担比率（分子）の構造'!L$52</f>
        <v>43646</v>
      </c>
      <c r="N56" s="169"/>
      <c r="O56" s="169"/>
      <c r="P56" s="169">
        <f>'将来負担比率（分子）の構造'!M$52</f>
        <v>41330</v>
      </c>
    </row>
    <row r="57" spans="1:16" x14ac:dyDescent="0.15">
      <c r="A57" s="169" t="s">
        <v>42</v>
      </c>
      <c r="B57" s="169"/>
      <c r="C57" s="169"/>
      <c r="D57" s="169">
        <f>'将来負担比率（分子）の構造'!I$51</f>
        <v>13763</v>
      </c>
      <c r="E57" s="169"/>
      <c r="F57" s="169"/>
      <c r="G57" s="169">
        <f>'将来負担比率（分子）の構造'!J$51</f>
        <v>13435</v>
      </c>
      <c r="H57" s="169"/>
      <c r="I57" s="169"/>
      <c r="J57" s="169">
        <f>'将来負担比率（分子）の構造'!K$51</f>
        <v>12716</v>
      </c>
      <c r="K57" s="169"/>
      <c r="L57" s="169"/>
      <c r="M57" s="169">
        <f>'将来負担比率（分子）の構造'!L$51</f>
        <v>12251</v>
      </c>
      <c r="N57" s="169"/>
      <c r="O57" s="169"/>
      <c r="P57" s="169">
        <f>'将来負担比率（分子）の構造'!M$51</f>
        <v>14764</v>
      </c>
    </row>
    <row r="58" spans="1:16" x14ac:dyDescent="0.15">
      <c r="A58" s="169" t="s">
        <v>41</v>
      </c>
      <c r="B58" s="169"/>
      <c r="C58" s="169"/>
      <c r="D58" s="169">
        <f>'将来負担比率（分子）の構造'!I$50</f>
        <v>7730</v>
      </c>
      <c r="E58" s="169"/>
      <c r="F58" s="169"/>
      <c r="G58" s="169">
        <f>'将来負担比率（分子）の構造'!J$50</f>
        <v>6818</v>
      </c>
      <c r="H58" s="169"/>
      <c r="I58" s="169"/>
      <c r="J58" s="169">
        <f>'将来負担比率（分子）の構造'!K$50</f>
        <v>8902</v>
      </c>
      <c r="K58" s="169"/>
      <c r="L58" s="169"/>
      <c r="M58" s="169">
        <f>'将来負担比率（分子）の構造'!L$50</f>
        <v>8886</v>
      </c>
      <c r="N58" s="169"/>
      <c r="O58" s="169"/>
      <c r="P58" s="169">
        <f>'将来負担比率（分子）の構造'!M$50</f>
        <v>9320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6081</v>
      </c>
      <c r="C62" s="169"/>
      <c r="D62" s="169"/>
      <c r="E62" s="169">
        <f>'将来負担比率（分子）の構造'!J$45</f>
        <v>5908</v>
      </c>
      <c r="F62" s="169"/>
      <c r="G62" s="169"/>
      <c r="H62" s="169">
        <f>'将来負担比率（分子）の構造'!K$45</f>
        <v>5870</v>
      </c>
      <c r="I62" s="169"/>
      <c r="J62" s="169"/>
      <c r="K62" s="169">
        <f>'将来負担比率（分子）の構造'!L$45</f>
        <v>5877</v>
      </c>
      <c r="L62" s="169"/>
      <c r="M62" s="169"/>
      <c r="N62" s="169">
        <f>'将来負担比率（分子）の構造'!M$45</f>
        <v>5924</v>
      </c>
      <c r="O62" s="169"/>
      <c r="P62" s="169"/>
    </row>
    <row r="63" spans="1:16" x14ac:dyDescent="0.15">
      <c r="A63" s="169" t="s">
        <v>34</v>
      </c>
      <c r="B63" s="169">
        <f>'将来負担比率（分子）の構造'!I$44</f>
        <v>5985</v>
      </c>
      <c r="C63" s="169"/>
      <c r="D63" s="169"/>
      <c r="E63" s="169">
        <f>'将来負担比率（分子）の構造'!J$44</f>
        <v>5537</v>
      </c>
      <c r="F63" s="169"/>
      <c r="G63" s="169"/>
      <c r="H63" s="169">
        <f>'将来負担比率（分子）の構造'!K$44</f>
        <v>5103</v>
      </c>
      <c r="I63" s="169"/>
      <c r="J63" s="169"/>
      <c r="K63" s="169">
        <f>'将来負担比率（分子）の構造'!L$44</f>
        <v>4740</v>
      </c>
      <c r="L63" s="169"/>
      <c r="M63" s="169"/>
      <c r="N63" s="169">
        <f>'将来負担比率（分子）の構造'!M$44</f>
        <v>4504</v>
      </c>
      <c r="O63" s="169"/>
      <c r="P63" s="169"/>
    </row>
    <row r="64" spans="1:16" x14ac:dyDescent="0.15">
      <c r="A64" s="169" t="s">
        <v>33</v>
      </c>
      <c r="B64" s="169">
        <f>'将来負担比率（分子）の構造'!I$43</f>
        <v>16109</v>
      </c>
      <c r="C64" s="169"/>
      <c r="D64" s="169"/>
      <c r="E64" s="169">
        <f>'将来負担比率（分子）の構造'!J$43</f>
        <v>15011</v>
      </c>
      <c r="F64" s="169"/>
      <c r="G64" s="169"/>
      <c r="H64" s="169">
        <f>'将来負担比率（分子）の構造'!K$43</f>
        <v>13465</v>
      </c>
      <c r="I64" s="169"/>
      <c r="J64" s="169"/>
      <c r="K64" s="169">
        <f>'将来負担比率（分子）の構造'!L$43</f>
        <v>12167</v>
      </c>
      <c r="L64" s="169"/>
      <c r="M64" s="169"/>
      <c r="N64" s="169">
        <f>'将来負担比率（分子）の構造'!M$43</f>
        <v>15622</v>
      </c>
      <c r="O64" s="169"/>
      <c r="P64" s="169"/>
    </row>
    <row r="65" spans="1:16" x14ac:dyDescent="0.15">
      <c r="A65" s="169" t="s">
        <v>32</v>
      </c>
      <c r="B65" s="169">
        <f>'将来負担比率（分子）の構造'!I$42</f>
        <v>4900</v>
      </c>
      <c r="C65" s="169"/>
      <c r="D65" s="169"/>
      <c r="E65" s="169">
        <f>'将来負担比率（分子）の構造'!J$42</f>
        <v>4307</v>
      </c>
      <c r="F65" s="169"/>
      <c r="G65" s="169"/>
      <c r="H65" s="169">
        <f>'将来負担比率（分子）の構造'!K$42</f>
        <v>3697</v>
      </c>
      <c r="I65" s="169"/>
      <c r="J65" s="169"/>
      <c r="K65" s="169">
        <f>'将来負担比率（分子）の構造'!L$42</f>
        <v>3091</v>
      </c>
      <c r="L65" s="169"/>
      <c r="M65" s="169"/>
      <c r="N65" s="169">
        <f>'将来負担比率（分子）の構造'!M$42</f>
        <v>2483</v>
      </c>
      <c r="O65" s="169"/>
      <c r="P65" s="169"/>
    </row>
    <row r="66" spans="1:16" x14ac:dyDescent="0.15">
      <c r="A66" s="169" t="s">
        <v>31</v>
      </c>
      <c r="B66" s="169">
        <f>'将来負担比率（分子）の構造'!I$41</f>
        <v>44960</v>
      </c>
      <c r="C66" s="169"/>
      <c r="D66" s="169"/>
      <c r="E66" s="169">
        <f>'将来負担比率（分子）の構造'!J$41</f>
        <v>44755</v>
      </c>
      <c r="F66" s="169"/>
      <c r="G66" s="169"/>
      <c r="H66" s="169">
        <f>'将来負担比率（分子）の構造'!K$41</f>
        <v>45387</v>
      </c>
      <c r="I66" s="169"/>
      <c r="J66" s="169"/>
      <c r="K66" s="169">
        <f>'将来負担比率（分子）の構造'!L$41</f>
        <v>43669</v>
      </c>
      <c r="L66" s="169"/>
      <c r="M66" s="169"/>
      <c r="N66" s="169">
        <f>'将来負担比率（分子）の構造'!M$41</f>
        <v>40605</v>
      </c>
      <c r="O66" s="169"/>
      <c r="P66" s="169"/>
    </row>
    <row r="67" spans="1:16" x14ac:dyDescent="0.15">
      <c r="A67" s="169" t="s">
        <v>71</v>
      </c>
      <c r="B67" s="169" t="e">
        <f>NA()</f>
        <v>#N/A</v>
      </c>
      <c r="C67" s="169">
        <f>IF(ISNUMBER('将来負担比率（分子）の構造'!I$53), IF('将来負担比率（分子）の構造'!I$53 &lt; 0, 0, '将来負担比率（分子）の構造'!I$53), NA())</f>
        <v>11025</v>
      </c>
      <c r="D67" s="169" t="e">
        <f>NA()</f>
        <v>#N/A</v>
      </c>
      <c r="E67" s="169" t="e">
        <f>NA()</f>
        <v>#N/A</v>
      </c>
      <c r="F67" s="169">
        <f>IF(ISNUMBER('将来負担比率（分子）の構造'!J$53), IF('将来負担比率（分子）の構造'!J$53 &lt; 0, 0, '将来負担比率（分子）の構造'!J$53), NA())</f>
        <v>10023</v>
      </c>
      <c r="G67" s="169" t="e">
        <f>NA()</f>
        <v>#N/A</v>
      </c>
      <c r="H67" s="169" t="e">
        <f>NA()</f>
        <v>#N/A</v>
      </c>
      <c r="I67" s="169">
        <f>IF(ISNUMBER('将来負担比率（分子）の構造'!K$53), IF('将来負担比率（分子）の構造'!K$53 &lt; 0, 0, '将来負担比率（分子）の構造'!K$53), NA())</f>
        <v>6812</v>
      </c>
      <c r="J67" s="169" t="e">
        <f>NA()</f>
        <v>#N/A</v>
      </c>
      <c r="K67" s="169" t="e">
        <f>NA()</f>
        <v>#N/A</v>
      </c>
      <c r="L67" s="169">
        <f>IF(ISNUMBER('将来負担比率（分子）の構造'!L$53), IF('将来負担比率（分子）の構造'!L$53 &lt; 0, 0, '将来負担比率（分子）の構造'!L$53), NA())</f>
        <v>4761</v>
      </c>
      <c r="M67" s="169" t="e">
        <f>NA()</f>
        <v>#N/A</v>
      </c>
      <c r="N67" s="169" t="e">
        <f>NA()</f>
        <v>#N/A</v>
      </c>
      <c r="O67" s="169">
        <f>IF(ISNUMBER('将来負担比率（分子）の構造'!M$53), IF('将来負担比率（分子）の構造'!M$53 &lt; 0, 0, '将来負担比率（分子）の構造'!M$53), NA())</f>
        <v>3724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3511</v>
      </c>
      <c r="C72" s="173">
        <f>基金残高に係る経年分析!G55</f>
        <v>3539</v>
      </c>
      <c r="D72" s="173">
        <f>基金残高に係る経年分析!H55</f>
        <v>3914</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3740</v>
      </c>
      <c r="C74" s="173">
        <f>基金残高に係る経年分析!G57</f>
        <v>3780</v>
      </c>
      <c r="D74" s="173">
        <f>基金残高に係る経年分析!H57</f>
        <v>3934</v>
      </c>
    </row>
  </sheetData>
  <sheetProtection algorithmName="SHA-512" hashValue="RnB5HALgBFGpzE4YqPhyzfGc8gUsbzmj3tHikdOo3vmGwSRkCG+e/i+UsbtwdBKa6/86RWOcYVLpSW3wJ3z6iQ==" saltValue="r6xrcrSu7V7JtQzMdJbI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慎</cp:lastModifiedBy>
  <cp:lastPrinted>2025-03-05T08:04:32Z</cp:lastPrinted>
  <dcterms:created xsi:type="dcterms:W3CDTF">2025-02-19T02:52:30Z</dcterms:created>
  <dcterms:modified xsi:type="dcterms:W3CDTF">2025-03-18T23:58:41Z</dcterms:modified>
  <cp:category/>
</cp:coreProperties>
</file>