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04126\Desktop\20250318_1050_0319正午〆_（要修正）_【要修正：319(水)正午〆】令和５年度財政状況資料集の作成等について\県再提出\"/>
    </mc:Choice>
  </mc:AlternateContent>
  <xr:revisionPtr revIDLastSave="0" documentId="13_ncr:1_{3D91FEEB-789B-4CFD-998A-CD5FE547EE93}"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3" i="12" l="1"/>
  <c r="AA72" i="12"/>
  <c r="AA71" i="12"/>
  <c r="AA68" i="12"/>
  <c r="AA35" i="12"/>
  <c r="AA34" i="12"/>
  <c r="AA33" i="12"/>
  <c r="AA32" i="12"/>
  <c r="AA31" i="12"/>
  <c r="AA30" i="12"/>
  <c r="AA29" i="12"/>
  <c r="AA28" i="12"/>
  <c r="AA10" i="12"/>
  <c r="AA9" i="12"/>
  <c r="AA8" i="12"/>
  <c r="AA7" i="12"/>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BE36" i="10"/>
  <c r="BE35" i="10"/>
  <c r="C34" i="10"/>
  <c r="C35" i="10" l="1"/>
  <c r="C36" i="10" s="1"/>
  <c r="C37"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BE34" i="10" l="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<sst xmlns="http://schemas.openxmlformats.org/spreadsheetml/2006/main" count="1093" uniqueCount="569">
  <si>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</si>
  <si>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</si>
  <si>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</si>
  <si>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</si>
  <si>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</si>
  <si>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</si>
  <si>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</si>
  <si>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</si>
  <si>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</si>
  <si>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</si>
  <si>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</si>
  <si>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</si>
  <si>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</si>
  <si>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</si>
  <si>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</si>
  <si>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</si>
  <si>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</si>
  <si>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</si>
  <si>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</si>
  <si>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</si>
  <si>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</si>
  <si>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</si>
  <si>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</si>
  <si>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</si>
  <si>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</si>
  <si>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</si>
  <si>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</si>
  <si>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</si>
  <si>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</si>
  <si>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</si>
  <si>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</si>
  <si>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</si>
  <si>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</si>
  <si>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</si>
  <si>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</si>
  <si>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</si>
  <si>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</si>
  <si>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</si>
  <si>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</si>
  <si>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</si>
  <si>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</si>
  <si>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</si>
  <si>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</si>
  <si>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</si>
  <si>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</si>
  <si>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</si>
  <si>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</si>
  <si>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</si>
  <si>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</si>
  <si>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</si>
  <si>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</si>
  <si>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</si>
  <si>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</si>
  <si>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</si>
  <si>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</si>
  <si>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</si>
  <si>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</si>
  <si>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</si>
  <si>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</si>
  <si>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</si>
  <si>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</si>
  <si>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</si>
  <si>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</si>
  <si>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</si>
  <si>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</si>
  <si>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</si>
  <si>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</si>
  <si>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</si>
  <si>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</si>
  <si>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</si>
  <si>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</si>
  <si>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</si>
  <si>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</si>
  <si>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</si>
  <si>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</si>
  <si>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</si>
  <si>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</si>
  <si>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</si>
  <si>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</si>
  <si>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</si>
  <si>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</si>
  <si>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</si>
  <si>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</si>
  <si>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</si>
  <si>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</si>
  <si>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</si>
  <si>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</si>
  <si>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</si>
  <si>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</si>
  <si>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</si>
  <si>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</si>
  <si>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</si>
  <si>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</si>
  <si>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</si>
  <si>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</si>
  <si>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</si>
  <si>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</si>
  <si>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</si>
  <si>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</si>
  <si>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</si>
  <si>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</si>
  <si>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</si>
  <si>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</si>
  <si>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</si>
  <si>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</si>
  <si>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</si>
  <si>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</si>
  <si>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</si>
  <si>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</si>
  <si>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</si>
  <si>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</si>
  <si>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</si>
  <si>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</si>
  <si>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</si>
  <si>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</si>
  <si>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</si>
  <si>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</si>
  <si>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</si>
  <si>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</si>
  <si>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</si>
  <si>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</si>
  <si>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</si>
  <si>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</si>
  <si>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</si>
  <si>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</si>
  <si>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</si>
  <si>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</si>
  <si>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</si>
  <si>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</si>
  <si>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</si>
  <si>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</si>
  <si>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</si>
  <si>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</si>
  <si>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</si>
  <si>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</si>
  <si>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</si>
  <si>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</si>
  <si>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</si>
  <si>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</si>
  <si>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</si>
  <si>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</si>
  <si>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</si>
  <si>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</si>
  <si>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</si>
  <si>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</si>
  <si>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</si>
  <si>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</si>
  <si>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</si>
  <si>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</si>
  <si>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</si>
  <si>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</si>
  <si>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</si>
  <si>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</si>
  <si>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</si>
  <si>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</si>
  <si>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</si>
  <si>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</si>
  <si>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</si>
  <si>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</si>
  <si>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</si>
  <si>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</si>
  <si>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</si>
  <si>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</si>
  <si>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</si>
  <si>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</si>
  <si>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</si>
  <si>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</si>
  <si>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</si>
  <si>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</si>
  <si>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</si>
  <si>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</si>
  <si>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</si>
  <si>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</si>
  <si>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</si>
  <si>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</si>
  <si>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</si>
  <si>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</si>
  <si>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</si>
  <si>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</si>
  <si>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</si>
  <si>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</si>
  <si>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</si>
  <si>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</si>
  <si>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</si>
  <si>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</si>
  <si>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</si>
  <si>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</si>
  <si>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</si>
  <si>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</si>
  <si>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</si>
  <si>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</si>
  <si>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</si>
  <si>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</si>
  <si>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</si>
  <si>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</si>
  <si>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</si>
  <si>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</si>
  <si>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</si>
  <si>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</si>
  <si>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</si>
  <si>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</si>
  <si>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</si>
  <si>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</si>
  <si>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静岡県焼津市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</si>
  <si>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</si>
  <si>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</si>
  <si>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</si>
  <si>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</si>
  <si>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</si>
  <si>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</si>
  <si>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</si>
  <si>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</si>
  <si>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</si>
  <si>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</si>
  <si>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</si>
  <si>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</si>
  <si>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</si>
  <si>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</si>
  <si>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</si>
  <si>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</si>
  <si>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</si>
  <si>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</si>
  <si>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</si>
  <si>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</si>
  <si>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</si>
  <si>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</si>
  <si>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</si>
  <si>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</si>
  <si>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</si>
  <si>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</si>
  <si>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</si>
  <si>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</si>
  <si>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</si>
  <si>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</si>
  <si>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</si>
  <si>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</si>
  <si>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</si>
  <si>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</si>
  <si>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</si>
  <si>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</si>
  <si>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</si>
  <si>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</si>
  <si>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</si>
  <si>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</si>
  <si>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</si>
  <si>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</si>
  <si>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</si>
  <si>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</si>
  <si>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</si>
  <si>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</si>
  <si>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</si>
  <si>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</si>
  <si>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</si>
  <si>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</si>
  <si>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</si>
  <si>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</si>
  <si>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</si>
  <si>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</si>
  <si>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</si>
  <si>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</si>
  <si>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</si>
  <si>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</si>
  <si>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</si>
  <si>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</si>
  <si>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</si>
  <si>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</si>
  <si>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</si>
  <si>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</si>
  <si>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</si>
  <si>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</si>
  <si>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</si>
  <si>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</si>
  <si>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</si>
  <si>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</si>
  <si>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</si>
  <si>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</si>
  <si>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</si>
  <si>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</si>
  <si>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</si>
  <si>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</si>
  <si>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</si>
  <si>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</si>
  <si>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</si>
  <si>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</si>
  <si>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</si>
  <si>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</si>
  <si>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</si>
  <si>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</si>
  <si>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</si>
  <si>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</si>
  <si>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</si>
  <si>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</si>
  <si>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</si>
  <si>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</si>
  <si>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</si>
  <si>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</si>
  <si>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</si>
  <si>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</si>
  <si>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</si>
  <si>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</si>
  <si>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</si>
  <si>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</si>
  <si>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</si>
  <si>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</si>
  <si>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</si>
  <si>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</si>
  <si>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</si>
  <si>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</si>
  <si>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</si>
  <si>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</si>
  <si>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</si>
  <si>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</si>
  <si>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</si>
  <si>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</si>
  <si>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</si>
  <si>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</si>
  <si>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</si>
  <si>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</si>
  <si>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</si>
  <si>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</si>
  <si>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</si>
  <si>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</si>
  <si>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</si>
  <si>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</si>
  <si>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</si>
  <si>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</si>
  <si>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</si>
  <si>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</si>
  <si>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</si>
  <si>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</si>
  <si>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</si>
  <si>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</si>
  <si>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</si>
  <si>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</si>
  <si>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</si>
  <si>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</si>
  <si>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</si>
  <si>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</si>
  <si>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</si>
  <si>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</si>
  <si>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</si>
  <si>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</si>
  <si>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</si>
  <si>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</si>
  <si>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</si>
  <si>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</si>
  <si>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</si>
  <si>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</si>
  <si>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</si>
  <si>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</si>
  <si>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</si>
  <si>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</si>
  <si>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</si>
  <si>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</si>
  <si>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静岡県焼津市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</si>
  <si>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</si>
  <si>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</si>
  <si>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</si>
  <si>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</si>
  <si>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</si>
  <si>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</si>
  <si>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</si>
  <si>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</si>
  <si>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</si>
  <si>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</si>
  <si>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</si>
  <si>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</si>
  <si>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</si>
  <si>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</si>
  <si>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</si>
  <si>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</si>
  <si>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</si>
  <si>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</si>
  <si>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</si>
  <si>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</si>
  <si>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</si>
  <si>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</si>
  <si>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</si>
  <si>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</si>
  <si>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</si>
  <si>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</si>
  <si>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</si>
  <si>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</si>
  <si>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</si>
  <si>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</si>
  <si>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</si>
  <si>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</si>
  <si>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</si>
  <si>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</si>
  <si>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</si>
  <si>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</si>
  <si>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</si>
  <si>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</si>
  <si>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</si>
  <si>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</si>
  <si>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</si>
  <si>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</si>
  <si>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</si>
  <si>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</si>
  <si>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</si>
  <si>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</si>
  <si>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</si>
  <si>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</si>
  <si>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</si>
  <si>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</si>
  <si>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</si>
  <si>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</si>
  <si>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</si>
  <si>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</si>
  <si>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</si>
  <si>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</si>
  <si>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</si>
  <si>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</si>
  <si>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</si>
  <si>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</si>
  <si>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</si>
  <si>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</si>
  <si>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</si>
  <si>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</si>
  <si>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</si>
  <si>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</si>
  <si>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</si>
  <si>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</si>
  <si>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</si>
  <si>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</si>
  <si>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</si>
  <si>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</si>
  <si>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</si>
  <si>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</si>
  <si>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</si>
  <si>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</si>
  <si>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</si>
  <si>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</si>
  <si>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</si>
  <si>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</si>
  <si>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</si>
  <si>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</si>
  <si>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</si>
  <si>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</si>
  <si>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</si>
  <si>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</si>
  <si>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</si>
  <si>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</si>
  <si>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</si>
  <si>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</si>
  <si>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</si>
  <si>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</si>
  <si>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</si>
  <si>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</si>
  <si>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</si>
  <si>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</si>
  <si>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</si>
  <si>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</si>
  <si>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</si>
  <si>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</si>
  <si>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</si>
  <si>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</si>
  <si>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</si>
  <si>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</si>
  <si>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</si>
  <si>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</si>
  <si>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</si>
  <si>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</si>
  <si>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</si>
  <si>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</si>
  <si>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</si>
  <si>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</si>
  <si>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</si>
  <si>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</si>
  <si>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</si>
  <si>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</si>
  <si>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</si>
  <si>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</si>
  <si>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</si>
  <si>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</si>
  <si>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</si>
  <si>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</si>
  <si>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</si>
  <si>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</si>
  <si>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</si>
  <si>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</si>
  <si>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</si>
  <si>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</si>
  <si>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</si>
  <si>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</si>
  <si>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</si>
  <si>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</si>
  <si>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</si>
  <si>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</si>
  <si>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</si>
  <si>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</si>
  <si>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</si>
  <si>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</si>
  <si>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</si>
  <si>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</si>
  <si>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</si>
  <si>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</si>
  <si>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</si>
  <si>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</si>
  <si>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</si>
  <si>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</si>
  <si>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</si>
  <si>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</si>
  <si>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</si>
  <si>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</si>
  <si>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</si>
  <si>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</si>
  <si>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</si>
  <si>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</si>
  <si>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</si>
  <si>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</si>
  <si>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</si>
  <si>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</si>
  <si>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</si>
  <si>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</si>
  <si>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</si>
  <si>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</si>
  <si>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</si>
  <si>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</si>
  <si>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</si>
  <si>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</si>
  <si>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</si>
  <si>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</si>
  <si>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</si>
  <si>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</si>
  <si>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</si>
  <si>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</si>
  <si>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</si>
  <si>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</si>
  <si>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</si>
  <si>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</si>
  <si>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</si>
  <si>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</si>
  <si>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</si>
  <si>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</si>
  <si>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</si>
  <si>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1.33</t>
  </si>
  <si>
    <t>▲ 2.60</t>
  </si>
  <si>
    <t>一般会計</t>
  </si>
  <si>
    <t>病院事業会計</t>
  </si>
  <si>
    <t>水道事業会計</t>
  </si>
  <si>
    <t>介護保険事業特別会計</t>
  </si>
  <si>
    <t>公共下水道事業会計</t>
  </si>
  <si>
    <t>国民健康保険事業特別会計</t>
  </si>
  <si>
    <t>し尿処理事業特別会計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</si>
  <si>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</si>
  <si>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</si>
  <si>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</si>
  <si>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</si>
  <si>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</si>
  <si>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</si>
  <si>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</si>
  <si>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</si>
  <si>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</si>
  <si>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駿遠学園管理組合</t>
    <rPh sb="0" eb="2">
      <t>スンエン</t>
    </rPh>
    <rPh sb="2" eb="4">
      <t>ガクエン</t>
    </rPh>
    <rPh sb="4" eb="6">
      <t>カンリ</t>
    </rPh>
    <rPh sb="6" eb="8">
      <t>クミアイ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</si>
  <si>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</si>
  <si>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志太広域事務組合（看護会計）</t>
    <rPh sb="0" eb="2">
      <t>シダ</t>
    </rPh>
    <rPh sb="2" eb="4">
      <t>コウイキ</t>
    </rPh>
    <rPh sb="4" eb="6">
      <t>ジム</t>
    </rPh>
    <rPh sb="6" eb="8">
      <t>クミアイ</t>
    </rPh>
    <rPh sb="9" eb="11">
      <t>カンゴ</t>
    </rPh>
    <rPh sb="11" eb="13">
      <t>カイケイ</t>
    </rPh>
    <phoneticPr fontId="2"/>
  </si>
  <si>
    <t>静岡県後期高齢者広域連合（普通会計）</t>
    <rPh sb="0" eb="3">
      <t>シズオカケン</t>
    </rPh>
    <rPh sb="3" eb="5">
      <t>コウキ</t>
    </rPh>
    <rPh sb="5" eb="8">
      <t>コウレイシャ</t>
    </rPh>
    <rPh sb="8" eb="10">
      <t>コウイキ</t>
    </rPh>
    <rPh sb="10" eb="12">
      <t>レンゴウ</t>
    </rPh>
    <rPh sb="13" eb="15">
      <t>フツウ</t>
    </rPh>
    <rPh sb="15" eb="17">
      <t>カイケイ</t>
    </rPh>
    <phoneticPr fontId="2"/>
  </si>
  <si>
    <t>静岡県後期高齢者広域連合（事業会計）</t>
    <rPh sb="0" eb="3">
      <t>シズオカケン</t>
    </rPh>
    <rPh sb="3" eb="5">
      <t>コウキ</t>
    </rPh>
    <rPh sb="5" eb="8">
      <t>コウレイシャ</t>
    </rPh>
    <rPh sb="8" eb="10">
      <t>コウイキ</t>
    </rPh>
    <rPh sb="10" eb="12">
      <t>レンゴウ</t>
    </rPh>
    <rPh sb="13" eb="15">
      <t>ジギョウ</t>
    </rPh>
    <rPh sb="15" eb="17">
      <t>カイケイ</t>
    </rPh>
    <phoneticPr fontId="2"/>
  </si>
  <si>
    <t>静岡地方税滞納整理機構</t>
    <rPh sb="0" eb="2">
      <t>シズオカ</t>
    </rPh>
    <rPh sb="2" eb="4">
      <t>チホウ</t>
    </rPh>
    <rPh sb="4" eb="5">
      <t>ゼイ</t>
    </rPh>
    <rPh sb="5" eb="7">
      <t>タイノウ</t>
    </rPh>
    <rPh sb="7" eb="9">
      <t>セイリ</t>
    </rPh>
    <rPh sb="9" eb="11">
      <t>キコウ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</si>
  <si>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</si>
  <si>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ふるさと寄附金基金</t>
    <rPh sb="4" eb="7">
      <t>キフキン</t>
    </rPh>
    <rPh sb="7" eb="9">
      <t>キキン</t>
    </rPh>
    <phoneticPr fontId="5"/>
  </si>
  <si>
    <t>大井川地区振興整備基金</t>
    <rPh sb="0" eb="3">
      <t>オオイガワ</t>
    </rPh>
    <rPh sb="3" eb="5">
      <t>チク</t>
    </rPh>
    <rPh sb="5" eb="7">
      <t>シンコウ</t>
    </rPh>
    <rPh sb="7" eb="9">
      <t>セイビ</t>
    </rPh>
    <rPh sb="9" eb="11">
      <t>キキン</t>
    </rPh>
    <phoneticPr fontId="2"/>
  </si>
  <si>
    <t>市立総合病院医療機器整備基金</t>
    <rPh sb="0" eb="2">
      <t>シリツ</t>
    </rPh>
    <rPh sb="2" eb="4">
      <t>ソウゴウ</t>
    </rPh>
    <rPh sb="4" eb="6">
      <t>ビョウイン</t>
    </rPh>
    <rPh sb="6" eb="8">
      <t>イリョウ</t>
    </rPh>
    <rPh sb="8" eb="10">
      <t>キキ</t>
    </rPh>
    <rPh sb="10" eb="12">
      <t>セイビ</t>
    </rPh>
    <rPh sb="12" eb="14">
      <t>キキン</t>
    </rPh>
    <phoneticPr fontId="2"/>
  </si>
  <si>
    <t>道路河川整備基金</t>
    <rPh sb="0" eb="2">
      <t>ドウロ</t>
    </rPh>
    <rPh sb="2" eb="4">
      <t>カセン</t>
    </rPh>
    <rPh sb="4" eb="6">
      <t>セイビ</t>
    </rPh>
    <rPh sb="6" eb="8">
      <t>キキン</t>
    </rPh>
    <phoneticPr fontId="2"/>
  </si>
  <si>
    <t>津波対策あんしん基金</t>
    <rPh sb="0" eb="2">
      <t>ツナミ</t>
    </rPh>
    <rPh sb="2" eb="4">
      <t>タイサク</t>
    </rPh>
    <rPh sb="8" eb="10">
      <t>キキン</t>
    </rPh>
    <phoneticPr fontId="2"/>
  </si>
  <si>
    <t>焼津水産振興センター</t>
    <rPh sb="0" eb="2">
      <t>ヤイヅ</t>
    </rPh>
    <rPh sb="2" eb="4">
      <t>スイサン</t>
    </rPh>
    <rPh sb="4" eb="6">
      <t>シンコウ</t>
    </rPh>
    <phoneticPr fontId="2"/>
  </si>
  <si>
    <t>焼津市土地開発公社</t>
    <rPh sb="0" eb="3">
      <t>ヤイヅシ</t>
    </rPh>
    <rPh sb="3" eb="5">
      <t>トチ</t>
    </rPh>
    <rPh sb="5" eb="7">
      <t>カイハツ</t>
    </rPh>
    <rPh sb="7" eb="9">
      <t>コウシャ</t>
    </rPh>
    <phoneticPr fontId="2"/>
  </si>
  <si>
    <t>焼津市勤労者福祉サービスセンター</t>
    <rPh sb="0" eb="3">
      <t>ヤイヅシ</t>
    </rPh>
    <rPh sb="3" eb="6">
      <t>キンロウシャ</t>
    </rPh>
    <rPh sb="6" eb="8">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</si>
</sst>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0D53-4675-87D7-CAE89A1998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53643</c:v>
                </c:pt>
                <c:pt idx="1">
                  <c:v>63408</c:v>
                </c:pt>
                <c:pt idx="2">
                  <c:v>69509</c:v>
                </c:pt>
                <c:pt idx="3">
                  <c:v>42121</c:v>
                </c:pt>
                <c:pt idx="4">
                  <c:v>32746</c:v>
                </c:pt>
              </c:numCache>
            </c:numRef>
          </c:val>
          <c:smooth val="0"/>
          <c:extLst>
            <c:ext xmlns:c16="http://schemas.microsoft.com/office/drawing/2014/chart" uri="{C3380CC4-5D6E-409C-BE32-E72D297353CC}">
              <c16:uniqueId val="{00000001-0D53-4675-87D7-CAE89A1998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10.01</c:v>
                </c:pt>
                <c:pt idx="1">
                  <c:v>8.49</c:v>
                </c:pt>
                <c:pt idx="2">
                  <c:v>10.029999999999999</c:v>
                </c:pt>
                <c:pt idx="3">
                  <c:v>10.72</c:v>
                </c:pt>
                <c:pt idx="4">
                  <c:v>11.68</c:v>
                </c:pt>
              </c:numCache>
            </c:numRef>
          </c:val>
          <c:extLst>
            <c:ext xmlns:c16="http://schemas.microsoft.com/office/drawing/2014/chart" uri="{C3380CC4-5D6E-409C-BE32-E72D297353CC}">
              <c16:uniqueId val="{00000000-2856-4323-B414-7BCAE44890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c:v>
                </c:pt>
                <c:pt idx="1">
                  <c:v>18.7</c:v>
                </c:pt>
                <c:pt idx="2">
                  <c:v>21.87</c:v>
                </c:pt>
                <c:pt idx="3">
                  <c:v>27.44</c:v>
                </c:pt>
                <c:pt idx="4">
                  <c:v>27.93</c:v>
                </c:pt>
              </c:numCache>
            </c:numRef>
          </c:val>
          <c:extLst>
            <c:ext xmlns:c16="http://schemas.microsoft.com/office/drawing/2014/chart" uri="{C3380CC4-5D6E-409C-BE32-E72D297353CC}">
              <c16:uniqueId val="{00000001-2856-4323-B414-7BCAE44890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0.43</c:v>
                </c:pt>
                <c:pt idx="1">
                  <c:v>-1.33</c:v>
                </c:pt>
                <c:pt idx="2">
                  <c:v>1.94</c:v>
                </c:pt>
                <c:pt idx="3">
                  <c:v>0.45</c:v>
                </c:pt>
                <c:pt idx="4">
                  <c:v>-2.6</c:v>
                </c:pt>
              </c:numCache>
            </c:numRef>
          </c:val>
          <c:smooth val="0"/>
          <c:extLst>
            <c:ext xmlns:c16="http://schemas.microsoft.com/office/drawing/2014/chart" uri="{C3380CC4-5D6E-409C-BE32-E72D297353CC}">
              <c16:uniqueId val="{00000002-2856-4323-B414-7BCAE44890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7.0000000000000007E-2</c:v>
                </c:pt>
                <c:pt idx="4">
                  <c:v>#N/A</c:v>
                </c:pt>
                <c:pt idx="5">
                  <c:v>0.12</c:v>
                </c:pt>
                <c:pt idx="6">
                  <c:v>#N/A</c:v>
                </c:pt>
                <c:pt idx="7">
                  <c:v>0.1</c:v>
                </c:pt>
                <c:pt idx="8">
                  <c:v>#N/A</c:v>
                </c:pt>
                <c:pt idx="9">
                  <c:v>0.11</c:v>
                </c:pt>
              </c:numCache>
            </c:numRef>
          </c:val>
          <c:extLst>
            <c:ext xmlns:c16="http://schemas.microsoft.com/office/drawing/2014/chart" uri="{C3380CC4-5D6E-409C-BE32-E72D297353CC}">
              <c16:uniqueId val="{00000000-3385-4B79-8DA4-66BB5AA179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85-4B79-8DA4-66BB5AA1793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0.17</c:v>
                </c:pt>
                <c:pt idx="4">
                  <c:v>#N/A</c:v>
                </c:pt>
                <c:pt idx="5">
                  <c:v>0.17</c:v>
                </c:pt>
                <c:pt idx="6">
                  <c:v>#N/A</c:v>
                </c:pt>
                <c:pt idx="7">
                  <c:v>0.2</c:v>
                </c:pt>
                <c:pt idx="8">
                  <c:v>#N/A</c:v>
                </c:pt>
                <c:pt idx="9">
                  <c:v>0.21</c:v>
                </c:pt>
              </c:numCache>
            </c:numRef>
          </c:val>
          <c:extLst>
            <c:ext xmlns:c16="http://schemas.microsoft.com/office/drawing/2014/chart" uri="{C3380CC4-5D6E-409C-BE32-E72D297353CC}">
              <c16:uniqueId val="{00000002-3385-4B79-8DA4-66BB5AA17937}"/>
            </c:ext>
          </c:extLst>
        </c:ser>
        <c:ser>
          <c:idx val="3"/>
          <c:order val="3"/>
          <c:tx>
            <c:strRef>
              <c:f>データシート!$A$30</c:f>
              <c:strCache>
                <c:ptCount val="1"/>
                <c:pt idx="0">
                  <c:v>し尿処理事業特別会計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0.16</c:v>
                </c:pt>
                <c:pt idx="4">
                  <c:v>#N/A</c:v>
                </c:pt>
                <c:pt idx="5">
                  <c:v>0.34</c:v>
                </c:pt>
                <c:pt idx="6">
                  <c:v>#N/A</c:v>
                </c:pt>
                <c:pt idx="7">
                  <c:v>0.31</c:v>
                </c:pt>
                <c:pt idx="8">
                  <c:v>#N/A</c:v>
                </c:pt>
                <c:pt idx="9">
                  <c:v>0.32</c:v>
                </c:pt>
              </c:numCache>
            </c:numRef>
          </c:val>
          <c:extLst>
            <c:ext xmlns:c16="http://schemas.microsoft.com/office/drawing/2014/chart" uri="{C3380CC4-5D6E-409C-BE32-E72D297353CC}">
              <c16:uniqueId val="{00000003-3385-4B79-8DA4-66BB5AA1793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0.55000000000000004</c:v>
                </c:pt>
                <c:pt idx="2">
                  <c:v>#N/A</c:v>
                </c:pt>
                <c:pt idx="3">
                  <c:v>0.96</c:v>
                </c:pt>
                <c:pt idx="4">
                  <c:v>#N/A</c:v>
                </c:pt>
                <c:pt idx="5">
                  <c:v>0.84</c:v>
                </c:pt>
                <c:pt idx="6">
                  <c:v>#N/A</c:v>
                </c:pt>
                <c:pt idx="7">
                  <c:v>0.41</c:v>
                </c:pt>
                <c:pt idx="8">
                  <c:v>#N/A</c:v>
                </c:pt>
                <c:pt idx="9">
                  <c:v>0.45</c:v>
                </c:pt>
              </c:numCache>
            </c:numRef>
          </c:val>
          <c:extLst>
            <c:ext xmlns:c16="http://schemas.microsoft.com/office/drawing/2014/chart" uri="{C3380CC4-5D6E-409C-BE32-E72D297353CC}">
              <c16:uniqueId val="{00000004-3385-4B79-8DA4-66BB5AA17937}"/>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1.1200000000000001</c:v>
                </c:pt>
                <c:pt idx="4">
                  <c:v>#N/A</c:v>
                </c:pt>
                <c:pt idx="5">
                  <c:v>1</c:v>
                </c:pt>
                <c:pt idx="6">
                  <c:v>#N/A</c:v>
                </c:pt>
                <c:pt idx="7">
                  <c:v>0.11</c:v>
                </c:pt>
                <c:pt idx="8">
                  <c:v>#N/A</c:v>
                </c:pt>
                <c:pt idx="9">
                  <c:v>0.88</c:v>
                </c:pt>
              </c:numCache>
            </c:numRef>
          </c:val>
          <c:extLst>
            <c:ext xmlns:c16="http://schemas.microsoft.com/office/drawing/2014/chart" uri="{C3380CC4-5D6E-409C-BE32-E72D297353CC}">
              <c16:uniqueId val="{00000005-3385-4B79-8DA4-66BB5AA1793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0.84</c:v>
                </c:pt>
                <c:pt idx="2">
                  <c:v>#N/A</c:v>
                </c:pt>
                <c:pt idx="3">
                  <c:v>1.04</c:v>
                </c:pt>
                <c:pt idx="4">
                  <c:v>#N/A</c:v>
                </c:pt>
                <c:pt idx="5">
                  <c:v>1.82</c:v>
                </c:pt>
                <c:pt idx="6">
                  <c:v>#N/A</c:v>
                </c:pt>
                <c:pt idx="7">
                  <c:v>3.09</c:v>
                </c:pt>
                <c:pt idx="8">
                  <c:v>#N/A</c:v>
                </c:pt>
                <c:pt idx="9">
                  <c:v>3.05</c:v>
                </c:pt>
              </c:numCache>
            </c:numRef>
          </c:val>
          <c:extLst>
            <c:ext xmlns:c16="http://schemas.microsoft.com/office/drawing/2014/chart" uri="{C3380CC4-5D6E-409C-BE32-E72D297353CC}">
              <c16:uniqueId val="{00000006-3385-4B79-8DA4-66BB5AA1793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8.1300000000000008</c:v>
                </c:pt>
                <c:pt idx="2">
                  <c:v>#N/A</c:v>
                </c:pt>
                <c:pt idx="3">
                  <c:v>7.84</c:v>
                </c:pt>
                <c:pt idx="4">
                  <c:v>#N/A</c:v>
                </c:pt>
                <c:pt idx="5">
                  <c:v>7.25</c:v>
                </c:pt>
                <c:pt idx="6">
                  <c:v>#N/A</c:v>
                </c:pt>
                <c:pt idx="7">
                  <c:v>6.68</c:v>
                </c:pt>
                <c:pt idx="8">
                  <c:v>#N/A</c:v>
                </c:pt>
                <c:pt idx="9">
                  <c:v>6.11</c:v>
                </c:pt>
              </c:numCache>
            </c:numRef>
          </c:val>
          <c:extLst>
            <c:ext xmlns:c16="http://schemas.microsoft.com/office/drawing/2014/chart" uri="{C3380CC4-5D6E-409C-BE32-E72D297353CC}">
              <c16:uniqueId val="{00000007-3385-4B79-8DA4-66BB5AA1793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10.220000000000001</c:v>
                </c:pt>
                <c:pt idx="2">
                  <c:v>#N/A</c:v>
                </c:pt>
                <c:pt idx="3">
                  <c:v>8.49</c:v>
                </c:pt>
                <c:pt idx="4">
                  <c:v>#N/A</c:v>
                </c:pt>
                <c:pt idx="5">
                  <c:v>9.33</c:v>
                </c:pt>
                <c:pt idx="6">
                  <c:v>#N/A</c:v>
                </c:pt>
                <c:pt idx="7">
                  <c:v>11.55</c:v>
                </c:pt>
                <c:pt idx="8">
                  <c:v>#N/A</c:v>
                </c:pt>
                <c:pt idx="9">
                  <c:v>10.42</c:v>
                </c:pt>
              </c:numCache>
            </c:numRef>
          </c:val>
          <c:extLst>
            <c:ext xmlns:c16="http://schemas.microsoft.com/office/drawing/2014/chart" uri="{C3380CC4-5D6E-409C-BE32-E72D297353CC}">
              <c16:uniqueId val="{00000008-3385-4B79-8DA4-66BB5AA179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9.7799999999999994</c:v>
                </c:pt>
                <c:pt idx="2">
                  <c:v>#N/A</c:v>
                </c:pt>
                <c:pt idx="3">
                  <c:v>8.26</c:v>
                </c:pt>
                <c:pt idx="4">
                  <c:v>#N/A</c:v>
                </c:pt>
                <c:pt idx="5">
                  <c:v>9.56</c:v>
                </c:pt>
                <c:pt idx="6">
                  <c:v>#N/A</c:v>
                </c:pt>
                <c:pt idx="7">
                  <c:v>10.3</c:v>
                </c:pt>
                <c:pt idx="8">
                  <c:v>#N/A</c:v>
                </c:pt>
                <c:pt idx="9">
                  <c:v>11.24</c:v>
                </c:pt>
              </c:numCache>
            </c:numRef>
          </c:val>
          <c:extLst>
            <c:ext xmlns:c16="http://schemas.microsoft.com/office/drawing/2014/chart" uri="{C3380CC4-5D6E-409C-BE32-E72D297353CC}">
              <c16:uniqueId val="{00000009-3385-4B79-8DA4-66BB5AA179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4190</c:v>
                </c:pt>
                <c:pt idx="5">
                  <c:v>4108</c:v>
                </c:pt>
                <c:pt idx="8">
                  <c:v>4240</c:v>
                </c:pt>
                <c:pt idx="11">
                  <c:v>4362</c:v>
                </c:pt>
                <c:pt idx="14">
                  <c:v>4339</c:v>
                </c:pt>
              </c:numCache>
            </c:numRef>
          </c:val>
          <c:extLst>
            <c:ext xmlns:c16="http://schemas.microsoft.com/office/drawing/2014/chart" uri="{C3380CC4-5D6E-409C-BE32-E72D297353CC}">
              <c16:uniqueId val="{00000000-A0AB-47A5-9EBE-E70A844533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AB-47A5-9EBE-E70A844533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3</c:v>
                </c:pt>
                <c:pt idx="9">
                  <c:v>1</c:v>
                </c:pt>
                <c:pt idx="12">
                  <c:v>1</c:v>
                </c:pt>
              </c:numCache>
            </c:numRef>
          </c:val>
          <c:extLst>
            <c:ext xmlns:c16="http://schemas.microsoft.com/office/drawing/2014/chart" uri="{C3380CC4-5D6E-409C-BE32-E72D297353CC}">
              <c16:uniqueId val="{00000002-A0AB-47A5-9EBE-E70A844533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104</c:v>
                </c:pt>
                <c:pt idx="3">
                  <c:v>104</c:v>
                </c:pt>
                <c:pt idx="6">
                  <c:v>143</c:v>
                </c:pt>
                <c:pt idx="9">
                  <c:v>202</c:v>
                </c:pt>
                <c:pt idx="12">
                  <c:v>308</c:v>
                </c:pt>
              </c:numCache>
            </c:numRef>
          </c:val>
          <c:extLst>
            <c:ext xmlns:c16="http://schemas.microsoft.com/office/drawing/2014/chart" uri="{C3380CC4-5D6E-409C-BE32-E72D297353CC}">
              <c16:uniqueId val="{00000003-A0AB-47A5-9EBE-E70A844533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1343</c:v>
                </c:pt>
                <c:pt idx="3">
                  <c:v>1355</c:v>
                </c:pt>
                <c:pt idx="6">
                  <c:v>1384</c:v>
                </c:pt>
                <c:pt idx="9">
                  <c:v>1351</c:v>
                </c:pt>
                <c:pt idx="12">
                  <c:v>1343</c:v>
                </c:pt>
              </c:numCache>
            </c:numRef>
          </c:val>
          <c:extLst>
            <c:ext xmlns:c16="http://schemas.microsoft.com/office/drawing/2014/chart" uri="{C3380CC4-5D6E-409C-BE32-E72D297353CC}">
              <c16:uniqueId val="{00000004-A0AB-47A5-9EBE-E70A844533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AB-47A5-9EBE-E70A844533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AB-47A5-9EBE-E70A844533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4312</c:v>
                </c:pt>
                <c:pt idx="3">
                  <c:v>4293</c:v>
                </c:pt>
                <c:pt idx="6">
                  <c:v>4322</c:v>
                </c:pt>
                <c:pt idx="9">
                  <c:v>4395</c:v>
                </c:pt>
                <c:pt idx="12">
                  <c:v>4335</c:v>
                </c:pt>
              </c:numCache>
            </c:numRef>
          </c:val>
          <c:extLst>
            <c:ext xmlns:c16="http://schemas.microsoft.com/office/drawing/2014/chart" uri="{C3380CC4-5D6E-409C-BE32-E72D297353CC}">
              <c16:uniqueId val="{00000007-A0AB-47A5-9EBE-E70A844533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1572</c:v>
                </c:pt>
                <c:pt idx="2">
                  <c:v>#N/A</c:v>
                </c:pt>
                <c:pt idx="3">
                  <c:v>#N/A</c:v>
                </c:pt>
                <c:pt idx="4">
                  <c:v>1647</c:v>
                </c:pt>
                <c:pt idx="5">
                  <c:v>#N/A</c:v>
                </c:pt>
                <c:pt idx="6">
                  <c:v>#N/A</c:v>
                </c:pt>
                <c:pt idx="7">
                  <c:v>1612</c:v>
                </c:pt>
                <c:pt idx="8">
                  <c:v>#N/A</c:v>
                </c:pt>
                <c:pt idx="9">
                  <c:v>#N/A</c:v>
                </c:pt>
                <c:pt idx="10">
                  <c:v>1587</c:v>
                </c:pt>
                <c:pt idx="11">
                  <c:v>#N/A</c:v>
                </c:pt>
                <c:pt idx="12">
                  <c:v>#N/A</c:v>
                </c:pt>
                <c:pt idx="13">
                  <c:v>1648</c:v>
                </c:pt>
                <c:pt idx="14">
                  <c:v>#N/A</c:v>
                </c:pt>
              </c:numCache>
            </c:numRef>
          </c:val>
          <c:smooth val="0"/>
          <c:extLst>
            <c:ext xmlns:c16="http://schemas.microsoft.com/office/drawing/2014/chart" uri="{C3380CC4-5D6E-409C-BE32-E72D297353CC}">
              <c16:uniqueId val="{00000008-A0AB-47A5-9EBE-E70A844533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40827</c:v>
                </c:pt>
                <c:pt idx="5">
                  <c:v>44102</c:v>
                </c:pt>
                <c:pt idx="8">
                  <c:v>43575</c:v>
                </c:pt>
                <c:pt idx="11">
                  <c:v>42188</c:v>
                </c:pt>
                <c:pt idx="14">
                  <c:v>40895</c:v>
                </c:pt>
              </c:numCache>
            </c:numRef>
          </c:val>
          <c:extLst>
            <c:ext xmlns:c16="http://schemas.microsoft.com/office/drawing/2014/chart" uri="{C3380CC4-5D6E-409C-BE32-E72D297353CC}">
              <c16:uniqueId val="{00000000-BF57-4B47-972D-CD478DCDCE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7645</c:v>
                </c:pt>
                <c:pt idx="5">
                  <c:v>8160</c:v>
                </c:pt>
                <c:pt idx="8">
                  <c:v>7525</c:v>
                </c:pt>
                <c:pt idx="11">
                  <c:v>7734</c:v>
                </c:pt>
                <c:pt idx="14">
                  <c:v>8366</c:v>
                </c:pt>
              </c:numCache>
            </c:numRef>
          </c:val>
          <c:extLst>
            <c:ext xmlns:c16="http://schemas.microsoft.com/office/drawing/2014/chart" uri="{C3380CC4-5D6E-409C-BE32-E72D297353CC}">
              <c16:uniqueId val="{00000001-BF57-4B47-972D-CD478DCDCE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18974</c:v>
                </c:pt>
                <c:pt idx="5">
                  <c:v>18001</c:v>
                </c:pt>
                <c:pt idx="8">
                  <c:v>21843</c:v>
                </c:pt>
                <c:pt idx="11">
                  <c:v>24514</c:v>
                </c:pt>
                <c:pt idx="14">
                  <c:v>27206</c:v>
                </c:pt>
              </c:numCache>
            </c:numRef>
          </c:val>
          <c:extLst>
            <c:ext xmlns:c16="http://schemas.microsoft.com/office/drawing/2014/chart" uri="{C3380CC4-5D6E-409C-BE32-E72D297353CC}">
              <c16:uniqueId val="{00000002-BF57-4B47-972D-CD478DCDCE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57-4B47-972D-CD478DCDCE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57-4B47-972D-CD478DCDCE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38</c:v>
                </c:pt>
                <c:pt idx="3">
                  <c:v>0</c:v>
                </c:pt>
                <c:pt idx="6">
                  <c:v>0</c:v>
                </c:pt>
                <c:pt idx="9">
                  <c:v>0</c:v>
                </c:pt>
                <c:pt idx="12">
                  <c:v>0</c:v>
                </c:pt>
              </c:numCache>
            </c:numRef>
          </c:val>
          <c:extLst>
            <c:ext xmlns:c16="http://schemas.microsoft.com/office/drawing/2014/chart" uri="{C3380CC4-5D6E-409C-BE32-E72D297353CC}">
              <c16:uniqueId val="{00000005-BF57-4B47-972D-CD478DCDCE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6631</c:v>
                </c:pt>
                <c:pt idx="3">
                  <c:v>6516</c:v>
                </c:pt>
                <c:pt idx="6">
                  <c:v>6753</c:v>
                </c:pt>
                <c:pt idx="9">
                  <c:v>6830</c:v>
                </c:pt>
                <c:pt idx="12">
                  <c:v>7165</c:v>
                </c:pt>
              </c:numCache>
            </c:numRef>
          </c:val>
          <c:extLst>
            <c:ext xmlns:c16="http://schemas.microsoft.com/office/drawing/2014/chart" uri="{C3380CC4-5D6E-409C-BE32-E72D297353CC}">
              <c16:uniqueId val="{00000006-BF57-4B47-972D-CD478DCDCE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1347</c:v>
                </c:pt>
                <c:pt idx="3">
                  <c:v>3550</c:v>
                </c:pt>
                <c:pt idx="6">
                  <c:v>3430</c:v>
                </c:pt>
                <c:pt idx="9">
                  <c:v>3274</c:v>
                </c:pt>
                <c:pt idx="12">
                  <c:v>3107</c:v>
                </c:pt>
              </c:numCache>
            </c:numRef>
          </c:val>
          <c:extLst>
            <c:ext xmlns:c16="http://schemas.microsoft.com/office/drawing/2014/chart" uri="{C3380CC4-5D6E-409C-BE32-E72D297353CC}">
              <c16:uniqueId val="{00000007-BF57-4B47-972D-CD478DCDCE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11649</c:v>
                </c:pt>
                <c:pt idx="3">
                  <c:v>11597</c:v>
                </c:pt>
                <c:pt idx="6">
                  <c:v>10517</c:v>
                </c:pt>
                <c:pt idx="9">
                  <c:v>10025</c:v>
                </c:pt>
                <c:pt idx="12">
                  <c:v>9955</c:v>
                </c:pt>
              </c:numCache>
            </c:numRef>
          </c:val>
          <c:extLst>
            <c:ext xmlns:c16="http://schemas.microsoft.com/office/drawing/2014/chart" uri="{C3380CC4-5D6E-409C-BE32-E72D297353CC}">
              <c16:uniqueId val="{00000008-BF57-4B47-972D-CD478DCDCE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c:v>
                </c:pt>
                <c:pt idx="3">
                  <c:v>9</c:v>
                </c:pt>
                <c:pt idx="6">
                  <c:v>6</c:v>
                </c:pt>
                <c:pt idx="9">
                  <c:v>5</c:v>
                </c:pt>
                <c:pt idx="12">
                  <c:v>41</c:v>
                </c:pt>
              </c:numCache>
            </c:numRef>
          </c:val>
          <c:extLst>
            <c:ext xmlns:c16="http://schemas.microsoft.com/office/drawing/2014/chart" uri="{C3380CC4-5D6E-409C-BE32-E72D297353CC}">
              <c16:uniqueId val="{00000009-BF57-4B47-972D-CD478DCDCE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49449</c:v>
                </c:pt>
                <c:pt idx="3">
                  <c:v>51840</c:v>
                </c:pt>
                <c:pt idx="6">
                  <c:v>54403</c:v>
                </c:pt>
                <c:pt idx="9">
                  <c:v>53218</c:v>
                </c:pt>
                <c:pt idx="12">
                  <c:v>51491</c:v>
                </c:pt>
              </c:numCache>
            </c:numRef>
          </c:val>
          <c:extLst>
            <c:ext xmlns:c16="http://schemas.microsoft.com/office/drawing/2014/chart" uri="{C3380CC4-5D6E-409C-BE32-E72D297353CC}">
              <c16:uniqueId val="{0000000A-BF57-4B47-972D-CD478DCDCE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1680</c:v>
                </c:pt>
                <c:pt idx="2">
                  <c:v>#N/A</c:v>
                </c:pt>
                <c:pt idx="3">
                  <c:v>#N/A</c:v>
                </c:pt>
                <c:pt idx="4">
                  <c:v>3250</c:v>
                </c:pt>
                <c:pt idx="5">
                  <c:v>#N/A</c:v>
                </c:pt>
                <c:pt idx="6">
                  <c:v>#N/A</c:v>
                </c:pt>
                <c:pt idx="7">
                  <c:v>2166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57-4B47-972D-CD478DCDCE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6347</c:v>
                </c:pt>
                <c:pt idx="1">
                  <c:v>7747</c:v>
                </c:pt>
                <c:pt idx="2">
                  <c:v>8091</c:v>
                </c:pt>
              </c:numCache>
            </c:numRef>
          </c:val>
          <c:extLst>
            <c:ext xmlns:c16="http://schemas.microsoft.com/office/drawing/2014/chart" uri="{C3380CC4-5D6E-409C-BE32-E72D297353CC}">
              <c16:uniqueId val="{00000000-D15A-45DD-BB89-38F2565BBC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4316</c:v>
                </c:pt>
                <c:pt idx="1">
                  <c:v>5256</c:v>
                </c:pt>
                <c:pt idx="2">
                  <c:v>5420</c:v>
                </c:pt>
              </c:numCache>
            </c:numRef>
          </c:val>
          <c:extLst>
            <c:ext xmlns:c16="http://schemas.microsoft.com/office/drawing/2014/chart" uri="{C3380CC4-5D6E-409C-BE32-E72D297353CC}">
              <c16:uniqueId val="{00000001-D15A-45DD-BB89-38F2565BBC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8724</c:v>
                </c:pt>
                <c:pt idx="1">
                  <c:v>9042</c:v>
                </c:pt>
                <c:pt idx="2">
                  <c:v>11429</c:v>
                </c:pt>
              </c:numCache>
            </c:numRef>
          </c:val>
          <c:extLst>
            <c:ext xmlns:c16="http://schemas.microsoft.com/office/drawing/2014/chart" uri="{C3380CC4-5D6E-409C-BE32-E72D297353CC}">
              <c16:uniqueId val="{00000002-D15A-45DD-BB89-38F2565BBC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136,343
130,934
70.30
67,080,545
63,226,374
3,383,641
28,967,623
51,490,541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基準財政収入額については、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新型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コロナ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ウイルス</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感染症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の流行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伴う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事業縮小など</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法人税割などの市町村民税の減があったものの、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地方消費税交付金の増や新型コロナウイルス感染症の軽減措置の終了による家屋、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企業の設備投資の増などによる償却資産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などの固定資産税</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の増により、全体的に増となった。基準財政需要額については、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歳以上人口、</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歳以上人口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の増による高齢者保健福祉費の増や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サービスの利用者の増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による社会福祉費の増など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により、全体として増となった。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その結果、全国平均、静岡県及び類似団体内平均を上回っているが、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0.03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総合計画を指針とした行政経営システムに基づき、市税徴収強化や事務事業の見直し、公共施設管理運営合理化などを推進し、歳入確保及び歳出削減に努める。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民間幼稚園の新制度への移行や保育需要の増に伴う民間保育所への給付費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により、全体として増になった。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一方、</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固定資産税、都市計画税の増など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市税や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の増があったものの、臨時財政対策債の減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になったことで経常経費充当一般財源の増が上回ったことにより、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平均は下回っているものの、類似団体及び静岡県平均は上回っており、今後、地方税や普通交付税の減少が見込まれる中、老朽化対策などを要する公共施設の更新に伴う公債費の増大も想定されるため、全事業の優先度を厳しく精査し、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23283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9152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90170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74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170604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7435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63</xdr:row>
      <xdr:rowOff>170604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6978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人件費については、会計年度任用職員の昇給などに伴い、増加傾向にあり、全体として増となった。物件費については、ふるさと寄附金関連経費の増により、１人あたりの決算額も増となっている。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全国平均及び静岡県平均は下回っているものの、類似団体平均は上回っている。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今後も、職員の適正管理、給与制度及び運用の適正化による人件費の削減に努め、徹底的な事務事業の見直しなど、行政改革の強化を図る。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加えて、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物件費におけるふるさと寄附金関連経費については、寄附金の増加に寄与するものであるが、内容の見直しや事務の効率化などにより経費の削減を図る。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86967</xdr:rowOff>
    </xdr:from>
    <xdr:to>
      <xdr:col>23</xdr:col>
      <xdr:colOff>133350</xdr:colOff>
      <xdr:row>86</xdr:row>
      <xdr:rowOff>105139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60217"/>
          <a:ext cx="838200" cy="18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133243</xdr:rowOff>
    </xdr:from>
    <xdr:to>
      <xdr:col>19</xdr:col>
      <xdr:colOff>133350</xdr:colOff>
      <xdr:row>85</xdr:row>
      <xdr:rowOff>86967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35043"/>
          <a:ext cx="889000" cy="1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24724</xdr:rowOff>
    </xdr:from>
    <xdr:to>
      <xdr:col>15</xdr:col>
      <xdr:colOff>82550</xdr:colOff>
      <xdr:row>84</xdr:row>
      <xdr:rowOff>133243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5074"/>
          <a:ext cx="889000" cy="27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99299</xdr:rowOff>
    </xdr:from>
    <xdr:to>
      <xdr:col>11</xdr:col>
      <xdr:colOff>31750</xdr:colOff>
      <xdr:row>83</xdr:row>
      <xdr:rowOff>24724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6749"/>
          <a:ext cx="889000" cy="2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54339</xdr:rowOff>
    </xdr:from>
    <xdr:to>
      <xdr:col>23</xdr:col>
      <xdr:colOff>184150</xdr:colOff>
      <xdr:row>86</xdr:row>
      <xdr:rowOff>155939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26416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36167</xdr:rowOff>
    </xdr:from>
    <xdr:to>
      <xdr:col>19</xdr:col>
      <xdr:colOff>184150</xdr:colOff>
      <xdr:row>85</xdr:row>
      <xdr:rowOff>137767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122544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9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82443</xdr:rowOff>
    </xdr:from>
    <xdr:to>
      <xdr:col>15</xdr:col>
      <xdr:colOff>133350</xdr:colOff>
      <xdr:row>85</xdr:row>
      <xdr:rowOff>12593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168820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7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145374</xdr:rowOff>
    </xdr:from>
    <xdr:to>
      <xdr:col>11</xdr:col>
      <xdr:colOff>82550</xdr:colOff>
      <xdr:row>83</xdr:row>
      <xdr:rowOff>75524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85701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7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48499</xdr:rowOff>
    </xdr:from>
    <xdr:to>
      <xdr:col>7</xdr:col>
      <xdr:colOff>31750</xdr:colOff>
      <xdr:row>81</xdr:row>
      <xdr:rowOff>150099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160276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全国平均、静岡県平均及び類似団体平均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のいずれも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ており、指数は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微減となった。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階層変動に伴う職員構成の変動により、ここ数年は微減が続いているが、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も人事院勧告に基づく給与の適正化、人事評価制度による総合的な昇任・昇格判断、各種手当の総点検などを推進し、より一層の給与適正化に努める。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272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40216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60325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278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全国平均、静岡県平均及び類似団体平均いずれも下回っているが、年々上昇している。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業務量の増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や定年延長</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により、職員数が微増となったことに加え、人口減少に伴い、人口</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人当たりの職員数比率は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引き続き職員の能力向上を図り、行政サービスを低下させることなく、事務の統廃合・縮小を推進し、適切な定員管理に努める。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24493</xdr:rowOff>
    </xdr:from>
    <xdr:to>
      <xdr:col>81</xdr:col>
      <xdr:colOff>44450</xdr:colOff>
      <xdr:row>59</xdr:row>
      <xdr:rowOff>62412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40043"/>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161472</xdr:rowOff>
    </xdr:from>
    <xdr:to>
      <xdr:col>77</xdr:col>
      <xdr:colOff>44450</xdr:colOff>
      <xdr:row>59</xdr:row>
      <xdr:rowOff>24493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0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144235</xdr:rowOff>
    </xdr:from>
    <xdr:to>
      <xdr:col>72</xdr:col>
      <xdr:colOff>203200</xdr:colOff>
      <xdr:row>58</xdr:row>
      <xdr:rowOff>161472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883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144235</xdr:rowOff>
    </xdr:from>
    <xdr:to>
      <xdr:col>68</xdr:col>
      <xdr:colOff>152400</xdr:colOff>
      <xdr:row>58</xdr:row>
      <xdr:rowOff>144235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88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11612</xdr:rowOff>
    </xdr:from>
    <xdr:to>
      <xdr:col>81</xdr:col>
      <xdr:colOff>95250</xdr:colOff>
      <xdr:row>59</xdr:row>
      <xdr:rowOff>113212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28139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145143</xdr:rowOff>
    </xdr:from>
    <xdr:to>
      <xdr:col>77</xdr:col>
      <xdr:colOff>95250</xdr:colOff>
      <xdr:row>59</xdr:row>
      <xdr:rowOff>75293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85470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110672</xdr:rowOff>
    </xdr:from>
    <xdr:to>
      <xdr:col>73</xdr:col>
      <xdr:colOff>44450</xdr:colOff>
      <xdr:row>59</xdr:row>
      <xdr:rowOff>40822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50999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93435</xdr:rowOff>
    </xdr:from>
    <xdr:to>
      <xdr:col>68</xdr:col>
      <xdr:colOff>203200</xdr:colOff>
      <xdr:row>59</xdr:row>
      <xdr:rowOff>23585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33762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93435</xdr:rowOff>
    </xdr:from>
    <xdr:to>
      <xdr:col>64</xdr:col>
      <xdr:colOff>152400</xdr:colOff>
      <xdr:row>59</xdr:row>
      <xdr:rowOff>23585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33762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一般会計及び港湾会計における元金償還金の増、一部事務組合が起こした地方債の元利償還金に対する負担金等などにより増となる一方、臨時財政対策債の減等による標準財政規模の減により、前年度より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0.05514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ポイントの増となったが、３か年平均で示すため、令和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年度からの３か年平均は、「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ポイント）となった。</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しかし、過去からの普通建設事業に係る償還や病院及び公共下水道事業における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公債</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費の負担が大きく、全国平均、静岡県平均及び類似団体平均を上回</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るが、今後、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が予定される中で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普通建設事業の取捨選択による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整理や縮小などにより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投資的経費の削減を図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、新規地方債の発行抑制に努める。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9172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22578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41</xdr:row>
      <xdr:rowOff>22578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41</xdr:row>
      <xdr:rowOff>22578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129822</xdr:rowOff>
    </xdr:from>
    <xdr:to>
      <xdr:col>77</xdr:col>
      <xdr:colOff>95250</xdr:colOff>
      <xdr:row>41</xdr:row>
      <xdr:rowOff>59972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143228</xdr:rowOff>
    </xdr:from>
    <xdr:to>
      <xdr:col>64</xdr:col>
      <xdr:colOff>152400</xdr:colOff>
      <xdr:row>41</xdr:row>
      <xdr:rowOff>73378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58155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については、地方債の現在高、公営企業債等繰入見込額等の減少により全体として減少するとともに、充当可能特定歳入のうち、充当可能基金は、ふるさと寄附金基金、減債基金等により、大幅に増加となり、将来負担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算定されなかった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豊田地域交流センター、</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新病院</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志太広域事務組合のクリーンセンター建設事業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などの大型投資事業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が予定されており、起債及び基金の充当事業の増加が見込まれていることから、財源の確保や基金の計画的な活用を図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健全な財政運営を維持する。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82973</xdr:rowOff>
    </xdr:from>
    <xdr:to>
      <xdr:col>72</xdr:col>
      <xdr:colOff>203200</xdr:colOff>
      <xdr:row>14</xdr:row>
      <xdr:rowOff>147320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832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64206</xdr:rowOff>
    </xdr:from>
    <xdr:to>
      <xdr:col>68</xdr:col>
      <xdr:colOff>152400</xdr:colOff>
      <xdr:row>14</xdr:row>
      <xdr:rowOff>147320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464506"/>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32173</xdr:rowOff>
    </xdr:from>
    <xdr:to>
      <xdr:col>73</xdr:col>
      <xdr:colOff>44450</xdr:colOff>
      <xdr:row>14</xdr:row>
      <xdr:rowOff>133773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118550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13406</xdr:rowOff>
    </xdr:from>
    <xdr:to>
      <xdr:col>64</xdr:col>
      <xdr:colOff>152400</xdr:colOff>
      <xdr:row>14</xdr:row>
      <xdr:rowOff>115006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99783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136,343
130,934
70.30
67,080,545
63,226,374
3,383,641
28,967,623
51,490,541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人事院勧告に伴う改定による職員給の増などがあったものの、定年延長に伴う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退職</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職員</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全体として減となり、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0.9ポイント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　</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全国平均、静岡県平均及び類似団体平均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のいずれも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今後も人員及び給与の適正化を図るとともに、行政改革への取り組みを通じた人件費の抑制に努める。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167822</xdr:rowOff>
    </xdr:from>
    <xdr:to>
      <xdr:col>24</xdr:col>
      <xdr:colOff>25400</xdr:colOff>
      <xdr:row>36</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685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102507</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032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102507</xdr:rowOff>
    </xdr:from>
    <xdr:to>
      <xdr:col>15</xdr:col>
      <xdr:colOff>98425</xdr:colOff>
      <xdr:row>36</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32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20864</xdr:rowOff>
    </xdr:from>
    <xdr:to>
      <xdr:col>11</xdr:col>
      <xdr:colOff>9525</xdr:colOff>
      <xdr:row>36</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78714"/>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117022</xdr:rowOff>
    </xdr:from>
    <xdr:to>
      <xdr:col>24</xdr:col>
      <xdr:colOff>76200</xdr:colOff>
      <xdr:row>36</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133549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51707</xdr:rowOff>
    </xdr:from>
    <xdr:to>
      <xdr:col>15</xdr:col>
      <xdr:colOff>149225</xdr:colOff>
      <xdr:row>35</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43543</xdr:rowOff>
    </xdr:from>
    <xdr:to>
      <xdr:col>11</xdr:col>
      <xdr:colOff>60325</xdr:colOff>
      <xdr:row>36</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141514</xdr:rowOff>
    </xdr:from>
    <xdr:to>
      <xdr:col>6</xdr:col>
      <xdr:colOff>171450</xdr:colOff>
      <xdr:row>33</xdr:row>
      <xdr:rowOff>71664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81841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9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新型コロナウイルスワクチン接種に係る経費などの減があったものの、物価高騰による給食材料費やふるさと納税推進に係る経費などの増により、昨年度より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昨年度に引き続き、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全国平均、静岡県平均及び類似団体平均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のいずれも若干</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近年続く人件費や物価高騰により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委託料などの物件費が増加すること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が引き続き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想定されるが、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事業内容の整理などを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総合的に判断し、全体経費の削減に努める。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26307</xdr:rowOff>
    </xdr:from>
    <xdr:to>
      <xdr:col>82</xdr:col>
      <xdr:colOff>107950</xdr:colOff>
      <xdr:row>14</xdr:row>
      <xdr:rowOff>105229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255157"/>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26307</xdr:rowOff>
    </xdr:from>
    <xdr:to>
      <xdr:col>78</xdr:col>
      <xdr:colOff>69850</xdr:colOff>
      <xdr:row>13</xdr:row>
      <xdr:rowOff>80736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255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80736</xdr:rowOff>
    </xdr:from>
    <xdr:to>
      <xdr:col>73</xdr:col>
      <xdr:colOff>180975</xdr:colOff>
      <xdr:row>13</xdr:row>
      <xdr:rowOff>135164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15</xdr:row>
      <xdr:rowOff>53521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3640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146957</xdr:rowOff>
    </xdr:from>
    <xdr:to>
      <xdr:col>78</xdr:col>
      <xdr:colOff>120650</xdr:colOff>
      <xdr:row>13</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87284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197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29936</xdr:rowOff>
    </xdr:from>
    <xdr:to>
      <xdr:col>74</xdr:col>
      <xdr:colOff>31750</xdr:colOff>
      <xdr:row>13</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141713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民間幼稚園の新制度移行による民間保育所給付費や障害福祉サービスの利用者増による訓練給付費などの増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により、決算額が増となる一方、臨時財政対策債の減額により経常一般財源が減となったため、昨年度より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全国平均、静岡県平均及び類似団体平均のいずれも下回っている。</a:t>
          </a: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社会保障関連経費は増加傾向にあり、地方消費税交付金の増収分だけでは賄えなくなることも危惧されるため、今後、より一層、資格審査の適正化や各種助成費の見直しなどを図り、経費の削減に努める。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6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55</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0614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被保険者数の伸びにより後期高齢者医療費負担金、介護保険事業計画の給付費の増による介護保険特別会計繰出金等により決算額が増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となる一方、地方税や地方交付税などの増により経常一般材財源についても全体額が増となったことに伴い、全体として前年度と比べて増減がなく同値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全国平均、静岡県平均及び類似団体平均のいずれも上回っている。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特別会計への繰出金については、使用料などの見直しによる歳入確保及び経費削減に取り組み、負担軽減に努める。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133350</xdr:rowOff>
    </xdr:from>
    <xdr:to>
      <xdr:col>82</xdr:col>
      <xdr:colOff>107950</xdr:colOff>
      <xdr:row>59</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4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産業立地促進事業助成費などの減があったものの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、志太広域事務組合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における施設整備の進捗に伴う経常的負担金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により決算額は増になる一方、臨時財政対策債の減に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よって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経常一般財源が全体として減となったことから、昨年度より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全国平均、静岡県平均及び類似団体平均のいずれも上回っている。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今後も行政改革に取り組み、必要性の低い補助金の見直しや廃止、基準の明確化など全体チェックを図り、経費削減に努める。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5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100330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4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100330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3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港湾会計における元金償還金が増となる一方、臨時財政対策債の減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による経常一般財源の減により、昨年度より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であった。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全国平均、静岡県平均及び類似団体平均のいずれも下回っている。</a:t>
          </a: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大型投資事業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が予定されている中でのその他の普通建設事業の取捨選択などによる整理や縮小などにより投資的経費の削減を図り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引き続き、計画的な借り入れや新規地方債発行抑制、借入利率の見直しなどを図り、公債費負担の抑制に努める。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68218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4086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22498</xdr:rowOff>
    </xdr:from>
    <xdr:to>
      <xdr:col>19</xdr:col>
      <xdr:colOff>187325</xdr:colOff>
      <xdr:row>78</xdr:row>
      <xdr:rowOff>68218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3955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22498</xdr:rowOff>
    </xdr:from>
    <xdr:to>
      <xdr:col>15</xdr:col>
      <xdr:colOff>98425</xdr:colOff>
      <xdr:row>78</xdr:row>
      <xdr:rowOff>74749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3955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74749</xdr:rowOff>
    </xdr:from>
    <xdr:to>
      <xdr:col>11</xdr:col>
      <xdr:colOff>9525</xdr:colOff>
      <xdr:row>78</xdr:row>
      <xdr:rowOff>87812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478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17418</xdr:rowOff>
    </xdr:from>
    <xdr:to>
      <xdr:col>20</xdr:col>
      <xdr:colOff>38100</xdr:colOff>
      <xdr:row>78</xdr:row>
      <xdr:rowOff>119018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143148</xdr:rowOff>
    </xdr:from>
    <xdr:to>
      <xdr:col>15</xdr:col>
      <xdr:colOff>149225</xdr:colOff>
      <xdr:row>78</xdr:row>
      <xdr:rowOff>73298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83475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23949</xdr:rowOff>
    </xdr:from>
    <xdr:to>
      <xdr:col>11</xdr:col>
      <xdr:colOff>60325</xdr:colOff>
      <xdr:row>78</xdr:row>
      <xdr:rowOff>125549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135726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16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37012</xdr:rowOff>
    </xdr:from>
    <xdr:to>
      <xdr:col>6</xdr:col>
      <xdr:colOff>171450</xdr:colOff>
      <xdr:row>78</xdr:row>
      <xdr:rowOff>138612</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123389</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地方交付税などの増による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が増となるものの、扶助費や物件費が大きく増となったことにより、昨年度より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ポイントの増であった。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全国平均、静岡県平均及び類似団体平均のいずれも上回っている。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今後も各費目経費について見直しなどを推進し、適正な管理を図り、歳出の抑制に努める。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76</xdr:row>
      <xdr:rowOff>121286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48614"/>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76</xdr:row>
      <xdr:rowOff>18414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34315"/>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75565</xdr:rowOff>
    </xdr:from>
    <xdr:to>
      <xdr:col>73</xdr:col>
      <xdr:colOff>180975</xdr:colOff>
      <xdr:row>76</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343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115570</xdr:rowOff>
    </xdr:from>
    <xdr:to>
      <xdr:col>69</xdr:col>
      <xdr:colOff>92075</xdr:colOff>
      <xdr:row>76</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0287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70486</xdr:rowOff>
    </xdr:from>
    <xdr:to>
      <xdr:col>82</xdr:col>
      <xdr:colOff>158750</xdr:colOff>
      <xdr:row>77</xdr:row>
      <xdr:rowOff>636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42563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53991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111141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19050</xdr:rowOff>
    </xdr:from>
    <xdr:to>
      <xdr:col>69</xdr:col>
      <xdr:colOff>142875</xdr:colOff>
      <xdr:row>76</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64770</xdr:rowOff>
    </xdr:from>
    <xdr:to>
      <xdr:col>65</xdr:col>
      <xdr:colOff>53975</xdr:colOff>
      <xdr:row>74</xdr:row>
      <xdr:rowOff>166370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96124</xdr:rowOff>
    </xdr:from>
    <xdr:to>
      <xdr:col>29</xdr:col>
      <xdr:colOff>127000</xdr:colOff>
      <xdr:row>16</xdr:row>
      <xdr:rowOff>150051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886949"/>
          <a:ext cx="647700" cy="5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96124</xdr:rowOff>
    </xdr:from>
    <xdr:to>
      <xdr:col>26</xdr:col>
      <xdr:colOff>50800</xdr:colOff>
      <xdr:row>16</xdr:row>
      <xdr:rowOff>163081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6949"/>
          <a:ext cx="698500" cy="6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163081</xdr:rowOff>
    </xdr:from>
    <xdr:to>
      <xdr:col>22</xdr:col>
      <xdr:colOff>114300</xdr:colOff>
      <xdr:row>18</xdr:row>
      <xdr:rowOff>170396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53906"/>
          <a:ext cx="698500" cy="35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170396</xdr:rowOff>
    </xdr:from>
    <xdr:to>
      <xdr:col>18</xdr:col>
      <xdr:colOff>177800</xdr:colOff>
      <xdr:row>19</xdr:row>
      <xdr:rowOff>70864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04121"/>
          <a:ext cx="698500" cy="7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99251</xdr:rowOff>
    </xdr:from>
    <xdr:to>
      <xdr:col>29</xdr:col>
      <xdr:colOff>177800</xdr:colOff>
      <xdr:row>17</xdr:row>
      <xdr:rowOff>29401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115778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3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45324</xdr:rowOff>
    </xdr:from>
    <xdr:to>
      <xdr:col>26</xdr:col>
      <xdr:colOff>101600</xdr:colOff>
      <xdr:row>16</xdr:row>
      <xdr:rowOff>146924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157101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0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112281</xdr:rowOff>
    </xdr:from>
    <xdr:to>
      <xdr:col>22</xdr:col>
      <xdr:colOff>165100</xdr:colOff>
      <xdr:row>17</xdr:row>
      <xdr:rowOff>42431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0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52608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7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119596</xdr:rowOff>
    </xdr:from>
    <xdr:to>
      <xdr:col>19</xdr:col>
      <xdr:colOff>38100</xdr:colOff>
      <xdr:row>19</xdr:row>
      <xdr:rowOff>49746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5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34523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3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20064</xdr:rowOff>
    </xdr:from>
    <xdr:to>
      <xdr:col>15</xdr:col>
      <xdr:colOff>101600</xdr:colOff>
      <xdr:row>19</xdr:row>
      <xdr:rowOff>121664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2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106441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1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317287</xdr:rowOff>
    </xdr:from>
    <xdr:to>
      <xdr:col>29</xdr:col>
      <xdr:colOff>127000</xdr:colOff>
      <xdr:row>35</xdr:row>
      <xdr:rowOff>341016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27637"/>
          <a:ext cx="6477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302064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1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335026</xdr:rowOff>
    </xdr:from>
    <xdr:to>
      <xdr:col>26</xdr:col>
      <xdr:colOff>50800</xdr:colOff>
      <xdr:row>35</xdr:row>
      <xdr:rowOff>341016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45376"/>
          <a:ext cx="6985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327802</xdr:rowOff>
    </xdr:from>
    <xdr:to>
      <xdr:col>22</xdr:col>
      <xdr:colOff>114300</xdr:colOff>
      <xdr:row>35</xdr:row>
      <xdr:rowOff>335026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38152"/>
          <a:ext cx="6985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327802</xdr:rowOff>
    </xdr:from>
    <xdr:to>
      <xdr:col>18</xdr:col>
      <xdr:colOff>177800</xdr:colOff>
      <xdr:row>36</xdr:row>
      <xdr:rowOff>11694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38152"/>
          <a:ext cx="698500" cy="2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266487</xdr:rowOff>
    </xdr:from>
    <xdr:to>
      <xdr:col>29</xdr:col>
      <xdr:colOff>177800</xdr:colOff>
      <xdr:row>36</xdr:row>
      <xdr:rowOff>25187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7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111564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290216</xdr:rowOff>
    </xdr:from>
    <xdr:to>
      <xdr:col>26</xdr:col>
      <xdr:colOff>101600</xdr:colOff>
      <xdr:row>36</xdr:row>
      <xdr:rowOff>48916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59093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69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284226</xdr:rowOff>
    </xdr:from>
    <xdr:to>
      <xdr:col>22</xdr:col>
      <xdr:colOff>165100</xdr:colOff>
      <xdr:row>36</xdr:row>
      <xdr:rowOff>42926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53103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277002</xdr:rowOff>
    </xdr:from>
    <xdr:to>
      <xdr:col>19</xdr:col>
      <xdr:colOff>38100</xdr:colOff>
      <xdr:row>36</xdr:row>
      <xdr:rowOff>35702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5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303794</xdr:rowOff>
    </xdr:from>
    <xdr:to>
      <xdr:col>15</xdr:col>
      <xdr:colOff>101600</xdr:colOff>
      <xdr:row>36</xdr:row>
      <xdr:rowOff>62494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1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72671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136,343
130,934
70.30
67,080,545
63,226,374
3,383,641
28,967,623
51,490,541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151907</xdr:rowOff>
    </xdr:from>
    <xdr:to>
      <xdr:col>24</xdr:col>
      <xdr:colOff>62865</xdr:colOff>
      <xdr:row>37</xdr:row>
      <xdr:rowOff>80927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66857"/>
          <a:ext cx="1270" cy="95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84754</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80927</xdr:rowOff>
    </xdr:from>
    <xdr:to>
      <xdr:col>24</xdr:col>
      <xdr:colOff>152400</xdr:colOff>
      <xdr:row>37</xdr:row>
      <xdr:rowOff>80927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98584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151907</xdr:rowOff>
    </xdr:from>
    <xdr:to>
      <xdr:col>24</xdr:col>
      <xdr:colOff>152400</xdr:colOff>
      <xdr:row>31</xdr:row>
      <xdr:rowOff>151907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6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160045</xdr:rowOff>
    </xdr:from>
    <xdr:to>
      <xdr:col>24</xdr:col>
      <xdr:colOff>63500</xdr:colOff>
      <xdr:row>37</xdr:row>
      <xdr:rowOff>13398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32245"/>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18714</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4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167287</xdr:rowOff>
    </xdr:from>
    <xdr:to>
      <xdr:col>24</xdr:col>
      <xdr:colOff>114300</xdr:colOff>
      <xdr:row>35</xdr:row>
      <xdr:rowOff>97437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9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160045</xdr:rowOff>
    </xdr:from>
    <xdr:to>
      <xdr:col>19</xdr:col>
      <xdr:colOff>177800</xdr:colOff>
      <xdr:row>37</xdr:row>
      <xdr:rowOff>25126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32245"/>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3244</xdr:rowOff>
    </xdr:from>
    <xdr:to>
      <xdr:col>20</xdr:col>
      <xdr:colOff>38100</xdr:colOff>
      <xdr:row>35</xdr:row>
      <xdr:rowOff>104844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0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121371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7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25126</xdr:rowOff>
    </xdr:from>
    <xdr:to>
      <xdr:col>15</xdr:col>
      <xdr:colOff>50800</xdr:colOff>
      <xdr:row>37</xdr:row>
      <xdr:rowOff>47277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68776"/>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3609</xdr:rowOff>
    </xdr:from>
    <xdr:to>
      <xdr:col>15</xdr:col>
      <xdr:colOff>101600</xdr:colOff>
      <xdr:row>35</xdr:row>
      <xdr:rowOff>105209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0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121736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47277</xdr:rowOff>
    </xdr:from>
    <xdr:to>
      <xdr:col>10</xdr:col>
      <xdr:colOff>114300</xdr:colOff>
      <xdr:row>38</xdr:row>
      <xdr:rowOff>112999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90927"/>
          <a:ext cx="889000" cy="2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69583</xdr:rowOff>
    </xdr:from>
    <xdr:to>
      <xdr:col>10</xdr:col>
      <xdr:colOff>165100</xdr:colOff>
      <xdr:row>35</xdr:row>
      <xdr:rowOff>171183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7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16260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50655</xdr:rowOff>
    </xdr:from>
    <xdr:to>
      <xdr:col>6</xdr:col>
      <xdr:colOff>38100</xdr:colOff>
      <xdr:row>36</xdr:row>
      <xdr:rowOff>152255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168782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134048</xdr:rowOff>
    </xdr:from>
    <xdr:to>
      <xdr:col>24</xdr:col>
      <xdr:colOff>114300</xdr:colOff>
      <xdr:row>37</xdr:row>
      <xdr:rowOff>64198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48975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109245</xdr:rowOff>
    </xdr:from>
    <xdr:to>
      <xdr:col>20</xdr:col>
      <xdr:colOff>38100</xdr:colOff>
      <xdr:row>37</xdr:row>
      <xdr:rowOff>39395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30522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145776</xdr:rowOff>
    </xdr:from>
    <xdr:to>
      <xdr:col>15</xdr:col>
      <xdr:colOff>101600</xdr:colOff>
      <xdr:row>37</xdr:row>
      <xdr:rowOff>75926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67053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167927</xdr:rowOff>
    </xdr:from>
    <xdr:to>
      <xdr:col>10</xdr:col>
      <xdr:colOff>165100</xdr:colOff>
      <xdr:row>37</xdr:row>
      <xdr:rowOff>98077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62199</xdr:rowOff>
    </xdr:from>
    <xdr:to>
      <xdr:col>6</xdr:col>
      <xdr:colOff>38100</xdr:colOff>
      <xdr:row>38</xdr:row>
      <xdr:rowOff>163799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154926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129707</xdr:rowOff>
    </xdr:from>
    <xdr:to>
      <xdr:col>24</xdr:col>
      <xdr:colOff>63500</xdr:colOff>
      <xdr:row>51</xdr:row>
      <xdr:rowOff>41990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530757"/>
          <a:ext cx="838200" cy="2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41990</xdr:rowOff>
    </xdr:from>
    <xdr:to>
      <xdr:col>19</xdr:col>
      <xdr:colOff>177800</xdr:colOff>
      <xdr:row>52</xdr:row>
      <xdr:rowOff>35883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785940"/>
          <a:ext cx="889000" cy="16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35883</xdr:rowOff>
    </xdr:from>
    <xdr:to>
      <xdr:col>15</xdr:col>
      <xdr:colOff>50800</xdr:colOff>
      <xdr:row>54</xdr:row>
      <xdr:rowOff>93001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951283"/>
          <a:ext cx="889000" cy="40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93001</xdr:rowOff>
    </xdr:from>
    <xdr:to>
      <xdr:col>10</xdr:col>
      <xdr:colOff>114300</xdr:colOff>
      <xdr:row>55</xdr:row>
      <xdr:rowOff>81473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51301"/>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78907</xdr:rowOff>
    </xdr:from>
    <xdr:to>
      <xdr:col>24</xdr:col>
      <xdr:colOff>114300</xdr:colOff>
      <xdr:row>50</xdr:row>
      <xdr:rowOff>9057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4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31934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43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162640</xdr:rowOff>
    </xdr:from>
    <xdr:to>
      <xdr:col>20</xdr:col>
      <xdr:colOff>38100</xdr:colOff>
      <xdr:row>51</xdr:row>
      <xdr:rowOff>92790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7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109317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5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156533</xdr:rowOff>
    </xdr:from>
    <xdr:to>
      <xdr:col>15</xdr:col>
      <xdr:colOff>101600</xdr:colOff>
      <xdr:row>52</xdr:row>
      <xdr:rowOff>86683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103210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6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42201</xdr:rowOff>
    </xdr:from>
    <xdr:to>
      <xdr:col>10</xdr:col>
      <xdr:colOff>165100</xdr:colOff>
      <xdr:row>54</xdr:row>
      <xdr:rowOff>143801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160328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30673</xdr:rowOff>
    </xdr:from>
    <xdr:to>
      <xdr:col>6</xdr:col>
      <xdr:colOff>38100</xdr:colOff>
      <xdr:row>55</xdr:row>
      <xdr:rowOff>132273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148800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26035</xdr:rowOff>
    </xdr:from>
    <xdr:to>
      <xdr:col>24</xdr:col>
      <xdr:colOff>63500</xdr:colOff>
      <xdr:row>75</xdr:row>
      <xdr:rowOff>65659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84785"/>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64262</xdr:rowOff>
    </xdr:from>
    <xdr:to>
      <xdr:col>19</xdr:col>
      <xdr:colOff>177800</xdr:colOff>
      <xdr:row>75</xdr:row>
      <xdr:rowOff>65659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2301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64262</xdr:rowOff>
    </xdr:from>
    <xdr:to>
      <xdr:col>15</xdr:col>
      <xdr:colOff>50800</xdr:colOff>
      <xdr:row>75</xdr:row>
      <xdr:rowOff>82296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23012"/>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103124</xdr:rowOff>
    </xdr:from>
    <xdr:to>
      <xdr:col>10</xdr:col>
      <xdr:colOff>114300</xdr:colOff>
      <xdr:row>75</xdr:row>
      <xdr:rowOff>82296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790424"/>
          <a:ext cx="889000" cy="1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146685</xdr:rowOff>
    </xdr:from>
    <xdr:to>
      <xdr:col>24</xdr:col>
      <xdr:colOff>114300</xdr:colOff>
      <xdr:row>75</xdr:row>
      <xdr:rowOff>76835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169562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14859</xdr:rowOff>
    </xdr:from>
    <xdr:to>
      <xdr:col>20</xdr:col>
      <xdr:colOff>38100</xdr:colOff>
      <xdr:row>75</xdr:row>
      <xdr:rowOff>116459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132986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64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13462</xdr:rowOff>
    </xdr:from>
    <xdr:to>
      <xdr:col>15</xdr:col>
      <xdr:colOff>101600</xdr:colOff>
      <xdr:row>75</xdr:row>
      <xdr:rowOff>115062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131589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4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31496</xdr:rowOff>
    </xdr:from>
    <xdr:to>
      <xdr:col>10</xdr:col>
      <xdr:colOff>165100</xdr:colOff>
      <xdr:row>75</xdr:row>
      <xdr:rowOff>133096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149623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6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52324</xdr:rowOff>
    </xdr:from>
    <xdr:to>
      <xdr:col>6</xdr:col>
      <xdr:colOff>38100</xdr:colOff>
      <xdr:row>74</xdr:row>
      <xdr:rowOff>153924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170451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1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49231</xdr:rowOff>
    </xdr:from>
    <xdr:to>
      <xdr:col>24</xdr:col>
      <xdr:colOff>62865</xdr:colOff>
      <xdr:row>96</xdr:row>
      <xdr:rowOff>2121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1181"/>
          <a:ext cx="1270" cy="81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4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2121</xdr:rowOff>
    </xdr:from>
    <xdr:to>
      <xdr:col>24</xdr:col>
      <xdr:colOff>152400</xdr:colOff>
      <xdr:row>96</xdr:row>
      <xdr:rowOff>2121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461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167358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2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49231</xdr:rowOff>
    </xdr:from>
    <xdr:to>
      <xdr:col>24</xdr:col>
      <xdr:colOff>152400</xdr:colOff>
      <xdr:row>91</xdr:row>
      <xdr:rowOff>49231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2121</xdr:rowOff>
    </xdr:from>
    <xdr:to>
      <xdr:col>24</xdr:col>
      <xdr:colOff>63500</xdr:colOff>
      <xdr:row>96</xdr:row>
      <xdr:rowOff>125488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61321"/>
          <a:ext cx="8382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114177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87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91300</xdr:rowOff>
    </xdr:from>
    <xdr:to>
      <xdr:col>24</xdr:col>
      <xdr:colOff>114300</xdr:colOff>
      <xdr:row>94</xdr:row>
      <xdr:rowOff>21450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45402</xdr:rowOff>
    </xdr:from>
    <xdr:to>
      <xdr:col>19</xdr:col>
      <xdr:colOff>177800</xdr:colOff>
      <xdr:row>96</xdr:row>
      <xdr:rowOff>125488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33152"/>
          <a:ext cx="889000" cy="2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80804</xdr:rowOff>
    </xdr:from>
    <xdr:to>
      <xdr:col>20</xdr:col>
      <xdr:colOff>38100</xdr:colOff>
      <xdr:row>95</xdr:row>
      <xdr:rowOff>10954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27481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45402</xdr:rowOff>
    </xdr:from>
    <xdr:to>
      <xdr:col>15</xdr:col>
      <xdr:colOff>50800</xdr:colOff>
      <xdr:row>97</xdr:row>
      <xdr:rowOff>120707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33152"/>
          <a:ext cx="889000" cy="4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20016</xdr:rowOff>
    </xdr:from>
    <xdr:to>
      <xdr:col>15</xdr:col>
      <xdr:colOff>101600</xdr:colOff>
      <xdr:row>93</xdr:row>
      <xdr:rowOff>121616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138143</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7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120707</xdr:rowOff>
    </xdr:from>
    <xdr:to>
      <xdr:col>10</xdr:col>
      <xdr:colOff>114300</xdr:colOff>
      <xdr:row>98</xdr:row>
      <xdr:rowOff>45859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1357"/>
          <a:ext cx="889000" cy="9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126428</xdr:rowOff>
    </xdr:from>
    <xdr:to>
      <xdr:col>10</xdr:col>
      <xdr:colOff>165100</xdr:colOff>
      <xdr:row>96</xdr:row>
      <xdr:rowOff>56578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73105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27997</xdr:rowOff>
    </xdr:from>
    <xdr:to>
      <xdr:col>6</xdr:col>
      <xdr:colOff>38100</xdr:colOff>
      <xdr:row>96</xdr:row>
      <xdr:rowOff>129597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146124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122771</xdr:rowOff>
    </xdr:from>
    <xdr:to>
      <xdr:col>24</xdr:col>
      <xdr:colOff>114300</xdr:colOff>
      <xdr:row>96</xdr:row>
      <xdr:rowOff>52921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37698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74688</xdr:rowOff>
    </xdr:from>
    <xdr:to>
      <xdr:col>20</xdr:col>
      <xdr:colOff>38100</xdr:colOff>
      <xdr:row>97</xdr:row>
      <xdr:rowOff>4838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167415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166052</xdr:rowOff>
    </xdr:from>
    <xdr:to>
      <xdr:col>15</xdr:col>
      <xdr:colOff>101600</xdr:colOff>
      <xdr:row>95</xdr:row>
      <xdr:rowOff>96202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87329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69907</xdr:rowOff>
    </xdr:from>
    <xdr:to>
      <xdr:col>10</xdr:col>
      <xdr:colOff>165100</xdr:colOff>
      <xdr:row>98</xdr:row>
      <xdr:rowOff>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162634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166509</xdr:rowOff>
    </xdr:from>
    <xdr:to>
      <xdr:col>6</xdr:col>
      <xdr:colOff>38100</xdr:colOff>
      <xdr:row>98</xdr:row>
      <xdr:rowOff>96659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87786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157121</xdr:rowOff>
    </xdr:from>
    <xdr:to>
      <xdr:col>54</xdr:col>
      <xdr:colOff>189865</xdr:colOff>
      <xdr:row>38</xdr:row>
      <xdr:rowOff>121421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14971"/>
          <a:ext cx="1270" cy="8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125248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121421</xdr:rowOff>
    </xdr:from>
    <xdr:to>
      <xdr:col>55</xdr:col>
      <xdr:colOff>88900</xdr:colOff>
      <xdr:row>38</xdr:row>
      <xdr:rowOff>121421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103798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9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157121</xdr:rowOff>
    </xdr:from>
    <xdr:to>
      <xdr:col>55</xdr:col>
      <xdr:colOff>88900</xdr:colOff>
      <xdr:row>33</xdr:row>
      <xdr:rowOff>157121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1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151368</xdr:rowOff>
    </xdr:from>
    <xdr:to>
      <xdr:col>55</xdr:col>
      <xdr:colOff>0</xdr:colOff>
      <xdr:row>36</xdr:row>
      <xdr:rowOff>86427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52118"/>
          <a:ext cx="838200" cy="10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83072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5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104645</xdr:rowOff>
    </xdr:from>
    <xdr:to>
      <xdr:col>55</xdr:col>
      <xdr:colOff>50800</xdr:colOff>
      <xdr:row>37</xdr:row>
      <xdr:rowOff>34795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7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86427</xdr:rowOff>
    </xdr:from>
    <xdr:to>
      <xdr:col>50</xdr:col>
      <xdr:colOff>114300</xdr:colOff>
      <xdr:row>36</xdr:row>
      <xdr:rowOff>133623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58627"/>
          <a:ext cx="889000" cy="4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93644</xdr:rowOff>
    </xdr:from>
    <xdr:to>
      <xdr:col>50</xdr:col>
      <xdr:colOff>165100</xdr:colOff>
      <xdr:row>37</xdr:row>
      <xdr:rowOff>23794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6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14921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158398</xdr:rowOff>
    </xdr:from>
    <xdr:to>
      <xdr:col>45</xdr:col>
      <xdr:colOff>177800</xdr:colOff>
      <xdr:row>36</xdr:row>
      <xdr:rowOff>133623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01898"/>
          <a:ext cx="889000" cy="100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110274</xdr:rowOff>
    </xdr:from>
    <xdr:to>
      <xdr:col>46</xdr:col>
      <xdr:colOff>38100</xdr:colOff>
      <xdr:row>37</xdr:row>
      <xdr:rowOff>40424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31551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158398</xdr:rowOff>
    </xdr:from>
    <xdr:to>
      <xdr:col>41</xdr:col>
      <xdr:colOff>50800</xdr:colOff>
      <xdr:row>36</xdr:row>
      <xdr:rowOff>104610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01898"/>
          <a:ext cx="889000" cy="9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26340</xdr:rowOff>
    </xdr:from>
    <xdr:to>
      <xdr:col>41</xdr:col>
      <xdr:colOff>101600</xdr:colOff>
      <xdr:row>31</xdr:row>
      <xdr:rowOff>127940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119067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43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45085</xdr:rowOff>
    </xdr:from>
    <xdr:to>
      <xdr:col>36</xdr:col>
      <xdr:colOff>165100</xdr:colOff>
      <xdr:row>37</xdr:row>
      <xdr:rowOff>146685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137812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100568</xdr:rowOff>
    </xdr:from>
    <xdr:to>
      <xdr:col>55</xdr:col>
      <xdr:colOff>50800</xdr:colOff>
      <xdr:row>36</xdr:row>
      <xdr:rowOff>30718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123445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5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35627</xdr:rowOff>
    </xdr:from>
    <xdr:to>
      <xdr:col>50</xdr:col>
      <xdr:colOff>165100</xdr:colOff>
      <xdr:row>36</xdr:row>
      <xdr:rowOff>137227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82823</xdr:rowOff>
    </xdr:from>
    <xdr:to>
      <xdr:col>46</xdr:col>
      <xdr:colOff>38100</xdr:colOff>
      <xdr:row>37</xdr:row>
      <xdr:rowOff>12973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29500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107598</xdr:rowOff>
    </xdr:from>
    <xdr:to>
      <xdr:col>41</xdr:col>
      <xdr:colOff>101600</xdr:colOff>
      <xdr:row>31</xdr:row>
      <xdr:rowOff>37748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54275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2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53810</xdr:rowOff>
    </xdr:from>
    <xdr:to>
      <xdr:col>36</xdr:col>
      <xdr:colOff>165100</xdr:colOff>
      <xdr:row>36</xdr:row>
      <xdr:rowOff>155410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23864</xdr:rowOff>
    </xdr:from>
    <xdr:to>
      <xdr:col>55</xdr:col>
      <xdr:colOff>0</xdr:colOff>
      <xdr:row>56</xdr:row>
      <xdr:rowOff>142926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25064"/>
          <a:ext cx="8382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18936</xdr:rowOff>
    </xdr:from>
    <xdr:to>
      <xdr:col>50</xdr:col>
      <xdr:colOff>114300</xdr:colOff>
      <xdr:row>56</xdr:row>
      <xdr:rowOff>23864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277236"/>
          <a:ext cx="889000" cy="3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18936</xdr:rowOff>
    </xdr:from>
    <xdr:to>
      <xdr:col>45</xdr:col>
      <xdr:colOff>177800</xdr:colOff>
      <xdr:row>54</xdr:row>
      <xdr:rowOff>96418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277236"/>
          <a:ext cx="889000" cy="7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96418</xdr:rowOff>
    </xdr:from>
    <xdr:to>
      <xdr:col>41</xdr:col>
      <xdr:colOff>50800</xdr:colOff>
      <xdr:row>55</xdr:row>
      <xdr:rowOff>48984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354718"/>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92126</xdr:rowOff>
    </xdr:from>
    <xdr:to>
      <xdr:col>55</xdr:col>
      <xdr:colOff>50800</xdr:colOff>
      <xdr:row>57</xdr:row>
      <xdr:rowOff>22276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70553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144514</xdr:rowOff>
    </xdr:from>
    <xdr:to>
      <xdr:col>50</xdr:col>
      <xdr:colOff>165100</xdr:colOff>
      <xdr:row>56</xdr:row>
      <xdr:rowOff>74664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65791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139586</xdr:rowOff>
    </xdr:from>
    <xdr:to>
      <xdr:col>46</xdr:col>
      <xdr:colOff>38100</xdr:colOff>
      <xdr:row>54</xdr:row>
      <xdr:rowOff>69736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86263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0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45618</xdr:rowOff>
    </xdr:from>
    <xdr:to>
      <xdr:col>41</xdr:col>
      <xdr:colOff>101600</xdr:colOff>
      <xdr:row>54</xdr:row>
      <xdr:rowOff>147218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163745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0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169634</xdr:rowOff>
    </xdr:from>
    <xdr:to>
      <xdr:col>36</xdr:col>
      <xdr:colOff>165100</xdr:colOff>
      <xdr:row>55</xdr:row>
      <xdr:rowOff>99784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90911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125641</xdr:rowOff>
    </xdr:from>
    <xdr:to>
      <xdr:col>55</xdr:col>
      <xdr:colOff>0</xdr:colOff>
      <xdr:row>77</xdr:row>
      <xdr:rowOff>37950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984391"/>
          <a:ext cx="838200" cy="2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69794</xdr:rowOff>
    </xdr:from>
    <xdr:to>
      <xdr:col>50</xdr:col>
      <xdr:colOff>114300</xdr:colOff>
      <xdr:row>75</xdr:row>
      <xdr:rowOff>125641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242744"/>
          <a:ext cx="889000" cy="7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69794</xdr:rowOff>
    </xdr:from>
    <xdr:to>
      <xdr:col>45</xdr:col>
      <xdr:colOff>177800</xdr:colOff>
      <xdr:row>72</xdr:row>
      <xdr:rowOff>47254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242744"/>
          <a:ext cx="889000" cy="1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47254</xdr:rowOff>
    </xdr:from>
    <xdr:to>
      <xdr:col>41</xdr:col>
      <xdr:colOff>50800</xdr:colOff>
      <xdr:row>74</xdr:row>
      <xdr:rowOff>34270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391654"/>
          <a:ext cx="889000" cy="3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141964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158600</xdr:rowOff>
    </xdr:from>
    <xdr:to>
      <xdr:col>55</xdr:col>
      <xdr:colOff>50800</xdr:colOff>
      <xdr:row>77</xdr:row>
      <xdr:rowOff>88750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10027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74841</xdr:rowOff>
    </xdr:from>
    <xdr:to>
      <xdr:col>50</xdr:col>
      <xdr:colOff>165100</xdr:colOff>
      <xdr:row>76</xdr:row>
      <xdr:rowOff>4992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3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21518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7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18994</xdr:rowOff>
    </xdr:from>
    <xdr:to>
      <xdr:col>46</xdr:col>
      <xdr:colOff>38100</xdr:colOff>
      <xdr:row>71</xdr:row>
      <xdr:rowOff>120594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1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137121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19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167904</xdr:rowOff>
    </xdr:from>
    <xdr:to>
      <xdr:col>41</xdr:col>
      <xdr:colOff>101600</xdr:colOff>
      <xdr:row>72</xdr:row>
      <xdr:rowOff>98054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3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114581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1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154920</xdr:rowOff>
    </xdr:from>
    <xdr:to>
      <xdr:col>36</xdr:col>
      <xdr:colOff>165100</xdr:colOff>
      <xdr:row>74</xdr:row>
      <xdr:rowOff>85070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6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101597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4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119926</xdr:rowOff>
    </xdr:from>
    <xdr:to>
      <xdr:col>55</xdr:col>
      <xdr:colOff>0</xdr:colOff>
      <xdr:row>97</xdr:row>
      <xdr:rowOff>133814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50576"/>
          <a:ext cx="8382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133814</xdr:rowOff>
    </xdr:from>
    <xdr:to>
      <xdr:col>50</xdr:col>
      <xdr:colOff>114300</xdr:colOff>
      <xdr:row>98</xdr:row>
      <xdr:rowOff>65100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64464"/>
          <a:ext cx="889000" cy="10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65100</xdr:rowOff>
    </xdr:from>
    <xdr:to>
      <xdr:col>45</xdr:col>
      <xdr:colOff>177800</xdr:colOff>
      <xdr:row>98</xdr:row>
      <xdr:rowOff>92666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67200"/>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87846</xdr:rowOff>
    </xdr:from>
    <xdr:to>
      <xdr:col>41</xdr:col>
      <xdr:colOff>50800</xdr:colOff>
      <xdr:row>98</xdr:row>
      <xdr:rowOff>92666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89946"/>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69126</xdr:rowOff>
    </xdr:from>
    <xdr:to>
      <xdr:col>55</xdr:col>
      <xdr:colOff>50800</xdr:colOff>
      <xdr:row>97</xdr:row>
      <xdr:rowOff>170726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47553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83014</xdr:rowOff>
    </xdr:from>
    <xdr:to>
      <xdr:col>50</xdr:col>
      <xdr:colOff>165100</xdr:colOff>
      <xdr:row>98</xdr:row>
      <xdr:rowOff>13164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14300</xdr:rowOff>
    </xdr:from>
    <xdr:to>
      <xdr:col>46</xdr:col>
      <xdr:colOff>38100</xdr:colOff>
      <xdr:row>98</xdr:row>
      <xdr:rowOff>115900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107027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41866</xdr:rowOff>
    </xdr:from>
    <xdr:to>
      <xdr:col>41</xdr:col>
      <xdr:colOff>101600</xdr:colOff>
      <xdr:row>98</xdr:row>
      <xdr:rowOff>143466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134593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3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37046</xdr:rowOff>
    </xdr:from>
    <xdr:to>
      <xdr:col>36</xdr:col>
      <xdr:colOff>165100</xdr:colOff>
      <xdr:row>98</xdr:row>
      <xdr:rowOff>138646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129773</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3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24447</xdr:rowOff>
    </xdr:from>
    <xdr:to>
      <xdr:col>85</xdr:col>
      <xdr:colOff>127000</xdr:colOff>
      <xdr:row>39</xdr:row>
      <xdr:rowOff>34354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10997"/>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24447</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1099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94552</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09652"/>
          <a:ext cx="889000" cy="1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94552</xdr:rowOff>
    </xdr:from>
    <xdr:to>
      <xdr:col>71</xdr:col>
      <xdr:colOff>177800</xdr:colOff>
      <xdr:row>38</xdr:row>
      <xdr:rowOff>120841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09652"/>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155004</xdr:rowOff>
    </xdr:from>
    <xdr:to>
      <xdr:col>85</xdr:col>
      <xdr:colOff>177800</xdr:colOff>
      <xdr:row>39</xdr:row>
      <xdr:rowOff>85154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69931</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85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145097</xdr:rowOff>
    </xdr:from>
    <xdr:to>
      <xdr:col>81</xdr:col>
      <xdr:colOff>101600</xdr:colOff>
      <xdr:row>39</xdr:row>
      <xdr:rowOff>75247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66374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43752</xdr:rowOff>
    </xdr:from>
    <xdr:to>
      <xdr:col>72</xdr:col>
      <xdr:colOff>38100</xdr:colOff>
      <xdr:row>38</xdr:row>
      <xdr:rowOff>145352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136479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5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70041</xdr:rowOff>
    </xdr:from>
    <xdr:to>
      <xdr:col>67</xdr:col>
      <xdr:colOff>101600</xdr:colOff>
      <xdr:row>39</xdr:row>
      <xdr:rowOff>191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162768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119964</xdr:rowOff>
    </xdr:from>
    <xdr:to>
      <xdr:col>85</xdr:col>
      <xdr:colOff>127000</xdr:colOff>
      <xdr:row>75</xdr:row>
      <xdr:rowOff>124593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78714"/>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119964</xdr:rowOff>
    </xdr:from>
    <xdr:to>
      <xdr:col>81</xdr:col>
      <xdr:colOff>50800</xdr:colOff>
      <xdr:row>75</xdr:row>
      <xdr:rowOff>132423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78714"/>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132423</xdr:rowOff>
    </xdr:from>
    <xdr:to>
      <xdr:col>76</xdr:col>
      <xdr:colOff>114300</xdr:colOff>
      <xdr:row>75</xdr:row>
      <xdr:rowOff>141567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9117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141167</xdr:rowOff>
    </xdr:from>
    <xdr:to>
      <xdr:col>71</xdr:col>
      <xdr:colOff>177800</xdr:colOff>
      <xdr:row>75</xdr:row>
      <xdr:rowOff>141567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9991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73793</xdr:rowOff>
    </xdr:from>
    <xdr:to>
      <xdr:col>85</xdr:col>
      <xdr:colOff>177800</xdr:colOff>
      <xdr:row>76</xdr:row>
      <xdr:rowOff>3944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32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52220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69164</xdr:rowOff>
    </xdr:from>
    <xdr:to>
      <xdr:col>81</xdr:col>
      <xdr:colOff>101600</xdr:colOff>
      <xdr:row>75</xdr:row>
      <xdr:rowOff>170765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27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161892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0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81623</xdr:rowOff>
    </xdr:from>
    <xdr:to>
      <xdr:col>76</xdr:col>
      <xdr:colOff>165100</xdr:colOff>
      <xdr:row>76</xdr:row>
      <xdr:rowOff>11773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90767</xdr:rowOff>
    </xdr:from>
    <xdr:to>
      <xdr:col>72</xdr:col>
      <xdr:colOff>38100</xdr:colOff>
      <xdr:row>76</xdr:row>
      <xdr:rowOff>20917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90367</xdr:rowOff>
    </xdr:from>
    <xdr:to>
      <xdr:col>67</xdr:col>
      <xdr:colOff>101600</xdr:colOff>
      <xdr:row>76</xdr:row>
      <xdr:rowOff>20517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11644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52451</xdr:rowOff>
    </xdr:from>
    <xdr:to>
      <xdr:col>85</xdr:col>
      <xdr:colOff>127000</xdr:colOff>
      <xdr:row>95</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168751"/>
          <a:ext cx="838200" cy="1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7931</xdr:rowOff>
    </xdr:from>
    <xdr:to>
      <xdr:col>81</xdr:col>
      <xdr:colOff>50800</xdr:colOff>
      <xdr:row>95</xdr:row>
      <xdr:rowOff>71653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295681"/>
          <a:ext cx="8890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71653</xdr:rowOff>
    </xdr:from>
    <xdr:to>
      <xdr:col>76</xdr:col>
      <xdr:colOff>114300</xdr:colOff>
      <xdr:row>96</xdr:row>
      <xdr:rowOff>30811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359403"/>
          <a:ext cx="8890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30811</xdr:rowOff>
    </xdr:from>
    <xdr:to>
      <xdr:col>71</xdr:col>
      <xdr:colOff>177800</xdr:colOff>
      <xdr:row>97</xdr:row>
      <xdr:rowOff>13379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490011"/>
          <a:ext cx="889000" cy="1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1651</xdr:rowOff>
    </xdr:from>
    <xdr:to>
      <xdr:col>85</xdr:col>
      <xdr:colOff>177800</xdr:colOff>
      <xdr:row>94</xdr:row>
      <xdr:rowOff>103251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1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24528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128581</xdr:rowOff>
    </xdr:from>
    <xdr:to>
      <xdr:col>81</xdr:col>
      <xdr:colOff>101600</xdr:colOff>
      <xdr:row>95</xdr:row>
      <xdr:rowOff>58731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75258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2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20853</xdr:rowOff>
    </xdr:from>
    <xdr:to>
      <xdr:col>76</xdr:col>
      <xdr:colOff>165100</xdr:colOff>
      <xdr:row>95</xdr:row>
      <xdr:rowOff>122453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138980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0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151461</xdr:rowOff>
    </xdr:from>
    <xdr:to>
      <xdr:col>72</xdr:col>
      <xdr:colOff>38100</xdr:colOff>
      <xdr:row>96</xdr:row>
      <xdr:rowOff>81611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98138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134029</xdr:rowOff>
    </xdr:from>
    <xdr:to>
      <xdr:col>67</xdr:col>
      <xdr:colOff>101600</xdr:colOff>
      <xdr:row>97</xdr:row>
      <xdr:rowOff>64179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55306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67038</xdr:rowOff>
    </xdr:from>
    <xdr:to>
      <xdr:col>116</xdr:col>
      <xdr:colOff>63500</xdr:colOff>
      <xdr:row>39</xdr:row>
      <xdr:rowOff>78141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53588"/>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67038</xdr:rowOff>
    </xdr:from>
    <xdr:to>
      <xdr:col>111</xdr:col>
      <xdr:colOff>177800</xdr:colOff>
      <xdr:row>39</xdr:row>
      <xdr:rowOff>67201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5358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67201</xdr:rowOff>
    </xdr:from>
    <xdr:to>
      <xdr:col>107</xdr:col>
      <xdr:colOff>50800</xdr:colOff>
      <xdr:row>39</xdr:row>
      <xdr:rowOff>67528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5375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67528</xdr:rowOff>
    </xdr:from>
    <xdr:to>
      <xdr:col>102</xdr:col>
      <xdr:colOff>114300</xdr:colOff>
      <xdr:row>39</xdr:row>
      <xdr:rowOff>87938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54078"/>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27341</xdr:rowOff>
    </xdr:from>
    <xdr:to>
      <xdr:col>116</xdr:col>
      <xdr:colOff>114300</xdr:colOff>
      <xdr:row>39</xdr:row>
      <xdr:rowOff>128941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113718</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2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16238</xdr:rowOff>
    </xdr:from>
    <xdr:to>
      <xdr:col>112</xdr:col>
      <xdr:colOff>38100</xdr:colOff>
      <xdr:row>39</xdr:row>
      <xdr:rowOff>117838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108965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9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16401</xdr:rowOff>
    </xdr:from>
    <xdr:to>
      <xdr:col>107</xdr:col>
      <xdr:colOff>101600</xdr:colOff>
      <xdr:row>39</xdr:row>
      <xdr:rowOff>118001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109128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9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16728</xdr:rowOff>
    </xdr:from>
    <xdr:to>
      <xdr:col>102</xdr:col>
      <xdr:colOff>165100</xdr:colOff>
      <xdr:row>39</xdr:row>
      <xdr:rowOff>118328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109455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9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37138</xdr:rowOff>
    </xdr:from>
    <xdr:to>
      <xdr:col>98</xdr:col>
      <xdr:colOff>38100</xdr:colOff>
      <xdr:row>39</xdr:row>
      <xdr:rowOff>138738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129865</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816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111525</xdr:rowOff>
    </xdr:from>
    <xdr:to>
      <xdr:col>116</xdr:col>
      <xdr:colOff>63500</xdr:colOff>
      <xdr:row>55</xdr:row>
      <xdr:rowOff>160903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541275"/>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111868</xdr:rowOff>
    </xdr:from>
    <xdr:to>
      <xdr:col>111</xdr:col>
      <xdr:colOff>177800</xdr:colOff>
      <xdr:row>55</xdr:row>
      <xdr:rowOff>160903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541618"/>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39801</xdr:rowOff>
    </xdr:from>
    <xdr:to>
      <xdr:col>107</xdr:col>
      <xdr:colOff>50800</xdr:colOff>
      <xdr:row>55</xdr:row>
      <xdr:rowOff>111868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469551"/>
          <a:ext cx="889000" cy="7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95866</xdr:rowOff>
    </xdr:from>
    <xdr:to>
      <xdr:col>102</xdr:col>
      <xdr:colOff>114300</xdr:colOff>
      <xdr:row>55</xdr:row>
      <xdr:rowOff>39801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354166"/>
          <a:ext cx="889000" cy="1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140479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60725</xdr:rowOff>
    </xdr:from>
    <xdr:to>
      <xdr:col>116</xdr:col>
      <xdr:colOff>114300</xdr:colOff>
      <xdr:row>55</xdr:row>
      <xdr:rowOff>162325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4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83602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4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110103</xdr:rowOff>
    </xdr:from>
    <xdr:to>
      <xdr:col>112</xdr:col>
      <xdr:colOff>38100</xdr:colOff>
      <xdr:row>56</xdr:row>
      <xdr:rowOff>40253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56780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31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61068</xdr:rowOff>
    </xdr:from>
    <xdr:to>
      <xdr:col>107</xdr:col>
      <xdr:colOff>101600</xdr:colOff>
      <xdr:row>55</xdr:row>
      <xdr:rowOff>162668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4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7745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2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160451</xdr:rowOff>
    </xdr:from>
    <xdr:to>
      <xdr:col>102</xdr:col>
      <xdr:colOff>165100</xdr:colOff>
      <xdr:row>55</xdr:row>
      <xdr:rowOff>90601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4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107128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19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45066</xdr:rowOff>
    </xdr:from>
    <xdr:to>
      <xdr:col>98</xdr:col>
      <xdr:colOff>38100</xdr:colOff>
      <xdr:row>54</xdr:row>
      <xdr:rowOff>146666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3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163193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0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56718</xdr:rowOff>
    </xdr:from>
    <xdr:to>
      <xdr:col>116</xdr:col>
      <xdr:colOff>63500</xdr:colOff>
      <xdr:row>74</xdr:row>
      <xdr:rowOff>109799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44018"/>
          <a:ext cx="8382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109799</xdr:rowOff>
    </xdr:from>
    <xdr:to>
      <xdr:col>111</xdr:col>
      <xdr:colOff>177800</xdr:colOff>
      <xdr:row>75</xdr:row>
      <xdr:rowOff>4552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97099"/>
          <a:ext cx="889000" cy="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145186</xdr:rowOff>
    </xdr:from>
    <xdr:to>
      <xdr:col>107</xdr:col>
      <xdr:colOff>50800</xdr:colOff>
      <xdr:row>75</xdr:row>
      <xdr:rowOff>4552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32486"/>
          <a:ext cx="8890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145186</xdr:rowOff>
    </xdr:from>
    <xdr:to>
      <xdr:col>102</xdr:col>
      <xdr:colOff>114300</xdr:colOff>
      <xdr:row>75</xdr:row>
      <xdr:rowOff>25446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32486"/>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5918</xdr:rowOff>
    </xdr:from>
    <xdr:to>
      <xdr:col>116</xdr:col>
      <xdr:colOff>114300</xdr:colOff>
      <xdr:row>74</xdr:row>
      <xdr:rowOff>107518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155795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58999</xdr:rowOff>
    </xdr:from>
    <xdr:to>
      <xdr:col>112</xdr:col>
      <xdr:colOff>38100</xdr:colOff>
      <xdr:row>74</xdr:row>
      <xdr:rowOff>160599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151726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125202</xdr:rowOff>
    </xdr:from>
    <xdr:to>
      <xdr:col>107</xdr:col>
      <xdr:colOff>101600</xdr:colOff>
      <xdr:row>75</xdr:row>
      <xdr:rowOff>55352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46479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94386</xdr:rowOff>
    </xdr:from>
    <xdr:to>
      <xdr:col>102</xdr:col>
      <xdr:colOff>165100</xdr:colOff>
      <xdr:row>75</xdr:row>
      <xdr:rowOff>24536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41063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146096</xdr:rowOff>
    </xdr:from>
    <xdr:to>
      <xdr:col>98</xdr:col>
      <xdr:colOff>38100</xdr:colOff>
      <xdr:row>75</xdr:row>
      <xdr:rowOff>76246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歳出決算額における、住民一人当たりのコストは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463,730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円となっており、前年度決算と比較し、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23,650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となっている。主な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の要因は、ふるさと納税推進に係る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物件費や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民間幼稚園の新制度移行による民間保育所給付費などの増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が要因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人件費の住民一人当たりのコストは、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53,025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定年延長に伴い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退職給付費などの減によ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前年度に対して減とな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全国平均、静岡県平均及び類似団体平均を下回っているが、今後も行政改革への取り組みを通じた抑制に努める。補助費等の住民一人当たりのコストは、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70,775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円となっており、全国平均、静岡県平均及び類似団体平均のいずれも上回って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保健衛生費国庫等返還金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や一部事務組合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における施設整備の進捗に伴う経常的負担金等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が大きく増となっているため、今後、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健全化に努める。扶助費についても、住民一人当たりのコストは、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89,222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円と全国平均、静岡県平均及び類似団体平均のいずれも下回っているが、民間幼稚園の新制度移行による民間保育所給付費や障害福祉サービスの利用者増による訓練給付費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などが増となる中で今後も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社会保障関連経費は少子高齢化社会への進行が進むこと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での増加することが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推測されるため、資格審査の適正化や各種助成費の見直しなどを推進する。物件費の住民一人当たりのコストは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91,556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円となっており全国平均、静岡県平均及び類似団体平均ともに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大きく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上回っている。主な要因は、ふるさと寄附金の増に伴う関連経費等によるものである。ふるさと寄附金関連経費については、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寄附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状況に左右されるものであるが、これまでの実績に基づいた分析から、より効果的・効率的な手法の実践などを推進し、経費の削減に努める。普通建設事業費の住民一人当たりのコストは、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32,746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9,375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の減となっている。これは主に新庁舎建設事業の完了によるものだが、今後も引き続き大規模事業が予定されている中、公共施設個別再編に伴う総量の縮減・計画的な更新を一層推進し、財政負担の平準化及び削減を図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136,343
130,934
70.30
67,080,545
63,226,374
3,383,641
28,967,623
51,490,541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16147</xdr:rowOff>
    </xdr:from>
    <xdr:to>
      <xdr:col>24</xdr:col>
      <xdr:colOff>63500</xdr:colOff>
      <xdr:row>39</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702697"/>
          <a:ext cx="8382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39007</xdr:rowOff>
    </xdr:from>
    <xdr:to>
      <xdr:col>19</xdr:col>
      <xdr:colOff>177800</xdr:colOff>
      <xdr:row>39</xdr:row>
      <xdr:rowOff>66222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25557"/>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10704</xdr:rowOff>
    </xdr:from>
    <xdr:to>
      <xdr:col>15</xdr:col>
      <xdr:colOff>50800</xdr:colOff>
      <xdr:row>39</xdr:row>
      <xdr:rowOff>39007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97254"/>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132080</xdr:rowOff>
    </xdr:from>
    <xdr:to>
      <xdr:col>10</xdr:col>
      <xdr:colOff>114300</xdr:colOff>
      <xdr:row>39</xdr:row>
      <xdr:rowOff>10704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47180"/>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136797</xdr:rowOff>
    </xdr:from>
    <xdr:to>
      <xdr:col>24</xdr:col>
      <xdr:colOff>114300</xdr:colOff>
      <xdr:row>39</xdr:row>
      <xdr:rowOff>66947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51724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6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15422</xdr:rowOff>
    </xdr:from>
    <xdr:to>
      <xdr:col>20</xdr:col>
      <xdr:colOff>38100</xdr:colOff>
      <xdr:row>39</xdr:row>
      <xdr:rowOff>117022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108149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9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159657</xdr:rowOff>
    </xdr:from>
    <xdr:to>
      <xdr:col>15</xdr:col>
      <xdr:colOff>101600</xdr:colOff>
      <xdr:row>39</xdr:row>
      <xdr:rowOff>89807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80934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131354</xdr:rowOff>
    </xdr:from>
    <xdr:to>
      <xdr:col>10</xdr:col>
      <xdr:colOff>165100</xdr:colOff>
      <xdr:row>39</xdr:row>
      <xdr:rowOff>61504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52631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81280</xdr:rowOff>
    </xdr:from>
    <xdr:to>
      <xdr:col>6</xdr:col>
      <xdr:colOff>38100</xdr:colOff>
      <xdr:row>39</xdr:row>
      <xdr:rowOff>11430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2557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7733</xdr:rowOff>
    </xdr:from>
    <xdr:to>
      <xdr:col>24</xdr:col>
      <xdr:colOff>62865</xdr:colOff>
      <xdr:row>59</xdr:row>
      <xdr:rowOff>84923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37483"/>
          <a:ext cx="1270" cy="7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88750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84923</xdr:rowOff>
    </xdr:from>
    <xdr:to>
      <xdr:col>24</xdr:col>
      <xdr:colOff>152400</xdr:colOff>
      <xdr:row>59</xdr:row>
      <xdr:rowOff>84923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00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125860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7733</xdr:rowOff>
    </xdr:from>
    <xdr:to>
      <xdr:col>24</xdr:col>
      <xdr:colOff>152400</xdr:colOff>
      <xdr:row>55</xdr:row>
      <xdr:rowOff>7733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3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287</xdr:rowOff>
    </xdr:from>
    <xdr:to>
      <xdr:col>24</xdr:col>
      <xdr:colOff>63500</xdr:colOff>
      <xdr:row>56</xdr:row>
      <xdr:rowOff>87318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01487"/>
          <a:ext cx="8382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41267</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62840</xdr:rowOff>
    </xdr:from>
    <xdr:to>
      <xdr:col>24</xdr:col>
      <xdr:colOff>114300</xdr:colOff>
      <xdr:row>57</xdr:row>
      <xdr:rowOff>164440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23027</xdr:rowOff>
    </xdr:from>
    <xdr:to>
      <xdr:col>19</xdr:col>
      <xdr:colOff>177800</xdr:colOff>
      <xdr:row>56</xdr:row>
      <xdr:rowOff>287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452777"/>
          <a:ext cx="889000" cy="14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59727</xdr:rowOff>
    </xdr:from>
    <xdr:to>
      <xdr:col>20</xdr:col>
      <xdr:colOff>38100</xdr:colOff>
      <xdr:row>57</xdr:row>
      <xdr:rowOff>161327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152454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14776</xdr:rowOff>
    </xdr:from>
    <xdr:to>
      <xdr:col>15</xdr:col>
      <xdr:colOff>50800</xdr:colOff>
      <xdr:row>55</xdr:row>
      <xdr:rowOff>23027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587276"/>
          <a:ext cx="889000" cy="86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40796</xdr:rowOff>
    </xdr:from>
    <xdr:to>
      <xdr:col>15</xdr:col>
      <xdr:colOff>101600</xdr:colOff>
      <xdr:row>57</xdr:row>
      <xdr:rowOff>142396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133523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14776</xdr:rowOff>
    </xdr:from>
    <xdr:to>
      <xdr:col>10</xdr:col>
      <xdr:colOff>114300</xdr:colOff>
      <xdr:row>58</xdr:row>
      <xdr:rowOff>33379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587276"/>
          <a:ext cx="889000" cy="139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74737</xdr:rowOff>
    </xdr:from>
    <xdr:to>
      <xdr:col>10</xdr:col>
      <xdr:colOff>165100</xdr:colOff>
      <xdr:row>52</xdr:row>
      <xdr:rowOff>4887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167464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73540</xdr:rowOff>
    </xdr:from>
    <xdr:to>
      <xdr:col>6</xdr:col>
      <xdr:colOff>38100</xdr:colOff>
      <xdr:row>58</xdr:row>
      <xdr:rowOff>3690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20217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36518</xdr:rowOff>
    </xdr:from>
    <xdr:to>
      <xdr:col>24</xdr:col>
      <xdr:colOff>114300</xdr:colOff>
      <xdr:row>56</xdr:row>
      <xdr:rowOff>138118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59395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4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120937</xdr:rowOff>
    </xdr:from>
    <xdr:to>
      <xdr:col>20</xdr:col>
      <xdr:colOff>38100</xdr:colOff>
      <xdr:row>56</xdr:row>
      <xdr:rowOff>51087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5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67614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3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143677</xdr:rowOff>
    </xdr:from>
    <xdr:to>
      <xdr:col>15</xdr:col>
      <xdr:colOff>101600</xdr:colOff>
      <xdr:row>55</xdr:row>
      <xdr:rowOff>73827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4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90354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17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135426</xdr:rowOff>
    </xdr:from>
    <xdr:to>
      <xdr:col>10</xdr:col>
      <xdr:colOff>165100</xdr:colOff>
      <xdr:row>50</xdr:row>
      <xdr:rowOff>65576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5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82103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31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154029</xdr:rowOff>
    </xdr:from>
    <xdr:to>
      <xdr:col>6</xdr:col>
      <xdr:colOff>38100</xdr:colOff>
      <xdr:row>58</xdr:row>
      <xdr:rowOff>84179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75306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1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9" name="民生費グラフ枠">
          <a:extLst>
            <a:ext uri="{FF2B5EF4-FFF2-40B4-BE49-F238E27FC236}">
              <a16:creationId xmlns:a16="http://schemas.microsoft.com/office/drawing/2014/main" id="{00000000-0008-0000-0700-0000B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129070</xdr:rowOff>
    </xdr:from>
    <xdr:to>
      <xdr:col>24</xdr:col>
      <xdr:colOff>62865</xdr:colOff>
      <xdr:row>76</xdr:row>
      <xdr:rowOff>83221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4633595" y="12130570"/>
          <a:ext cx="1270" cy="98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87048</xdr:rowOff>
    </xdr:from>
    <xdr:ext cx="599010" cy="259045"/>
    <xdr:sp macro="" textlink="">
      <xdr:nvSpPr>
        <xdr:cNvPr id="181" name="民生費最小値テキスト">
          <a:extLst>
            <a:ext uri="{FF2B5EF4-FFF2-40B4-BE49-F238E27FC236}">
              <a16:creationId xmlns:a16="http://schemas.microsoft.com/office/drawing/2014/main" id="{00000000-0008-0000-0700-0000B5000000}"/>
            </a:ext>
          </a:extLst>
        </xdr:cNvPr>
        <xdr:cNvSpPr txBox="1"/>
      </xdr:nvSpPr>
      <xdr:spPr>
        <a:xfrm>
          <a:off x="4686300" y="1311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83221</xdr:rowOff>
    </xdr:from>
    <xdr:to>
      <xdr:col>24</xdr:col>
      <xdr:colOff>152400</xdr:colOff>
      <xdr:row>76</xdr:row>
      <xdr:rowOff>83221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311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75747</xdr:rowOff>
    </xdr:from>
    <xdr:ext cx="599010" cy="259045"/>
    <xdr:sp macro="" textlink="">
      <xdr:nvSpPr>
        <xdr:cNvPr id="183" name="民生費最大値テキスト">
          <a:extLst>
            <a:ext uri="{FF2B5EF4-FFF2-40B4-BE49-F238E27FC236}">
              <a16:creationId xmlns:a16="http://schemas.microsoft.com/office/drawing/2014/main" id="{00000000-0008-0000-0700-0000B7000000}"/>
            </a:ext>
          </a:extLst>
        </xdr:cNvPr>
        <xdr:cNvSpPr txBox="1"/>
      </xdr:nvSpPr>
      <xdr:spPr>
        <a:xfrm>
          <a:off x="4686300" y="1190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129070</xdr:rowOff>
    </xdr:from>
    <xdr:to>
      <xdr:col>24</xdr:col>
      <xdr:colOff>152400</xdr:colOff>
      <xdr:row>70</xdr:row>
      <xdr:rowOff>129070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4546600" y="121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83221</xdr:rowOff>
    </xdr:from>
    <xdr:to>
      <xdr:col>24</xdr:col>
      <xdr:colOff>63500</xdr:colOff>
      <xdr:row>77</xdr:row>
      <xdr:rowOff>42459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3797300" y="13113421"/>
          <a:ext cx="838200" cy="1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139623</xdr:rowOff>
    </xdr:from>
    <xdr:ext cx="599010" cy="259045"/>
    <xdr:sp macro="" textlink="">
      <xdr:nvSpPr>
        <xdr:cNvPr id="186" name="民生費平均値テキスト">
          <a:extLst>
            <a:ext uri="{FF2B5EF4-FFF2-40B4-BE49-F238E27FC236}">
              <a16:creationId xmlns:a16="http://schemas.microsoft.com/office/drawing/2014/main" id="{00000000-0008-0000-0700-0000BA000000}"/>
            </a:ext>
          </a:extLst>
        </xdr:cNvPr>
        <xdr:cNvSpPr txBox="1"/>
      </xdr:nvSpPr>
      <xdr:spPr>
        <a:xfrm>
          <a:off x="4686300" y="1248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116746</xdr:rowOff>
    </xdr:from>
    <xdr:to>
      <xdr:col>24</xdr:col>
      <xdr:colOff>114300</xdr:colOff>
      <xdr:row>74</xdr:row>
      <xdr:rowOff>46896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4584700" y="1263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152930</xdr:rowOff>
    </xdr:from>
    <xdr:to>
      <xdr:col>19</xdr:col>
      <xdr:colOff>177800</xdr:colOff>
      <xdr:row>77</xdr:row>
      <xdr:rowOff>42459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908300" y="13011680"/>
          <a:ext cx="889000" cy="2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73913</xdr:rowOff>
    </xdr:from>
    <xdr:to>
      <xdr:col>20</xdr:col>
      <xdr:colOff>38100</xdr:colOff>
      <xdr:row>75</xdr:row>
      <xdr:rowOff>4063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3746500" y="12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20590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497795" y="1253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152930</xdr:rowOff>
    </xdr:from>
    <xdr:to>
      <xdr:col>15</xdr:col>
      <xdr:colOff>50800</xdr:colOff>
      <xdr:row>78</xdr:row>
      <xdr:rowOff>3484</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2019300" y="13011680"/>
          <a:ext cx="889000" cy="36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119218</xdr:rowOff>
    </xdr:from>
    <xdr:to>
      <xdr:col>15</xdr:col>
      <xdr:colOff>101600</xdr:colOff>
      <xdr:row>74</xdr:row>
      <xdr:rowOff>49368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2857500" y="1263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65895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08795" y="1241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3484</xdr:rowOff>
    </xdr:from>
    <xdr:to>
      <xdr:col>10</xdr:col>
      <xdr:colOff>114300</xdr:colOff>
      <xdr:row>78</xdr:row>
      <xdr:rowOff>133085</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flipV="1">
          <a:off x="1130300" y="13376584"/>
          <a:ext cx="889000" cy="12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122819</xdr:rowOff>
    </xdr:from>
    <xdr:to>
      <xdr:col>10</xdr:col>
      <xdr:colOff>165100</xdr:colOff>
      <xdr:row>76</xdr:row>
      <xdr:rowOff>52969</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968500" y="1298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69496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5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23321</xdr:rowOff>
    </xdr:from>
    <xdr:to>
      <xdr:col>6</xdr:col>
      <xdr:colOff>38100</xdr:colOff>
      <xdr:row>76</xdr:row>
      <xdr:rowOff>124921</xdr:rowOff>
    </xdr:to>
    <xdr:sp macro="" textlink="">
      <xdr:nvSpPr>
        <xdr:cNvPr id="197" name="フローチャート: 判断 196">
          <a:extLst>
            <a:ext uri="{FF2B5EF4-FFF2-40B4-BE49-F238E27FC236}">
              <a16:creationId xmlns:a16="http://schemas.microsoft.com/office/drawing/2014/main" id="{00000000-0008-0000-0700-0000C5000000}"/>
            </a:ext>
          </a:extLst>
        </xdr:cNvPr>
        <xdr:cNvSpPr/>
      </xdr:nvSpPr>
      <xdr:spPr>
        <a:xfrm>
          <a:off x="1079500" y="1305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141447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2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32421</xdr:rowOff>
    </xdr:from>
    <xdr:to>
      <xdr:col>24</xdr:col>
      <xdr:colOff>114300</xdr:colOff>
      <xdr:row>76</xdr:row>
      <xdr:rowOff>134021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4584700" y="130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118798</xdr:rowOff>
    </xdr:from>
    <xdr:ext cx="599010" cy="259045"/>
    <xdr:sp macro="" textlink="">
      <xdr:nvSpPr>
        <xdr:cNvPr id="205" name="民生費該当値テキスト">
          <a:extLst>
            <a:ext uri="{FF2B5EF4-FFF2-40B4-BE49-F238E27FC236}">
              <a16:creationId xmlns:a16="http://schemas.microsoft.com/office/drawing/2014/main" id="{00000000-0008-0000-0700-0000CD000000}"/>
            </a:ext>
          </a:extLst>
        </xdr:cNvPr>
        <xdr:cNvSpPr txBox="1"/>
      </xdr:nvSpPr>
      <xdr:spPr>
        <a:xfrm>
          <a:off x="4686300" y="1297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163109</xdr:rowOff>
    </xdr:from>
    <xdr:to>
      <xdr:col>20</xdr:col>
      <xdr:colOff>38100</xdr:colOff>
      <xdr:row>77</xdr:row>
      <xdr:rowOff>93259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3746500" y="131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84386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3497795" y="132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102130</xdr:rowOff>
    </xdr:from>
    <xdr:to>
      <xdr:col>15</xdr:col>
      <xdr:colOff>101600</xdr:colOff>
      <xdr:row>76</xdr:row>
      <xdr:rowOff>32280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2857500" y="129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23407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608795" y="1305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124134</xdr:rowOff>
    </xdr:from>
    <xdr:to>
      <xdr:col>10</xdr:col>
      <xdr:colOff>165100</xdr:colOff>
      <xdr:row>78</xdr:row>
      <xdr:rowOff>54284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968500" y="133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45411</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1719795" y="1341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82285</xdr:rowOff>
    </xdr:from>
    <xdr:to>
      <xdr:col>6</xdr:col>
      <xdr:colOff>38100</xdr:colOff>
      <xdr:row>79</xdr:row>
      <xdr:rowOff>12435</xdr:rowOff>
    </xdr:to>
    <xdr:sp macro="" textlink="">
      <xdr:nvSpPr>
        <xdr:cNvPr id="212" name="楕円 211">
          <a:extLst>
            <a:ext uri="{FF2B5EF4-FFF2-40B4-BE49-F238E27FC236}">
              <a16:creationId xmlns:a16="http://schemas.microsoft.com/office/drawing/2014/main" id="{00000000-0008-0000-0700-0000D4000000}"/>
            </a:ext>
          </a:extLst>
        </xdr:cNvPr>
        <xdr:cNvSpPr/>
      </xdr:nvSpPr>
      <xdr:spPr>
        <a:xfrm>
          <a:off x="1079500" y="134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3562</xdr:rowOff>
    </xdr:from>
    <xdr:ext cx="599010"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830795" y="1354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86664</xdr:rowOff>
    </xdr:from>
    <xdr:to>
      <xdr:col>24</xdr:col>
      <xdr:colOff>63500</xdr:colOff>
      <xdr:row>94</xdr:row>
      <xdr:rowOff>37401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5860064"/>
          <a:ext cx="838200" cy="29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37401</xdr:rowOff>
    </xdr:from>
    <xdr:to>
      <xdr:col>19</xdr:col>
      <xdr:colOff>177800</xdr:colOff>
      <xdr:row>94</xdr:row>
      <xdr:rowOff>38125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15370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38125</xdr:rowOff>
    </xdr:from>
    <xdr:to>
      <xdr:col>15</xdr:col>
      <xdr:colOff>50800</xdr:colOff>
      <xdr:row>94</xdr:row>
      <xdr:rowOff>137261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154425"/>
          <a:ext cx="889000" cy="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137261</xdr:rowOff>
    </xdr:from>
    <xdr:to>
      <xdr:col>10</xdr:col>
      <xdr:colOff>114300</xdr:colOff>
      <xdr:row>95</xdr:row>
      <xdr:rowOff>64605</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253561"/>
          <a:ext cx="889000" cy="9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35864</xdr:rowOff>
    </xdr:from>
    <xdr:to>
      <xdr:col>24</xdr:col>
      <xdr:colOff>114300</xdr:colOff>
      <xdr:row>92</xdr:row>
      <xdr:rowOff>137464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58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58741</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56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158051</xdr:rowOff>
    </xdr:from>
    <xdr:to>
      <xdr:col>20</xdr:col>
      <xdr:colOff>38100</xdr:colOff>
      <xdr:row>94</xdr:row>
      <xdr:rowOff>88201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1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104728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58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158775</xdr:rowOff>
    </xdr:from>
    <xdr:to>
      <xdr:col>15</xdr:col>
      <xdr:colOff>101600</xdr:colOff>
      <xdr:row>94</xdr:row>
      <xdr:rowOff>88925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1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105452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8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86461</xdr:rowOff>
    </xdr:from>
    <xdr:to>
      <xdr:col>10</xdr:col>
      <xdr:colOff>165100</xdr:colOff>
      <xdr:row>95</xdr:row>
      <xdr:rowOff>16611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2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33138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59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13805</xdr:rowOff>
    </xdr:from>
    <xdr:to>
      <xdr:col>6</xdr:col>
      <xdr:colOff>38100</xdr:colOff>
      <xdr:row>95</xdr:row>
      <xdr:rowOff>115405</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131932</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0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170607</xdr:rowOff>
    </xdr:from>
    <xdr:to>
      <xdr:col>55</xdr:col>
      <xdr:colOff>0</xdr:colOff>
      <xdr:row>35</xdr:row>
      <xdr:rowOff>40122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5999907"/>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46204</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89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101295</xdr:rowOff>
    </xdr:from>
    <xdr:to>
      <xdr:col>50</xdr:col>
      <xdr:colOff>114300</xdr:colOff>
      <xdr:row>34</xdr:row>
      <xdr:rowOff>170607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5930595"/>
          <a:ext cx="8890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162059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5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161828</xdr:rowOff>
    </xdr:from>
    <xdr:to>
      <xdr:col>45</xdr:col>
      <xdr:colOff>177800</xdr:colOff>
      <xdr:row>34</xdr:row>
      <xdr:rowOff>101295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5819678"/>
          <a:ext cx="8890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157761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5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107970</xdr:rowOff>
    </xdr:from>
    <xdr:to>
      <xdr:col>41</xdr:col>
      <xdr:colOff>50800</xdr:colOff>
      <xdr:row>33</xdr:row>
      <xdr:rowOff>161828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765820"/>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154378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135999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160772</xdr:rowOff>
    </xdr:from>
    <xdr:to>
      <xdr:col>55</xdr:col>
      <xdr:colOff>50800</xdr:colOff>
      <xdr:row>35</xdr:row>
      <xdr:rowOff>90922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9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12199</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8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119807</xdr:rowOff>
    </xdr:from>
    <xdr:to>
      <xdr:col>50</xdr:col>
      <xdr:colOff>165100</xdr:colOff>
      <xdr:row>35</xdr:row>
      <xdr:rowOff>49957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59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66484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72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50495</xdr:rowOff>
    </xdr:from>
    <xdr:to>
      <xdr:col>46</xdr:col>
      <xdr:colOff>38100</xdr:colOff>
      <xdr:row>34</xdr:row>
      <xdr:rowOff>152095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168622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6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111028</xdr:rowOff>
    </xdr:from>
    <xdr:to>
      <xdr:col>41</xdr:col>
      <xdr:colOff>101600</xdr:colOff>
      <xdr:row>34</xdr:row>
      <xdr:rowOff>41178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7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57705</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54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57170</xdr:rowOff>
    </xdr:from>
    <xdr:to>
      <xdr:col>36</xdr:col>
      <xdr:colOff>165100</xdr:colOff>
      <xdr:row>33</xdr:row>
      <xdr:rowOff>158770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71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3847</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4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132728</xdr:rowOff>
    </xdr:from>
    <xdr:to>
      <xdr:col>55</xdr:col>
      <xdr:colOff>0</xdr:colOff>
      <xdr:row>55</xdr:row>
      <xdr:rowOff>147301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562478"/>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97524</xdr:rowOff>
    </xdr:from>
    <xdr:to>
      <xdr:col>50</xdr:col>
      <xdr:colOff>114300</xdr:colOff>
      <xdr:row>55</xdr:row>
      <xdr:rowOff>132728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527274"/>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97524</xdr:rowOff>
    </xdr:from>
    <xdr:to>
      <xdr:col>45</xdr:col>
      <xdr:colOff>177800</xdr:colOff>
      <xdr:row>55</xdr:row>
      <xdr:rowOff>145872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527274"/>
          <a:ext cx="889000" cy="4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16313</xdr:rowOff>
    </xdr:from>
    <xdr:to>
      <xdr:col>41</xdr:col>
      <xdr:colOff>50800</xdr:colOff>
      <xdr:row>55</xdr:row>
      <xdr:rowOff>145872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446063"/>
          <a:ext cx="889000" cy="1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96501</xdr:rowOff>
    </xdr:from>
    <xdr:to>
      <xdr:col>55</xdr:col>
      <xdr:colOff>50800</xdr:colOff>
      <xdr:row>56</xdr:row>
      <xdr:rowOff>26651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74928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81928</xdr:rowOff>
    </xdr:from>
    <xdr:to>
      <xdr:col>50</xdr:col>
      <xdr:colOff>165100</xdr:colOff>
      <xdr:row>56</xdr:row>
      <xdr:rowOff>12078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3205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6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46724</xdr:rowOff>
    </xdr:from>
    <xdr:to>
      <xdr:col>46</xdr:col>
      <xdr:colOff>38100</xdr:colOff>
      <xdr:row>55</xdr:row>
      <xdr:rowOff>148324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139451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56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95072</xdr:rowOff>
    </xdr:from>
    <xdr:to>
      <xdr:col>41</xdr:col>
      <xdr:colOff>101600</xdr:colOff>
      <xdr:row>56</xdr:row>
      <xdr:rowOff>25222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5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16349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61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136963</xdr:rowOff>
    </xdr:from>
    <xdr:to>
      <xdr:col>36</xdr:col>
      <xdr:colOff>165100</xdr:colOff>
      <xdr:row>55</xdr:row>
      <xdr:rowOff>67113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3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58240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4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137382</xdr:rowOff>
    </xdr:from>
    <xdr:to>
      <xdr:col>55</xdr:col>
      <xdr:colOff>0</xdr:colOff>
      <xdr:row>72</xdr:row>
      <xdr:rowOff>112595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138882"/>
          <a:ext cx="838200" cy="3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112595</xdr:rowOff>
    </xdr:from>
    <xdr:to>
      <xdr:col>50</xdr:col>
      <xdr:colOff>114300</xdr:colOff>
      <xdr:row>73</xdr:row>
      <xdr:rowOff>70989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456995"/>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70989</xdr:rowOff>
    </xdr:from>
    <xdr:to>
      <xdr:col>45</xdr:col>
      <xdr:colOff>177800</xdr:colOff>
      <xdr:row>73</xdr:row>
      <xdr:rowOff>166479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586839"/>
          <a:ext cx="889000" cy="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166479</xdr:rowOff>
    </xdr:from>
    <xdr:to>
      <xdr:col>41</xdr:col>
      <xdr:colOff>50800</xdr:colOff>
      <xdr:row>76</xdr:row>
      <xdr:rowOff>48031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682329"/>
          <a:ext cx="889000" cy="39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86582</xdr:rowOff>
    </xdr:from>
    <xdr:to>
      <xdr:col>55</xdr:col>
      <xdr:colOff>50800</xdr:colOff>
      <xdr:row>71</xdr:row>
      <xdr:rowOff>16732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08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39609</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04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61795</xdr:rowOff>
    </xdr:from>
    <xdr:to>
      <xdr:col>50</xdr:col>
      <xdr:colOff>165100</xdr:colOff>
      <xdr:row>72</xdr:row>
      <xdr:rowOff>163395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4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8472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18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20189</xdr:rowOff>
    </xdr:from>
    <xdr:to>
      <xdr:col>46</xdr:col>
      <xdr:colOff>38100</xdr:colOff>
      <xdr:row>73</xdr:row>
      <xdr:rowOff>121789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5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138316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31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115679</xdr:rowOff>
    </xdr:from>
    <xdr:to>
      <xdr:col>41</xdr:col>
      <xdr:colOff>101600</xdr:colOff>
      <xdr:row>74</xdr:row>
      <xdr:rowOff>45829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6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62356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4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168681</xdr:rowOff>
    </xdr:from>
    <xdr:to>
      <xdr:col>36</xdr:col>
      <xdr:colOff>165100</xdr:colOff>
      <xdr:row>76</xdr:row>
      <xdr:rowOff>98831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115358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29229</xdr:rowOff>
    </xdr:from>
    <xdr:to>
      <xdr:col>55</xdr:col>
      <xdr:colOff>0</xdr:colOff>
      <xdr:row>97</xdr:row>
      <xdr:rowOff>75064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59879"/>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41345</xdr:rowOff>
    </xdr:from>
    <xdr:to>
      <xdr:col>50</xdr:col>
      <xdr:colOff>114300</xdr:colOff>
      <xdr:row>97</xdr:row>
      <xdr:rowOff>75064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7199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91960</xdr:rowOff>
    </xdr:from>
    <xdr:to>
      <xdr:col>45</xdr:col>
      <xdr:colOff>177800</xdr:colOff>
      <xdr:row>97</xdr:row>
      <xdr:rowOff>41345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51160"/>
          <a:ext cx="889000" cy="1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68911</xdr:rowOff>
    </xdr:from>
    <xdr:to>
      <xdr:col>41</xdr:col>
      <xdr:colOff>50800</xdr:colOff>
      <xdr:row>96</xdr:row>
      <xdr:rowOff>91960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356661"/>
          <a:ext cx="889000" cy="1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149879</xdr:rowOff>
    </xdr:from>
    <xdr:to>
      <xdr:col>55</xdr:col>
      <xdr:colOff>50800</xdr:colOff>
      <xdr:row>97</xdr:row>
      <xdr:rowOff>80029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128306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24264</xdr:rowOff>
    </xdr:from>
    <xdr:to>
      <xdr:col>50</xdr:col>
      <xdr:colOff>165100</xdr:colOff>
      <xdr:row>97</xdr:row>
      <xdr:rowOff>125864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116991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161995</xdr:rowOff>
    </xdr:from>
    <xdr:to>
      <xdr:col>46</xdr:col>
      <xdr:colOff>38100</xdr:colOff>
      <xdr:row>97</xdr:row>
      <xdr:rowOff>92145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83272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41160</xdr:rowOff>
    </xdr:from>
    <xdr:to>
      <xdr:col>41</xdr:col>
      <xdr:colOff>101600</xdr:colOff>
      <xdr:row>96</xdr:row>
      <xdr:rowOff>142760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159287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2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18111</xdr:rowOff>
    </xdr:from>
    <xdr:to>
      <xdr:col>36</xdr:col>
      <xdr:colOff>165100</xdr:colOff>
      <xdr:row>95</xdr:row>
      <xdr:rowOff>119711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3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110838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18314</xdr:rowOff>
    </xdr:from>
    <xdr:to>
      <xdr:col>85</xdr:col>
      <xdr:colOff>127000</xdr:colOff>
      <xdr:row>38</xdr:row>
      <xdr:rowOff>66319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33414"/>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49784</xdr:rowOff>
    </xdr:from>
    <xdr:to>
      <xdr:col>81</xdr:col>
      <xdr:colOff>50800</xdr:colOff>
      <xdr:row>38</xdr:row>
      <xdr:rowOff>66319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64884"/>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7112</xdr:rowOff>
    </xdr:from>
    <xdr:to>
      <xdr:col>76</xdr:col>
      <xdr:colOff>114300</xdr:colOff>
      <xdr:row>38</xdr:row>
      <xdr:rowOff>49784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2221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7112</xdr:rowOff>
    </xdr:from>
    <xdr:to>
      <xdr:col>71</xdr:col>
      <xdr:colOff>177800</xdr:colOff>
      <xdr:row>38</xdr:row>
      <xdr:rowOff>27381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22212"/>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138963</xdr:rowOff>
    </xdr:from>
    <xdr:to>
      <xdr:col>85</xdr:col>
      <xdr:colOff>177800</xdr:colOff>
      <xdr:row>38</xdr:row>
      <xdr:rowOff>69114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53890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15519</xdr:rowOff>
    </xdr:from>
    <xdr:to>
      <xdr:col>81</xdr:col>
      <xdr:colOff>101600</xdr:colOff>
      <xdr:row>38</xdr:row>
      <xdr:rowOff>117119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108246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170434</xdr:rowOff>
    </xdr:from>
    <xdr:to>
      <xdr:col>76</xdr:col>
      <xdr:colOff>165100</xdr:colOff>
      <xdr:row>38</xdr:row>
      <xdr:rowOff>100584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91711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127762</xdr:rowOff>
    </xdr:from>
    <xdr:to>
      <xdr:col>72</xdr:col>
      <xdr:colOff>38100</xdr:colOff>
      <xdr:row>38</xdr:row>
      <xdr:rowOff>57912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49039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148031</xdr:rowOff>
    </xdr:from>
    <xdr:to>
      <xdr:col>67</xdr:col>
      <xdr:colOff>101600</xdr:colOff>
      <xdr:row>38</xdr:row>
      <xdr:rowOff>78181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69308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171038</xdr:rowOff>
    </xdr:from>
    <xdr:to>
      <xdr:col>85</xdr:col>
      <xdr:colOff>126364</xdr:colOff>
      <xdr:row>57</xdr:row>
      <xdr:rowOff>64510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572088"/>
          <a:ext cx="1269" cy="1265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68337</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64510</xdr:rowOff>
    </xdr:from>
    <xdr:to>
      <xdr:col>86</xdr:col>
      <xdr:colOff>25400</xdr:colOff>
      <xdr:row>57</xdr:row>
      <xdr:rowOff>64510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117715</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171038</xdr:rowOff>
    </xdr:from>
    <xdr:to>
      <xdr:col>86</xdr:col>
      <xdr:colOff>25400</xdr:colOff>
      <xdr:row>49</xdr:row>
      <xdr:rowOff>171038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57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540</xdr:rowOff>
    </xdr:from>
    <xdr:to>
      <xdr:col>85</xdr:col>
      <xdr:colOff>127000</xdr:colOff>
      <xdr:row>57</xdr:row>
      <xdr:rowOff>56985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73190"/>
          <a:ext cx="8382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11440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69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160013</xdr:rowOff>
    </xdr:from>
    <xdr:to>
      <xdr:col>85</xdr:col>
      <xdr:colOff>177800</xdr:colOff>
      <xdr:row>55</xdr:row>
      <xdr:rowOff>90163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4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56985</xdr:rowOff>
    </xdr:from>
    <xdr:to>
      <xdr:col>81</xdr:col>
      <xdr:colOff>50800</xdr:colOff>
      <xdr:row>57</xdr:row>
      <xdr:rowOff>138309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829635"/>
          <a:ext cx="8890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27369</xdr:rowOff>
    </xdr:from>
    <xdr:to>
      <xdr:col>81</xdr:col>
      <xdr:colOff>101600</xdr:colOff>
      <xdr:row>55</xdr:row>
      <xdr:rowOff>128969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45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145496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2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74968</xdr:rowOff>
    </xdr:from>
    <xdr:to>
      <xdr:col>76</xdr:col>
      <xdr:colOff>114300</xdr:colOff>
      <xdr:row>57</xdr:row>
      <xdr:rowOff>138309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47618"/>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130010</xdr:rowOff>
    </xdr:from>
    <xdr:to>
      <xdr:col>76</xdr:col>
      <xdr:colOff>165100</xdr:colOff>
      <xdr:row>56</xdr:row>
      <xdr:rowOff>60160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76687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74282</xdr:rowOff>
    </xdr:from>
    <xdr:to>
      <xdr:col>71</xdr:col>
      <xdr:colOff>177800</xdr:colOff>
      <xdr:row>57</xdr:row>
      <xdr:rowOff>74968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84693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162376</xdr:rowOff>
    </xdr:from>
    <xdr:to>
      <xdr:col>72</xdr:col>
      <xdr:colOff>38100</xdr:colOff>
      <xdr:row>55</xdr:row>
      <xdr:rowOff>92526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109053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56324</xdr:rowOff>
    </xdr:from>
    <xdr:to>
      <xdr:col>67</xdr:col>
      <xdr:colOff>101600</xdr:colOff>
      <xdr:row>55</xdr:row>
      <xdr:rowOff>157924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3001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121190</xdr:rowOff>
    </xdr:from>
    <xdr:to>
      <xdr:col>85</xdr:col>
      <xdr:colOff>177800</xdr:colOff>
      <xdr:row>57</xdr:row>
      <xdr:rowOff>51340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36117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6185</xdr:rowOff>
    </xdr:from>
    <xdr:to>
      <xdr:col>81</xdr:col>
      <xdr:colOff>101600</xdr:colOff>
      <xdr:row>57</xdr:row>
      <xdr:rowOff>107785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98912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87509</xdr:rowOff>
    </xdr:from>
    <xdr:to>
      <xdr:col>76</xdr:col>
      <xdr:colOff>165100</xdr:colOff>
      <xdr:row>58</xdr:row>
      <xdr:rowOff>17659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8786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5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24168</xdr:rowOff>
    </xdr:from>
    <xdr:to>
      <xdr:col>72</xdr:col>
      <xdr:colOff>38100</xdr:colOff>
      <xdr:row>57</xdr:row>
      <xdr:rowOff>125768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116895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23482</xdr:rowOff>
    </xdr:from>
    <xdr:to>
      <xdr:col>67</xdr:col>
      <xdr:colOff>101600</xdr:colOff>
      <xdr:row>57</xdr:row>
      <xdr:rowOff>125082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116209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24448</xdr:rowOff>
    </xdr:from>
    <xdr:to>
      <xdr:col>85</xdr:col>
      <xdr:colOff>127000</xdr:colOff>
      <xdr:row>79</xdr:row>
      <xdr:rowOff>34353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68998"/>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24448</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6899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94551</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67651"/>
          <a:ext cx="889000" cy="1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94551</xdr:rowOff>
    </xdr:from>
    <xdr:to>
      <xdr:col>71</xdr:col>
      <xdr:colOff>177800</xdr:colOff>
      <xdr:row>78</xdr:row>
      <xdr:rowOff>120841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467651"/>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155003</xdr:rowOff>
    </xdr:from>
    <xdr:to>
      <xdr:col>85</xdr:col>
      <xdr:colOff>177800</xdr:colOff>
      <xdr:row>79</xdr:row>
      <xdr:rowOff>85153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69930</xdr:rowOff>
    </xdr:from>
    <xdr:ext cx="313932"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430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145098</xdr:rowOff>
    </xdr:from>
    <xdr:to>
      <xdr:col>81</xdr:col>
      <xdr:colOff>101600</xdr:colOff>
      <xdr:row>79</xdr:row>
      <xdr:rowOff>75248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66375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1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43751</xdr:rowOff>
    </xdr:from>
    <xdr:to>
      <xdr:col>72</xdr:col>
      <xdr:colOff>38100</xdr:colOff>
      <xdr:row>78</xdr:row>
      <xdr:rowOff>145351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136478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50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70041</xdr:rowOff>
    </xdr:from>
    <xdr:to>
      <xdr:col>67</xdr:col>
      <xdr:colOff>101600</xdr:colOff>
      <xdr:row>79</xdr:row>
      <xdr:rowOff>191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162768</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35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119965</xdr:rowOff>
    </xdr:from>
    <xdr:to>
      <xdr:col>85</xdr:col>
      <xdr:colOff>127000</xdr:colOff>
      <xdr:row>95</xdr:row>
      <xdr:rowOff>124594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407715"/>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119965</xdr:rowOff>
    </xdr:from>
    <xdr:to>
      <xdr:col>81</xdr:col>
      <xdr:colOff>50800</xdr:colOff>
      <xdr:row>95</xdr:row>
      <xdr:rowOff>132423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0771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132423</xdr:rowOff>
    </xdr:from>
    <xdr:to>
      <xdr:col>76</xdr:col>
      <xdr:colOff>114300</xdr:colOff>
      <xdr:row>95</xdr:row>
      <xdr:rowOff>141567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2017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141167</xdr:rowOff>
    </xdr:from>
    <xdr:to>
      <xdr:col>71</xdr:col>
      <xdr:colOff>177800</xdr:colOff>
      <xdr:row>95</xdr:row>
      <xdr:rowOff>141567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2891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73794</xdr:rowOff>
    </xdr:from>
    <xdr:to>
      <xdr:col>85</xdr:col>
      <xdr:colOff>177800</xdr:colOff>
      <xdr:row>96</xdr:row>
      <xdr:rowOff>3944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52221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69165</xdr:rowOff>
    </xdr:from>
    <xdr:to>
      <xdr:col>81</xdr:col>
      <xdr:colOff>101600</xdr:colOff>
      <xdr:row>95</xdr:row>
      <xdr:rowOff>170765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161892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81623</xdr:rowOff>
    </xdr:from>
    <xdr:to>
      <xdr:col>76</xdr:col>
      <xdr:colOff>165100</xdr:colOff>
      <xdr:row>96</xdr:row>
      <xdr:rowOff>11773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90767</xdr:rowOff>
    </xdr:from>
    <xdr:to>
      <xdr:col>72</xdr:col>
      <xdr:colOff>38100</xdr:colOff>
      <xdr:row>96</xdr:row>
      <xdr:rowOff>20917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12044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90367</xdr:rowOff>
    </xdr:from>
    <xdr:to>
      <xdr:col>67</xdr:col>
      <xdr:colOff>101600</xdr:colOff>
      <xdr:row>96</xdr:row>
      <xdr:rowOff>20517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11644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4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132385</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81585</xdr:rowOff>
    </xdr:from>
    <xdr:to>
      <xdr:col>98</xdr:col>
      <xdr:colOff>38100</xdr:colOff>
      <xdr:row>39</xdr:row>
      <xdr:rowOff>11735</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2862</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99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歳出決算額における、住民一人当たりのコストは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463,730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円となっており、前年度決算と比較し、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23,650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円の増となっている。主な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の要因は、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商工費における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ふるさと納税推進に係る物件費や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民生費における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民間幼稚園の新制度移行による民間保育所給付費などの増が要因となっている。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総務費の住民一人当たりのコストは、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78,312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、全国平均、静岡県平均及び類似団体平均のいずれも上回っている。新庁舎建設完了により減少はしている一方、ふるさと寄附金が好調なことに伴うふるさと寄附金基金の積立が主な要因と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。衛生費の一人当たり住民コストは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60,392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、全国平均、静岡県平均及び類似団体平均のいずれも上回っている。主な要因は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一部事務組合における施設整備の進捗に伴う経常的負担金等が大きく増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その他にも病院事業会計及び公共下水道事業会計への補助繰出金が経費の大部分を占めるため、引き続き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に繰出基準の見直しを図り、普通会計の負担軽減に努める。労働費の住民一人当たりのコストは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6,714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、全国平均、静岡県平均及び類似団体平均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のいずれも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大きく上回るが、前年度からは減となる。勤労者住宅及び教育資金貸付事業の減が要因であり、近年の低金利や変動金利の需要増に伴う貸付金額の低下が顕著であるため、今後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事業を廃止する方針。商工費の住民一人当たりのコストは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46,071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円で、全国平均、静岡県平均及び類似団体平均を大きく上回っている。主な要因はふるさと寄附金関連経費で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寄附状況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に左右されるものであるが、これまでの実績に基づいた分析から、より効率的・効果的な手法の実践などを推進し、経費の削減に努める。民生費の住民一人当たりのコストは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139,953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円で、全国平均、静岡県平均及び類似団体平均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のいずれも下回るが、障害福祉サービスの利用者増などによる増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〇財政調整基金</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新型コロナウイルス感染症対策事業の財源として、新型コロナウイルス</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感染症</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対応地方創生臨時交付金などを活用</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し決算において</a:t>
          </a:r>
          <a:r>
            <a:rPr kumimoji="1" lang="en-US"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百</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円を積み立てたことにより、</a:t>
          </a:r>
          <a:r>
            <a:rPr kumimoji="1" lang="en-US"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0.49</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〇実質収支額</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　継続的な行政計画への取り組みに伴う財源確保と徹底的な事務事業の見直しによる歳出抑制により、継続的に黒字を確保している。</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〇実質単年度収支</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感染症</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対応地方創生臨時交付金や市税などの歳入増</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があった一方</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財政調整基金の繰入金の増により、赤字</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〇今後の見通し</a:t>
          </a:r>
          <a:endParaRPr lang="ja-JP" altLang="ja-JP" sz="850">
            <a:effectLst/>
            <a:latin typeface="ＭＳ ゴシック" panose="020B0609070205080204" pitchFamily="49" charset="-128"/>
            <a:ea typeface="ＭＳ ゴシック" panose="020B0609070205080204" pitchFamily="49" charset="-128"/>
          </a:endParaRPr>
        </a:p>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増大する公共施設の老朽化対策や社会保障経費の増に加え、人口減少に伴う地方税の減が見込まれるが、引き続き、財政健全化の取り組みを推進し、財政調整基金残高の確保に努める。</a:t>
          </a:r>
          <a:endParaRPr lang="ja-JP" altLang="ja-JP" sz="8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〇現状</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年度以降、各会計においていずれも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好調なふるさと寄附金基金積立金や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一部事務組合における施設整備の進捗に伴う経常的負担金等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歳入についても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地方税、地方交付税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、ふるさと寄附金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などの増に伴い歳入決算総額は増となり、歳入歳出差引額から翌年度に繰り越すべき財源を差し引いた実質収支額では、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百万円と前年度に比べ、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病院事業会計は、平成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年度以降、経常損失が常態化していたが、新型コロナウイルス感染症関連補助金の増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の要因から、経常収益も含め黒字転換となった。引き続き、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外来収入の増加を図るなど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経営改善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推進し、黒字を保つよう努める。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介護保険事業特別会計は、保険給付費などの歳出の増を国庫支出金などの歳入の増が上回ったことにより、黒字額が増となっている。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公共下水道事業会計は、地方公営企業会計の適用に伴い、令和元年度より公営企業会計に移行されたが、慢性的な資金不足を抱えており、一般会計からの多額の繰入金が必要となっている。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その他会計については、前年度と同水準で推移している。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〇今後の対応</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各会計において、行財政改革の取り組みを推進し、使用料の見直しなどによる歳入確保、補助金交付基準の明確化、補助金の見直し及び廃止などによる歳出削減を図り、適切な財政運営に努める。　</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元利償還金については、港湾事業会計における長期債元金償還金の増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があったものの、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一般会計における利率見直しによる長期債利子償還金の減により、前年度よりも</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組合等が起こした地方債の元利償還金に対する負担金等については、一部事務組合が新たに整備した環境管理センターの地方債元利償還金に係る負担金により増となっている。</a:t>
          </a:r>
          <a:r>
            <a:rPr kumimoji="0" lang="ja-JP" altLang="en-US" sz="10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算入公債費等について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、上記地方債借入額が基準財政需要額として算入され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ているが、総額としては若干の減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全体として、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元利償還金の減を組合等が起こした地方債の元利償還金に対する負担金等の増が上回ったことにより、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実質公債比率の分子は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早期健全化の基準未満ではあるものの、引き続き、大規模事業の継続や公共施設の老朽化対策などを予定していることから元利償還金は増となる見込みであるため、起債対象事業の取捨選択や整理・縮小による削減を図り、後年度の財政負担抑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満期一括償還地方債は活用していない。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退職手当負担見込額が増加となっているものの、庁舎改修事業の完了に伴う借入額の減などによる一般会計等に係る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地方債の現在高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の減により、前年度に対して、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充当可能財源等については、基準財政需要額算入見込額の減があったものの、財政調整基金を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はじめ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とした基金残高の増による充当可能基金の増に伴い、前年度に対して、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全体として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、充当可能財源等が将来負担額を上回ったため、将来負担比率の分子はマイナスとなっている。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早期健全化の基準未満ではあるものの、引き続き、大規模事業の継続や公共施設の老朽化対策などを予定していることから、地方債残高は増となる見込みであるため、起債対象事業の取捨選択や整理・縮小による削減を図り、後年度の財政負担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「子育て・交流・健康・安心安全」の各事業の推進に伴い、焼津市ふるさと寄附金基金を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年度決算に伴う決算積立などにより、財政調整基金に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百万円、ふるさと寄附金により焼津市ふるさと寄附金基金に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今後の退職給付費の増を見据えて職員退職手当基金に３億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財源不足や予期せぬ財政需要などに備え、財政調整基金の残高を維持するとともに、今後増大する見込みである公債費負担を見越し、減債基金への優先的な積み立てを行っていく。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また、特定目的基金については、基金の使途の明確化を図り、有効活用するための再編を今後予定している。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・ふるさと寄附金基金：当市を応援するために寄せられた寄附金を活用し、それぞれの寄附者の思いを実現するための事業に充てる。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・大井川地区振興整備基金：大井川地区における公共施設などの整備及び市民の医療確保のための事業に充てる。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・市立総合病院医療機器整備基金：焼津市立総合病院が地域医療の中核としての機能を果たすために必要な高度医療機器の導入費用に充てる。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・道路河川整備基金：道路及び河川の整備に係る事業に充てる。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・津波あんしん基金：今後想定される津波から市民の生命、身体及び財産を守るために実施する津波対策事業に要する経費に充てる。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・ふるさと寄附金基金：「子育て・交流・健康・安全安心」の各事業の推進により、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百万円を取り崩した一方、ふるさと寄附金に伴い元金・利子合わせて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百万円を積み立てたことに伴う増。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・大井川地区振興整備基金：基金運用による利子３百万円を積み立てたことに伴う増。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・市立総合病院医療機器整備基金：法人市民税の超過課税収入に伴い元金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百万円、１百万円を積み立てたことによる増。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・道路河川整備基金：基金運用による利子２百万円を積み立てたことに伴う増。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・津波対策あんしん基金：利子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百万円を積み立てたことに伴う増。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ふるさと寄附金基金は、今後も「子育て・交流・健康・安全安心」の各事業に活用していく一方、大型投資的事業における将来負担分への活用なども検討する。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その他基金については、個々の目的に基づき、必要に応じた積み立て、取り崩しを行っていく。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新型コロナウイルス感染症対策事業の財源として、新型コロナウイルス対応地方創生臨時交付金などを活用。その結果取り崩しを回避し、令和４年度の決算に伴う決算積立により元金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令和５年度末現在高は、令和５年度標準財政規模の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新型コロナウイルス感染症対応などに係る臨時的な歳出増は、今後一段落と思われるが、今後も増大することが見込まれる社会保障費や激甚化する災害などの歳出増の備えとしても、現在高程度の維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将来の公債費負担（償還額増加）に備え元金１億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年度以降は取り崩しをしておらず、積み立てを継続している。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新庁舎やターントクルこども館、一部事務組合における新環境管理センターなどの建設に伴い、今後、数年以内に地方債の借入や元金償還の据え置きが終了する元金償還金額の増大が見込まれる。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また、その後も老朽化対策などを要する公共施設を多く抱え、継続した整備・更新を予定していることから、健全な財政運営に資するため、毎年度優先して積立てを行う予定である。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67080545</v>
      </c>
      <c r="BO4" s="358"/>
      <c r="BP4" s="358"/>
      <c r="BQ4" s="358"/>
      <c r="BR4" s="358"/>
      <c r="BS4" s="358"/>
      <c r="BT4" s="358"/>
      <c r="BU4" s="359"/>
      <c r="BV4" s="357">
        <v>63865857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11.7</v>
      </c>
      <c r="CU4" s="364"/>
      <c r="CV4" s="364"/>
      <c r="CW4" s="364"/>
      <c r="CX4" s="364"/>
      <c r="CY4" s="364"/>
      <c r="CZ4" s="364"/>
      <c r="DA4" s="365"/>
      <c r="DB4" s="363">
        <v>10.7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63226374</v>
      </c>
      <c r="BO5" s="395"/>
      <c r="BP5" s="395"/>
      <c r="BQ5" s="395"/>
      <c r="BR5" s="395"/>
      <c r="BS5" s="395"/>
      <c r="BT5" s="395"/>
      <c r="BU5" s="396"/>
      <c r="BV5" s="394">
        <v>60378568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92.5</v>
      </c>
      <c r="CU5" s="392"/>
      <c r="CV5" s="392"/>
      <c r="CW5" s="392"/>
      <c r="CX5" s="392"/>
      <c r="CY5" s="392"/>
      <c r="CZ5" s="392"/>
      <c r="DA5" s="393"/>
      <c r="DB5" s="391">
        <v>91.2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3854171</v>
      </c>
      <c r="BO6" s="395"/>
      <c r="BP6" s="395"/>
      <c r="BQ6" s="395"/>
      <c r="BR6" s="395"/>
      <c r="BS6" s="395"/>
      <c r="BT6" s="395"/>
      <c r="BU6" s="396"/>
      <c r="BV6" s="394">
        <v>3487289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93.5</v>
      </c>
      <c r="CU6" s="432"/>
      <c r="CV6" s="432"/>
      <c r="CW6" s="432"/>
      <c r="CX6" s="432"/>
      <c r="CY6" s="432"/>
      <c r="CZ6" s="432"/>
      <c r="DA6" s="433"/>
      <c r="DB6" s="431">
        <v>93.4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470530</v>
      </c>
      <c r="BO7" s="395"/>
      <c r="BP7" s="395"/>
      <c r="BQ7" s="395"/>
      <c r="BR7" s="395"/>
      <c r="BS7" s="395"/>
      <c r="BT7" s="395"/>
      <c r="BU7" s="396"/>
      <c r="BV7" s="394">
        <v>461653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28967623</v>
      </c>
      <c r="CU7" s="395"/>
      <c r="CV7" s="395"/>
      <c r="CW7" s="395"/>
      <c r="CX7" s="395"/>
      <c r="CY7" s="395"/>
      <c r="CZ7" s="395"/>
      <c r="DA7" s="396"/>
      <c r="DB7" s="394">
        <v>28233163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3383641</v>
      </c>
      <c r="BO8" s="395"/>
      <c r="BP8" s="395"/>
      <c r="BQ8" s="395"/>
      <c r="BR8" s="395"/>
      <c r="BS8" s="395"/>
      <c r="BT8" s="395"/>
      <c r="BU8" s="396"/>
      <c r="BV8" s="394">
        <v>3025636</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0.82</v>
      </c>
      <c r="CU8" s="435"/>
      <c r="CV8" s="435"/>
      <c r="CW8" s="435"/>
      <c r="CX8" s="435"/>
      <c r="CY8" s="435"/>
      <c r="CZ8" s="435"/>
      <c r="DA8" s="436"/>
      <c r="DB8" s="434">
        <v>0.85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136845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358005</v>
      </c>
      <c r="BO9" s="395"/>
      <c r="BP9" s="395"/>
      <c r="BQ9" s="395"/>
      <c r="BR9" s="395"/>
      <c r="BS9" s="395"/>
      <c r="BT9" s="395"/>
      <c r="BU9" s="396"/>
      <c r="BV9" s="394">
        <v>114808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9</v>
      </c>
      <c r="CU9" s="392"/>
      <c r="CV9" s="392"/>
      <c r="CW9" s="392"/>
      <c r="CX9" s="392"/>
      <c r="CY9" s="392"/>
      <c r="CZ9" s="392"/>
      <c r="DA9" s="393"/>
      <c r="DB9" s="391">
        <v>10.3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139462</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27978</v>
      </c>
      <c r="BO10" s="395"/>
      <c r="BP10" s="395"/>
      <c r="BQ10" s="395"/>
      <c r="BR10" s="395"/>
      <c r="BS10" s="395"/>
      <c r="BT10" s="395"/>
      <c r="BU10" s="396"/>
      <c r="BV10" s="394">
        <v>11279</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136343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1139298</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130934</v>
      </c>
      <c r="S13" s="479"/>
      <c r="T13" s="479"/>
      <c r="U13" s="479"/>
      <c r="V13" s="480"/>
      <c r="W13" s="410" t="s">
        <v>131</v>
      </c>
      <c r="X13" s="411"/>
      <c r="Y13" s="411"/>
      <c r="Z13" s="411"/>
      <c r="AA13" s="411"/>
      <c r="AB13" s="401"/>
      <c r="AC13" s="445">
        <v>1917</v>
      </c>
      <c r="AD13" s="446"/>
      <c r="AE13" s="446"/>
      <c r="AF13" s="446"/>
      <c r="AG13" s="488"/>
      <c r="AH13" s="445">
        <v>2063</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-753315</v>
      </c>
      <c r="BO13" s="395"/>
      <c r="BP13" s="395"/>
      <c r="BQ13" s="395"/>
      <c r="BR13" s="395"/>
      <c r="BS13" s="395"/>
      <c r="BT13" s="395"/>
      <c r="BU13" s="396"/>
      <c r="BV13" s="394">
        <v>126087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6.3</v>
      </c>
      <c r="CU13" s="392"/>
      <c r="CV13" s="392"/>
      <c r="CW13" s="392"/>
      <c r="CX13" s="392"/>
      <c r="CY13" s="392"/>
      <c r="CZ13" s="392"/>
      <c r="DA13" s="393"/>
      <c r="DB13" s="391">
        <v>6.4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137199</v>
      </c>
      <c r="S14" s="479"/>
      <c r="T14" s="479"/>
      <c r="U14" s="479"/>
      <c r="V14" s="480"/>
      <c r="W14" s="384"/>
      <c r="X14" s="385"/>
      <c r="Y14" s="385"/>
      <c r="Z14" s="385"/>
      <c r="AA14" s="385"/>
      <c r="AB14" s="374"/>
      <c r="AC14" s="481">
        <v>2.8</v>
      </c>
      <c r="AD14" s="482"/>
      <c r="AE14" s="482"/>
      <c r="AF14" s="482"/>
      <c r="AG14" s="483"/>
      <c r="AH14" s="481">
        <v>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132135</v>
      </c>
      <c r="S15" s="479"/>
      <c r="T15" s="479"/>
      <c r="U15" s="479"/>
      <c r="V15" s="480"/>
      <c r="W15" s="410" t="s">
        <v>137</v>
      </c>
      <c r="X15" s="411"/>
      <c r="Y15" s="411"/>
      <c r="Z15" s="411"/>
      <c r="AA15" s="411"/>
      <c r="AB15" s="401"/>
      <c r="AC15" s="445">
        <v>24926</v>
      </c>
      <c r="AD15" s="446"/>
      <c r="AE15" s="446"/>
      <c r="AF15" s="446"/>
      <c r="AG15" s="488"/>
      <c r="AH15" s="445">
        <v>25386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19170125</v>
      </c>
      <c r="BO15" s="358"/>
      <c r="BP15" s="358"/>
      <c r="BQ15" s="358"/>
      <c r="BR15" s="358"/>
      <c r="BS15" s="358"/>
      <c r="BT15" s="358"/>
      <c r="BU15" s="359"/>
      <c r="BV15" s="357">
        <v>18745881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36.4</v>
      </c>
      <c r="AD16" s="482"/>
      <c r="AE16" s="482"/>
      <c r="AF16" s="482"/>
      <c r="AG16" s="483"/>
      <c r="AH16" s="481">
        <v>36.700000000000003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23527577</v>
      </c>
      <c r="BO16" s="395"/>
      <c r="BP16" s="395"/>
      <c r="BQ16" s="395"/>
      <c r="BR16" s="395"/>
      <c r="BS16" s="395"/>
      <c r="BT16" s="395"/>
      <c r="BU16" s="396"/>
      <c r="BV16" s="394">
        <v>22574517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41646</v>
      </c>
      <c r="AD17" s="446"/>
      <c r="AE17" s="446"/>
      <c r="AF17" s="446"/>
      <c r="AG17" s="488"/>
      <c r="AH17" s="445">
        <v>41766</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24273643</v>
      </c>
      <c r="BO17" s="395"/>
      <c r="BP17" s="395"/>
      <c r="BQ17" s="395"/>
      <c r="BR17" s="395"/>
      <c r="BS17" s="395"/>
      <c r="BT17" s="395"/>
      <c r="BU17" s="396"/>
      <c r="BV17" s="394">
        <v>23757134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70.3</v>
      </c>
      <c r="M18" s="518"/>
      <c r="N18" s="518"/>
      <c r="O18" s="518"/>
      <c r="P18" s="518"/>
      <c r="Q18" s="518"/>
      <c r="R18" s="519"/>
      <c r="S18" s="519"/>
      <c r="T18" s="519"/>
      <c r="U18" s="519"/>
      <c r="V18" s="520"/>
      <c r="W18" s="412"/>
      <c r="X18" s="413"/>
      <c r="Y18" s="413"/>
      <c r="Z18" s="413"/>
      <c r="AA18" s="413"/>
      <c r="AB18" s="404"/>
      <c r="AC18" s="521">
        <v>60.8</v>
      </c>
      <c r="AD18" s="522"/>
      <c r="AE18" s="522"/>
      <c r="AF18" s="522"/>
      <c r="AG18" s="523"/>
      <c r="AH18" s="521">
        <v>60.3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27381944</v>
      </c>
      <c r="BO18" s="395"/>
      <c r="BP18" s="395"/>
      <c r="BQ18" s="395"/>
      <c r="BR18" s="395"/>
      <c r="BS18" s="395"/>
      <c r="BT18" s="395"/>
      <c r="BU18" s="396"/>
      <c r="BV18" s="394">
        <v>26403472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1947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47776134</v>
      </c>
      <c r="BO19" s="395"/>
      <c r="BP19" s="395"/>
      <c r="BQ19" s="395"/>
      <c r="BR19" s="395"/>
      <c r="BS19" s="395"/>
      <c r="BT19" s="395"/>
      <c r="BU19" s="396"/>
      <c r="BV19" s="394">
        <v>42480512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53243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51490541</v>
      </c>
      <c r="BO22" s="358"/>
      <c r="BP22" s="358"/>
      <c r="BQ22" s="358"/>
      <c r="BR22" s="358"/>
      <c r="BS22" s="358"/>
      <c r="BT22" s="358"/>
      <c r="BU22" s="359"/>
      <c r="BV22" s="357">
        <v>53218049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47846320</v>
      </c>
      <c r="BO23" s="395"/>
      <c r="BP23" s="395"/>
      <c r="BQ23" s="395"/>
      <c r="BR23" s="395"/>
      <c r="BS23" s="395"/>
      <c r="BT23" s="395"/>
      <c r="BU23" s="396"/>
      <c r="BV23" s="394">
        <v>49230710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8840</v>
      </c>
      <c r="R24" s="446"/>
      <c r="S24" s="446"/>
      <c r="T24" s="446"/>
      <c r="U24" s="446"/>
      <c r="V24" s="488"/>
      <c r="W24" s="540"/>
      <c r="X24" s="541"/>
      <c r="Y24" s="542"/>
      <c r="Z24" s="444" t="s">
        <v>162</v>
      </c>
      <c r="AA24" s="424"/>
      <c r="AB24" s="424"/>
      <c r="AC24" s="424"/>
      <c r="AD24" s="424"/>
      <c r="AE24" s="424"/>
      <c r="AF24" s="424"/>
      <c r="AG24" s="425"/>
      <c r="AH24" s="445">
        <v>737</v>
      </c>
      <c r="AI24" s="446"/>
      <c r="AJ24" s="446"/>
      <c r="AK24" s="446"/>
      <c r="AL24" s="488"/>
      <c r="AM24" s="445">
        <v>2311232</v>
      </c>
      <c r="AN24" s="446"/>
      <c r="AO24" s="446"/>
      <c r="AP24" s="446"/>
      <c r="AQ24" s="446"/>
      <c r="AR24" s="488"/>
      <c r="AS24" s="445">
        <v>3136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32441033</v>
      </c>
      <c r="BO24" s="395"/>
      <c r="BP24" s="395"/>
      <c r="BQ24" s="395"/>
      <c r="BR24" s="395"/>
      <c r="BS24" s="395"/>
      <c r="BT24" s="395"/>
      <c r="BU24" s="396"/>
      <c r="BV24" s="394">
        <v>32645391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7080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8710833</v>
      </c>
      <c r="BO25" s="358"/>
      <c r="BP25" s="358"/>
      <c r="BQ25" s="358"/>
      <c r="BR25" s="358"/>
      <c r="BS25" s="358"/>
      <c r="BT25" s="358"/>
      <c r="BU25" s="359"/>
      <c r="BV25" s="357">
        <v>4420395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6530</v>
      </c>
      <c r="R26" s="446"/>
      <c r="S26" s="446"/>
      <c r="T26" s="446"/>
      <c r="U26" s="446"/>
      <c r="V26" s="488"/>
      <c r="W26" s="540"/>
      <c r="X26" s="541"/>
      <c r="Y26" s="542"/>
      <c r="Z26" s="444" t="s">
        <v>168</v>
      </c>
      <c r="AA26" s="546"/>
      <c r="AB26" s="546"/>
      <c r="AC26" s="546"/>
      <c r="AD26" s="546"/>
      <c r="AE26" s="546"/>
      <c r="AF26" s="546"/>
      <c r="AG26" s="547"/>
      <c r="AH26" s="445">
        <v>38</v>
      </c>
      <c r="AI26" s="446"/>
      <c r="AJ26" s="446"/>
      <c r="AK26" s="446"/>
      <c r="AL26" s="488"/>
      <c r="AM26" s="445">
        <v>116964</v>
      </c>
      <c r="AN26" s="446"/>
      <c r="AO26" s="446"/>
      <c r="AP26" s="446"/>
      <c r="AQ26" s="446"/>
      <c r="AR26" s="488"/>
      <c r="AS26" s="445">
        <v>3078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4900</v>
      </c>
      <c r="R27" s="446"/>
      <c r="S27" s="446"/>
      <c r="T27" s="446"/>
      <c r="U27" s="446"/>
      <c r="V27" s="488"/>
      <c r="W27" s="540"/>
      <c r="X27" s="541"/>
      <c r="Y27" s="542"/>
      <c r="Z27" s="444" t="s">
        <v>171</v>
      </c>
      <c r="AA27" s="424"/>
      <c r="AB27" s="424"/>
      <c r="AC27" s="424"/>
      <c r="AD27" s="424"/>
      <c r="AE27" s="424"/>
      <c r="AF27" s="424"/>
      <c r="AG27" s="425"/>
      <c r="AH27" s="445">
        <v>42</v>
      </c>
      <c r="AI27" s="446"/>
      <c r="AJ27" s="446"/>
      <c r="AK27" s="446"/>
      <c r="AL27" s="488"/>
      <c r="AM27" s="445">
        <v>143814</v>
      </c>
      <c r="AN27" s="446"/>
      <c r="AO27" s="446"/>
      <c r="AP27" s="446"/>
      <c r="AQ27" s="446"/>
      <c r="AR27" s="488"/>
      <c r="AS27" s="445">
        <v>3424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2066221</v>
      </c>
      <c r="BO27" s="514"/>
      <c r="BP27" s="514"/>
      <c r="BQ27" s="514"/>
      <c r="BR27" s="514"/>
      <c r="BS27" s="514"/>
      <c r="BT27" s="514"/>
      <c r="BU27" s="515"/>
      <c r="BV27" s="513">
        <v>2062601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4263</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8090702</v>
      </c>
      <c r="BO28" s="358"/>
      <c r="BP28" s="358"/>
      <c r="BQ28" s="358"/>
      <c r="BR28" s="358"/>
      <c r="BS28" s="358"/>
      <c r="BT28" s="358"/>
      <c r="BU28" s="359"/>
      <c r="BV28" s="357">
        <v>7747022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19</v>
      </c>
      <c r="M29" s="446"/>
      <c r="N29" s="446"/>
      <c r="O29" s="446"/>
      <c r="P29" s="488"/>
      <c r="Q29" s="445">
        <v>4018</v>
      </c>
      <c r="R29" s="446"/>
      <c r="S29" s="446"/>
      <c r="T29" s="446"/>
      <c r="U29" s="446"/>
      <c r="V29" s="488"/>
      <c r="W29" s="543"/>
      <c r="X29" s="544"/>
      <c r="Y29" s="545"/>
      <c r="Z29" s="444" t="s">
        <v>177</v>
      </c>
      <c r="AA29" s="424"/>
      <c r="AB29" s="424"/>
      <c r="AC29" s="424"/>
      <c r="AD29" s="424"/>
      <c r="AE29" s="424"/>
      <c r="AF29" s="424"/>
      <c r="AG29" s="425"/>
      <c r="AH29" s="445">
        <v>779</v>
      </c>
      <c r="AI29" s="446"/>
      <c r="AJ29" s="446"/>
      <c r="AK29" s="446"/>
      <c r="AL29" s="488"/>
      <c r="AM29" s="445">
        <v>2455046</v>
      </c>
      <c r="AN29" s="446"/>
      <c r="AO29" s="446"/>
      <c r="AP29" s="446"/>
      <c r="AQ29" s="446"/>
      <c r="AR29" s="488"/>
      <c r="AS29" s="445">
        <v>3152</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5420284</v>
      </c>
      <c r="BO29" s="395"/>
      <c r="BP29" s="395"/>
      <c r="BQ29" s="395"/>
      <c r="BR29" s="395"/>
      <c r="BS29" s="395"/>
      <c r="BT29" s="395"/>
      <c r="BU29" s="396"/>
      <c r="BV29" s="394">
        <v>5256287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11429289</v>
      </c>
      <c r="BO30" s="514"/>
      <c r="BP30" s="514"/>
      <c r="BQ30" s="514"/>
      <c r="BR30" s="514"/>
      <c r="BS30" s="514"/>
      <c r="BT30" s="514"/>
      <c r="BU30" s="515"/>
      <c r="BV30" s="513">
        <v>9041783</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IF('各会計、関係団体の財政状況及び健全化判断比率'!B35="","",'各会計、関係団体の財政状況及び健全化判断比率'!B35)</f>
        <v>温泉事業特別会計</v>
      </c>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駿遠学園管理組合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焼津水産振興センター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し尿処理事業特別会計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駐車場事業特別会計</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IF('各会計、関係団体の財政状況及び健全化判断比率'!B33="","",'各会計、関係団体の財政状況及び健全化判断比率'!B33)</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志太広域事務組合（一般会計）</v>
      </c>
      <c r="BZ35" s="585"/>
      <c r="CA35" s="585"/>
      <c r="CB35" s="585"/>
      <c r="CC35" s="585"/>
      <c r="CD35" s="585"/>
      <c r="CE35" s="585"/>
      <c r="CF35" s="585"/>
      <c r="CG35" s="585"/>
      <c r="CH35" s="585"/>
      <c r="CI35" s="585"/>
      <c r="CJ35" s="585"/>
      <c r="CK35" s="585"/>
      <c r="CL35" s="585"/>
      <c r="CM35" s="585"/>
      <c r="CN35" s="175"/>
      <c r="CO35" s="584">
        <f t="shared" ref="CO35:CO43" si="3">IF(CQ35="","",CO34+1)</f>
        <v>21</v>
      </c>
      <c r="CP35" s="584"/>
      <c r="CQ35" s="585" t="str">
        <f>IF('各会計、関係団体の財政状況及び健全化判断比率'!BS8="","",'各会計、関係団体の財政状況及び健全化判断比率'!BS8)</f>
        <v>焼津市土地開発公社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土地取得事業特別会計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介護保険事業特別会計</v>
      </c>
      <c r="X36" s="585"/>
      <c r="Y36" s="585"/>
      <c r="Z36" s="585"/>
      <c r="AA36" s="585"/>
      <c r="AB36" s="585"/>
      <c r="AC36" s="585"/>
      <c r="AD36" s="585"/>
      <c r="AE36" s="585"/>
      <c r="AF36" s="585"/>
      <c r="AG36" s="585"/>
      <c r="AH36" s="585"/>
      <c r="AI36" s="585"/>
      <c r="AJ36" s="585"/>
      <c r="AK36" s="585"/>
      <c r="AL36" s="175"/>
      <c r="AM36" s="584">
        <f t="shared" si="0"/>
        <v>11</v>
      </c>
      <c r="AN36" s="584"/>
      <c r="AO36" s="585" t="str">
        <f>IF('各会計、関係団体の財政状況及び健全化判断比率'!B34="","",'各会計、関係団体の財政状況及び健全化判断比率'!B34)</f>
        <v>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15</v>
      </c>
      <c r="BX36" s="584"/>
      <c r="BY36" s="585" t="str">
        <f>IF('各会計、関係団体の財政状況及び健全化判断比率'!B70="","",'各会計、関係団体の財政状況及び健全化判断比率'!B70)</f>
        <v>志太広域事務組合（看護会計）</v>
      </c>
      <c r="BZ36" s="585"/>
      <c r="CA36" s="585"/>
      <c r="CB36" s="585"/>
      <c r="CC36" s="585"/>
      <c r="CD36" s="585"/>
      <c r="CE36" s="585"/>
      <c r="CF36" s="585"/>
      <c r="CG36" s="585"/>
      <c r="CH36" s="585"/>
      <c r="CI36" s="585"/>
      <c r="CJ36" s="585"/>
      <c r="CK36" s="585"/>
      <c r="CL36" s="585"/>
      <c r="CM36" s="585"/>
      <c r="CN36" s="175"/>
      <c r="CO36" s="584">
        <f t="shared" si="3"/>
        <v>22</v>
      </c>
      <c r="CP36" s="584"/>
      <c r="CQ36" s="585" t="str">
        <f>IF('各会計、関係団体の財政状況及び健全化判断比率'!BS9="","",'各会計、関係団体の財政状況及び健全化判断比率'!BS9)</f>
        <v>焼津市勤労者福祉サービスセンター</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港湾事業特別会計</v>
      </c>
      <c r="F37" s="585"/>
      <c r="G37" s="585"/>
      <c r="H37" s="585"/>
      <c r="I37" s="585"/>
      <c r="J37" s="585"/>
      <c r="K37" s="585"/>
      <c r="L37" s="585"/>
      <c r="M37" s="585"/>
      <c r="N37" s="585"/>
      <c r="O37" s="585"/>
      <c r="P37" s="585"/>
      <c r="Q37" s="585"/>
      <c r="R37" s="585"/>
      <c r="S37" s="585"/>
      <c r="T37" s="175"/>
      <c r="U37" s="584">
        <f t="shared" si="4"/>
        <v>8</v>
      </c>
      <c r="V37" s="584"/>
      <c r="W37" s="585" t="str">
        <f>IF('各会計、関係団体の財政状況及び健全化判断比率'!B31="","",'各会計、関係団体の財政状況及び健全化判断比率'!B31)</f>
        <v>後期高齢者医療事業特別会計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16</v>
      </c>
      <c r="BX37" s="584"/>
      <c r="BY37" s="585" t="str">
        <f>IF('各会計、関係団体の財政状況及び健全化判断比率'!B71="","",'各会計、関係団体の財政状況及び健全化判断比率'!B71)</f>
        <v>静岡県後期高齢者広域連合（普通会計）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17</v>
      </c>
      <c r="BX38" s="584"/>
      <c r="BY38" s="585" t="str">
        <f>IF('各会計、関係団体の財政状況及び健全化判断比率'!B72="","",'各会計、関係団体の財政状況及び健全化判断比率'!B72)</f>
        <v>静岡県後期高齢者広域連合（事業会計）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18</v>
      </c>
      <c r="BX39" s="584"/>
      <c r="BY39" s="585" t="str">
        <f>IF('各会計、関係団体の財政状況及び健全化判断比率'!B73="","",'各会計、関係団体の財政状況及び健全化判断比率'!B73)</f>
        <v>静岡地方税滞納整理機構</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19</v>
      </c>
      <c r="BX40" s="584"/>
      <c r="BY40" s="585" t="str">
        <f>IF('各会計、関係団体の財政状況及び健全化判断比率'!B74="","",'各会計、関係団体の財政状況及び健全化判断比率'!B74)</f>
        <v>静岡県大井川広域水道企業団</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rriQq4Iws56tmNyMyzdiQ2ENE6u+zMi598oZtL9t4Z/tmdnp4GDddF1Cbcj62KzjTXwyhu6IJaajFxtn9/YyLQ==" saltValue="ppRktt7I+ycCFQsrTBIN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21071409</v>
      </c>
      <c r="S5" s="600"/>
      <c r="T5" s="600"/>
      <c r="U5" s="600"/>
      <c r="V5" s="600"/>
      <c r="W5" s="600"/>
      <c r="X5" s="600"/>
      <c r="Y5" s="601"/>
      <c r="Z5" s="602">
        <v>31.4</v>
      </c>
      <c r="AA5" s="602"/>
      <c r="AB5" s="602"/>
      <c r="AC5" s="602"/>
      <c r="AD5" s="603">
        <v>19753203</v>
      </c>
      <c r="AE5" s="603"/>
      <c r="AF5" s="603"/>
      <c r="AG5" s="603"/>
      <c r="AH5" s="603"/>
      <c r="AI5" s="603"/>
      <c r="AJ5" s="603"/>
      <c r="AK5" s="603"/>
      <c r="AL5" s="604">
        <v>67.400000000000006</v>
      </c>
      <c r="AM5" s="605"/>
      <c r="AN5" s="605"/>
      <c r="AO5" s="606"/>
      <c r="AP5" s="596" t="s">
        <v>216</v>
      </c>
      <c r="AQ5" s="597"/>
      <c r="AR5" s="597"/>
      <c r="AS5" s="597"/>
      <c r="AT5" s="597"/>
      <c r="AU5" s="597"/>
      <c r="AV5" s="597"/>
      <c r="AW5" s="597"/>
      <c r="AX5" s="597"/>
      <c r="AY5" s="597"/>
      <c r="AZ5" s="597"/>
      <c r="BA5" s="597"/>
      <c r="BB5" s="597"/>
      <c r="BC5" s="597"/>
      <c r="BD5" s="597"/>
      <c r="BE5" s="597"/>
      <c r="BF5" s="598"/>
      <c r="BG5" s="610">
        <v>19827849</v>
      </c>
      <c r="BH5" s="611"/>
      <c r="BI5" s="611"/>
      <c r="BJ5" s="611"/>
      <c r="BK5" s="611"/>
      <c r="BL5" s="611"/>
      <c r="BM5" s="611"/>
      <c r="BN5" s="612"/>
      <c r="BO5" s="613">
        <v>94.1</v>
      </c>
      <c r="BP5" s="613"/>
      <c r="BQ5" s="613"/>
      <c r="BR5" s="613"/>
      <c r="BS5" s="614">
        <v>101281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417776</v>
      </c>
      <c r="S6" s="611"/>
      <c r="T6" s="611"/>
      <c r="U6" s="611"/>
      <c r="V6" s="611"/>
      <c r="W6" s="611"/>
      <c r="X6" s="611"/>
      <c r="Y6" s="612"/>
      <c r="Z6" s="613">
        <v>0.6</v>
      </c>
      <c r="AA6" s="613"/>
      <c r="AB6" s="613"/>
      <c r="AC6" s="613"/>
      <c r="AD6" s="614">
        <v>417776</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19827849</v>
      </c>
      <c r="BH6" s="611"/>
      <c r="BI6" s="611"/>
      <c r="BJ6" s="611"/>
      <c r="BK6" s="611"/>
      <c r="BL6" s="611"/>
      <c r="BM6" s="611"/>
      <c r="BN6" s="612"/>
      <c r="BO6" s="613">
        <v>94.1</v>
      </c>
      <c r="BP6" s="613"/>
      <c r="BQ6" s="613"/>
      <c r="BR6" s="613"/>
      <c r="BS6" s="614">
        <v>101281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255839</v>
      </c>
      <c r="CS6" s="611"/>
      <c r="CT6" s="611"/>
      <c r="CU6" s="611"/>
      <c r="CV6" s="611"/>
      <c r="CW6" s="611"/>
      <c r="CX6" s="611"/>
      <c r="CY6" s="612"/>
      <c r="CZ6" s="604">
        <v>0.4</v>
      </c>
      <c r="DA6" s="605"/>
      <c r="DB6" s="605"/>
      <c r="DC6" s="621"/>
      <c r="DD6" s="619" t="s">
        <v>122</v>
      </c>
      <c r="DE6" s="611"/>
      <c r="DF6" s="611"/>
      <c r="DG6" s="611"/>
      <c r="DH6" s="611"/>
      <c r="DI6" s="611"/>
      <c r="DJ6" s="611"/>
      <c r="DK6" s="611"/>
      <c r="DL6" s="611"/>
      <c r="DM6" s="611"/>
      <c r="DN6" s="611"/>
      <c r="DO6" s="611"/>
      <c r="DP6" s="612"/>
      <c r="DQ6" s="619">
        <v>255839</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8090</v>
      </c>
      <c r="S7" s="611"/>
      <c r="T7" s="611"/>
      <c r="U7" s="611"/>
      <c r="V7" s="611"/>
      <c r="W7" s="611"/>
      <c r="X7" s="611"/>
      <c r="Y7" s="612"/>
      <c r="Z7" s="613">
        <v>0</v>
      </c>
      <c r="AA7" s="613"/>
      <c r="AB7" s="613"/>
      <c r="AC7" s="613"/>
      <c r="AD7" s="614">
        <v>8090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8742861</v>
      </c>
      <c r="BH7" s="611"/>
      <c r="BI7" s="611"/>
      <c r="BJ7" s="611"/>
      <c r="BK7" s="611"/>
      <c r="BL7" s="611"/>
      <c r="BM7" s="611"/>
      <c r="BN7" s="612"/>
      <c r="BO7" s="613">
        <v>41.5</v>
      </c>
      <c r="BP7" s="613"/>
      <c r="BQ7" s="613"/>
      <c r="BR7" s="613"/>
      <c r="BS7" s="614">
        <v>101281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10677358</v>
      </c>
      <c r="CS7" s="611"/>
      <c r="CT7" s="611"/>
      <c r="CU7" s="611"/>
      <c r="CV7" s="611"/>
      <c r="CW7" s="611"/>
      <c r="CX7" s="611"/>
      <c r="CY7" s="612"/>
      <c r="CZ7" s="613">
        <v>16.899999999999999</v>
      </c>
      <c r="DA7" s="613"/>
      <c r="DB7" s="613"/>
      <c r="DC7" s="613"/>
      <c r="DD7" s="619">
        <v>376272</v>
      </c>
      <c r="DE7" s="611"/>
      <c r="DF7" s="611"/>
      <c r="DG7" s="611"/>
      <c r="DH7" s="611"/>
      <c r="DI7" s="611"/>
      <c r="DJ7" s="611"/>
      <c r="DK7" s="611"/>
      <c r="DL7" s="611"/>
      <c r="DM7" s="611"/>
      <c r="DN7" s="611"/>
      <c r="DO7" s="611"/>
      <c r="DP7" s="612"/>
      <c r="DQ7" s="619">
        <v>9433025</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125317</v>
      </c>
      <c r="S8" s="611"/>
      <c r="T8" s="611"/>
      <c r="U8" s="611"/>
      <c r="V8" s="611"/>
      <c r="W8" s="611"/>
      <c r="X8" s="611"/>
      <c r="Y8" s="612"/>
      <c r="Z8" s="613">
        <v>0.2</v>
      </c>
      <c r="AA8" s="613"/>
      <c r="AB8" s="613"/>
      <c r="AC8" s="613"/>
      <c r="AD8" s="614">
        <v>125317</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264796</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19081666</v>
      </c>
      <c r="CS8" s="611"/>
      <c r="CT8" s="611"/>
      <c r="CU8" s="611"/>
      <c r="CV8" s="611"/>
      <c r="CW8" s="611"/>
      <c r="CX8" s="611"/>
      <c r="CY8" s="612"/>
      <c r="CZ8" s="613">
        <v>30.2</v>
      </c>
      <c r="DA8" s="613"/>
      <c r="DB8" s="613"/>
      <c r="DC8" s="613"/>
      <c r="DD8" s="619">
        <v>144696</v>
      </c>
      <c r="DE8" s="611"/>
      <c r="DF8" s="611"/>
      <c r="DG8" s="611"/>
      <c r="DH8" s="611"/>
      <c r="DI8" s="611"/>
      <c r="DJ8" s="611"/>
      <c r="DK8" s="611"/>
      <c r="DL8" s="611"/>
      <c r="DM8" s="611"/>
      <c r="DN8" s="611"/>
      <c r="DO8" s="611"/>
      <c r="DP8" s="612"/>
      <c r="DQ8" s="619">
        <v>10441074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202831</v>
      </c>
      <c r="S9" s="611"/>
      <c r="T9" s="611"/>
      <c r="U9" s="611"/>
      <c r="V9" s="611"/>
      <c r="W9" s="611"/>
      <c r="X9" s="611"/>
      <c r="Y9" s="612"/>
      <c r="Z9" s="613">
        <v>0.3</v>
      </c>
      <c r="AA9" s="613"/>
      <c r="AB9" s="613"/>
      <c r="AC9" s="613"/>
      <c r="AD9" s="614">
        <v>202831</v>
      </c>
      <c r="AE9" s="614"/>
      <c r="AF9" s="614"/>
      <c r="AG9" s="614"/>
      <c r="AH9" s="614"/>
      <c r="AI9" s="614"/>
      <c r="AJ9" s="614"/>
      <c r="AK9" s="614"/>
      <c r="AL9" s="615">
        <v>0.7</v>
      </c>
      <c r="AM9" s="616"/>
      <c r="AN9" s="616"/>
      <c r="AO9" s="617"/>
      <c r="AP9" s="607" t="s">
        <v>230</v>
      </c>
      <c r="AQ9" s="608"/>
      <c r="AR9" s="608"/>
      <c r="AS9" s="608"/>
      <c r="AT9" s="608"/>
      <c r="AU9" s="608"/>
      <c r="AV9" s="608"/>
      <c r="AW9" s="608"/>
      <c r="AX9" s="608"/>
      <c r="AY9" s="608"/>
      <c r="AZ9" s="608"/>
      <c r="BA9" s="608"/>
      <c r="BB9" s="608"/>
      <c r="BC9" s="608"/>
      <c r="BD9" s="608"/>
      <c r="BE9" s="608"/>
      <c r="BF9" s="609"/>
      <c r="BG9" s="610">
        <v>7289674</v>
      </c>
      <c r="BH9" s="611"/>
      <c r="BI9" s="611"/>
      <c r="BJ9" s="611"/>
      <c r="BK9" s="611"/>
      <c r="BL9" s="611"/>
      <c r="BM9" s="611"/>
      <c r="BN9" s="612"/>
      <c r="BO9" s="613">
        <v>34.6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8233967</v>
      </c>
      <c r="CS9" s="611"/>
      <c r="CT9" s="611"/>
      <c r="CU9" s="611"/>
      <c r="CV9" s="611"/>
      <c r="CW9" s="611"/>
      <c r="CX9" s="611"/>
      <c r="CY9" s="612"/>
      <c r="CZ9" s="613">
        <v>13</v>
      </c>
      <c r="DA9" s="613"/>
      <c r="DB9" s="613"/>
      <c r="DC9" s="613"/>
      <c r="DD9" s="619">
        <v>248043</v>
      </c>
      <c r="DE9" s="611"/>
      <c r="DF9" s="611"/>
      <c r="DG9" s="611"/>
      <c r="DH9" s="611"/>
      <c r="DI9" s="611"/>
      <c r="DJ9" s="611"/>
      <c r="DK9" s="611"/>
      <c r="DL9" s="611"/>
      <c r="DM9" s="611"/>
      <c r="DN9" s="611"/>
      <c r="DO9" s="611"/>
      <c r="DP9" s="612"/>
      <c r="DQ9" s="619">
        <v>5441617</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373407</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915447</v>
      </c>
      <c r="CS10" s="611"/>
      <c r="CT10" s="611"/>
      <c r="CU10" s="611"/>
      <c r="CV10" s="611"/>
      <c r="CW10" s="611"/>
      <c r="CX10" s="611"/>
      <c r="CY10" s="612"/>
      <c r="CZ10" s="613">
        <v>1.4</v>
      </c>
      <c r="DA10" s="613"/>
      <c r="DB10" s="613"/>
      <c r="DC10" s="613"/>
      <c r="DD10" s="619" t="s">
        <v>122</v>
      </c>
      <c r="DE10" s="611"/>
      <c r="DF10" s="611"/>
      <c r="DG10" s="611"/>
      <c r="DH10" s="611"/>
      <c r="DI10" s="611"/>
      <c r="DJ10" s="611"/>
      <c r="DK10" s="611"/>
      <c r="DL10" s="611"/>
      <c r="DM10" s="611"/>
      <c r="DN10" s="611"/>
      <c r="DO10" s="611"/>
      <c r="DP10" s="612"/>
      <c r="DQ10" s="619">
        <v>50788</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3454975</v>
      </c>
      <c r="S11" s="611"/>
      <c r="T11" s="611"/>
      <c r="U11" s="611"/>
      <c r="V11" s="611"/>
      <c r="W11" s="611"/>
      <c r="X11" s="611"/>
      <c r="Y11" s="612"/>
      <c r="Z11" s="615">
        <v>5.2</v>
      </c>
      <c r="AA11" s="616"/>
      <c r="AB11" s="616"/>
      <c r="AC11" s="622"/>
      <c r="AD11" s="619">
        <v>3454975</v>
      </c>
      <c r="AE11" s="611"/>
      <c r="AF11" s="611"/>
      <c r="AG11" s="611"/>
      <c r="AH11" s="611"/>
      <c r="AI11" s="611"/>
      <c r="AJ11" s="611"/>
      <c r="AK11" s="612"/>
      <c r="AL11" s="615">
        <v>11.8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814984</v>
      </c>
      <c r="BH11" s="611"/>
      <c r="BI11" s="611"/>
      <c r="BJ11" s="611"/>
      <c r="BK11" s="611"/>
      <c r="BL11" s="611"/>
      <c r="BM11" s="611"/>
      <c r="BN11" s="612"/>
      <c r="BO11" s="613">
        <v>3.9</v>
      </c>
      <c r="BP11" s="613"/>
      <c r="BQ11" s="613"/>
      <c r="BR11" s="613"/>
      <c r="BS11" s="614">
        <v>101281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936309</v>
      </c>
      <c r="CS11" s="611"/>
      <c r="CT11" s="611"/>
      <c r="CU11" s="611"/>
      <c r="CV11" s="611"/>
      <c r="CW11" s="611"/>
      <c r="CX11" s="611"/>
      <c r="CY11" s="612"/>
      <c r="CZ11" s="613">
        <v>1.5</v>
      </c>
      <c r="DA11" s="613"/>
      <c r="DB11" s="613"/>
      <c r="DC11" s="613"/>
      <c r="DD11" s="619">
        <v>233183</v>
      </c>
      <c r="DE11" s="611"/>
      <c r="DF11" s="611"/>
      <c r="DG11" s="611"/>
      <c r="DH11" s="611"/>
      <c r="DI11" s="611"/>
      <c r="DJ11" s="611"/>
      <c r="DK11" s="611"/>
      <c r="DL11" s="611"/>
      <c r="DM11" s="611"/>
      <c r="DN11" s="611"/>
      <c r="DO11" s="611"/>
      <c r="DP11" s="612"/>
      <c r="DQ11" s="619">
        <v>665669</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9679501</v>
      </c>
      <c r="BH12" s="611"/>
      <c r="BI12" s="611"/>
      <c r="BJ12" s="611"/>
      <c r="BK12" s="611"/>
      <c r="BL12" s="611"/>
      <c r="BM12" s="611"/>
      <c r="BN12" s="612"/>
      <c r="BO12" s="613">
        <v>45.9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6281467</v>
      </c>
      <c r="CS12" s="611"/>
      <c r="CT12" s="611"/>
      <c r="CU12" s="611"/>
      <c r="CV12" s="611"/>
      <c r="CW12" s="611"/>
      <c r="CX12" s="611"/>
      <c r="CY12" s="612"/>
      <c r="CZ12" s="613">
        <v>9.9</v>
      </c>
      <c r="DA12" s="613"/>
      <c r="DB12" s="613"/>
      <c r="DC12" s="613"/>
      <c r="DD12" s="619" t="s">
        <v>122</v>
      </c>
      <c r="DE12" s="611"/>
      <c r="DF12" s="611"/>
      <c r="DG12" s="611"/>
      <c r="DH12" s="611"/>
      <c r="DI12" s="611"/>
      <c r="DJ12" s="611"/>
      <c r="DK12" s="611"/>
      <c r="DL12" s="611"/>
      <c r="DM12" s="611"/>
      <c r="DN12" s="611"/>
      <c r="DO12" s="611"/>
      <c r="DP12" s="612"/>
      <c r="DQ12" s="619">
        <v>5686588</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9652446</v>
      </c>
      <c r="BH13" s="611"/>
      <c r="BI13" s="611"/>
      <c r="BJ13" s="611"/>
      <c r="BK13" s="611"/>
      <c r="BL13" s="611"/>
      <c r="BM13" s="611"/>
      <c r="BN13" s="612"/>
      <c r="BO13" s="613">
        <v>45.8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5289932</v>
      </c>
      <c r="CS13" s="611"/>
      <c r="CT13" s="611"/>
      <c r="CU13" s="611"/>
      <c r="CV13" s="611"/>
      <c r="CW13" s="611"/>
      <c r="CX13" s="611"/>
      <c r="CY13" s="612"/>
      <c r="CZ13" s="613">
        <v>8.4</v>
      </c>
      <c r="DA13" s="613"/>
      <c r="DB13" s="613"/>
      <c r="DC13" s="613"/>
      <c r="DD13" s="619">
        <v>2506786</v>
      </c>
      <c r="DE13" s="611"/>
      <c r="DF13" s="611"/>
      <c r="DG13" s="611"/>
      <c r="DH13" s="611"/>
      <c r="DI13" s="611"/>
      <c r="DJ13" s="611"/>
      <c r="DK13" s="611"/>
      <c r="DL13" s="611"/>
      <c r="DM13" s="611"/>
      <c r="DN13" s="611"/>
      <c r="DO13" s="611"/>
      <c r="DP13" s="612"/>
      <c r="DQ13" s="619">
        <v>2819583</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5511</v>
      </c>
      <c r="S14" s="611"/>
      <c r="T14" s="611"/>
      <c r="U14" s="611"/>
      <c r="V14" s="611"/>
      <c r="W14" s="611"/>
      <c r="X14" s="611"/>
      <c r="Y14" s="612"/>
      <c r="Z14" s="613">
        <v>0</v>
      </c>
      <c r="AA14" s="613"/>
      <c r="AB14" s="613"/>
      <c r="AC14" s="613"/>
      <c r="AD14" s="614">
        <v>5511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481152</v>
      </c>
      <c r="BH14" s="611"/>
      <c r="BI14" s="611"/>
      <c r="BJ14" s="611"/>
      <c r="BK14" s="611"/>
      <c r="BL14" s="611"/>
      <c r="BM14" s="611"/>
      <c r="BN14" s="612"/>
      <c r="BO14" s="613">
        <v>2.2999999999999998</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1717013</v>
      </c>
      <c r="CS14" s="611"/>
      <c r="CT14" s="611"/>
      <c r="CU14" s="611"/>
      <c r="CV14" s="611"/>
      <c r="CW14" s="611"/>
      <c r="CX14" s="611"/>
      <c r="CY14" s="612"/>
      <c r="CZ14" s="613">
        <v>2.7</v>
      </c>
      <c r="DA14" s="613"/>
      <c r="DB14" s="613"/>
      <c r="DC14" s="613"/>
      <c r="DD14" s="619">
        <v>163723</v>
      </c>
      <c r="DE14" s="611"/>
      <c r="DF14" s="611"/>
      <c r="DG14" s="611"/>
      <c r="DH14" s="611"/>
      <c r="DI14" s="611"/>
      <c r="DJ14" s="611"/>
      <c r="DK14" s="611"/>
      <c r="DL14" s="611"/>
      <c r="DM14" s="611"/>
      <c r="DN14" s="611"/>
      <c r="DO14" s="611"/>
      <c r="DP14" s="612"/>
      <c r="DQ14" s="619">
        <v>1510467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924304</v>
      </c>
      <c r="BH15" s="611"/>
      <c r="BI15" s="611"/>
      <c r="BJ15" s="611"/>
      <c r="BK15" s="611"/>
      <c r="BL15" s="611"/>
      <c r="BM15" s="611"/>
      <c r="BN15" s="612"/>
      <c r="BO15" s="613">
        <v>4.4000000000000004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5495356</v>
      </c>
      <c r="CS15" s="611"/>
      <c r="CT15" s="611"/>
      <c r="CU15" s="611"/>
      <c r="CV15" s="611"/>
      <c r="CW15" s="611"/>
      <c r="CX15" s="611"/>
      <c r="CY15" s="612"/>
      <c r="CZ15" s="613">
        <v>8.6999999999999993</v>
      </c>
      <c r="DA15" s="613"/>
      <c r="DB15" s="613"/>
      <c r="DC15" s="613"/>
      <c r="DD15" s="619">
        <v>791923</v>
      </c>
      <c r="DE15" s="611"/>
      <c r="DF15" s="611"/>
      <c r="DG15" s="611"/>
      <c r="DH15" s="611"/>
      <c r="DI15" s="611"/>
      <c r="DJ15" s="611"/>
      <c r="DK15" s="611"/>
      <c r="DL15" s="611"/>
      <c r="DM15" s="611"/>
      <c r="DN15" s="611"/>
      <c r="DO15" s="611"/>
      <c r="DP15" s="612"/>
      <c r="DQ15" s="619">
        <v>3301421</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63565</v>
      </c>
      <c r="S16" s="611"/>
      <c r="T16" s="611"/>
      <c r="U16" s="611"/>
      <c r="V16" s="611"/>
      <c r="W16" s="611"/>
      <c r="X16" s="611"/>
      <c r="Y16" s="612"/>
      <c r="Z16" s="613">
        <v>0.1</v>
      </c>
      <c r="AA16" s="613"/>
      <c r="AB16" s="613"/>
      <c r="AC16" s="613"/>
      <c r="AD16" s="614">
        <v>63565</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31</v>
      </c>
      <c r="BH16" s="611"/>
      <c r="BI16" s="611"/>
      <c r="BJ16" s="611"/>
      <c r="BK16" s="611"/>
      <c r="BL16" s="611"/>
      <c r="BM16" s="611"/>
      <c r="BN16" s="612"/>
      <c r="BO16" s="613">
        <v>0</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7208</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342347</v>
      </c>
      <c r="S17" s="611"/>
      <c r="T17" s="611"/>
      <c r="U17" s="611"/>
      <c r="V17" s="611"/>
      <c r="W17" s="611"/>
      <c r="X17" s="611"/>
      <c r="Y17" s="612"/>
      <c r="Z17" s="613">
        <v>0.5</v>
      </c>
      <c r="AA17" s="613"/>
      <c r="AB17" s="613"/>
      <c r="AC17" s="613"/>
      <c r="AD17" s="614">
        <v>342347</v>
      </c>
      <c r="AE17" s="614"/>
      <c r="AF17" s="614"/>
      <c r="AG17" s="614"/>
      <c r="AH17" s="614"/>
      <c r="AI17" s="614"/>
      <c r="AJ17" s="614"/>
      <c r="AK17" s="614"/>
      <c r="AL17" s="615">
        <v>1.2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4334812</v>
      </c>
      <c r="CS17" s="611"/>
      <c r="CT17" s="611"/>
      <c r="CU17" s="611"/>
      <c r="CV17" s="611"/>
      <c r="CW17" s="611"/>
      <c r="CX17" s="611"/>
      <c r="CY17" s="612"/>
      <c r="CZ17" s="613">
        <v>6.9</v>
      </c>
      <c r="DA17" s="613"/>
      <c r="DB17" s="613"/>
      <c r="DC17" s="613"/>
      <c r="DD17" s="619" t="s">
        <v>122</v>
      </c>
      <c r="DE17" s="611"/>
      <c r="DF17" s="611"/>
      <c r="DG17" s="611"/>
      <c r="DH17" s="611"/>
      <c r="DI17" s="611"/>
      <c r="DJ17" s="611"/>
      <c r="DK17" s="611"/>
      <c r="DL17" s="611"/>
      <c r="DM17" s="611"/>
      <c r="DN17" s="611"/>
      <c r="DO17" s="611"/>
      <c r="DP17" s="612"/>
      <c r="DQ17" s="619">
        <v>4315892</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204543</v>
      </c>
      <c r="S18" s="611"/>
      <c r="T18" s="611"/>
      <c r="U18" s="611"/>
      <c r="V18" s="611"/>
      <c r="W18" s="611"/>
      <c r="X18" s="611"/>
      <c r="Y18" s="612"/>
      <c r="Z18" s="613">
        <v>0.3</v>
      </c>
      <c r="AA18" s="613"/>
      <c r="AB18" s="613"/>
      <c r="AC18" s="613"/>
      <c r="AD18" s="614">
        <v>204543</v>
      </c>
      <c r="AE18" s="614"/>
      <c r="AF18" s="614"/>
      <c r="AG18" s="614"/>
      <c r="AH18" s="614"/>
      <c r="AI18" s="614"/>
      <c r="AJ18" s="614"/>
      <c r="AK18" s="614"/>
      <c r="AL18" s="615">
        <v>0.7</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173859</v>
      </c>
      <c r="S19" s="611"/>
      <c r="T19" s="611"/>
      <c r="U19" s="611"/>
      <c r="V19" s="611"/>
      <c r="W19" s="611"/>
      <c r="X19" s="611"/>
      <c r="Y19" s="612"/>
      <c r="Z19" s="613">
        <v>0.3</v>
      </c>
      <c r="AA19" s="613"/>
      <c r="AB19" s="613"/>
      <c r="AC19" s="613"/>
      <c r="AD19" s="614">
        <v>173859</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1243560</v>
      </c>
      <c r="BH19" s="611"/>
      <c r="BI19" s="611"/>
      <c r="BJ19" s="611"/>
      <c r="BK19" s="611"/>
      <c r="BL19" s="611"/>
      <c r="BM19" s="611"/>
      <c r="BN19" s="612"/>
      <c r="BO19" s="613">
        <v>5.9</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30684</v>
      </c>
      <c r="S20" s="611"/>
      <c r="T20" s="611"/>
      <c r="U20" s="611"/>
      <c r="V20" s="611"/>
      <c r="W20" s="611"/>
      <c r="X20" s="611"/>
      <c r="Y20" s="612"/>
      <c r="Z20" s="613">
        <v>0</v>
      </c>
      <c r="AA20" s="613"/>
      <c r="AB20" s="613"/>
      <c r="AC20" s="613"/>
      <c r="AD20" s="614">
        <v>30684</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1243560</v>
      </c>
      <c r="BH20" s="611"/>
      <c r="BI20" s="611"/>
      <c r="BJ20" s="611"/>
      <c r="BK20" s="611"/>
      <c r="BL20" s="611"/>
      <c r="BM20" s="611"/>
      <c r="BN20" s="612"/>
      <c r="BO20" s="613">
        <v>5.9</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63226374</v>
      </c>
      <c r="CS20" s="611"/>
      <c r="CT20" s="611"/>
      <c r="CU20" s="611"/>
      <c r="CV20" s="611"/>
      <c r="CW20" s="611"/>
      <c r="CX20" s="611"/>
      <c r="CY20" s="612"/>
      <c r="CZ20" s="613">
        <v>100</v>
      </c>
      <c r="DA20" s="613"/>
      <c r="DB20" s="613"/>
      <c r="DC20" s="613"/>
      <c r="DD20" s="619">
        <v>4464626</v>
      </c>
      <c r="DE20" s="611"/>
      <c r="DF20" s="611"/>
      <c r="DG20" s="611"/>
      <c r="DH20" s="611"/>
      <c r="DI20" s="611"/>
      <c r="DJ20" s="611"/>
      <c r="DK20" s="611"/>
      <c r="DL20" s="611"/>
      <c r="DM20" s="611"/>
      <c r="DN20" s="611"/>
      <c r="DO20" s="611"/>
      <c r="DP20" s="612"/>
      <c r="DQ20" s="619">
        <v>43921963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4834244</v>
      </c>
      <c r="S21" s="611"/>
      <c r="T21" s="611"/>
      <c r="U21" s="611"/>
      <c r="V21" s="611"/>
      <c r="W21" s="611"/>
      <c r="X21" s="611"/>
      <c r="Y21" s="612"/>
      <c r="Z21" s="613">
        <v>7.2</v>
      </c>
      <c r="AA21" s="613"/>
      <c r="AB21" s="613"/>
      <c r="AC21" s="613"/>
      <c r="AD21" s="614">
        <v>4387458</v>
      </c>
      <c r="AE21" s="614"/>
      <c r="AF21" s="614"/>
      <c r="AG21" s="614"/>
      <c r="AH21" s="614"/>
      <c r="AI21" s="614"/>
      <c r="AJ21" s="614"/>
      <c r="AK21" s="614"/>
      <c r="AL21" s="615">
        <v>15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26635</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4387458</v>
      </c>
      <c r="S22" s="611"/>
      <c r="T22" s="611"/>
      <c r="U22" s="611"/>
      <c r="V22" s="611"/>
      <c r="W22" s="611"/>
      <c r="X22" s="611"/>
      <c r="Y22" s="612"/>
      <c r="Z22" s="613">
        <v>6.5</v>
      </c>
      <c r="AA22" s="613"/>
      <c r="AB22" s="613"/>
      <c r="AC22" s="613"/>
      <c r="AD22" s="614">
        <v>4387458</v>
      </c>
      <c r="AE22" s="614"/>
      <c r="AF22" s="614"/>
      <c r="AG22" s="614"/>
      <c r="AH22" s="614"/>
      <c r="AI22" s="614"/>
      <c r="AJ22" s="614"/>
      <c r="AK22" s="614"/>
      <c r="AL22" s="615">
        <v>15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446786</v>
      </c>
      <c r="S23" s="611"/>
      <c r="T23" s="611"/>
      <c r="U23" s="611"/>
      <c r="V23" s="611"/>
      <c r="W23" s="611"/>
      <c r="X23" s="611"/>
      <c r="Y23" s="612"/>
      <c r="Z23" s="613">
        <v>0.7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1216925</v>
      </c>
      <c r="BH23" s="611"/>
      <c r="BI23" s="611"/>
      <c r="BJ23" s="611"/>
      <c r="BK23" s="611"/>
      <c r="BL23" s="611"/>
      <c r="BM23" s="611"/>
      <c r="BN23" s="612"/>
      <c r="BO23" s="613">
        <v>5.8</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23729239</v>
      </c>
      <c r="CS24" s="600"/>
      <c r="CT24" s="600"/>
      <c r="CU24" s="600"/>
      <c r="CV24" s="600"/>
      <c r="CW24" s="600"/>
      <c r="CX24" s="600"/>
      <c r="CY24" s="601"/>
      <c r="CZ24" s="604">
        <v>37.5</v>
      </c>
      <c r="DA24" s="605"/>
      <c r="DB24" s="605"/>
      <c r="DC24" s="621"/>
      <c r="DD24" s="640">
        <v>14922672</v>
      </c>
      <c r="DE24" s="600"/>
      <c r="DF24" s="600"/>
      <c r="DG24" s="600"/>
      <c r="DH24" s="600"/>
      <c r="DI24" s="600"/>
      <c r="DJ24" s="600"/>
      <c r="DK24" s="601"/>
      <c r="DL24" s="640">
        <v>13770924</v>
      </c>
      <c r="DM24" s="600"/>
      <c r="DN24" s="600"/>
      <c r="DO24" s="600"/>
      <c r="DP24" s="600"/>
      <c r="DQ24" s="600"/>
      <c r="DR24" s="600"/>
      <c r="DS24" s="600"/>
      <c r="DT24" s="600"/>
      <c r="DU24" s="600"/>
      <c r="DV24" s="601"/>
      <c r="DW24" s="604">
        <v>46.5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30730608</v>
      </c>
      <c r="S25" s="611"/>
      <c r="T25" s="611"/>
      <c r="U25" s="611"/>
      <c r="V25" s="611"/>
      <c r="W25" s="611"/>
      <c r="X25" s="611"/>
      <c r="Y25" s="612"/>
      <c r="Z25" s="613">
        <v>45.8</v>
      </c>
      <c r="AA25" s="613"/>
      <c r="AB25" s="613"/>
      <c r="AC25" s="613"/>
      <c r="AD25" s="614">
        <v>28965616</v>
      </c>
      <c r="AE25" s="614"/>
      <c r="AF25" s="614"/>
      <c r="AG25" s="614"/>
      <c r="AH25" s="614"/>
      <c r="AI25" s="614"/>
      <c r="AJ25" s="614"/>
      <c r="AK25" s="614"/>
      <c r="AL25" s="615">
        <v>98.9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7229620</v>
      </c>
      <c r="CS25" s="643"/>
      <c r="CT25" s="643"/>
      <c r="CU25" s="643"/>
      <c r="CV25" s="643"/>
      <c r="CW25" s="643"/>
      <c r="CX25" s="643"/>
      <c r="CY25" s="644"/>
      <c r="CZ25" s="615">
        <v>11.4</v>
      </c>
      <c r="DA25" s="641"/>
      <c r="DB25" s="641"/>
      <c r="DC25" s="645"/>
      <c r="DD25" s="619">
        <v>6375796</v>
      </c>
      <c r="DE25" s="643"/>
      <c r="DF25" s="643"/>
      <c r="DG25" s="643"/>
      <c r="DH25" s="643"/>
      <c r="DI25" s="643"/>
      <c r="DJ25" s="643"/>
      <c r="DK25" s="644"/>
      <c r="DL25" s="619">
        <v>6361128</v>
      </c>
      <c r="DM25" s="643"/>
      <c r="DN25" s="643"/>
      <c r="DO25" s="643"/>
      <c r="DP25" s="643"/>
      <c r="DQ25" s="643"/>
      <c r="DR25" s="643"/>
      <c r="DS25" s="643"/>
      <c r="DT25" s="643"/>
      <c r="DU25" s="643"/>
      <c r="DV25" s="644"/>
      <c r="DW25" s="615">
        <v>21.5</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22639</v>
      </c>
      <c r="S26" s="611"/>
      <c r="T26" s="611"/>
      <c r="U26" s="611"/>
      <c r="V26" s="611"/>
      <c r="W26" s="611"/>
      <c r="X26" s="611"/>
      <c r="Y26" s="612"/>
      <c r="Z26" s="613">
        <v>0</v>
      </c>
      <c r="AA26" s="613"/>
      <c r="AB26" s="613"/>
      <c r="AC26" s="613"/>
      <c r="AD26" s="614">
        <v>22639</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5016754</v>
      </c>
      <c r="CS26" s="611"/>
      <c r="CT26" s="611"/>
      <c r="CU26" s="611"/>
      <c r="CV26" s="611"/>
      <c r="CW26" s="611"/>
      <c r="CX26" s="611"/>
      <c r="CY26" s="612"/>
      <c r="CZ26" s="615">
        <v>7.9</v>
      </c>
      <c r="DA26" s="641"/>
      <c r="DB26" s="641"/>
      <c r="DC26" s="645"/>
      <c r="DD26" s="619">
        <v>4459619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219205</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21071409</v>
      </c>
      <c r="BH27" s="611"/>
      <c r="BI27" s="611"/>
      <c r="BJ27" s="611"/>
      <c r="BK27" s="611"/>
      <c r="BL27" s="611"/>
      <c r="BM27" s="611"/>
      <c r="BN27" s="612"/>
      <c r="BO27" s="613">
        <v>100</v>
      </c>
      <c r="BP27" s="613"/>
      <c r="BQ27" s="613"/>
      <c r="BR27" s="613"/>
      <c r="BS27" s="614">
        <v>101281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12164807</v>
      </c>
      <c r="CS27" s="643"/>
      <c r="CT27" s="643"/>
      <c r="CU27" s="643"/>
      <c r="CV27" s="643"/>
      <c r="CW27" s="643"/>
      <c r="CX27" s="643"/>
      <c r="CY27" s="644"/>
      <c r="CZ27" s="615">
        <v>19.2</v>
      </c>
      <c r="DA27" s="641"/>
      <c r="DB27" s="641"/>
      <c r="DC27" s="645"/>
      <c r="DD27" s="619">
        <v>4230984</v>
      </c>
      <c r="DE27" s="643"/>
      <c r="DF27" s="643"/>
      <c r="DG27" s="643"/>
      <c r="DH27" s="643"/>
      <c r="DI27" s="643"/>
      <c r="DJ27" s="643"/>
      <c r="DK27" s="644"/>
      <c r="DL27" s="619">
        <v>3093904</v>
      </c>
      <c r="DM27" s="643"/>
      <c r="DN27" s="643"/>
      <c r="DO27" s="643"/>
      <c r="DP27" s="643"/>
      <c r="DQ27" s="643"/>
      <c r="DR27" s="643"/>
      <c r="DS27" s="643"/>
      <c r="DT27" s="643"/>
      <c r="DU27" s="643"/>
      <c r="DV27" s="644"/>
      <c r="DW27" s="615">
        <v>10.5</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567183</v>
      </c>
      <c r="S28" s="611"/>
      <c r="T28" s="611"/>
      <c r="U28" s="611"/>
      <c r="V28" s="611"/>
      <c r="W28" s="611"/>
      <c r="X28" s="611"/>
      <c r="Y28" s="612"/>
      <c r="Z28" s="613">
        <v>0.8</v>
      </c>
      <c r="AA28" s="613"/>
      <c r="AB28" s="613"/>
      <c r="AC28" s="613"/>
      <c r="AD28" s="614">
        <v>79460</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4334812</v>
      </c>
      <c r="CS28" s="611"/>
      <c r="CT28" s="611"/>
      <c r="CU28" s="611"/>
      <c r="CV28" s="611"/>
      <c r="CW28" s="611"/>
      <c r="CX28" s="611"/>
      <c r="CY28" s="612"/>
      <c r="CZ28" s="615">
        <v>6.9</v>
      </c>
      <c r="DA28" s="641"/>
      <c r="DB28" s="641"/>
      <c r="DC28" s="645"/>
      <c r="DD28" s="619">
        <v>4315892</v>
      </c>
      <c r="DE28" s="611"/>
      <c r="DF28" s="611"/>
      <c r="DG28" s="611"/>
      <c r="DH28" s="611"/>
      <c r="DI28" s="611"/>
      <c r="DJ28" s="611"/>
      <c r="DK28" s="612"/>
      <c r="DL28" s="619">
        <v>4315892</v>
      </c>
      <c r="DM28" s="611"/>
      <c r="DN28" s="611"/>
      <c r="DO28" s="611"/>
      <c r="DP28" s="611"/>
      <c r="DQ28" s="611"/>
      <c r="DR28" s="611"/>
      <c r="DS28" s="611"/>
      <c r="DT28" s="611"/>
      <c r="DU28" s="611"/>
      <c r="DV28" s="612"/>
      <c r="DW28" s="615">
        <v>14.6</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568292</v>
      </c>
      <c r="S29" s="611"/>
      <c r="T29" s="611"/>
      <c r="U29" s="611"/>
      <c r="V29" s="611"/>
      <c r="W29" s="611"/>
      <c r="X29" s="611"/>
      <c r="Y29" s="612"/>
      <c r="Z29" s="613">
        <v>0.8</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4334812</v>
      </c>
      <c r="CS29" s="643"/>
      <c r="CT29" s="643"/>
      <c r="CU29" s="643"/>
      <c r="CV29" s="643"/>
      <c r="CW29" s="643"/>
      <c r="CX29" s="643"/>
      <c r="CY29" s="644"/>
      <c r="CZ29" s="615">
        <v>6.9</v>
      </c>
      <c r="DA29" s="641"/>
      <c r="DB29" s="641"/>
      <c r="DC29" s="645"/>
      <c r="DD29" s="619">
        <v>4315892</v>
      </c>
      <c r="DE29" s="643"/>
      <c r="DF29" s="643"/>
      <c r="DG29" s="643"/>
      <c r="DH29" s="643"/>
      <c r="DI29" s="643"/>
      <c r="DJ29" s="643"/>
      <c r="DK29" s="644"/>
      <c r="DL29" s="619">
        <v>4315892</v>
      </c>
      <c r="DM29" s="643"/>
      <c r="DN29" s="643"/>
      <c r="DO29" s="643"/>
      <c r="DP29" s="643"/>
      <c r="DQ29" s="643"/>
      <c r="DR29" s="643"/>
      <c r="DS29" s="643"/>
      <c r="DT29" s="643"/>
      <c r="DU29" s="643"/>
      <c r="DV29" s="644"/>
      <c r="DW29" s="615">
        <v>14.6</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9049934</v>
      </c>
      <c r="S30" s="611"/>
      <c r="T30" s="611"/>
      <c r="U30" s="611"/>
      <c r="V30" s="611"/>
      <c r="W30" s="611"/>
      <c r="X30" s="611"/>
      <c r="Y30" s="612"/>
      <c r="Z30" s="613">
        <v>13.5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4195930</v>
      </c>
      <c r="CS30" s="611"/>
      <c r="CT30" s="611"/>
      <c r="CU30" s="611"/>
      <c r="CV30" s="611"/>
      <c r="CW30" s="611"/>
      <c r="CX30" s="611"/>
      <c r="CY30" s="612"/>
      <c r="CZ30" s="615">
        <v>6.6</v>
      </c>
      <c r="DA30" s="641"/>
      <c r="DB30" s="641"/>
      <c r="DC30" s="645"/>
      <c r="DD30" s="619">
        <v>4177460</v>
      </c>
      <c r="DE30" s="611"/>
      <c r="DF30" s="611"/>
      <c r="DG30" s="611"/>
      <c r="DH30" s="611"/>
      <c r="DI30" s="611"/>
      <c r="DJ30" s="611"/>
      <c r="DK30" s="612"/>
      <c r="DL30" s="619">
        <v>4177460</v>
      </c>
      <c r="DM30" s="611"/>
      <c r="DN30" s="611"/>
      <c r="DO30" s="611"/>
      <c r="DP30" s="611"/>
      <c r="DQ30" s="611"/>
      <c r="DR30" s="611"/>
      <c r="DS30" s="611"/>
      <c r="DT30" s="611"/>
      <c r="DU30" s="611"/>
      <c r="DV30" s="612"/>
      <c r="DW30" s="615">
        <v>14.1</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v>61926</v>
      </c>
      <c r="S31" s="611"/>
      <c r="T31" s="611"/>
      <c r="U31" s="611"/>
      <c r="V31" s="611"/>
      <c r="W31" s="611"/>
      <c r="X31" s="611"/>
      <c r="Y31" s="612"/>
      <c r="Z31" s="613">
        <v>0.1</v>
      </c>
      <c r="AA31" s="613"/>
      <c r="AB31" s="613"/>
      <c r="AC31" s="613"/>
      <c r="AD31" s="614">
        <v>61926</v>
      </c>
      <c r="AE31" s="614"/>
      <c r="AF31" s="614"/>
      <c r="AG31" s="614"/>
      <c r="AH31" s="614"/>
      <c r="AI31" s="614"/>
      <c r="AJ31" s="614"/>
      <c r="AK31" s="614"/>
      <c r="AL31" s="615">
        <v>0.2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98.6</v>
      </c>
      <c r="BN31" s="654"/>
      <c r="BO31" s="654"/>
      <c r="BP31" s="654"/>
      <c r="BQ31" s="655"/>
      <c r="BR31" s="666">
        <v>99.4</v>
      </c>
      <c r="BS31" s="654"/>
      <c r="BT31" s="654"/>
      <c r="BU31" s="654"/>
      <c r="BV31" s="654"/>
      <c r="BW31" s="654"/>
      <c r="BX31" s="605">
        <v>98.3</v>
      </c>
      <c r="BY31" s="654"/>
      <c r="BZ31" s="654"/>
      <c r="CA31" s="654"/>
      <c r="CB31" s="655"/>
      <c r="CD31" s="648"/>
      <c r="CE31" s="649"/>
      <c r="CF31" s="607" t="s">
        <v>300</v>
      </c>
      <c r="CG31" s="608"/>
      <c r="CH31" s="608"/>
      <c r="CI31" s="608"/>
      <c r="CJ31" s="608"/>
      <c r="CK31" s="608"/>
      <c r="CL31" s="608"/>
      <c r="CM31" s="608"/>
      <c r="CN31" s="608"/>
      <c r="CO31" s="608"/>
      <c r="CP31" s="608"/>
      <c r="CQ31" s="609"/>
      <c r="CR31" s="610">
        <v>138882</v>
      </c>
      <c r="CS31" s="643"/>
      <c r="CT31" s="643"/>
      <c r="CU31" s="643"/>
      <c r="CV31" s="643"/>
      <c r="CW31" s="643"/>
      <c r="CX31" s="643"/>
      <c r="CY31" s="644"/>
      <c r="CZ31" s="615">
        <v>0.2</v>
      </c>
      <c r="DA31" s="641"/>
      <c r="DB31" s="641"/>
      <c r="DC31" s="645"/>
      <c r="DD31" s="619">
        <v>138432</v>
      </c>
      <c r="DE31" s="643"/>
      <c r="DF31" s="643"/>
      <c r="DG31" s="643"/>
      <c r="DH31" s="643"/>
      <c r="DI31" s="643"/>
      <c r="DJ31" s="643"/>
      <c r="DK31" s="644"/>
      <c r="DL31" s="619">
        <v>138432</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3511316</v>
      </c>
      <c r="S32" s="611"/>
      <c r="T32" s="611"/>
      <c r="U32" s="611"/>
      <c r="V32" s="611"/>
      <c r="W32" s="611"/>
      <c r="X32" s="611"/>
      <c r="Y32" s="612"/>
      <c r="Z32" s="613">
        <v>5.2</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99.3</v>
      </c>
      <c r="BH32" s="643"/>
      <c r="BI32" s="643"/>
      <c r="BJ32" s="643"/>
      <c r="BK32" s="643"/>
      <c r="BL32" s="643"/>
      <c r="BM32" s="616">
        <v>98.1</v>
      </c>
      <c r="BN32" s="643"/>
      <c r="BO32" s="643"/>
      <c r="BP32" s="643"/>
      <c r="BQ32" s="665"/>
      <c r="BR32" s="667">
        <v>99.1</v>
      </c>
      <c r="BS32" s="643"/>
      <c r="BT32" s="643"/>
      <c r="BU32" s="643"/>
      <c r="BV32" s="643"/>
      <c r="BW32" s="643"/>
      <c r="BX32" s="616">
        <v>97.7</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122239</v>
      </c>
      <c r="S33" s="611"/>
      <c r="T33" s="611"/>
      <c r="U33" s="611"/>
      <c r="V33" s="611"/>
      <c r="W33" s="611"/>
      <c r="X33" s="611"/>
      <c r="Y33" s="612"/>
      <c r="Z33" s="613">
        <v>0.2</v>
      </c>
      <c r="AA33" s="613"/>
      <c r="AB33" s="613"/>
      <c r="AC33" s="613"/>
      <c r="AD33" s="614">
        <v>37487</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99.7</v>
      </c>
      <c r="BH33" s="669"/>
      <c r="BI33" s="669"/>
      <c r="BJ33" s="669"/>
      <c r="BK33" s="669"/>
      <c r="BL33" s="669"/>
      <c r="BM33" s="670">
        <v>98.9</v>
      </c>
      <c r="BN33" s="669"/>
      <c r="BO33" s="669"/>
      <c r="BP33" s="669"/>
      <c r="BQ33" s="671"/>
      <c r="BR33" s="668">
        <v>99.6</v>
      </c>
      <c r="BS33" s="669"/>
      <c r="BT33" s="669"/>
      <c r="BU33" s="669"/>
      <c r="BV33" s="669"/>
      <c r="BW33" s="669"/>
      <c r="BX33" s="670">
        <v>98.7</v>
      </c>
      <c r="BY33" s="669"/>
      <c r="BZ33" s="669"/>
      <c r="CA33" s="669"/>
      <c r="CB33" s="671"/>
      <c r="CD33" s="607" t="s">
        <v>307</v>
      </c>
      <c r="CE33" s="608"/>
      <c r="CF33" s="608"/>
      <c r="CG33" s="608"/>
      <c r="CH33" s="608"/>
      <c r="CI33" s="608"/>
      <c r="CJ33" s="608"/>
      <c r="CK33" s="608"/>
      <c r="CL33" s="608"/>
      <c r="CM33" s="608"/>
      <c r="CN33" s="608"/>
      <c r="CO33" s="608"/>
      <c r="CP33" s="608"/>
      <c r="CQ33" s="609"/>
      <c r="CR33" s="610">
        <v>35025301</v>
      </c>
      <c r="CS33" s="643"/>
      <c r="CT33" s="643"/>
      <c r="CU33" s="643"/>
      <c r="CV33" s="643"/>
      <c r="CW33" s="643"/>
      <c r="CX33" s="643"/>
      <c r="CY33" s="644"/>
      <c r="CZ33" s="615">
        <v>55.4</v>
      </c>
      <c r="DA33" s="641"/>
      <c r="DB33" s="641"/>
      <c r="DC33" s="645"/>
      <c r="DD33" s="619">
        <v>28119500</v>
      </c>
      <c r="DE33" s="643"/>
      <c r="DF33" s="643"/>
      <c r="DG33" s="643"/>
      <c r="DH33" s="643"/>
      <c r="DI33" s="643"/>
      <c r="DJ33" s="643"/>
      <c r="DK33" s="644"/>
      <c r="DL33" s="619">
        <v>13611020</v>
      </c>
      <c r="DM33" s="643"/>
      <c r="DN33" s="643"/>
      <c r="DO33" s="643"/>
      <c r="DP33" s="643"/>
      <c r="DQ33" s="643"/>
      <c r="DR33" s="643"/>
      <c r="DS33" s="643"/>
      <c r="DT33" s="643"/>
      <c r="DU33" s="643"/>
      <c r="DV33" s="644"/>
      <c r="DW33" s="615">
        <v>46</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10712081</v>
      </c>
      <c r="S34" s="611"/>
      <c r="T34" s="611"/>
      <c r="U34" s="611"/>
      <c r="V34" s="611"/>
      <c r="W34" s="611"/>
      <c r="X34" s="611"/>
      <c r="Y34" s="612"/>
      <c r="Z34" s="613">
        <v>16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12483068</v>
      </c>
      <c r="CS34" s="611"/>
      <c r="CT34" s="611"/>
      <c r="CU34" s="611"/>
      <c r="CV34" s="611"/>
      <c r="CW34" s="611"/>
      <c r="CX34" s="611"/>
      <c r="CY34" s="612"/>
      <c r="CZ34" s="615">
        <v>19.7</v>
      </c>
      <c r="DA34" s="641"/>
      <c r="DB34" s="641"/>
      <c r="DC34" s="645"/>
      <c r="DD34" s="619">
        <v>10235830</v>
      </c>
      <c r="DE34" s="611"/>
      <c r="DF34" s="611"/>
      <c r="DG34" s="611"/>
      <c r="DH34" s="611"/>
      <c r="DI34" s="611"/>
      <c r="DJ34" s="611"/>
      <c r="DK34" s="612"/>
      <c r="DL34" s="619">
        <v>4463350</v>
      </c>
      <c r="DM34" s="611"/>
      <c r="DN34" s="611"/>
      <c r="DO34" s="611"/>
      <c r="DP34" s="611"/>
      <c r="DQ34" s="611"/>
      <c r="DR34" s="611"/>
      <c r="DS34" s="611"/>
      <c r="DT34" s="611"/>
      <c r="DU34" s="611"/>
      <c r="DV34" s="612"/>
      <c r="DW34" s="615">
        <v>15.1</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4843530</v>
      </c>
      <c r="S35" s="611"/>
      <c r="T35" s="611"/>
      <c r="U35" s="611"/>
      <c r="V35" s="611"/>
      <c r="W35" s="611"/>
      <c r="X35" s="611"/>
      <c r="Y35" s="612"/>
      <c r="Z35" s="613">
        <v>7.2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755970</v>
      </c>
      <c r="CS35" s="643"/>
      <c r="CT35" s="643"/>
      <c r="CU35" s="643"/>
      <c r="CV35" s="643"/>
      <c r="CW35" s="643"/>
      <c r="CX35" s="643"/>
      <c r="CY35" s="644"/>
      <c r="CZ35" s="615">
        <v>1.2</v>
      </c>
      <c r="DA35" s="641"/>
      <c r="DB35" s="641"/>
      <c r="DC35" s="645"/>
      <c r="DD35" s="619">
        <v>546249</v>
      </c>
      <c r="DE35" s="643"/>
      <c r="DF35" s="643"/>
      <c r="DG35" s="643"/>
      <c r="DH35" s="643"/>
      <c r="DI35" s="643"/>
      <c r="DJ35" s="643"/>
      <c r="DK35" s="644"/>
      <c r="DL35" s="619">
        <v>536383</v>
      </c>
      <c r="DM35" s="643"/>
      <c r="DN35" s="643"/>
      <c r="DO35" s="643"/>
      <c r="DP35" s="643"/>
      <c r="DQ35" s="643"/>
      <c r="DR35" s="643"/>
      <c r="DS35" s="643"/>
      <c r="DT35" s="643"/>
      <c r="DU35" s="643"/>
      <c r="DV35" s="644"/>
      <c r="DW35" s="615">
        <v>1.8</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2032289</v>
      </c>
      <c r="S36" s="611"/>
      <c r="T36" s="611"/>
      <c r="U36" s="611"/>
      <c r="V36" s="611"/>
      <c r="W36" s="611"/>
      <c r="X36" s="611"/>
      <c r="Y36" s="612"/>
      <c r="Z36" s="613">
        <v>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8101723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132352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9649682</v>
      </c>
      <c r="CS36" s="611"/>
      <c r="CT36" s="611"/>
      <c r="CU36" s="611"/>
      <c r="CV36" s="611"/>
      <c r="CW36" s="611"/>
      <c r="CX36" s="611"/>
      <c r="CY36" s="612"/>
      <c r="CZ36" s="615">
        <v>15.3</v>
      </c>
      <c r="DA36" s="641"/>
      <c r="DB36" s="641"/>
      <c r="DC36" s="645"/>
      <c r="DD36" s="619">
        <v>7250220</v>
      </c>
      <c r="DE36" s="611"/>
      <c r="DF36" s="611"/>
      <c r="DG36" s="611"/>
      <c r="DH36" s="611"/>
      <c r="DI36" s="611"/>
      <c r="DJ36" s="611"/>
      <c r="DK36" s="612"/>
      <c r="DL36" s="619">
        <v>4612527</v>
      </c>
      <c r="DM36" s="611"/>
      <c r="DN36" s="611"/>
      <c r="DO36" s="611"/>
      <c r="DP36" s="611"/>
      <c r="DQ36" s="611"/>
      <c r="DR36" s="611"/>
      <c r="DS36" s="611"/>
      <c r="DT36" s="611"/>
      <c r="DU36" s="611"/>
      <c r="DV36" s="612"/>
      <c r="DW36" s="615">
        <v>15.6</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2170881</v>
      </c>
      <c r="S37" s="611"/>
      <c r="T37" s="611"/>
      <c r="U37" s="611"/>
      <c r="V37" s="611"/>
      <c r="W37" s="611"/>
      <c r="X37" s="611"/>
      <c r="Y37" s="612"/>
      <c r="Z37" s="613">
        <v>3.2</v>
      </c>
      <c r="AA37" s="613"/>
      <c r="AB37" s="613"/>
      <c r="AC37" s="613"/>
      <c r="AD37" s="614">
        <v>130997</v>
      </c>
      <c r="AE37" s="614"/>
      <c r="AF37" s="614"/>
      <c r="AG37" s="614"/>
      <c r="AH37" s="614"/>
      <c r="AI37" s="614"/>
      <c r="AJ37" s="614"/>
      <c r="AK37" s="614"/>
      <c r="AL37" s="615">
        <v>0.4</v>
      </c>
      <c r="AM37" s="616"/>
      <c r="AN37" s="616"/>
      <c r="AO37" s="617"/>
      <c r="AQ37" s="673" t="s">
        <v>319</v>
      </c>
      <c r="AR37" s="674"/>
      <c r="AS37" s="674"/>
      <c r="AT37" s="674"/>
      <c r="AU37" s="674"/>
      <c r="AV37" s="674"/>
      <c r="AW37" s="674"/>
      <c r="AX37" s="674"/>
      <c r="AY37" s="675"/>
      <c r="AZ37" s="610">
        <v>1763610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132352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3872249</v>
      </c>
      <c r="CS37" s="643"/>
      <c r="CT37" s="643"/>
      <c r="CU37" s="643"/>
      <c r="CV37" s="643"/>
      <c r="CW37" s="643"/>
      <c r="CX37" s="643"/>
      <c r="CY37" s="644"/>
      <c r="CZ37" s="615">
        <v>6.1</v>
      </c>
      <c r="DA37" s="641"/>
      <c r="DB37" s="641"/>
      <c r="DC37" s="645"/>
      <c r="DD37" s="619">
        <v>2916290</v>
      </c>
      <c r="DE37" s="643"/>
      <c r="DF37" s="643"/>
      <c r="DG37" s="643"/>
      <c r="DH37" s="643"/>
      <c r="DI37" s="643"/>
      <c r="DJ37" s="643"/>
      <c r="DK37" s="644"/>
      <c r="DL37" s="619">
        <v>2717428</v>
      </c>
      <c r="DM37" s="643"/>
      <c r="DN37" s="643"/>
      <c r="DO37" s="643"/>
      <c r="DP37" s="643"/>
      <c r="DQ37" s="643"/>
      <c r="DR37" s="643"/>
      <c r="DS37" s="643"/>
      <c r="DT37" s="643"/>
      <c r="DU37" s="643"/>
      <c r="DV37" s="644"/>
      <c r="DW37" s="615">
        <v>9.1999999999999993</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2468422</v>
      </c>
      <c r="S38" s="611"/>
      <c r="T38" s="611"/>
      <c r="U38" s="611"/>
      <c r="V38" s="611"/>
      <c r="W38" s="611"/>
      <c r="X38" s="611"/>
      <c r="Y38" s="612"/>
      <c r="Z38" s="613">
        <v>3.7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1307946</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16653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5019496</v>
      </c>
      <c r="CS38" s="611"/>
      <c r="CT38" s="611"/>
      <c r="CU38" s="611"/>
      <c r="CV38" s="611"/>
      <c r="CW38" s="611"/>
      <c r="CX38" s="611"/>
      <c r="CY38" s="612"/>
      <c r="CZ38" s="615">
        <v>7.9</v>
      </c>
      <c r="DA38" s="641"/>
      <c r="DB38" s="641"/>
      <c r="DC38" s="645"/>
      <c r="DD38" s="619">
        <v>4063670</v>
      </c>
      <c r="DE38" s="611"/>
      <c r="DF38" s="611"/>
      <c r="DG38" s="611"/>
      <c r="DH38" s="611"/>
      <c r="DI38" s="611"/>
      <c r="DJ38" s="611"/>
      <c r="DK38" s="612"/>
      <c r="DL38" s="619">
        <v>3998760</v>
      </c>
      <c r="DM38" s="611"/>
      <c r="DN38" s="611"/>
      <c r="DO38" s="611"/>
      <c r="DP38" s="611"/>
      <c r="DQ38" s="611"/>
      <c r="DR38" s="611"/>
      <c r="DS38" s="611"/>
      <c r="DT38" s="611"/>
      <c r="DU38" s="611"/>
      <c r="DV38" s="612"/>
      <c r="DW38" s="615">
        <v>13.5</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133214</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24525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6078154</v>
      </c>
      <c r="CS39" s="643"/>
      <c r="CT39" s="643"/>
      <c r="CU39" s="643"/>
      <c r="CV39" s="643"/>
      <c r="CW39" s="643"/>
      <c r="CX39" s="643"/>
      <c r="CY39" s="644"/>
      <c r="CZ39" s="615">
        <v>9.6</v>
      </c>
      <c r="DA39" s="641"/>
      <c r="DB39" s="641"/>
      <c r="DC39" s="645"/>
      <c r="DD39" s="619">
        <v>6023531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306522</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10671</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1038931</v>
      </c>
      <c r="CS40" s="611"/>
      <c r="CT40" s="611"/>
      <c r="CU40" s="611"/>
      <c r="CV40" s="611"/>
      <c r="CW40" s="611"/>
      <c r="CX40" s="611"/>
      <c r="CY40" s="612"/>
      <c r="CZ40" s="615">
        <v>1.6</v>
      </c>
      <c r="DA40" s="641"/>
      <c r="DB40" s="641"/>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67080545</v>
      </c>
      <c r="S41" s="683"/>
      <c r="T41" s="683"/>
      <c r="U41" s="683"/>
      <c r="V41" s="683"/>
      <c r="W41" s="683"/>
      <c r="X41" s="683"/>
      <c r="Y41" s="687"/>
      <c r="Z41" s="688">
        <v>100</v>
      </c>
      <c r="AA41" s="688"/>
      <c r="AB41" s="688"/>
      <c r="AC41" s="688"/>
      <c r="AD41" s="689">
        <v>29298125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866864</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4019418</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360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4471834</v>
      </c>
      <c r="CS42" s="643"/>
      <c r="CT42" s="643"/>
      <c r="CU42" s="643"/>
      <c r="CV42" s="643"/>
      <c r="CW42" s="643"/>
      <c r="CX42" s="643"/>
      <c r="CY42" s="644"/>
      <c r="CZ42" s="615">
        <v>7.1</v>
      </c>
      <c r="DA42" s="641"/>
      <c r="DB42" s="641"/>
      <c r="DC42" s="645"/>
      <c r="DD42" s="619">
        <v>879791</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393722</v>
      </c>
      <c r="CS43" s="643"/>
      <c r="CT43" s="643"/>
      <c r="CU43" s="643"/>
      <c r="CV43" s="643"/>
      <c r="CW43" s="643"/>
      <c r="CX43" s="643"/>
      <c r="CY43" s="644"/>
      <c r="CZ43" s="615">
        <v>0.6</v>
      </c>
      <c r="DA43" s="641"/>
      <c r="DB43" s="641"/>
      <c r="DC43" s="645"/>
      <c r="DD43" s="619">
        <v>393722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4464626</v>
      </c>
      <c r="CS44" s="611"/>
      <c r="CT44" s="611"/>
      <c r="CU44" s="611"/>
      <c r="CV44" s="611"/>
      <c r="CW44" s="611"/>
      <c r="CX44" s="611"/>
      <c r="CY44" s="612"/>
      <c r="CZ44" s="615">
        <v>7.1</v>
      </c>
      <c r="DA44" s="616"/>
      <c r="DB44" s="616"/>
      <c r="DC44" s="622"/>
      <c r="DD44" s="619">
        <v>879791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1786910</v>
      </c>
      <c r="CS45" s="643"/>
      <c r="CT45" s="643"/>
      <c r="CU45" s="643"/>
      <c r="CV45" s="643"/>
      <c r="CW45" s="643"/>
      <c r="CX45" s="643"/>
      <c r="CY45" s="644"/>
      <c r="CZ45" s="615">
        <v>2.8</v>
      </c>
      <c r="DA45" s="641"/>
      <c r="DB45" s="641"/>
      <c r="DC45" s="645"/>
      <c r="DD45" s="619">
        <v>193864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2427712</v>
      </c>
      <c r="CS46" s="611"/>
      <c r="CT46" s="611"/>
      <c r="CU46" s="611"/>
      <c r="CV46" s="611"/>
      <c r="CW46" s="611"/>
      <c r="CX46" s="611"/>
      <c r="CY46" s="612"/>
      <c r="CZ46" s="615">
        <v>3.8</v>
      </c>
      <c r="DA46" s="616"/>
      <c r="DB46" s="616"/>
      <c r="DC46" s="622"/>
      <c r="DD46" s="619">
        <v>645806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7208</v>
      </c>
      <c r="CS47" s="643"/>
      <c r="CT47" s="643"/>
      <c r="CU47" s="643"/>
      <c r="CV47" s="643"/>
      <c r="CW47" s="643"/>
      <c r="CX47" s="643"/>
      <c r="CY47" s="644"/>
      <c r="CZ47" s="615">
        <v>0</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63226374</v>
      </c>
      <c r="CS49" s="669"/>
      <c r="CT49" s="669"/>
      <c r="CU49" s="669"/>
      <c r="CV49" s="669"/>
      <c r="CW49" s="669"/>
      <c r="CX49" s="669"/>
      <c r="CY49" s="698"/>
      <c r="CZ49" s="690">
        <v>100</v>
      </c>
      <c r="DA49" s="699"/>
      <c r="DB49" s="699"/>
      <c r="DC49" s="700"/>
      <c r="DD49" s="701">
        <v>43921963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ArsPOHozqCIdMj9kk3/PN9/E7wDPr2ahHh6XZucxacSXSpifQCYkB9YxFjESWHRrb1Dl4L7aVaD1kPLwnYy+fw==" saltValue="fNg/1kU4v0lJ02zRNWptm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66118</v>
      </c>
      <c r="R7" s="740"/>
      <c r="S7" s="740"/>
      <c r="T7" s="740"/>
      <c r="U7" s="740"/>
      <c r="V7" s="740">
        <v>62389</v>
      </c>
      <c r="W7" s="740"/>
      <c r="X7" s="740"/>
      <c r="Y7" s="740"/>
      <c r="Z7" s="740"/>
      <c r="AA7" s="740">
        <f>Q7-V7</f>
        <v>3729</v>
      </c>
      <c r="AB7" s="740"/>
      <c r="AC7" s="740"/>
      <c r="AD7" s="740"/>
      <c r="AE7" s="741"/>
      <c r="AF7" s="742">
        <v>3258</v>
      </c>
      <c r="AG7" s="743"/>
      <c r="AH7" s="743"/>
      <c r="AI7" s="743"/>
      <c r="AJ7" s="744"/>
      <c r="AK7" s="745">
        <v>4833</v>
      </c>
      <c r="AL7" s="746"/>
      <c r="AM7" s="746"/>
      <c r="AN7" s="746"/>
      <c r="AO7" s="746"/>
      <c r="AP7" s="746">
        <v>49675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566</v>
      </c>
      <c r="BT7" s="734"/>
      <c r="BU7" s="734"/>
      <c r="BV7" s="734"/>
      <c r="BW7" s="734"/>
      <c r="BX7" s="734"/>
      <c r="BY7" s="734"/>
      <c r="BZ7" s="734"/>
      <c r="CA7" s="734"/>
      <c r="CB7" s="734"/>
      <c r="CC7" s="734"/>
      <c r="CD7" s="734"/>
      <c r="CE7" s="734"/>
      <c r="CF7" s="734"/>
      <c r="CG7" s="749"/>
      <c r="CH7" s="730">
        <v>-18</v>
      </c>
      <c r="CI7" s="731"/>
      <c r="CJ7" s="731"/>
      <c r="CK7" s="731"/>
      <c r="CL7" s="732"/>
      <c r="CM7" s="730">
        <v>371</v>
      </c>
      <c r="CN7" s="731"/>
      <c r="CO7" s="731"/>
      <c r="CP7" s="731"/>
      <c r="CQ7" s="732"/>
      <c r="CR7" s="730">
        <v>135</v>
      </c>
      <c r="CS7" s="731"/>
      <c r="CT7" s="731"/>
      <c r="CU7" s="731"/>
      <c r="CV7" s="732"/>
      <c r="CW7" s="730">
        <v>25</v>
      </c>
      <c r="CX7" s="731"/>
      <c r="CY7" s="731"/>
      <c r="CZ7" s="731"/>
      <c r="DA7" s="732"/>
      <c r="DB7" s="730" t="s">
        <v>553</v>
      </c>
      <c r="DC7" s="731"/>
      <c r="DD7" s="731"/>
      <c r="DE7" s="731"/>
      <c r="DF7" s="732"/>
      <c r="DG7" s="730" t="s">
        <v>553</v>
      </c>
      <c r="DH7" s="731"/>
      <c r="DI7" s="731"/>
      <c r="DJ7" s="731"/>
      <c r="DK7" s="732"/>
      <c r="DL7" s="730" t="s">
        <v>553</v>
      </c>
      <c r="DM7" s="731"/>
      <c r="DN7" s="731"/>
      <c r="DO7" s="731"/>
      <c r="DP7" s="732"/>
      <c r="DQ7" s="730" t="s">
        <v>553</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588</v>
      </c>
      <c r="R8" s="771"/>
      <c r="S8" s="771"/>
      <c r="T8" s="771"/>
      <c r="U8" s="771"/>
      <c r="V8" s="771">
        <v>493</v>
      </c>
      <c r="W8" s="771"/>
      <c r="X8" s="771"/>
      <c r="Y8" s="771"/>
      <c r="Z8" s="771"/>
      <c r="AA8" s="771">
        <f t="shared" ref="AA8:AA10" si="0">Q8-V8</f>
        <v>95</v>
      </c>
      <c r="AB8" s="771"/>
      <c r="AC8" s="771"/>
      <c r="AD8" s="771"/>
      <c r="AE8" s="772"/>
      <c r="AF8" s="773">
        <v>95</v>
      </c>
      <c r="AG8" s="774"/>
      <c r="AH8" s="774"/>
      <c r="AI8" s="774"/>
      <c r="AJ8" s="775"/>
      <c r="AK8" s="756" t="s">
        <v>553</v>
      </c>
      <c r="AL8" s="757"/>
      <c r="AM8" s="757"/>
      <c r="AN8" s="757"/>
      <c r="AO8" s="757"/>
      <c r="AP8" s="757" t="s">
        <v>553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567</v>
      </c>
      <c r="BT8" s="761"/>
      <c r="BU8" s="761"/>
      <c r="BV8" s="761"/>
      <c r="BW8" s="761"/>
      <c r="BX8" s="761"/>
      <c r="BY8" s="761"/>
      <c r="BZ8" s="761"/>
      <c r="CA8" s="761"/>
      <c r="CB8" s="761"/>
      <c r="CC8" s="761"/>
      <c r="CD8" s="761"/>
      <c r="CE8" s="761"/>
      <c r="CF8" s="761"/>
      <c r="CG8" s="762"/>
      <c r="CH8" s="763">
        <v>0</v>
      </c>
      <c r="CI8" s="764"/>
      <c r="CJ8" s="764"/>
      <c r="CK8" s="764"/>
      <c r="CL8" s="765"/>
      <c r="CM8" s="763">
        <v>42</v>
      </c>
      <c r="CN8" s="764"/>
      <c r="CO8" s="764"/>
      <c r="CP8" s="764"/>
      <c r="CQ8" s="765"/>
      <c r="CR8" s="763">
        <v>3</v>
      </c>
      <c r="CS8" s="764"/>
      <c r="CT8" s="764"/>
      <c r="CU8" s="764"/>
      <c r="CV8" s="765"/>
      <c r="CW8" s="763">
        <v>0</v>
      </c>
      <c r="CX8" s="764"/>
      <c r="CY8" s="764"/>
      <c r="CZ8" s="764"/>
      <c r="DA8" s="765"/>
      <c r="DB8" s="763" t="s">
        <v>553</v>
      </c>
      <c r="DC8" s="764"/>
      <c r="DD8" s="764"/>
      <c r="DE8" s="764"/>
      <c r="DF8" s="765"/>
      <c r="DG8" s="763" t="s">
        <v>553</v>
      </c>
      <c r="DH8" s="764"/>
      <c r="DI8" s="764"/>
      <c r="DJ8" s="764"/>
      <c r="DK8" s="765"/>
      <c r="DL8" s="763" t="s">
        <v>553</v>
      </c>
      <c r="DM8" s="764"/>
      <c r="DN8" s="764"/>
      <c r="DO8" s="764"/>
      <c r="DP8" s="765"/>
      <c r="DQ8" s="763" t="s">
        <v>553</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14</v>
      </c>
      <c r="R9" s="771"/>
      <c r="S9" s="771"/>
      <c r="T9" s="771"/>
      <c r="U9" s="771"/>
      <c r="V9" s="771">
        <v>14</v>
      </c>
      <c r="W9" s="771"/>
      <c r="X9" s="771"/>
      <c r="Y9" s="771"/>
      <c r="Z9" s="771"/>
      <c r="AA9" s="771">
        <f t="shared" si="0"/>
        <v>0</v>
      </c>
      <c r="AB9" s="771"/>
      <c r="AC9" s="771"/>
      <c r="AD9" s="771"/>
      <c r="AE9" s="772"/>
      <c r="AF9" s="773" t="s">
        <v>122</v>
      </c>
      <c r="AG9" s="774"/>
      <c r="AH9" s="774"/>
      <c r="AI9" s="774"/>
      <c r="AJ9" s="775"/>
      <c r="AK9" s="756" t="s">
        <v>553</v>
      </c>
      <c r="AL9" s="757"/>
      <c r="AM9" s="757"/>
      <c r="AN9" s="757"/>
      <c r="AO9" s="757"/>
      <c r="AP9" s="757" t="s">
        <v>553</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568</v>
      </c>
      <c r="BT9" s="761"/>
      <c r="BU9" s="761"/>
      <c r="BV9" s="761"/>
      <c r="BW9" s="761"/>
      <c r="BX9" s="761"/>
      <c r="BY9" s="761"/>
      <c r="BZ9" s="761"/>
      <c r="CA9" s="761"/>
      <c r="CB9" s="761"/>
      <c r="CC9" s="761"/>
      <c r="CD9" s="761"/>
      <c r="CE9" s="761"/>
      <c r="CF9" s="761"/>
      <c r="CG9" s="762"/>
      <c r="CH9" s="763">
        <v>0</v>
      </c>
      <c r="CI9" s="764"/>
      <c r="CJ9" s="764"/>
      <c r="CK9" s="764"/>
      <c r="CL9" s="765"/>
      <c r="CM9" s="763">
        <v>134</v>
      </c>
      <c r="CN9" s="764"/>
      <c r="CO9" s="764"/>
      <c r="CP9" s="764"/>
      <c r="CQ9" s="765"/>
      <c r="CR9" s="763">
        <v>87</v>
      </c>
      <c r="CS9" s="764"/>
      <c r="CT9" s="764"/>
      <c r="CU9" s="764"/>
      <c r="CV9" s="765"/>
      <c r="CW9" s="763">
        <v>11</v>
      </c>
      <c r="CX9" s="764"/>
      <c r="CY9" s="764"/>
      <c r="CZ9" s="764"/>
      <c r="DA9" s="765"/>
      <c r="DB9" s="763" t="s">
        <v>553</v>
      </c>
      <c r="DC9" s="764"/>
      <c r="DD9" s="764"/>
      <c r="DE9" s="764"/>
      <c r="DF9" s="765"/>
      <c r="DG9" s="763" t="s">
        <v>553</v>
      </c>
      <c r="DH9" s="764"/>
      <c r="DI9" s="764"/>
      <c r="DJ9" s="764"/>
      <c r="DK9" s="765"/>
      <c r="DL9" s="763" t="s">
        <v>553</v>
      </c>
      <c r="DM9" s="764"/>
      <c r="DN9" s="764"/>
      <c r="DO9" s="764"/>
      <c r="DP9" s="765"/>
      <c r="DQ9" s="763" t="s">
        <v>553</v>
      </c>
      <c r="DR9" s="764"/>
      <c r="DS9" s="764"/>
      <c r="DT9" s="764"/>
      <c r="DU9" s="765"/>
      <c r="DV9" s="760"/>
      <c r="DW9" s="761"/>
      <c r="DX9" s="761"/>
      <c r="DY9" s="761"/>
      <c r="DZ9" s="766"/>
      <c r="EA9" s="229"/>
    </row>
    <row r="10" spans="1:131" s="230" customFormat="1" ht="26.25" customHeight="1" x14ac:dyDescent="0.15">
      <c r="A10" s="233">
        <v>4</v>
      </c>
      <c r="B10" s="767" t="s">
        <v>377</v>
      </c>
      <c r="C10" s="768"/>
      <c r="D10" s="768"/>
      <c r="E10" s="768"/>
      <c r="F10" s="768"/>
      <c r="G10" s="768"/>
      <c r="H10" s="768"/>
      <c r="I10" s="768"/>
      <c r="J10" s="768"/>
      <c r="K10" s="768"/>
      <c r="L10" s="768"/>
      <c r="M10" s="768"/>
      <c r="N10" s="768"/>
      <c r="O10" s="768"/>
      <c r="P10" s="769"/>
      <c r="Q10" s="770">
        <v>784</v>
      </c>
      <c r="R10" s="771"/>
      <c r="S10" s="771"/>
      <c r="T10" s="771"/>
      <c r="U10" s="771"/>
      <c r="V10" s="771">
        <v>754</v>
      </c>
      <c r="W10" s="771"/>
      <c r="X10" s="771"/>
      <c r="Y10" s="771"/>
      <c r="Z10" s="771"/>
      <c r="AA10" s="771">
        <f t="shared" si="0"/>
        <v>30</v>
      </c>
      <c r="AB10" s="771"/>
      <c r="AC10" s="771"/>
      <c r="AD10" s="771"/>
      <c r="AE10" s="772"/>
      <c r="AF10" s="773">
        <v>30</v>
      </c>
      <c r="AG10" s="774"/>
      <c r="AH10" s="774"/>
      <c r="AI10" s="774"/>
      <c r="AJ10" s="775"/>
      <c r="AK10" s="756">
        <v>232</v>
      </c>
      <c r="AL10" s="757"/>
      <c r="AM10" s="757"/>
      <c r="AN10" s="757"/>
      <c r="AO10" s="757"/>
      <c r="AP10" s="757">
        <v>1816</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379</v>
      </c>
      <c r="B23" s="776" t="s">
        <v>380</v>
      </c>
      <c r="C23" s="777"/>
      <c r="D23" s="777"/>
      <c r="E23" s="777"/>
      <c r="F23" s="777"/>
      <c r="G23" s="777"/>
      <c r="H23" s="777"/>
      <c r="I23" s="777"/>
      <c r="J23" s="777"/>
      <c r="K23" s="777"/>
      <c r="L23" s="777"/>
      <c r="M23" s="777"/>
      <c r="N23" s="777"/>
      <c r="O23" s="777"/>
      <c r="P23" s="778"/>
      <c r="Q23" s="779">
        <v>67504</v>
      </c>
      <c r="R23" s="780"/>
      <c r="S23" s="780"/>
      <c r="T23" s="780"/>
      <c r="U23" s="780"/>
      <c r="V23" s="780">
        <v>63650</v>
      </c>
      <c r="W23" s="780"/>
      <c r="X23" s="780"/>
      <c r="Y23" s="780"/>
      <c r="Z23" s="780"/>
      <c r="AA23" s="780">
        <v>3854</v>
      </c>
      <c r="AB23" s="780"/>
      <c r="AC23" s="780"/>
      <c r="AD23" s="780"/>
      <c r="AE23" s="781"/>
      <c r="AF23" s="782">
        <v>3384</v>
      </c>
      <c r="AG23" s="780"/>
      <c r="AH23" s="780"/>
      <c r="AI23" s="780"/>
      <c r="AJ23" s="783"/>
      <c r="AK23" s="784"/>
      <c r="AL23" s="785"/>
      <c r="AM23" s="785"/>
      <c r="AN23" s="785"/>
      <c r="AO23" s="785"/>
      <c r="AP23" s="780">
        <v>51491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391</v>
      </c>
      <c r="C28" s="737"/>
      <c r="D28" s="737"/>
      <c r="E28" s="737"/>
      <c r="F28" s="737"/>
      <c r="G28" s="737"/>
      <c r="H28" s="737"/>
      <c r="I28" s="737"/>
      <c r="J28" s="737"/>
      <c r="K28" s="737"/>
      <c r="L28" s="737"/>
      <c r="M28" s="737"/>
      <c r="N28" s="737"/>
      <c r="O28" s="737"/>
      <c r="P28" s="738"/>
      <c r="Q28" s="809">
        <v>12808</v>
      </c>
      <c r="R28" s="810"/>
      <c r="S28" s="810"/>
      <c r="T28" s="810"/>
      <c r="U28" s="810"/>
      <c r="V28" s="810">
        <v>12676</v>
      </c>
      <c r="W28" s="810"/>
      <c r="X28" s="810"/>
      <c r="Y28" s="810"/>
      <c r="Z28" s="810"/>
      <c r="AA28" s="810">
        <f>Q28-V28</f>
        <v>132</v>
      </c>
      <c r="AB28" s="810"/>
      <c r="AC28" s="810"/>
      <c r="AD28" s="810"/>
      <c r="AE28" s="811"/>
      <c r="AF28" s="812">
        <v>132</v>
      </c>
      <c r="AG28" s="810"/>
      <c r="AH28" s="810"/>
      <c r="AI28" s="810"/>
      <c r="AJ28" s="813"/>
      <c r="AK28" s="814">
        <v>1016</v>
      </c>
      <c r="AL28" s="815"/>
      <c r="AM28" s="815"/>
      <c r="AN28" s="815"/>
      <c r="AO28" s="815"/>
      <c r="AP28" s="815" t="s">
        <v>553</v>
      </c>
      <c r="AQ28" s="815"/>
      <c r="AR28" s="815"/>
      <c r="AS28" s="815"/>
      <c r="AT28" s="815"/>
      <c r="AU28" s="815" t="s">
        <v>493</v>
      </c>
      <c r="AV28" s="815"/>
      <c r="AW28" s="815"/>
      <c r="AX28" s="815"/>
      <c r="AY28" s="815"/>
      <c r="AZ28" s="816" t="s">
        <v>493</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392</v>
      </c>
      <c r="C29" s="768"/>
      <c r="D29" s="768"/>
      <c r="E29" s="768"/>
      <c r="F29" s="768"/>
      <c r="G29" s="768"/>
      <c r="H29" s="768"/>
      <c r="I29" s="768"/>
      <c r="J29" s="768"/>
      <c r="K29" s="768"/>
      <c r="L29" s="768"/>
      <c r="M29" s="768"/>
      <c r="N29" s="768"/>
      <c r="O29" s="768"/>
      <c r="P29" s="769"/>
      <c r="Q29" s="770">
        <v>18</v>
      </c>
      <c r="R29" s="771"/>
      <c r="S29" s="771"/>
      <c r="T29" s="771"/>
      <c r="U29" s="771"/>
      <c r="V29" s="771">
        <v>16</v>
      </c>
      <c r="W29" s="771"/>
      <c r="X29" s="771"/>
      <c r="Y29" s="771"/>
      <c r="Z29" s="771"/>
      <c r="AA29" s="771">
        <f t="shared" ref="AA29:AA35" si="1">Q29-V29</f>
        <v>2</v>
      </c>
      <c r="AB29" s="771"/>
      <c r="AC29" s="771"/>
      <c r="AD29" s="771"/>
      <c r="AE29" s="772"/>
      <c r="AF29" s="773">
        <v>2</v>
      </c>
      <c r="AG29" s="774"/>
      <c r="AH29" s="774"/>
      <c r="AI29" s="774"/>
      <c r="AJ29" s="775"/>
      <c r="AK29" s="821">
        <v>0</v>
      </c>
      <c r="AL29" s="817"/>
      <c r="AM29" s="817"/>
      <c r="AN29" s="817"/>
      <c r="AO29" s="817"/>
      <c r="AP29" s="817" t="s">
        <v>553</v>
      </c>
      <c r="AQ29" s="817"/>
      <c r="AR29" s="817"/>
      <c r="AS29" s="817"/>
      <c r="AT29" s="817"/>
      <c r="AU29" s="817" t="s">
        <v>493</v>
      </c>
      <c r="AV29" s="817"/>
      <c r="AW29" s="817"/>
      <c r="AX29" s="817"/>
      <c r="AY29" s="817"/>
      <c r="AZ29" s="818" t="s">
        <v>493</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393</v>
      </c>
      <c r="C30" s="768"/>
      <c r="D30" s="768"/>
      <c r="E30" s="768"/>
      <c r="F30" s="768"/>
      <c r="G30" s="768"/>
      <c r="H30" s="768"/>
      <c r="I30" s="768"/>
      <c r="J30" s="768"/>
      <c r="K30" s="768"/>
      <c r="L30" s="768"/>
      <c r="M30" s="768"/>
      <c r="N30" s="768"/>
      <c r="O30" s="768"/>
      <c r="P30" s="769"/>
      <c r="Q30" s="770">
        <v>13491</v>
      </c>
      <c r="R30" s="771"/>
      <c r="S30" s="771"/>
      <c r="T30" s="771"/>
      <c r="U30" s="771"/>
      <c r="V30" s="771">
        <v>12607</v>
      </c>
      <c r="W30" s="771"/>
      <c r="X30" s="771"/>
      <c r="Y30" s="771"/>
      <c r="Z30" s="771"/>
      <c r="AA30" s="771">
        <f t="shared" si="1"/>
        <v>884</v>
      </c>
      <c r="AB30" s="771"/>
      <c r="AC30" s="771"/>
      <c r="AD30" s="771"/>
      <c r="AE30" s="772"/>
      <c r="AF30" s="773">
        <v>884</v>
      </c>
      <c r="AG30" s="774"/>
      <c r="AH30" s="774"/>
      <c r="AI30" s="774"/>
      <c r="AJ30" s="775"/>
      <c r="AK30" s="821">
        <v>2176</v>
      </c>
      <c r="AL30" s="817"/>
      <c r="AM30" s="817"/>
      <c r="AN30" s="817"/>
      <c r="AO30" s="817"/>
      <c r="AP30" s="817" t="s">
        <v>553</v>
      </c>
      <c r="AQ30" s="817"/>
      <c r="AR30" s="817"/>
      <c r="AS30" s="817"/>
      <c r="AT30" s="817"/>
      <c r="AU30" s="817" t="s">
        <v>493</v>
      </c>
      <c r="AV30" s="817"/>
      <c r="AW30" s="817"/>
      <c r="AX30" s="817"/>
      <c r="AY30" s="817"/>
      <c r="AZ30" s="818" t="s">
        <v>493</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394</v>
      </c>
      <c r="C31" s="768"/>
      <c r="D31" s="768"/>
      <c r="E31" s="768"/>
      <c r="F31" s="768"/>
      <c r="G31" s="768"/>
      <c r="H31" s="768"/>
      <c r="I31" s="768"/>
      <c r="J31" s="768"/>
      <c r="K31" s="768"/>
      <c r="L31" s="768"/>
      <c r="M31" s="768"/>
      <c r="N31" s="768"/>
      <c r="O31" s="768"/>
      <c r="P31" s="769"/>
      <c r="Q31" s="770">
        <v>2021</v>
      </c>
      <c r="R31" s="771"/>
      <c r="S31" s="771"/>
      <c r="T31" s="771"/>
      <c r="U31" s="771"/>
      <c r="V31" s="771">
        <v>1959</v>
      </c>
      <c r="W31" s="771"/>
      <c r="X31" s="771"/>
      <c r="Y31" s="771"/>
      <c r="Z31" s="771"/>
      <c r="AA31" s="771">
        <f t="shared" si="1"/>
        <v>62</v>
      </c>
      <c r="AB31" s="771"/>
      <c r="AC31" s="771"/>
      <c r="AD31" s="771"/>
      <c r="AE31" s="772"/>
      <c r="AF31" s="773">
        <v>62</v>
      </c>
      <c r="AG31" s="774"/>
      <c r="AH31" s="774"/>
      <c r="AI31" s="774"/>
      <c r="AJ31" s="775"/>
      <c r="AK31" s="821">
        <v>343</v>
      </c>
      <c r="AL31" s="817"/>
      <c r="AM31" s="817"/>
      <c r="AN31" s="817"/>
      <c r="AO31" s="817"/>
      <c r="AP31" s="817" t="s">
        <v>553</v>
      </c>
      <c r="AQ31" s="817"/>
      <c r="AR31" s="817"/>
      <c r="AS31" s="817"/>
      <c r="AT31" s="817"/>
      <c r="AU31" s="817" t="s">
        <v>493</v>
      </c>
      <c r="AV31" s="817"/>
      <c r="AW31" s="817"/>
      <c r="AX31" s="817"/>
      <c r="AY31" s="817"/>
      <c r="AZ31" s="818" t="s">
        <v>493</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v>2340</v>
      </c>
      <c r="R32" s="771"/>
      <c r="S32" s="771"/>
      <c r="T32" s="771"/>
      <c r="U32" s="771"/>
      <c r="V32" s="771">
        <v>1873</v>
      </c>
      <c r="W32" s="771"/>
      <c r="X32" s="771"/>
      <c r="Y32" s="771"/>
      <c r="Z32" s="771"/>
      <c r="AA32" s="771">
        <f t="shared" si="1"/>
        <v>467</v>
      </c>
      <c r="AB32" s="771"/>
      <c r="AC32" s="771"/>
      <c r="AD32" s="771"/>
      <c r="AE32" s="772"/>
      <c r="AF32" s="773">
        <v>1773</v>
      </c>
      <c r="AG32" s="774"/>
      <c r="AH32" s="774"/>
      <c r="AI32" s="774"/>
      <c r="AJ32" s="775"/>
      <c r="AK32" s="821">
        <v>5</v>
      </c>
      <c r="AL32" s="817"/>
      <c r="AM32" s="817"/>
      <c r="AN32" s="817"/>
      <c r="AO32" s="817"/>
      <c r="AP32" s="817">
        <v>5748</v>
      </c>
      <c r="AQ32" s="817"/>
      <c r="AR32" s="817"/>
      <c r="AS32" s="817"/>
      <c r="AT32" s="817"/>
      <c r="AU32" s="817" t="s">
        <v>553</v>
      </c>
      <c r="AV32" s="817"/>
      <c r="AW32" s="817"/>
      <c r="AX32" s="817"/>
      <c r="AY32" s="817"/>
      <c r="AZ32" s="818" t="s">
        <v>553</v>
      </c>
      <c r="BA32" s="818"/>
      <c r="BB32" s="818"/>
      <c r="BC32" s="818"/>
      <c r="BD32" s="818"/>
      <c r="BE32" s="819" t="s">
        <v>396</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397</v>
      </c>
      <c r="C33" s="768"/>
      <c r="D33" s="768"/>
      <c r="E33" s="768"/>
      <c r="F33" s="768"/>
      <c r="G33" s="768"/>
      <c r="H33" s="768"/>
      <c r="I33" s="768"/>
      <c r="J33" s="768"/>
      <c r="K33" s="768"/>
      <c r="L33" s="768"/>
      <c r="M33" s="768"/>
      <c r="N33" s="768"/>
      <c r="O33" s="768"/>
      <c r="P33" s="769"/>
      <c r="Q33" s="770">
        <v>14521</v>
      </c>
      <c r="R33" s="771"/>
      <c r="S33" s="771"/>
      <c r="T33" s="771"/>
      <c r="U33" s="771"/>
      <c r="V33" s="771">
        <v>14687</v>
      </c>
      <c r="W33" s="771"/>
      <c r="X33" s="771"/>
      <c r="Y33" s="771"/>
      <c r="Z33" s="771"/>
      <c r="AA33" s="771">
        <f t="shared" si="1"/>
        <v>-166</v>
      </c>
      <c r="AB33" s="771"/>
      <c r="AC33" s="771"/>
      <c r="AD33" s="771"/>
      <c r="AE33" s="772"/>
      <c r="AF33" s="773">
        <v>3019</v>
      </c>
      <c r="AG33" s="774"/>
      <c r="AH33" s="774"/>
      <c r="AI33" s="774"/>
      <c r="AJ33" s="775"/>
      <c r="AK33" s="821">
        <v>1288</v>
      </c>
      <c r="AL33" s="817"/>
      <c r="AM33" s="817"/>
      <c r="AN33" s="817"/>
      <c r="AO33" s="817"/>
      <c r="AP33" s="817">
        <v>2553</v>
      </c>
      <c r="AQ33" s="817"/>
      <c r="AR33" s="817"/>
      <c r="AS33" s="817"/>
      <c r="AT33" s="817"/>
      <c r="AU33" s="817">
        <v>1300</v>
      </c>
      <c r="AV33" s="817"/>
      <c r="AW33" s="817"/>
      <c r="AX33" s="817"/>
      <c r="AY33" s="817"/>
      <c r="AZ33" s="818" t="s">
        <v>553</v>
      </c>
      <c r="BA33" s="818"/>
      <c r="BB33" s="818"/>
      <c r="BC33" s="818"/>
      <c r="BD33" s="818"/>
      <c r="BE33" s="819" t="s">
        <v>396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398</v>
      </c>
      <c r="C34" s="768"/>
      <c r="D34" s="768"/>
      <c r="E34" s="768"/>
      <c r="F34" s="768"/>
      <c r="G34" s="768"/>
      <c r="H34" s="768"/>
      <c r="I34" s="768"/>
      <c r="J34" s="768"/>
      <c r="K34" s="768"/>
      <c r="L34" s="768"/>
      <c r="M34" s="768"/>
      <c r="N34" s="768"/>
      <c r="O34" s="768"/>
      <c r="P34" s="769"/>
      <c r="Q34" s="770">
        <v>1779</v>
      </c>
      <c r="R34" s="771"/>
      <c r="S34" s="771"/>
      <c r="T34" s="771"/>
      <c r="U34" s="771"/>
      <c r="V34" s="771">
        <v>1806</v>
      </c>
      <c r="W34" s="771"/>
      <c r="X34" s="771"/>
      <c r="Y34" s="771"/>
      <c r="Z34" s="771"/>
      <c r="AA34" s="771">
        <f t="shared" si="1"/>
        <v>-27</v>
      </c>
      <c r="AB34" s="771"/>
      <c r="AC34" s="771"/>
      <c r="AD34" s="771"/>
      <c r="AE34" s="772"/>
      <c r="AF34" s="773">
        <v>257</v>
      </c>
      <c r="AG34" s="774"/>
      <c r="AH34" s="774"/>
      <c r="AI34" s="774"/>
      <c r="AJ34" s="775"/>
      <c r="AK34" s="821">
        <v>828</v>
      </c>
      <c r="AL34" s="817"/>
      <c r="AM34" s="817"/>
      <c r="AN34" s="817"/>
      <c r="AO34" s="817"/>
      <c r="AP34" s="817">
        <v>9857</v>
      </c>
      <c r="AQ34" s="817"/>
      <c r="AR34" s="817"/>
      <c r="AS34" s="817"/>
      <c r="AT34" s="817"/>
      <c r="AU34" s="817">
        <v>8655</v>
      </c>
      <c r="AV34" s="817"/>
      <c r="AW34" s="817"/>
      <c r="AX34" s="817"/>
      <c r="AY34" s="817"/>
      <c r="AZ34" s="818" t="s">
        <v>553</v>
      </c>
      <c r="BA34" s="818"/>
      <c r="BB34" s="818"/>
      <c r="BC34" s="818"/>
      <c r="BD34" s="818"/>
      <c r="BE34" s="819" t="s">
        <v>396</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399</v>
      </c>
      <c r="C35" s="768"/>
      <c r="D35" s="768"/>
      <c r="E35" s="768"/>
      <c r="F35" s="768"/>
      <c r="G35" s="768"/>
      <c r="H35" s="768"/>
      <c r="I35" s="768"/>
      <c r="J35" s="768"/>
      <c r="K35" s="768"/>
      <c r="L35" s="768"/>
      <c r="M35" s="768"/>
      <c r="N35" s="768"/>
      <c r="O35" s="768"/>
      <c r="P35" s="769"/>
      <c r="Q35" s="770">
        <v>157</v>
      </c>
      <c r="R35" s="771"/>
      <c r="S35" s="771"/>
      <c r="T35" s="771"/>
      <c r="U35" s="771"/>
      <c r="V35" s="771">
        <v>156</v>
      </c>
      <c r="W35" s="771"/>
      <c r="X35" s="771"/>
      <c r="Y35" s="771"/>
      <c r="Z35" s="771"/>
      <c r="AA35" s="771">
        <f t="shared" si="1"/>
        <v>1</v>
      </c>
      <c r="AB35" s="771"/>
      <c r="AC35" s="771"/>
      <c r="AD35" s="771"/>
      <c r="AE35" s="772"/>
      <c r="AF35" s="773">
        <v>1</v>
      </c>
      <c r="AG35" s="774"/>
      <c r="AH35" s="774"/>
      <c r="AI35" s="774"/>
      <c r="AJ35" s="775"/>
      <c r="AK35" s="821">
        <v>133</v>
      </c>
      <c r="AL35" s="817"/>
      <c r="AM35" s="817"/>
      <c r="AN35" s="817"/>
      <c r="AO35" s="817"/>
      <c r="AP35" s="817" t="s">
        <v>553</v>
      </c>
      <c r="AQ35" s="817"/>
      <c r="AR35" s="817"/>
      <c r="AS35" s="817"/>
      <c r="AT35" s="817"/>
      <c r="AU35" s="817" t="s">
        <v>553</v>
      </c>
      <c r="AV35" s="817"/>
      <c r="AW35" s="817"/>
      <c r="AX35" s="817"/>
      <c r="AY35" s="817"/>
      <c r="AZ35" s="818" t="s">
        <v>553</v>
      </c>
      <c r="BA35" s="818"/>
      <c r="BB35" s="818"/>
      <c r="BC35" s="818"/>
      <c r="BD35" s="818"/>
      <c r="BE35" s="819" t="s">
        <v>400</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401</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379</v>
      </c>
      <c r="B63" s="776" t="s">
        <v>402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6131</v>
      </c>
      <c r="AG63" s="831"/>
      <c r="AH63" s="831"/>
      <c r="AI63" s="831"/>
      <c r="AJ63" s="832"/>
      <c r="AK63" s="833"/>
      <c r="AL63" s="828"/>
      <c r="AM63" s="828"/>
      <c r="AN63" s="828"/>
      <c r="AO63" s="828"/>
      <c r="AP63" s="831">
        <v>18158</v>
      </c>
      <c r="AQ63" s="831"/>
      <c r="AR63" s="831"/>
      <c r="AS63" s="831"/>
      <c r="AT63" s="831"/>
      <c r="AU63" s="831">
        <v>9955</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404</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405</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554</v>
      </c>
      <c r="C68" s="857"/>
      <c r="D68" s="857"/>
      <c r="E68" s="857"/>
      <c r="F68" s="857"/>
      <c r="G68" s="857"/>
      <c r="H68" s="857"/>
      <c r="I68" s="857"/>
      <c r="J68" s="857"/>
      <c r="K68" s="857"/>
      <c r="L68" s="857"/>
      <c r="M68" s="857"/>
      <c r="N68" s="857"/>
      <c r="O68" s="857"/>
      <c r="P68" s="858"/>
      <c r="Q68" s="859">
        <v>281</v>
      </c>
      <c r="R68" s="853"/>
      <c r="S68" s="853"/>
      <c r="T68" s="853"/>
      <c r="U68" s="853"/>
      <c r="V68" s="853">
        <v>255</v>
      </c>
      <c r="W68" s="853"/>
      <c r="X68" s="853"/>
      <c r="Y68" s="853"/>
      <c r="Z68" s="853"/>
      <c r="AA68" s="853">
        <f>Q68-V68</f>
        <v>26</v>
      </c>
      <c r="AB68" s="853"/>
      <c r="AC68" s="853"/>
      <c r="AD68" s="853"/>
      <c r="AE68" s="853"/>
      <c r="AF68" s="853">
        <v>26</v>
      </c>
      <c r="AG68" s="853"/>
      <c r="AH68" s="853"/>
      <c r="AI68" s="853"/>
      <c r="AJ68" s="853"/>
      <c r="AK68" s="853" t="s">
        <v>553</v>
      </c>
      <c r="AL68" s="853"/>
      <c r="AM68" s="853"/>
      <c r="AN68" s="853"/>
      <c r="AO68" s="853"/>
      <c r="AP68" s="853" t="s">
        <v>553</v>
      </c>
      <c r="AQ68" s="853"/>
      <c r="AR68" s="853"/>
      <c r="AS68" s="853"/>
      <c r="AT68" s="853"/>
      <c r="AU68" s="853" t="s">
        <v>553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555</v>
      </c>
      <c r="C69" s="861"/>
      <c r="D69" s="861"/>
      <c r="E69" s="861"/>
      <c r="F69" s="861"/>
      <c r="G69" s="861"/>
      <c r="H69" s="861"/>
      <c r="I69" s="861"/>
      <c r="J69" s="861"/>
      <c r="K69" s="861"/>
      <c r="L69" s="861"/>
      <c r="M69" s="861"/>
      <c r="N69" s="861"/>
      <c r="O69" s="861"/>
      <c r="P69" s="862"/>
      <c r="Q69" s="863">
        <v>8506</v>
      </c>
      <c r="R69" s="817"/>
      <c r="S69" s="817"/>
      <c r="T69" s="817"/>
      <c r="U69" s="817"/>
      <c r="V69" s="817">
        <v>8214</v>
      </c>
      <c r="W69" s="817"/>
      <c r="X69" s="817"/>
      <c r="Y69" s="817"/>
      <c r="Z69" s="817"/>
      <c r="AA69" s="817">
        <v>291</v>
      </c>
      <c r="AB69" s="817"/>
      <c r="AC69" s="817"/>
      <c r="AD69" s="817"/>
      <c r="AE69" s="817"/>
      <c r="AF69" s="817">
        <v>291</v>
      </c>
      <c r="AG69" s="817"/>
      <c r="AH69" s="817"/>
      <c r="AI69" s="817"/>
      <c r="AJ69" s="817"/>
      <c r="AK69" s="817" t="s">
        <v>553</v>
      </c>
      <c r="AL69" s="817"/>
      <c r="AM69" s="817"/>
      <c r="AN69" s="817"/>
      <c r="AO69" s="817"/>
      <c r="AP69" s="817">
        <v>5375</v>
      </c>
      <c r="AQ69" s="817"/>
      <c r="AR69" s="817"/>
      <c r="AS69" s="817"/>
      <c r="AT69" s="817"/>
      <c r="AU69" s="817">
        <v>3107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556</v>
      </c>
      <c r="C70" s="861"/>
      <c r="D70" s="861"/>
      <c r="E70" s="861"/>
      <c r="F70" s="861"/>
      <c r="G70" s="861"/>
      <c r="H70" s="861"/>
      <c r="I70" s="861"/>
      <c r="J70" s="861"/>
      <c r="K70" s="861"/>
      <c r="L70" s="861"/>
      <c r="M70" s="861"/>
      <c r="N70" s="861"/>
      <c r="O70" s="861"/>
      <c r="P70" s="862"/>
      <c r="Q70" s="863">
        <v>224</v>
      </c>
      <c r="R70" s="817"/>
      <c r="S70" s="817"/>
      <c r="T70" s="817"/>
      <c r="U70" s="817"/>
      <c r="V70" s="817">
        <v>210</v>
      </c>
      <c r="W70" s="817"/>
      <c r="X70" s="817"/>
      <c r="Y70" s="817"/>
      <c r="Z70" s="817"/>
      <c r="AA70" s="817">
        <v>15</v>
      </c>
      <c r="AB70" s="817"/>
      <c r="AC70" s="817"/>
      <c r="AD70" s="817"/>
      <c r="AE70" s="817"/>
      <c r="AF70" s="817">
        <v>15</v>
      </c>
      <c r="AG70" s="817"/>
      <c r="AH70" s="817"/>
      <c r="AI70" s="817"/>
      <c r="AJ70" s="817"/>
      <c r="AK70" s="817" t="s">
        <v>553</v>
      </c>
      <c r="AL70" s="817"/>
      <c r="AM70" s="817"/>
      <c r="AN70" s="817"/>
      <c r="AO70" s="817"/>
      <c r="AP70" s="817" t="s">
        <v>553</v>
      </c>
      <c r="AQ70" s="817"/>
      <c r="AR70" s="817"/>
      <c r="AS70" s="817"/>
      <c r="AT70" s="817"/>
      <c r="AU70" s="817" t="s">
        <v>553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557</v>
      </c>
      <c r="C71" s="861"/>
      <c r="D71" s="861"/>
      <c r="E71" s="861"/>
      <c r="F71" s="861"/>
      <c r="G71" s="861"/>
      <c r="H71" s="861"/>
      <c r="I71" s="861"/>
      <c r="J71" s="861"/>
      <c r="K71" s="861"/>
      <c r="L71" s="861"/>
      <c r="M71" s="861"/>
      <c r="N71" s="861"/>
      <c r="O71" s="861"/>
      <c r="P71" s="862"/>
      <c r="Q71" s="863">
        <v>150</v>
      </c>
      <c r="R71" s="817"/>
      <c r="S71" s="817"/>
      <c r="T71" s="817"/>
      <c r="U71" s="817"/>
      <c r="V71" s="817">
        <v>143</v>
      </c>
      <c r="W71" s="817"/>
      <c r="X71" s="817"/>
      <c r="Y71" s="817"/>
      <c r="Z71" s="817"/>
      <c r="AA71" s="817">
        <f t="shared" ref="AA71:AA73" si="2">Q71-V71</f>
        <v>7</v>
      </c>
      <c r="AB71" s="817"/>
      <c r="AC71" s="817"/>
      <c r="AD71" s="817"/>
      <c r="AE71" s="817"/>
      <c r="AF71" s="817">
        <v>7</v>
      </c>
      <c r="AG71" s="817"/>
      <c r="AH71" s="817"/>
      <c r="AI71" s="817"/>
      <c r="AJ71" s="817"/>
      <c r="AK71" s="817" t="s">
        <v>553</v>
      </c>
      <c r="AL71" s="817"/>
      <c r="AM71" s="817"/>
      <c r="AN71" s="817"/>
      <c r="AO71" s="817"/>
      <c r="AP71" s="817" t="s">
        <v>553</v>
      </c>
      <c r="AQ71" s="817"/>
      <c r="AR71" s="817"/>
      <c r="AS71" s="817"/>
      <c r="AT71" s="817"/>
      <c r="AU71" s="817" t="s">
        <v>553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558</v>
      </c>
      <c r="C72" s="861"/>
      <c r="D72" s="861"/>
      <c r="E72" s="861"/>
      <c r="F72" s="861"/>
      <c r="G72" s="861"/>
      <c r="H72" s="861"/>
      <c r="I72" s="861"/>
      <c r="J72" s="861"/>
      <c r="K72" s="861"/>
      <c r="L72" s="861"/>
      <c r="M72" s="861"/>
      <c r="N72" s="861"/>
      <c r="O72" s="861"/>
      <c r="P72" s="862"/>
      <c r="Q72" s="863">
        <v>487502</v>
      </c>
      <c r="R72" s="817"/>
      <c r="S72" s="817"/>
      <c r="T72" s="817"/>
      <c r="U72" s="817"/>
      <c r="V72" s="817">
        <v>478943</v>
      </c>
      <c r="W72" s="817"/>
      <c r="X72" s="817"/>
      <c r="Y72" s="817"/>
      <c r="Z72" s="817"/>
      <c r="AA72" s="817">
        <f t="shared" si="2"/>
        <v>8559</v>
      </c>
      <c r="AB72" s="817"/>
      <c r="AC72" s="817"/>
      <c r="AD72" s="817"/>
      <c r="AE72" s="817"/>
      <c r="AF72" s="817">
        <v>8559</v>
      </c>
      <c r="AG72" s="817"/>
      <c r="AH72" s="817"/>
      <c r="AI72" s="817"/>
      <c r="AJ72" s="817"/>
      <c r="AK72" s="817" t="s">
        <v>553</v>
      </c>
      <c r="AL72" s="817"/>
      <c r="AM72" s="817"/>
      <c r="AN72" s="817"/>
      <c r="AO72" s="817"/>
      <c r="AP72" s="817" t="s">
        <v>553</v>
      </c>
      <c r="AQ72" s="817"/>
      <c r="AR72" s="817"/>
      <c r="AS72" s="817"/>
      <c r="AT72" s="817"/>
      <c r="AU72" s="817" t="s">
        <v>553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559</v>
      </c>
      <c r="C73" s="861"/>
      <c r="D73" s="861"/>
      <c r="E73" s="861"/>
      <c r="F73" s="861"/>
      <c r="G73" s="861"/>
      <c r="H73" s="861"/>
      <c r="I73" s="861"/>
      <c r="J73" s="861"/>
      <c r="K73" s="861"/>
      <c r="L73" s="861"/>
      <c r="M73" s="861"/>
      <c r="N73" s="861"/>
      <c r="O73" s="861"/>
      <c r="P73" s="862"/>
      <c r="Q73" s="863">
        <v>308</v>
      </c>
      <c r="R73" s="817"/>
      <c r="S73" s="817"/>
      <c r="T73" s="817"/>
      <c r="U73" s="817"/>
      <c r="V73" s="817">
        <v>297</v>
      </c>
      <c r="W73" s="817"/>
      <c r="X73" s="817"/>
      <c r="Y73" s="817"/>
      <c r="Z73" s="817"/>
      <c r="AA73" s="817">
        <f t="shared" si="2"/>
        <v>11</v>
      </c>
      <c r="AB73" s="817"/>
      <c r="AC73" s="817"/>
      <c r="AD73" s="817"/>
      <c r="AE73" s="817"/>
      <c r="AF73" s="817">
        <v>11</v>
      </c>
      <c r="AG73" s="817"/>
      <c r="AH73" s="817"/>
      <c r="AI73" s="817"/>
      <c r="AJ73" s="817"/>
      <c r="AK73" s="817">
        <v>27</v>
      </c>
      <c r="AL73" s="817"/>
      <c r="AM73" s="817"/>
      <c r="AN73" s="817"/>
      <c r="AO73" s="817"/>
      <c r="AP73" s="817" t="s">
        <v>553</v>
      </c>
      <c r="AQ73" s="817"/>
      <c r="AR73" s="817"/>
      <c r="AS73" s="817"/>
      <c r="AT73" s="817"/>
      <c r="AU73" s="817" t="s">
        <v>553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560</v>
      </c>
      <c r="C74" s="861"/>
      <c r="D74" s="861"/>
      <c r="E74" s="861"/>
      <c r="F74" s="861"/>
      <c r="G74" s="861"/>
      <c r="H74" s="861"/>
      <c r="I74" s="861"/>
      <c r="J74" s="861"/>
      <c r="K74" s="861"/>
      <c r="L74" s="861"/>
      <c r="M74" s="861"/>
      <c r="N74" s="861"/>
      <c r="O74" s="861"/>
      <c r="P74" s="862"/>
      <c r="Q74" s="863">
        <v>4035</v>
      </c>
      <c r="R74" s="817"/>
      <c r="S74" s="817"/>
      <c r="T74" s="817"/>
      <c r="U74" s="817"/>
      <c r="V74" s="817">
        <v>3633</v>
      </c>
      <c r="W74" s="817"/>
      <c r="X74" s="817"/>
      <c r="Y74" s="817"/>
      <c r="Z74" s="817"/>
      <c r="AA74" s="817">
        <v>401</v>
      </c>
      <c r="AB74" s="817"/>
      <c r="AC74" s="817"/>
      <c r="AD74" s="817"/>
      <c r="AE74" s="817"/>
      <c r="AF74" s="817">
        <v>6128</v>
      </c>
      <c r="AG74" s="817"/>
      <c r="AH74" s="817"/>
      <c r="AI74" s="817"/>
      <c r="AJ74" s="817"/>
      <c r="AK74" s="817" t="s">
        <v>553</v>
      </c>
      <c r="AL74" s="817"/>
      <c r="AM74" s="817"/>
      <c r="AN74" s="817"/>
      <c r="AO74" s="817"/>
      <c r="AP74" s="817">
        <v>3873</v>
      </c>
      <c r="AQ74" s="817"/>
      <c r="AR74" s="817"/>
      <c r="AS74" s="817"/>
      <c r="AT74" s="817"/>
      <c r="AU74" s="817" t="s">
        <v>553</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379</v>
      </c>
      <c r="B88" s="776" t="s">
        <v>406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15037</v>
      </c>
      <c r="AG88" s="831"/>
      <c r="AH88" s="831"/>
      <c r="AI88" s="831"/>
      <c r="AJ88" s="831"/>
      <c r="AK88" s="828"/>
      <c r="AL88" s="828"/>
      <c r="AM88" s="828"/>
      <c r="AN88" s="828"/>
      <c r="AO88" s="828"/>
      <c r="AP88" s="831">
        <v>9248</v>
      </c>
      <c r="AQ88" s="831"/>
      <c r="AR88" s="831"/>
      <c r="AS88" s="831"/>
      <c r="AT88" s="831"/>
      <c r="AU88" s="831">
        <v>3107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225</v>
      </c>
      <c r="CS102" s="839"/>
      <c r="CT102" s="839"/>
      <c r="CU102" s="839"/>
      <c r="CV102" s="878"/>
      <c r="CW102" s="877">
        <v>36</v>
      </c>
      <c r="CX102" s="839"/>
      <c r="CY102" s="839"/>
      <c r="CZ102" s="839"/>
      <c r="DA102" s="878"/>
      <c r="DB102" s="877" t="s">
        <v>553</v>
      </c>
      <c r="DC102" s="839"/>
      <c r="DD102" s="839"/>
      <c r="DE102" s="839"/>
      <c r="DF102" s="878"/>
      <c r="DG102" s="877" t="s">
        <v>553</v>
      </c>
      <c r="DH102" s="839"/>
      <c r="DI102" s="839"/>
      <c r="DJ102" s="839"/>
      <c r="DK102" s="878"/>
      <c r="DL102" s="877" t="s">
        <v>553</v>
      </c>
      <c r="DM102" s="839"/>
      <c r="DN102" s="839"/>
      <c r="DO102" s="839"/>
      <c r="DP102" s="878"/>
      <c r="DQ102" s="877" t="s">
        <v>553</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415</v>
      </c>
      <c r="AB109" s="880"/>
      <c r="AC109" s="880"/>
      <c r="AD109" s="880"/>
      <c r="AE109" s="881"/>
      <c r="AF109" s="879" t="s">
        <v>416</v>
      </c>
      <c r="AG109" s="880"/>
      <c r="AH109" s="880"/>
      <c r="AI109" s="880"/>
      <c r="AJ109" s="881"/>
      <c r="AK109" s="879" t="s">
        <v>294</v>
      </c>
      <c r="AL109" s="880"/>
      <c r="AM109" s="880"/>
      <c r="AN109" s="880"/>
      <c r="AO109" s="881"/>
      <c r="AP109" s="879" t="s">
        <v>417</v>
      </c>
      <c r="AQ109" s="880"/>
      <c r="AR109" s="880"/>
      <c r="AS109" s="880"/>
      <c r="AT109" s="882"/>
      <c r="AU109" s="899" t="s">
        <v>414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415</v>
      </c>
      <c r="BR109" s="880"/>
      <c r="BS109" s="880"/>
      <c r="BT109" s="880"/>
      <c r="BU109" s="881"/>
      <c r="BV109" s="879" t="s">
        <v>416</v>
      </c>
      <c r="BW109" s="880"/>
      <c r="BX109" s="880"/>
      <c r="BY109" s="880"/>
      <c r="BZ109" s="881"/>
      <c r="CA109" s="879" t="s">
        <v>294</v>
      </c>
      <c r="CB109" s="880"/>
      <c r="CC109" s="880"/>
      <c r="CD109" s="880"/>
      <c r="CE109" s="881"/>
      <c r="CF109" s="900" t="s">
        <v>417</v>
      </c>
      <c r="CG109" s="900"/>
      <c r="CH109" s="900"/>
      <c r="CI109" s="900"/>
      <c r="CJ109" s="900"/>
      <c r="CK109" s="879" t="s">
        <v>418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415</v>
      </c>
      <c r="DH109" s="880"/>
      <c r="DI109" s="880"/>
      <c r="DJ109" s="880"/>
      <c r="DK109" s="881"/>
      <c r="DL109" s="879" t="s">
        <v>416</v>
      </c>
      <c r="DM109" s="880"/>
      <c r="DN109" s="880"/>
      <c r="DO109" s="880"/>
      <c r="DP109" s="881"/>
      <c r="DQ109" s="879" t="s">
        <v>294</v>
      </c>
      <c r="DR109" s="880"/>
      <c r="DS109" s="880"/>
      <c r="DT109" s="880"/>
      <c r="DU109" s="881"/>
      <c r="DV109" s="879" t="s">
        <v>417</v>
      </c>
      <c r="DW109" s="880"/>
      <c r="DX109" s="880"/>
      <c r="DY109" s="880"/>
      <c r="DZ109" s="882"/>
    </row>
    <row r="110" spans="1:131" s="224" customFormat="1" ht="26.25" customHeight="1" x14ac:dyDescent="0.15">
      <c r="A110" s="883" t="s">
        <v>419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4321991</v>
      </c>
      <c r="AB110" s="887"/>
      <c r="AC110" s="887"/>
      <c r="AD110" s="887"/>
      <c r="AE110" s="888"/>
      <c r="AF110" s="889">
        <v>4395302</v>
      </c>
      <c r="AG110" s="887"/>
      <c r="AH110" s="887"/>
      <c r="AI110" s="887"/>
      <c r="AJ110" s="888"/>
      <c r="AK110" s="889">
        <v>4334812</v>
      </c>
      <c r="AL110" s="887"/>
      <c r="AM110" s="887"/>
      <c r="AN110" s="887"/>
      <c r="AO110" s="888"/>
      <c r="AP110" s="890">
        <v>16.899999999999999</v>
      </c>
      <c r="AQ110" s="891"/>
      <c r="AR110" s="891"/>
      <c r="AS110" s="891"/>
      <c r="AT110" s="892"/>
      <c r="AU110" s="893" t="s">
        <v>69</v>
      </c>
      <c r="AV110" s="894"/>
      <c r="AW110" s="894"/>
      <c r="AX110" s="894"/>
      <c r="AY110" s="894"/>
      <c r="AZ110" s="916" t="s">
        <v>420</v>
      </c>
      <c r="BA110" s="884"/>
      <c r="BB110" s="884"/>
      <c r="BC110" s="884"/>
      <c r="BD110" s="884"/>
      <c r="BE110" s="884"/>
      <c r="BF110" s="884"/>
      <c r="BG110" s="884"/>
      <c r="BH110" s="884"/>
      <c r="BI110" s="884"/>
      <c r="BJ110" s="884"/>
      <c r="BK110" s="884"/>
      <c r="BL110" s="884"/>
      <c r="BM110" s="884"/>
      <c r="BN110" s="884"/>
      <c r="BO110" s="884"/>
      <c r="BP110" s="885"/>
      <c r="BQ110" s="917">
        <v>54402737</v>
      </c>
      <c r="BR110" s="918"/>
      <c r="BS110" s="918"/>
      <c r="BT110" s="918"/>
      <c r="BU110" s="918"/>
      <c r="BV110" s="918">
        <v>53218049</v>
      </c>
      <c r="BW110" s="918"/>
      <c r="BX110" s="918"/>
      <c r="BY110" s="918"/>
      <c r="BZ110" s="918"/>
      <c r="CA110" s="918">
        <v>51490541</v>
      </c>
      <c r="CB110" s="918"/>
      <c r="CC110" s="918"/>
      <c r="CD110" s="918"/>
      <c r="CE110" s="918"/>
      <c r="CF110" s="931">
        <v>200.4</v>
      </c>
      <c r="CG110" s="932"/>
      <c r="CH110" s="932"/>
      <c r="CI110" s="932"/>
      <c r="CJ110" s="932"/>
      <c r="CK110" s="933" t="s">
        <v>421</v>
      </c>
      <c r="CL110" s="934"/>
      <c r="CM110" s="916" t="s">
        <v>422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424</v>
      </c>
      <c r="BA111" s="910"/>
      <c r="BB111" s="910"/>
      <c r="BC111" s="910"/>
      <c r="BD111" s="910"/>
      <c r="BE111" s="910"/>
      <c r="BF111" s="910"/>
      <c r="BG111" s="910"/>
      <c r="BH111" s="910"/>
      <c r="BI111" s="910"/>
      <c r="BJ111" s="910"/>
      <c r="BK111" s="910"/>
      <c r="BL111" s="910"/>
      <c r="BM111" s="910"/>
      <c r="BN111" s="910"/>
      <c r="BO111" s="910"/>
      <c r="BP111" s="911"/>
      <c r="BQ111" s="912">
        <v>5893</v>
      </c>
      <c r="BR111" s="913"/>
      <c r="BS111" s="913"/>
      <c r="BT111" s="913"/>
      <c r="BU111" s="913"/>
      <c r="BV111" s="913">
        <v>5041</v>
      </c>
      <c r="BW111" s="913"/>
      <c r="BX111" s="913"/>
      <c r="BY111" s="913"/>
      <c r="BZ111" s="913"/>
      <c r="CA111" s="913">
        <v>40749</v>
      </c>
      <c r="CB111" s="913"/>
      <c r="CC111" s="913"/>
      <c r="CD111" s="913"/>
      <c r="CE111" s="913"/>
      <c r="CF111" s="907">
        <v>0.2</v>
      </c>
      <c r="CG111" s="908"/>
      <c r="CH111" s="908"/>
      <c r="CI111" s="908"/>
      <c r="CJ111" s="908"/>
      <c r="CK111" s="935"/>
      <c r="CL111" s="936"/>
      <c r="CM111" s="909" t="s">
        <v>425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426</v>
      </c>
      <c r="B112" s="940"/>
      <c r="C112" s="910" t="s">
        <v>427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428</v>
      </c>
      <c r="BA112" s="910"/>
      <c r="BB112" s="910"/>
      <c r="BC112" s="910"/>
      <c r="BD112" s="910"/>
      <c r="BE112" s="910"/>
      <c r="BF112" s="910"/>
      <c r="BG112" s="910"/>
      <c r="BH112" s="910"/>
      <c r="BI112" s="910"/>
      <c r="BJ112" s="910"/>
      <c r="BK112" s="910"/>
      <c r="BL112" s="910"/>
      <c r="BM112" s="910"/>
      <c r="BN112" s="910"/>
      <c r="BO112" s="910"/>
      <c r="BP112" s="911"/>
      <c r="BQ112" s="912">
        <v>10517379</v>
      </c>
      <c r="BR112" s="913"/>
      <c r="BS112" s="913"/>
      <c r="BT112" s="913"/>
      <c r="BU112" s="913"/>
      <c r="BV112" s="913">
        <v>10024761</v>
      </c>
      <c r="BW112" s="913"/>
      <c r="BX112" s="913"/>
      <c r="BY112" s="913"/>
      <c r="BZ112" s="913"/>
      <c r="CA112" s="913">
        <v>9954755</v>
      </c>
      <c r="CB112" s="913"/>
      <c r="CC112" s="913"/>
      <c r="CD112" s="913"/>
      <c r="CE112" s="913"/>
      <c r="CF112" s="907">
        <v>38.700000000000003</v>
      </c>
      <c r="CG112" s="908"/>
      <c r="CH112" s="908"/>
      <c r="CI112" s="908"/>
      <c r="CJ112" s="908"/>
      <c r="CK112" s="935"/>
      <c r="CL112" s="936"/>
      <c r="CM112" s="909" t="s">
        <v>429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430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1383695</v>
      </c>
      <c r="AB113" s="925"/>
      <c r="AC113" s="925"/>
      <c r="AD113" s="925"/>
      <c r="AE113" s="926"/>
      <c r="AF113" s="927">
        <v>1350769</v>
      </c>
      <c r="AG113" s="925"/>
      <c r="AH113" s="925"/>
      <c r="AI113" s="925"/>
      <c r="AJ113" s="926"/>
      <c r="AK113" s="927">
        <v>1343084</v>
      </c>
      <c r="AL113" s="925"/>
      <c r="AM113" s="925"/>
      <c r="AN113" s="925"/>
      <c r="AO113" s="926"/>
      <c r="AP113" s="928">
        <v>5.2</v>
      </c>
      <c r="AQ113" s="929"/>
      <c r="AR113" s="929"/>
      <c r="AS113" s="929"/>
      <c r="AT113" s="930"/>
      <c r="AU113" s="895"/>
      <c r="AV113" s="896"/>
      <c r="AW113" s="896"/>
      <c r="AX113" s="896"/>
      <c r="AY113" s="896"/>
      <c r="AZ113" s="909" t="s">
        <v>431</v>
      </c>
      <c r="BA113" s="910"/>
      <c r="BB113" s="910"/>
      <c r="BC113" s="910"/>
      <c r="BD113" s="910"/>
      <c r="BE113" s="910"/>
      <c r="BF113" s="910"/>
      <c r="BG113" s="910"/>
      <c r="BH113" s="910"/>
      <c r="BI113" s="910"/>
      <c r="BJ113" s="910"/>
      <c r="BK113" s="910"/>
      <c r="BL113" s="910"/>
      <c r="BM113" s="910"/>
      <c r="BN113" s="910"/>
      <c r="BO113" s="910"/>
      <c r="BP113" s="911"/>
      <c r="BQ113" s="912">
        <v>3429945</v>
      </c>
      <c r="BR113" s="913"/>
      <c r="BS113" s="913"/>
      <c r="BT113" s="913"/>
      <c r="BU113" s="913"/>
      <c r="BV113" s="913">
        <v>3273770</v>
      </c>
      <c r="BW113" s="913"/>
      <c r="BX113" s="913"/>
      <c r="BY113" s="913"/>
      <c r="BZ113" s="913"/>
      <c r="CA113" s="913">
        <v>3106570</v>
      </c>
      <c r="CB113" s="913"/>
      <c r="CC113" s="913"/>
      <c r="CD113" s="913"/>
      <c r="CE113" s="913"/>
      <c r="CF113" s="907">
        <v>12.1</v>
      </c>
      <c r="CG113" s="908"/>
      <c r="CH113" s="908"/>
      <c r="CI113" s="908"/>
      <c r="CJ113" s="908"/>
      <c r="CK113" s="935"/>
      <c r="CL113" s="936"/>
      <c r="CM113" s="909" t="s">
        <v>432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143255</v>
      </c>
      <c r="AB114" s="946"/>
      <c r="AC114" s="946"/>
      <c r="AD114" s="946"/>
      <c r="AE114" s="947"/>
      <c r="AF114" s="948">
        <v>201860</v>
      </c>
      <c r="AG114" s="946"/>
      <c r="AH114" s="946"/>
      <c r="AI114" s="946"/>
      <c r="AJ114" s="947"/>
      <c r="AK114" s="948">
        <v>308148</v>
      </c>
      <c r="AL114" s="946"/>
      <c r="AM114" s="946"/>
      <c r="AN114" s="946"/>
      <c r="AO114" s="947"/>
      <c r="AP114" s="949">
        <v>1.2</v>
      </c>
      <c r="AQ114" s="950"/>
      <c r="AR114" s="950"/>
      <c r="AS114" s="950"/>
      <c r="AT114" s="951"/>
      <c r="AU114" s="895"/>
      <c r="AV114" s="896"/>
      <c r="AW114" s="896"/>
      <c r="AX114" s="896"/>
      <c r="AY114" s="896"/>
      <c r="AZ114" s="909" t="s">
        <v>434</v>
      </c>
      <c r="BA114" s="910"/>
      <c r="BB114" s="910"/>
      <c r="BC114" s="910"/>
      <c r="BD114" s="910"/>
      <c r="BE114" s="910"/>
      <c r="BF114" s="910"/>
      <c r="BG114" s="910"/>
      <c r="BH114" s="910"/>
      <c r="BI114" s="910"/>
      <c r="BJ114" s="910"/>
      <c r="BK114" s="910"/>
      <c r="BL114" s="910"/>
      <c r="BM114" s="910"/>
      <c r="BN114" s="910"/>
      <c r="BO114" s="910"/>
      <c r="BP114" s="911"/>
      <c r="BQ114" s="912">
        <v>6752646</v>
      </c>
      <c r="BR114" s="913"/>
      <c r="BS114" s="913"/>
      <c r="BT114" s="913"/>
      <c r="BU114" s="913"/>
      <c r="BV114" s="913">
        <v>6830386</v>
      </c>
      <c r="BW114" s="913"/>
      <c r="BX114" s="913"/>
      <c r="BY114" s="913"/>
      <c r="BZ114" s="913"/>
      <c r="CA114" s="913">
        <v>7164604</v>
      </c>
      <c r="CB114" s="913"/>
      <c r="CC114" s="913"/>
      <c r="CD114" s="913"/>
      <c r="CE114" s="913"/>
      <c r="CF114" s="907">
        <v>27.9</v>
      </c>
      <c r="CG114" s="908"/>
      <c r="CH114" s="908"/>
      <c r="CI114" s="908"/>
      <c r="CJ114" s="908"/>
      <c r="CK114" s="935"/>
      <c r="CL114" s="936"/>
      <c r="CM114" s="909" t="s">
        <v>435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3004</v>
      </c>
      <c r="AB115" s="925"/>
      <c r="AC115" s="925"/>
      <c r="AD115" s="925"/>
      <c r="AE115" s="926"/>
      <c r="AF115" s="927">
        <v>852</v>
      </c>
      <c r="AG115" s="925"/>
      <c r="AH115" s="925"/>
      <c r="AI115" s="925"/>
      <c r="AJ115" s="926"/>
      <c r="AK115" s="927">
        <v>1292</v>
      </c>
      <c r="AL115" s="925"/>
      <c r="AM115" s="925"/>
      <c r="AN115" s="925"/>
      <c r="AO115" s="926"/>
      <c r="AP115" s="928">
        <v>0</v>
      </c>
      <c r="AQ115" s="929"/>
      <c r="AR115" s="929"/>
      <c r="AS115" s="929"/>
      <c r="AT115" s="930"/>
      <c r="AU115" s="895"/>
      <c r="AV115" s="896"/>
      <c r="AW115" s="896"/>
      <c r="AX115" s="896"/>
      <c r="AY115" s="896"/>
      <c r="AZ115" s="909" t="s">
        <v>437</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440</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5893</v>
      </c>
      <c r="DH116" s="946"/>
      <c r="DI116" s="946"/>
      <c r="DJ116" s="946"/>
      <c r="DK116" s="947"/>
      <c r="DL116" s="948">
        <v>5041</v>
      </c>
      <c r="DM116" s="946"/>
      <c r="DN116" s="946"/>
      <c r="DO116" s="946"/>
      <c r="DP116" s="947"/>
      <c r="DQ116" s="948">
        <v>40749</v>
      </c>
      <c r="DR116" s="946"/>
      <c r="DS116" s="946"/>
      <c r="DT116" s="946"/>
      <c r="DU116" s="947"/>
      <c r="DV116" s="949">
        <v>0.2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442</v>
      </c>
      <c r="Z117" s="881"/>
      <c r="AA117" s="965">
        <v>5851945</v>
      </c>
      <c r="AB117" s="966"/>
      <c r="AC117" s="966"/>
      <c r="AD117" s="966"/>
      <c r="AE117" s="967"/>
      <c r="AF117" s="968">
        <v>5948783</v>
      </c>
      <c r="AG117" s="966"/>
      <c r="AH117" s="966"/>
      <c r="AI117" s="966"/>
      <c r="AJ117" s="967"/>
      <c r="AK117" s="968">
        <v>5987336</v>
      </c>
      <c r="AL117" s="966"/>
      <c r="AM117" s="966"/>
      <c r="AN117" s="966"/>
      <c r="AO117" s="967"/>
      <c r="AP117" s="969"/>
      <c r="AQ117" s="970"/>
      <c r="AR117" s="970"/>
      <c r="AS117" s="970"/>
      <c r="AT117" s="971"/>
      <c r="AU117" s="895"/>
      <c r="AV117" s="896"/>
      <c r="AW117" s="896"/>
      <c r="AX117" s="896"/>
      <c r="AY117" s="896"/>
      <c r="AZ117" s="961" t="s">
        <v>443</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415</v>
      </c>
      <c r="AB118" s="880"/>
      <c r="AC118" s="880"/>
      <c r="AD118" s="880"/>
      <c r="AE118" s="881"/>
      <c r="AF118" s="879" t="s">
        <v>416</v>
      </c>
      <c r="AG118" s="880"/>
      <c r="AH118" s="880"/>
      <c r="AI118" s="880"/>
      <c r="AJ118" s="881"/>
      <c r="AK118" s="879" t="s">
        <v>294</v>
      </c>
      <c r="AL118" s="880"/>
      <c r="AM118" s="880"/>
      <c r="AN118" s="880"/>
      <c r="AO118" s="881"/>
      <c r="AP118" s="957" t="s">
        <v>417</v>
      </c>
      <c r="AQ118" s="958"/>
      <c r="AR118" s="958"/>
      <c r="AS118" s="958"/>
      <c r="AT118" s="959"/>
      <c r="AU118" s="895"/>
      <c r="AV118" s="896"/>
      <c r="AW118" s="896"/>
      <c r="AX118" s="896"/>
      <c r="AY118" s="896"/>
      <c r="AZ118" s="960" t="s">
        <v>445</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421</v>
      </c>
      <c r="B119" s="934"/>
      <c r="C119" s="916" t="s">
        <v>422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447</v>
      </c>
      <c r="BP119" s="992"/>
      <c r="BQ119" s="986">
        <v>75108600</v>
      </c>
      <c r="BR119" s="987"/>
      <c r="BS119" s="987"/>
      <c r="BT119" s="987"/>
      <c r="BU119" s="987"/>
      <c r="BV119" s="987">
        <v>73352007</v>
      </c>
      <c r="BW119" s="987"/>
      <c r="BX119" s="987"/>
      <c r="BY119" s="987"/>
      <c r="BZ119" s="987"/>
      <c r="CA119" s="987">
        <v>71757219</v>
      </c>
      <c r="CB119" s="987"/>
      <c r="CC119" s="987"/>
      <c r="CD119" s="987"/>
      <c r="CE119" s="987"/>
      <c r="CF119" s="988"/>
      <c r="CG119" s="989"/>
      <c r="CH119" s="989"/>
      <c r="CI119" s="989"/>
      <c r="CJ119" s="990"/>
      <c r="CK119" s="937"/>
      <c r="CL119" s="938"/>
      <c r="CM119" s="960" t="s">
        <v>448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449</v>
      </c>
      <c r="AV120" s="979"/>
      <c r="AW120" s="979"/>
      <c r="AX120" s="979"/>
      <c r="AY120" s="980"/>
      <c r="AZ120" s="916" t="s">
        <v>450</v>
      </c>
      <c r="BA120" s="884"/>
      <c r="BB120" s="884"/>
      <c r="BC120" s="884"/>
      <c r="BD120" s="884"/>
      <c r="BE120" s="884"/>
      <c r="BF120" s="884"/>
      <c r="BG120" s="884"/>
      <c r="BH120" s="884"/>
      <c r="BI120" s="884"/>
      <c r="BJ120" s="884"/>
      <c r="BK120" s="884"/>
      <c r="BL120" s="884"/>
      <c r="BM120" s="884"/>
      <c r="BN120" s="884"/>
      <c r="BO120" s="884"/>
      <c r="BP120" s="885"/>
      <c r="BQ120" s="917">
        <v>21842759</v>
      </c>
      <c r="BR120" s="918"/>
      <c r="BS120" s="918"/>
      <c r="BT120" s="918"/>
      <c r="BU120" s="918"/>
      <c r="BV120" s="918">
        <v>24514226</v>
      </c>
      <c r="BW120" s="918"/>
      <c r="BX120" s="918"/>
      <c r="BY120" s="918"/>
      <c r="BZ120" s="918"/>
      <c r="CA120" s="918">
        <v>27206453</v>
      </c>
      <c r="CB120" s="918"/>
      <c r="CC120" s="918"/>
      <c r="CD120" s="918"/>
      <c r="CE120" s="918"/>
      <c r="CF120" s="931">
        <v>105.9</v>
      </c>
      <c r="CG120" s="932"/>
      <c r="CH120" s="932"/>
      <c r="CI120" s="932"/>
      <c r="CJ120" s="932"/>
      <c r="CK120" s="993" t="s">
        <v>451</v>
      </c>
      <c r="CL120" s="994"/>
      <c r="CM120" s="994"/>
      <c r="CN120" s="994"/>
      <c r="CO120" s="995"/>
      <c r="CP120" s="1001" t="s">
        <v>398</v>
      </c>
      <c r="CQ120" s="1002"/>
      <c r="CR120" s="1002"/>
      <c r="CS120" s="1002"/>
      <c r="CT120" s="1002"/>
      <c r="CU120" s="1002"/>
      <c r="CV120" s="1002"/>
      <c r="CW120" s="1002"/>
      <c r="CX120" s="1002"/>
      <c r="CY120" s="1002"/>
      <c r="CZ120" s="1002"/>
      <c r="DA120" s="1002"/>
      <c r="DB120" s="1002"/>
      <c r="DC120" s="1002"/>
      <c r="DD120" s="1002"/>
      <c r="DE120" s="1002"/>
      <c r="DF120" s="1003"/>
      <c r="DG120" s="917">
        <v>9612020</v>
      </c>
      <c r="DH120" s="918"/>
      <c r="DI120" s="918"/>
      <c r="DJ120" s="918"/>
      <c r="DK120" s="918"/>
      <c r="DL120" s="918">
        <v>9299215</v>
      </c>
      <c r="DM120" s="918"/>
      <c r="DN120" s="918"/>
      <c r="DO120" s="918"/>
      <c r="DP120" s="918"/>
      <c r="DQ120" s="918">
        <v>8655176</v>
      </c>
      <c r="DR120" s="918"/>
      <c r="DS120" s="918"/>
      <c r="DT120" s="918"/>
      <c r="DU120" s="918"/>
      <c r="DV120" s="919">
        <v>33.700000000000003</v>
      </c>
      <c r="DW120" s="919"/>
      <c r="DX120" s="919"/>
      <c r="DY120" s="919"/>
      <c r="DZ120" s="920"/>
    </row>
    <row r="121" spans="1:130" s="224" customFormat="1" ht="26.25" customHeight="1" x14ac:dyDescent="0.15">
      <c r="A121" s="1044"/>
      <c r="B121" s="936"/>
      <c r="C121" s="961" t="s">
        <v>452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453</v>
      </c>
      <c r="BA121" s="910"/>
      <c r="BB121" s="910"/>
      <c r="BC121" s="910"/>
      <c r="BD121" s="910"/>
      <c r="BE121" s="910"/>
      <c r="BF121" s="910"/>
      <c r="BG121" s="910"/>
      <c r="BH121" s="910"/>
      <c r="BI121" s="910"/>
      <c r="BJ121" s="910"/>
      <c r="BK121" s="910"/>
      <c r="BL121" s="910"/>
      <c r="BM121" s="910"/>
      <c r="BN121" s="910"/>
      <c r="BO121" s="910"/>
      <c r="BP121" s="911"/>
      <c r="BQ121" s="912">
        <v>7525373</v>
      </c>
      <c r="BR121" s="913"/>
      <c r="BS121" s="913"/>
      <c r="BT121" s="913"/>
      <c r="BU121" s="913"/>
      <c r="BV121" s="913">
        <v>7733717</v>
      </c>
      <c r="BW121" s="913"/>
      <c r="BX121" s="913"/>
      <c r="BY121" s="913"/>
      <c r="BZ121" s="913"/>
      <c r="CA121" s="913">
        <v>8365691</v>
      </c>
      <c r="CB121" s="913"/>
      <c r="CC121" s="913"/>
      <c r="CD121" s="913"/>
      <c r="CE121" s="913"/>
      <c r="CF121" s="907">
        <v>32.6</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905359</v>
      </c>
      <c r="DH121" s="913"/>
      <c r="DI121" s="913"/>
      <c r="DJ121" s="913"/>
      <c r="DK121" s="913"/>
      <c r="DL121" s="913">
        <v>725546</v>
      </c>
      <c r="DM121" s="913"/>
      <c r="DN121" s="913"/>
      <c r="DO121" s="913"/>
      <c r="DP121" s="913"/>
      <c r="DQ121" s="913">
        <v>1299579</v>
      </c>
      <c r="DR121" s="913"/>
      <c r="DS121" s="913"/>
      <c r="DT121" s="913"/>
      <c r="DU121" s="913"/>
      <c r="DV121" s="914">
        <v>5.0999999999999996</v>
      </c>
      <c r="DW121" s="914"/>
      <c r="DX121" s="914"/>
      <c r="DY121" s="914"/>
      <c r="DZ121" s="915"/>
    </row>
    <row r="122" spans="1:130" s="224" customFormat="1" ht="26.25" customHeight="1" x14ac:dyDescent="0.15">
      <c r="A122" s="1044"/>
      <c r="B122" s="936"/>
      <c r="C122" s="909" t="s">
        <v>435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454</v>
      </c>
      <c r="BA122" s="952"/>
      <c r="BB122" s="952"/>
      <c r="BC122" s="952"/>
      <c r="BD122" s="952"/>
      <c r="BE122" s="952"/>
      <c r="BF122" s="952"/>
      <c r="BG122" s="952"/>
      <c r="BH122" s="952"/>
      <c r="BI122" s="952"/>
      <c r="BJ122" s="952"/>
      <c r="BK122" s="952"/>
      <c r="BL122" s="952"/>
      <c r="BM122" s="952"/>
      <c r="BN122" s="952"/>
      <c r="BO122" s="952"/>
      <c r="BP122" s="953"/>
      <c r="BQ122" s="986">
        <v>43574768</v>
      </c>
      <c r="BR122" s="987"/>
      <c r="BS122" s="987"/>
      <c r="BT122" s="987"/>
      <c r="BU122" s="987"/>
      <c r="BV122" s="987">
        <v>42187801</v>
      </c>
      <c r="BW122" s="987"/>
      <c r="BX122" s="987"/>
      <c r="BY122" s="987"/>
      <c r="BZ122" s="987"/>
      <c r="CA122" s="987">
        <v>40894845</v>
      </c>
      <c r="CB122" s="987"/>
      <c r="CC122" s="987"/>
      <c r="CD122" s="987"/>
      <c r="CE122" s="987"/>
      <c r="CF122" s="1004">
        <v>159.19999999999999</v>
      </c>
      <c r="CG122" s="1005"/>
      <c r="CH122" s="1005"/>
      <c r="CI122" s="1005"/>
      <c r="CJ122" s="1005"/>
      <c r="CK122" s="996"/>
      <c r="CL122" s="997"/>
      <c r="CM122" s="997"/>
      <c r="CN122" s="997"/>
      <c r="CO122" s="998"/>
      <c r="CP122" s="1006" t="s">
        <v>399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441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3004</v>
      </c>
      <c r="AB123" s="946"/>
      <c r="AC123" s="946"/>
      <c r="AD123" s="946"/>
      <c r="AE123" s="947"/>
      <c r="AF123" s="948">
        <v>852</v>
      </c>
      <c r="AG123" s="946"/>
      <c r="AH123" s="946"/>
      <c r="AI123" s="946"/>
      <c r="AJ123" s="947"/>
      <c r="AK123" s="948">
        <v>1292</v>
      </c>
      <c r="AL123" s="946"/>
      <c r="AM123" s="946"/>
      <c r="AN123" s="946"/>
      <c r="AO123" s="947"/>
      <c r="AP123" s="949">
        <v>0</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455</v>
      </c>
      <c r="BP123" s="992"/>
      <c r="BQ123" s="1050">
        <v>72942900</v>
      </c>
      <c r="BR123" s="1051"/>
      <c r="BS123" s="1051"/>
      <c r="BT123" s="1051"/>
      <c r="BU123" s="1051"/>
      <c r="BV123" s="1051">
        <v>74435744</v>
      </c>
      <c r="BW123" s="1051"/>
      <c r="BX123" s="1051"/>
      <c r="BY123" s="1051"/>
      <c r="BZ123" s="1051"/>
      <c r="CA123" s="1051">
        <v>76466989</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444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8.4</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457</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458</v>
      </c>
      <c r="CL125" s="994"/>
      <c r="CM125" s="994"/>
      <c r="CN125" s="994"/>
      <c r="CO125" s="995"/>
      <c r="CP125" s="916" t="s">
        <v>459</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460</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462</v>
      </c>
      <c r="AY127" s="1019"/>
      <c r="AZ127" s="1019"/>
      <c r="BA127" s="1019"/>
      <c r="BB127" s="1019"/>
      <c r="BC127" s="1019"/>
      <c r="BD127" s="1019"/>
      <c r="BE127" s="1020"/>
      <c r="BF127" s="1021" t="s">
        <v>463</v>
      </c>
      <c r="BG127" s="1019"/>
      <c r="BH127" s="1019"/>
      <c r="BI127" s="1019"/>
      <c r="BJ127" s="1019"/>
      <c r="BK127" s="1019"/>
      <c r="BL127" s="1020"/>
      <c r="BM127" s="1021" t="s">
        <v>464</v>
      </c>
      <c r="BN127" s="1019"/>
      <c r="BO127" s="1019"/>
      <c r="BP127" s="1019"/>
      <c r="BQ127" s="1019"/>
      <c r="BR127" s="1019"/>
      <c r="BS127" s="1020"/>
      <c r="BT127" s="1021" t="s">
        <v>465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466</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468</v>
      </c>
      <c r="X128" s="1030"/>
      <c r="Y128" s="1030"/>
      <c r="Z128" s="1031"/>
      <c r="AA128" s="1032">
        <v>910229</v>
      </c>
      <c r="AB128" s="1033"/>
      <c r="AC128" s="1033"/>
      <c r="AD128" s="1033"/>
      <c r="AE128" s="1034"/>
      <c r="AF128" s="1035">
        <v>1087717</v>
      </c>
      <c r="AG128" s="1033"/>
      <c r="AH128" s="1033"/>
      <c r="AI128" s="1033"/>
      <c r="AJ128" s="1034"/>
      <c r="AK128" s="1035">
        <v>1065342</v>
      </c>
      <c r="AL128" s="1033"/>
      <c r="AM128" s="1033"/>
      <c r="AN128" s="1033"/>
      <c r="AO128" s="1034"/>
      <c r="AP128" s="1036"/>
      <c r="AQ128" s="1037"/>
      <c r="AR128" s="1037"/>
      <c r="AS128" s="1037"/>
      <c r="AT128" s="1038"/>
      <c r="AU128" s="226"/>
      <c r="AV128" s="226"/>
      <c r="AW128" s="226"/>
      <c r="AX128" s="883" t="s">
        <v>469</v>
      </c>
      <c r="AY128" s="884"/>
      <c r="AZ128" s="884"/>
      <c r="BA128" s="884"/>
      <c r="BB128" s="884"/>
      <c r="BC128" s="884"/>
      <c r="BD128" s="884"/>
      <c r="BE128" s="885"/>
      <c r="BF128" s="1039" t="s">
        <v>122</v>
      </c>
      <c r="BG128" s="1040"/>
      <c r="BH128" s="1040"/>
      <c r="BI128" s="1040"/>
      <c r="BJ128" s="1040"/>
      <c r="BK128" s="1040"/>
      <c r="BL128" s="1041"/>
      <c r="BM128" s="1039">
        <v>11.86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470</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471</v>
      </c>
      <c r="X129" s="1058"/>
      <c r="Y129" s="1058"/>
      <c r="Z129" s="1059"/>
      <c r="AA129" s="945">
        <v>29022696</v>
      </c>
      <c r="AB129" s="946"/>
      <c r="AC129" s="946"/>
      <c r="AD129" s="946"/>
      <c r="AE129" s="947"/>
      <c r="AF129" s="948">
        <v>28233163</v>
      </c>
      <c r="AG129" s="946"/>
      <c r="AH129" s="946"/>
      <c r="AI129" s="946"/>
      <c r="AJ129" s="947"/>
      <c r="AK129" s="948">
        <v>28967623</v>
      </c>
      <c r="AL129" s="946"/>
      <c r="AM129" s="946"/>
      <c r="AN129" s="946"/>
      <c r="AO129" s="947"/>
      <c r="AP129" s="1060"/>
      <c r="AQ129" s="1061"/>
      <c r="AR129" s="1061"/>
      <c r="AS129" s="1061"/>
      <c r="AT129" s="1062"/>
      <c r="AU129" s="227"/>
      <c r="AV129" s="227"/>
      <c r="AW129" s="227"/>
      <c r="AX129" s="1052" t="s">
        <v>472</v>
      </c>
      <c r="AY129" s="910"/>
      <c r="AZ129" s="910"/>
      <c r="BA129" s="910"/>
      <c r="BB129" s="910"/>
      <c r="BC129" s="910"/>
      <c r="BD129" s="910"/>
      <c r="BE129" s="911"/>
      <c r="BF129" s="1053" t="s">
        <v>122</v>
      </c>
      <c r="BG129" s="1054"/>
      <c r="BH129" s="1054"/>
      <c r="BI129" s="1054"/>
      <c r="BJ129" s="1054"/>
      <c r="BK129" s="1054"/>
      <c r="BL129" s="1055"/>
      <c r="BM129" s="1053">
        <v>16.86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474</v>
      </c>
      <c r="X130" s="1058"/>
      <c r="Y130" s="1058"/>
      <c r="Z130" s="1059"/>
      <c r="AA130" s="945">
        <v>3330313</v>
      </c>
      <c r="AB130" s="946"/>
      <c r="AC130" s="946"/>
      <c r="AD130" s="946"/>
      <c r="AE130" s="947"/>
      <c r="AF130" s="948">
        <v>3273776</v>
      </c>
      <c r="AG130" s="946"/>
      <c r="AH130" s="946"/>
      <c r="AI130" s="946"/>
      <c r="AJ130" s="947"/>
      <c r="AK130" s="948">
        <v>3273833</v>
      </c>
      <c r="AL130" s="946"/>
      <c r="AM130" s="946"/>
      <c r="AN130" s="946"/>
      <c r="AO130" s="947"/>
      <c r="AP130" s="1060"/>
      <c r="AQ130" s="1061"/>
      <c r="AR130" s="1061"/>
      <c r="AS130" s="1061"/>
      <c r="AT130" s="1062"/>
      <c r="AU130" s="227"/>
      <c r="AV130" s="227"/>
      <c r="AW130" s="227"/>
      <c r="AX130" s="1052" t="s">
        <v>475</v>
      </c>
      <c r="AY130" s="910"/>
      <c r="AZ130" s="910"/>
      <c r="BA130" s="910"/>
      <c r="BB130" s="910"/>
      <c r="BC130" s="910"/>
      <c r="BD130" s="910"/>
      <c r="BE130" s="911"/>
      <c r="BF130" s="1088">
        <v>6.3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476</v>
      </c>
      <c r="X131" s="1095"/>
      <c r="Y131" s="1095"/>
      <c r="Z131" s="1096"/>
      <c r="AA131" s="991">
        <v>25692383</v>
      </c>
      <c r="AB131" s="973"/>
      <c r="AC131" s="973"/>
      <c r="AD131" s="973"/>
      <c r="AE131" s="974"/>
      <c r="AF131" s="972">
        <v>24959387</v>
      </c>
      <c r="AG131" s="973"/>
      <c r="AH131" s="973"/>
      <c r="AI131" s="973"/>
      <c r="AJ131" s="974"/>
      <c r="AK131" s="972">
        <v>25693790</v>
      </c>
      <c r="AL131" s="973"/>
      <c r="AM131" s="973"/>
      <c r="AN131" s="973"/>
      <c r="AO131" s="974"/>
      <c r="AP131" s="1097"/>
      <c r="AQ131" s="1098"/>
      <c r="AR131" s="1098"/>
      <c r="AS131" s="1098"/>
      <c r="AT131" s="1099"/>
      <c r="AU131" s="227"/>
      <c r="AV131" s="227"/>
      <c r="AW131" s="227"/>
      <c r="AX131" s="1070" t="s">
        <v>477</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479</v>
      </c>
      <c r="W132" s="1081"/>
      <c r="X132" s="1081"/>
      <c r="Y132" s="1081"/>
      <c r="Z132" s="1082"/>
      <c r="AA132" s="1083">
        <v>6.2719094599999998</v>
      </c>
      <c r="AB132" s="1084"/>
      <c r="AC132" s="1084"/>
      <c r="AD132" s="1084"/>
      <c r="AE132" s="1085"/>
      <c r="AF132" s="1086">
        <v>6.3594920410000002</v>
      </c>
      <c r="AG132" s="1084"/>
      <c r="AH132" s="1084"/>
      <c r="AI132" s="1084"/>
      <c r="AJ132" s="1085"/>
      <c r="AK132" s="1086">
        <v>6.4146278150000002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480</v>
      </c>
      <c r="W133" s="1064"/>
      <c r="X133" s="1064"/>
      <c r="Y133" s="1064"/>
      <c r="Z133" s="1065"/>
      <c r="AA133" s="1066">
        <v>6.5</v>
      </c>
      <c r="AB133" s="1067"/>
      <c r="AC133" s="1067"/>
      <c r="AD133" s="1067"/>
      <c r="AE133" s="1068"/>
      <c r="AF133" s="1066">
        <v>6.4</v>
      </c>
      <c r="AG133" s="1067"/>
      <c r="AH133" s="1067"/>
      <c r="AI133" s="1067"/>
      <c r="AJ133" s="1068"/>
      <c r="AK133" s="1066">
        <v>6.3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0vyC2qBfLnDaC3WBm/u689zpFVTEmgjn2NTxYoX1+w/7I82ubnkhOweYJIfJLkS4OK+45b5+unliKiaJTeGsA==" saltValue="Sz5Y2i6dtl8AkvPAVtuV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MDJM8+SY6l+BkyBlI/wMFlNXxzP1XGVXonaiJSYQnciTzrBLZX++Bq5AEi4CNSqjJCuAlsoT+pJhDftzdiViA==" saltValue="bpP1AQLn6k/WQKV+Wpdq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NOscvUnoV4+ELT94oisr5RvENGrTSDlZGyz04kWoYmybPbyI0yJRl7B9Q6XY/VJLk1YiBqeISLbFreLIFZXNg==" saltValue="kpinUMqOtaC+Abq9sc1s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483</v>
      </c>
      <c r="AL6" s="260"/>
      <c r="AM6" s="260"/>
      <c r="AN6" s="260"/>
    </row>
    <row r="7" spans="1:46" ht="13.5" customHeight="1" x14ac:dyDescent="0.15">
      <c r="A7" s="259"/>
      <c r="AK7" s="262"/>
      <c r="AL7" s="263"/>
      <c r="AM7" s="263"/>
      <c r="AN7" s="264"/>
      <c r="AO7" s="1101" t="s">
        <v>484</v>
      </c>
      <c r="AP7" s="265"/>
      <c r="AQ7" s="266" t="s">
        <v>485</v>
      </c>
      <c r="AR7" s="267"/>
    </row>
    <row r="8" spans="1:46" x14ac:dyDescent="0.15">
      <c r="A8" s="259"/>
      <c r="AK8" s="268"/>
      <c r="AL8" s="269"/>
      <c r="AM8" s="269"/>
      <c r="AN8" s="270"/>
      <c r="AO8" s="1102"/>
      <c r="AP8" s="271" t="s">
        <v>486</v>
      </c>
      <c r="AQ8" s="272" t="s">
        <v>487</v>
      </c>
      <c r="AR8" s="273" t="s">
        <v>488</v>
      </c>
    </row>
    <row r="9" spans="1:46" x14ac:dyDescent="0.15">
      <c r="A9" s="259"/>
      <c r="AK9" s="1103" t="s">
        <v>489</v>
      </c>
      <c r="AL9" s="1104"/>
      <c r="AM9" s="1104"/>
      <c r="AN9" s="1105"/>
      <c r="AO9" s="274">
        <v>7229620</v>
      </c>
      <c r="AP9" s="274">
        <v>53025</v>
      </c>
      <c r="AQ9" s="275">
        <v>66571</v>
      </c>
      <c r="AR9" s="276">
        <v>-20.3</v>
      </c>
    </row>
    <row r="10" spans="1:46" ht="13.5" customHeight="1" x14ac:dyDescent="0.15">
      <c r="A10" s="259"/>
      <c r="AK10" s="1103" t="s">
        <v>490</v>
      </c>
      <c r="AL10" s="1104"/>
      <c r="AM10" s="1104"/>
      <c r="AN10" s="1105"/>
      <c r="AO10" s="277">
        <v>1239590</v>
      </c>
      <c r="AP10" s="277">
        <v>9092</v>
      </c>
      <c r="AQ10" s="278">
        <v>3999</v>
      </c>
      <c r="AR10" s="279">
        <v>127.4</v>
      </c>
    </row>
    <row r="11" spans="1:46" ht="13.5" customHeight="1" x14ac:dyDescent="0.15">
      <c r="A11" s="259"/>
      <c r="AK11" s="1103" t="s">
        <v>491</v>
      </c>
      <c r="AL11" s="1104"/>
      <c r="AM11" s="1104"/>
      <c r="AN11" s="1105"/>
      <c r="AO11" s="277">
        <v>775415</v>
      </c>
      <c r="AP11" s="277">
        <v>5687</v>
      </c>
      <c r="AQ11" s="278">
        <v>2086</v>
      </c>
      <c r="AR11" s="279">
        <v>172.6</v>
      </c>
    </row>
    <row r="12" spans="1:46" ht="13.5" customHeight="1" x14ac:dyDescent="0.15">
      <c r="A12" s="259"/>
      <c r="AK12" s="1103" t="s">
        <v>492</v>
      </c>
      <c r="AL12" s="1104"/>
      <c r="AM12" s="1104"/>
      <c r="AN12" s="1105"/>
      <c r="AO12" s="277" t="s">
        <v>493</v>
      </c>
      <c r="AP12" s="277" t="s">
        <v>493</v>
      </c>
      <c r="AQ12" s="278">
        <v>22</v>
      </c>
      <c r="AR12" s="279" t="s">
        <v>493</v>
      </c>
    </row>
    <row r="13" spans="1:46" ht="13.5" customHeight="1" x14ac:dyDescent="0.15">
      <c r="A13" s="259"/>
      <c r="AK13" s="1103" t="s">
        <v>494</v>
      </c>
      <c r="AL13" s="1104"/>
      <c r="AM13" s="1104"/>
      <c r="AN13" s="1105"/>
      <c r="AO13" s="277">
        <v>1870877</v>
      </c>
      <c r="AP13" s="277">
        <v>13722</v>
      </c>
      <c r="AQ13" s="278">
        <v>2452</v>
      </c>
      <c r="AR13" s="279">
        <v>459.6</v>
      </c>
    </row>
    <row r="14" spans="1:46" ht="13.5" customHeight="1" x14ac:dyDescent="0.15">
      <c r="A14" s="259"/>
      <c r="AK14" s="1103" t="s">
        <v>495</v>
      </c>
      <c r="AL14" s="1104"/>
      <c r="AM14" s="1104"/>
      <c r="AN14" s="1105"/>
      <c r="AO14" s="277">
        <v>393722</v>
      </c>
      <c r="AP14" s="277">
        <v>2888</v>
      </c>
      <c r="AQ14" s="278">
        <v>1577</v>
      </c>
      <c r="AR14" s="279">
        <v>83.1</v>
      </c>
    </row>
    <row r="15" spans="1:46" ht="13.5" customHeight="1" x14ac:dyDescent="0.15">
      <c r="A15" s="259"/>
      <c r="AK15" s="1106" t="s">
        <v>496</v>
      </c>
      <c r="AL15" s="1107"/>
      <c r="AM15" s="1107"/>
      <c r="AN15" s="1108"/>
      <c r="AO15" s="277">
        <v>-114301</v>
      </c>
      <c r="AP15" s="277">
        <v>-838</v>
      </c>
      <c r="AQ15" s="278">
        <v>-2400</v>
      </c>
      <c r="AR15" s="279">
        <v>-65.099999999999994</v>
      </c>
    </row>
    <row r="16" spans="1:46" x14ac:dyDescent="0.15">
      <c r="A16" s="259"/>
      <c r="AK16" s="1106" t="s">
        <v>177</v>
      </c>
      <c r="AL16" s="1107"/>
      <c r="AM16" s="1107"/>
      <c r="AN16" s="1108"/>
      <c r="AO16" s="277">
        <v>11394923</v>
      </c>
      <c r="AP16" s="277">
        <v>83575</v>
      </c>
      <c r="AQ16" s="278">
        <v>74306</v>
      </c>
      <c r="AR16" s="279">
        <v>12.5</v>
      </c>
    </row>
    <row r="17" spans="1:46" x14ac:dyDescent="0.15">
      <c r="A17" s="259"/>
    </row>
    <row r="18" spans="1:46" x14ac:dyDescent="0.15">
      <c r="A18" s="259"/>
      <c r="AQ18" s="280"/>
      <c r="AR18" s="280"/>
    </row>
    <row r="19" spans="1:46" x14ac:dyDescent="0.15">
      <c r="A19" s="259"/>
      <c r="AK19" s="255" t="s">
        <v>497</v>
      </c>
    </row>
    <row r="20" spans="1:46" x14ac:dyDescent="0.15">
      <c r="A20" s="259"/>
      <c r="AK20" s="281"/>
      <c r="AL20" s="282"/>
      <c r="AM20" s="282"/>
      <c r="AN20" s="283"/>
      <c r="AO20" s="284" t="s">
        <v>498</v>
      </c>
      <c r="AP20" s="285" t="s">
        <v>499</v>
      </c>
      <c r="AQ20" s="286" t="s">
        <v>500</v>
      </c>
      <c r="AR20" s="287"/>
    </row>
    <row r="21" spans="1:46" s="260" customFormat="1" x14ac:dyDescent="0.15">
      <c r="A21" s="288"/>
      <c r="AK21" s="1109" t="s">
        <v>501</v>
      </c>
      <c r="AL21" s="1110"/>
      <c r="AM21" s="1110"/>
      <c r="AN21" s="1111"/>
      <c r="AO21" s="289">
        <v>5.71</v>
      </c>
      <c r="AP21" s="290">
        <v>6.91</v>
      </c>
      <c r="AQ21" s="291">
        <v>-1.2</v>
      </c>
      <c r="AS21" s="292"/>
      <c r="AT21" s="288"/>
    </row>
    <row r="22" spans="1:46" s="260" customFormat="1" x14ac:dyDescent="0.15">
      <c r="A22" s="288"/>
      <c r="AK22" s="1109" t="s">
        <v>502</v>
      </c>
      <c r="AL22" s="1110"/>
      <c r="AM22" s="1110"/>
      <c r="AN22" s="1111"/>
      <c r="AO22" s="293">
        <v>100.1</v>
      </c>
      <c r="AP22" s="294">
        <v>99.2</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505</v>
      </c>
      <c r="AL29" s="260"/>
      <c r="AM29" s="260"/>
      <c r="AN29" s="260"/>
      <c r="AS29" s="302"/>
    </row>
    <row r="30" spans="1:46" ht="13.5" customHeight="1" x14ac:dyDescent="0.15">
      <c r="A30" s="259"/>
      <c r="AK30" s="262"/>
      <c r="AL30" s="263"/>
      <c r="AM30" s="263"/>
      <c r="AN30" s="264"/>
      <c r="AO30" s="1101" t="s">
        <v>484</v>
      </c>
      <c r="AP30" s="265"/>
      <c r="AQ30" s="266" t="s">
        <v>485</v>
      </c>
      <c r="AR30" s="267"/>
    </row>
    <row r="31" spans="1:46" x14ac:dyDescent="0.15">
      <c r="A31" s="259"/>
      <c r="AK31" s="268"/>
      <c r="AL31" s="269"/>
      <c r="AM31" s="269"/>
      <c r="AN31" s="270"/>
      <c r="AO31" s="1102"/>
      <c r="AP31" s="271" t="s">
        <v>486</v>
      </c>
      <c r="AQ31" s="272" t="s">
        <v>487</v>
      </c>
      <c r="AR31" s="273" t="s">
        <v>488</v>
      </c>
    </row>
    <row r="32" spans="1:46" ht="27" customHeight="1" x14ac:dyDescent="0.15">
      <c r="A32" s="259"/>
      <c r="AK32" s="1117" t="s">
        <v>506</v>
      </c>
      <c r="AL32" s="1118"/>
      <c r="AM32" s="1118"/>
      <c r="AN32" s="1119"/>
      <c r="AO32" s="303">
        <v>4334812</v>
      </c>
      <c r="AP32" s="303">
        <v>31793</v>
      </c>
      <c r="AQ32" s="304">
        <v>38265</v>
      </c>
      <c r="AR32" s="305">
        <v>-16.899999999999999</v>
      </c>
    </row>
    <row r="33" spans="1:46" ht="13.5" customHeight="1" x14ac:dyDescent="0.15">
      <c r="A33" s="259"/>
      <c r="AK33" s="1117" t="s">
        <v>507</v>
      </c>
      <c r="AL33" s="1118"/>
      <c r="AM33" s="1118"/>
      <c r="AN33" s="1119"/>
      <c r="AO33" s="303" t="s">
        <v>493</v>
      </c>
      <c r="AP33" s="303" t="s">
        <v>493</v>
      </c>
      <c r="AQ33" s="304" t="s">
        <v>493</v>
      </c>
      <c r="AR33" s="305" t="s">
        <v>493</v>
      </c>
    </row>
    <row r="34" spans="1:46" ht="27" customHeight="1" x14ac:dyDescent="0.15">
      <c r="A34" s="259"/>
      <c r="AK34" s="1117" t="s">
        <v>508</v>
      </c>
      <c r="AL34" s="1118"/>
      <c r="AM34" s="1118"/>
      <c r="AN34" s="1119"/>
      <c r="AO34" s="303" t="s">
        <v>493</v>
      </c>
      <c r="AP34" s="303" t="s">
        <v>493</v>
      </c>
      <c r="AQ34" s="304" t="s">
        <v>493</v>
      </c>
      <c r="AR34" s="305" t="s">
        <v>493</v>
      </c>
    </row>
    <row r="35" spans="1:46" ht="27" customHeight="1" x14ac:dyDescent="0.15">
      <c r="A35" s="259"/>
      <c r="AK35" s="1117" t="s">
        <v>509</v>
      </c>
      <c r="AL35" s="1118"/>
      <c r="AM35" s="1118"/>
      <c r="AN35" s="1119"/>
      <c r="AO35" s="303">
        <v>1343084</v>
      </c>
      <c r="AP35" s="303">
        <v>9851</v>
      </c>
      <c r="AQ35" s="304">
        <v>11441</v>
      </c>
      <c r="AR35" s="305">
        <v>-13.9</v>
      </c>
    </row>
    <row r="36" spans="1:46" ht="27" customHeight="1" x14ac:dyDescent="0.15">
      <c r="A36" s="259"/>
      <c r="AK36" s="1117" t="s">
        <v>510</v>
      </c>
      <c r="AL36" s="1118"/>
      <c r="AM36" s="1118"/>
      <c r="AN36" s="1119"/>
      <c r="AO36" s="303">
        <v>308148</v>
      </c>
      <c r="AP36" s="303">
        <v>2260</v>
      </c>
      <c r="AQ36" s="304">
        <v>1708</v>
      </c>
      <c r="AR36" s="305">
        <v>32.299999999999997</v>
      </c>
    </row>
    <row r="37" spans="1:46" ht="13.5" customHeight="1" x14ac:dyDescent="0.15">
      <c r="A37" s="259"/>
      <c r="AK37" s="1117" t="s">
        <v>511</v>
      </c>
      <c r="AL37" s="1118"/>
      <c r="AM37" s="1118"/>
      <c r="AN37" s="1119"/>
      <c r="AO37" s="303">
        <v>1292</v>
      </c>
      <c r="AP37" s="303">
        <v>9</v>
      </c>
      <c r="AQ37" s="304">
        <v>394</v>
      </c>
      <c r="AR37" s="305">
        <v>-97.7</v>
      </c>
    </row>
    <row r="38" spans="1:46" ht="27" customHeight="1" x14ac:dyDescent="0.15">
      <c r="A38" s="259"/>
      <c r="AK38" s="1120" t="s">
        <v>512</v>
      </c>
      <c r="AL38" s="1121"/>
      <c r="AM38" s="1121"/>
      <c r="AN38" s="1122"/>
      <c r="AO38" s="306" t="s">
        <v>493</v>
      </c>
      <c r="AP38" s="306" t="s">
        <v>493</v>
      </c>
      <c r="AQ38" s="307">
        <v>1</v>
      </c>
      <c r="AR38" s="295" t="s">
        <v>493</v>
      </c>
      <c r="AS38" s="302"/>
    </row>
    <row r="39" spans="1:46" x14ac:dyDescent="0.15">
      <c r="A39" s="259"/>
      <c r="AK39" s="1120" t="s">
        <v>513</v>
      </c>
      <c r="AL39" s="1121"/>
      <c r="AM39" s="1121"/>
      <c r="AN39" s="1122"/>
      <c r="AO39" s="303">
        <v>-1065342</v>
      </c>
      <c r="AP39" s="303">
        <v>-7814</v>
      </c>
      <c r="AQ39" s="304">
        <v>-7153</v>
      </c>
      <c r="AR39" s="305">
        <v>9.1999999999999993</v>
      </c>
      <c r="AS39" s="302"/>
    </row>
    <row r="40" spans="1:46" ht="27" customHeight="1" x14ac:dyDescent="0.15">
      <c r="A40" s="259"/>
      <c r="AK40" s="1117" t="s">
        <v>514</v>
      </c>
      <c r="AL40" s="1118"/>
      <c r="AM40" s="1118"/>
      <c r="AN40" s="1119"/>
      <c r="AO40" s="303">
        <v>-3273833</v>
      </c>
      <c r="AP40" s="303">
        <v>-24012</v>
      </c>
      <c r="AQ40" s="304">
        <v>-33456</v>
      </c>
      <c r="AR40" s="305">
        <v>-28.2</v>
      </c>
      <c r="AS40" s="302"/>
    </row>
    <row r="41" spans="1:46" x14ac:dyDescent="0.15">
      <c r="A41" s="259"/>
      <c r="AK41" s="1123" t="s">
        <v>287</v>
      </c>
      <c r="AL41" s="1124"/>
      <c r="AM41" s="1124"/>
      <c r="AN41" s="1125"/>
      <c r="AO41" s="303">
        <v>1648161</v>
      </c>
      <c r="AP41" s="303">
        <v>12088</v>
      </c>
      <c r="AQ41" s="304">
        <v>11199</v>
      </c>
      <c r="AR41" s="305">
        <v>7.9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515</v>
      </c>
    </row>
    <row r="48" spans="1:46" x14ac:dyDescent="0.15">
      <c r="A48" s="259"/>
      <c r="AK48" s="313" t="s">
        <v>516</v>
      </c>
      <c r="AL48" s="313"/>
      <c r="AM48" s="313"/>
      <c r="AN48" s="313"/>
      <c r="AO48" s="313"/>
      <c r="AP48" s="313"/>
      <c r="AQ48" s="314"/>
      <c r="AR48" s="313"/>
    </row>
    <row r="49" spans="1:44" ht="13.5" customHeight="1" x14ac:dyDescent="0.15">
      <c r="A49" s="259"/>
      <c r="AK49" s="315"/>
      <c r="AL49" s="316"/>
      <c r="AM49" s="1112" t="s">
        <v>484</v>
      </c>
      <c r="AN49" s="1114" t="s">
        <v>517</v>
      </c>
      <c r="AO49" s="1115"/>
      <c r="AP49" s="1115"/>
      <c r="AQ49" s="1115"/>
      <c r="AR49" s="1116"/>
    </row>
    <row r="50" spans="1:44" x14ac:dyDescent="0.15">
      <c r="A50" s="259"/>
      <c r="AK50" s="317"/>
      <c r="AL50" s="318"/>
      <c r="AM50" s="1113"/>
      <c r="AN50" s="319" t="s">
        <v>518</v>
      </c>
      <c r="AO50" s="320" t="s">
        <v>519</v>
      </c>
      <c r="AP50" s="321" t="s">
        <v>520</v>
      </c>
      <c r="AQ50" s="322" t="s">
        <v>521</v>
      </c>
      <c r="AR50" s="323" t="s">
        <v>522</v>
      </c>
    </row>
    <row r="51" spans="1:44" x14ac:dyDescent="0.15">
      <c r="A51" s="259"/>
      <c r="AK51" s="315" t="s">
        <v>523</v>
      </c>
      <c r="AL51" s="316"/>
      <c r="AM51" s="324">
        <v>7479693</v>
      </c>
      <c r="AN51" s="325">
        <v>53643</v>
      </c>
      <c r="AO51" s="326">
        <v>12</v>
      </c>
      <c r="AP51" s="327">
        <v>66343</v>
      </c>
      <c r="AQ51" s="328">
        <v>43</v>
      </c>
      <c r="AR51" s="329">
        <v>-31</v>
      </c>
    </row>
    <row r="52" spans="1:44" x14ac:dyDescent="0.15">
      <c r="A52" s="259"/>
      <c r="AK52" s="330"/>
      <c r="AL52" s="331" t="s">
        <v>524</v>
      </c>
      <c r="AM52" s="332">
        <v>3725396</v>
      </c>
      <c r="AN52" s="333">
        <v>26718</v>
      </c>
      <c r="AO52" s="334">
        <v>12</v>
      </c>
      <c r="AP52" s="335">
        <v>34529</v>
      </c>
      <c r="AQ52" s="336">
        <v>28.4</v>
      </c>
      <c r="AR52" s="337">
        <v>-16.399999999999999</v>
      </c>
    </row>
    <row r="53" spans="1:44" x14ac:dyDescent="0.15">
      <c r="A53" s="259"/>
      <c r="AK53" s="315" t="s">
        <v>525</v>
      </c>
      <c r="AL53" s="316"/>
      <c r="AM53" s="324">
        <v>8808754</v>
      </c>
      <c r="AN53" s="325">
        <v>63408</v>
      </c>
      <c r="AO53" s="326">
        <v>18.2</v>
      </c>
      <c r="AP53" s="327">
        <v>56416</v>
      </c>
      <c r="AQ53" s="328">
        <v>-15</v>
      </c>
      <c r="AR53" s="329">
        <v>33.200000000000003</v>
      </c>
    </row>
    <row r="54" spans="1:44" x14ac:dyDescent="0.15">
      <c r="A54" s="259"/>
      <c r="AK54" s="330"/>
      <c r="AL54" s="331" t="s">
        <v>524</v>
      </c>
      <c r="AM54" s="332">
        <v>6190234</v>
      </c>
      <c r="AN54" s="333">
        <v>44559</v>
      </c>
      <c r="AO54" s="334">
        <v>66.8</v>
      </c>
      <c r="AP54" s="335">
        <v>32623</v>
      </c>
      <c r="AQ54" s="336">
        <v>-5.5</v>
      </c>
      <c r="AR54" s="337">
        <v>72.3</v>
      </c>
    </row>
    <row r="55" spans="1:44" x14ac:dyDescent="0.15">
      <c r="A55" s="259"/>
      <c r="AK55" s="315" t="s">
        <v>526</v>
      </c>
      <c r="AL55" s="316"/>
      <c r="AM55" s="324">
        <v>9572916</v>
      </c>
      <c r="AN55" s="325">
        <v>69509</v>
      </c>
      <c r="AO55" s="326">
        <v>9.6</v>
      </c>
      <c r="AP55" s="327">
        <v>49217</v>
      </c>
      <c r="AQ55" s="328">
        <v>-12.8</v>
      </c>
      <c r="AR55" s="329">
        <v>22.4</v>
      </c>
    </row>
    <row r="56" spans="1:44" x14ac:dyDescent="0.15">
      <c r="A56" s="259"/>
      <c r="AK56" s="330"/>
      <c r="AL56" s="331" t="s">
        <v>524</v>
      </c>
      <c r="AM56" s="332">
        <v>7735630</v>
      </c>
      <c r="AN56" s="333">
        <v>56168</v>
      </c>
      <c r="AO56" s="334">
        <v>26.1</v>
      </c>
      <c r="AP56" s="335">
        <v>27232</v>
      </c>
      <c r="AQ56" s="336">
        <v>-16.5</v>
      </c>
      <c r="AR56" s="337">
        <v>42.6</v>
      </c>
    </row>
    <row r="57" spans="1:44" x14ac:dyDescent="0.15">
      <c r="A57" s="259"/>
      <c r="AK57" s="315" t="s">
        <v>527</v>
      </c>
      <c r="AL57" s="316"/>
      <c r="AM57" s="324">
        <v>5778957</v>
      </c>
      <c r="AN57" s="325">
        <v>42121</v>
      </c>
      <c r="AO57" s="326">
        <v>-39.4</v>
      </c>
      <c r="AP57" s="327">
        <v>49211</v>
      </c>
      <c r="AQ57" s="328">
        <v>0</v>
      </c>
      <c r="AR57" s="329">
        <v>-39.4</v>
      </c>
    </row>
    <row r="58" spans="1:44" x14ac:dyDescent="0.15">
      <c r="A58" s="259"/>
      <c r="AK58" s="330"/>
      <c r="AL58" s="331" t="s">
        <v>524</v>
      </c>
      <c r="AM58" s="332">
        <v>3581065</v>
      </c>
      <c r="AN58" s="333">
        <v>26101</v>
      </c>
      <c r="AO58" s="334">
        <v>-53.5</v>
      </c>
      <c r="AP58" s="335">
        <v>28367</v>
      </c>
      <c r="AQ58" s="336">
        <v>4.2</v>
      </c>
      <c r="AR58" s="337">
        <v>-57.7</v>
      </c>
    </row>
    <row r="59" spans="1:44" x14ac:dyDescent="0.15">
      <c r="A59" s="259"/>
      <c r="AK59" s="315" t="s">
        <v>528</v>
      </c>
      <c r="AL59" s="316"/>
      <c r="AM59" s="324">
        <v>4464626</v>
      </c>
      <c r="AN59" s="325">
        <v>32746</v>
      </c>
      <c r="AO59" s="326">
        <v>-22.3</v>
      </c>
      <c r="AP59" s="327">
        <v>51738</v>
      </c>
      <c r="AQ59" s="328">
        <v>5.0999999999999996</v>
      </c>
      <c r="AR59" s="329">
        <v>-27.4</v>
      </c>
    </row>
    <row r="60" spans="1:44" x14ac:dyDescent="0.15">
      <c r="A60" s="259"/>
      <c r="AK60" s="330"/>
      <c r="AL60" s="331" t="s">
        <v>524</v>
      </c>
      <c r="AM60" s="332">
        <v>2427712</v>
      </c>
      <c r="AN60" s="333">
        <v>17806</v>
      </c>
      <c r="AO60" s="334">
        <v>-31.8</v>
      </c>
      <c r="AP60" s="335">
        <v>30360</v>
      </c>
      <c r="AQ60" s="336">
        <v>7</v>
      </c>
      <c r="AR60" s="337">
        <v>-38.799999999999997</v>
      </c>
    </row>
    <row r="61" spans="1:44" x14ac:dyDescent="0.15">
      <c r="A61" s="259"/>
      <c r="AK61" s="315" t="s">
        <v>529</v>
      </c>
      <c r="AL61" s="338"/>
      <c r="AM61" s="324">
        <v>7220989</v>
      </c>
      <c r="AN61" s="325">
        <v>52285</v>
      </c>
      <c r="AO61" s="326">
        <v>-4.4000000000000004</v>
      </c>
      <c r="AP61" s="327">
        <v>54585</v>
      </c>
      <c r="AQ61" s="339">
        <v>4.0999999999999996</v>
      </c>
      <c r="AR61" s="329">
        <v>-8.5</v>
      </c>
    </row>
    <row r="62" spans="1:44" x14ac:dyDescent="0.15">
      <c r="A62" s="259"/>
      <c r="AK62" s="330"/>
      <c r="AL62" s="331" t="s">
        <v>524</v>
      </c>
      <c r="AM62" s="332">
        <v>4732007</v>
      </c>
      <c r="AN62" s="333">
        <v>34270</v>
      </c>
      <c r="AO62" s="334">
        <v>3.9</v>
      </c>
      <c r="AP62" s="335">
        <v>30622</v>
      </c>
      <c r="AQ62" s="336">
        <v>3.5</v>
      </c>
      <c r="AR62" s="337">
        <v>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xf4K0dqnFC5tfxo6fWfUYnTJzN1pZzq4XK9KKS9wAcGIV3UmmEXqNhYtKZL1EHZaanNoTNnRK/f/8qopCf+TA==" saltValue="FIsV0LSG58quePjYASt1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481</v>
      </c>
    </row>
    <row r="121" spans="125:125" ht="13.5" hidden="1" customHeight="1" x14ac:dyDescent="0.15">
      <c r="DU121" s="253"/>
    </row>
  </sheetData>
  <sheetProtection algorithmName="SHA-512" hashValue="o12Wb54qddAVtR1xDTDH8nthotWldCAONZ386PCSEaTo5N0gA6jly4ClHAYg8dSw3G1bWLvZK3dEMFd+E/UFEQ==" saltValue="TLLz0R/4zQnuTf+ne4Ub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481</v>
      </c>
    </row>
  </sheetData>
  <sheetProtection algorithmName="SHA-512" hashValue="72JWVtPJMMWHJ79d0VyhrklXHR2MU2KOuhyLR0gJ/N1TYdwvNdabzg/1XVL2hu6sj2oCpg3oih30bj39lhe8/w==" saltValue="lh50p82J4E7hvvkp1ZWU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115" zoomScaleNormal="11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26" t="s">
        <v>3</v>
      </c>
      <c r="D47" s="1126"/>
      <c r="E47" s="1127"/>
      <c r="F47" s="11">
        <v>19</v>
      </c>
      <c r="G47" s="12">
        <v>18.7</v>
      </c>
      <c r="H47" s="12">
        <v>21.87</v>
      </c>
      <c r="I47" s="12">
        <v>27.44</v>
      </c>
      <c r="J47" s="13">
        <v>27.93</v>
      </c>
    </row>
    <row r="48" spans="2:10" ht="57.75" customHeight="1" x14ac:dyDescent="0.15">
      <c r="B48" s="14"/>
      <c r="C48" s="1128" t="s">
        <v>4</v>
      </c>
      <c r="D48" s="1128"/>
      <c r="E48" s="1129"/>
      <c r="F48" s="15">
        <v>10.01</v>
      </c>
      <c r="G48" s="16">
        <v>8.49</v>
      </c>
      <c r="H48" s="16">
        <v>10.029999999999999</v>
      </c>
      <c r="I48" s="16">
        <v>10.72</v>
      </c>
      <c r="J48" s="17">
        <v>11.68</v>
      </c>
    </row>
    <row r="49" spans="2:10" ht="57.75" customHeight="1" thickBot="1" x14ac:dyDescent="0.2">
      <c r="B49" s="18"/>
      <c r="C49" s="1130" t="s">
        <v>5</v>
      </c>
      <c r="D49" s="1130"/>
      <c r="E49" s="1131"/>
      <c r="F49" s="19">
        <v>0.43</v>
      </c>
      <c r="G49" s="20" t="s">
        <v>536</v>
      </c>
      <c r="H49" s="20">
        <v>1.94</v>
      </c>
      <c r="I49" s="20">
        <v>0.45</v>
      </c>
      <c r="J49" s="21" t="s">
        <v>537</v>
      </c>
    </row>
    <row r="50" spans="2:10" x14ac:dyDescent="0.15"/>
  </sheetData>
  <sheetProtection algorithmName="SHA-512" hashValue="NyQf6ch2iro881w3A3oekYTdWb3L/vKHPhS0d8w8RpBBpsXfNOo1ZQMoN6GQvudVuhqmsdrVAHWJVYvCy0EseQ==" saltValue="suEGLIqE8UCKcYiH+WG+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7"/>
  <sheetViews>
    <sheetView showGridLines="0" zoomScale="85" zoomScaleNormal="85" zoomScaleSheetLayoutView="100" workbookViewId="0">
      <selection activeCell="H45" sqref="H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36" t="s">
        <v>538</v>
      </c>
      <c r="D34" s="1136"/>
      <c r="E34" s="1137"/>
      <c r="F34" s="32">
        <v>9.7799999999999994</v>
      </c>
      <c r="G34" s="33">
        <v>8.26</v>
      </c>
      <c r="H34" s="33">
        <v>9.56</v>
      </c>
      <c r="I34" s="33">
        <v>10.3</v>
      </c>
      <c r="J34" s="34">
        <v>11.24</v>
      </c>
      <c r="K34" s="22"/>
      <c r="L34" s="22"/>
      <c r="M34" s="22"/>
      <c r="N34" s="22"/>
      <c r="O34" s="22"/>
      <c r="P34" s="22"/>
    </row>
    <row r="35" spans="1:16" ht="39" customHeight="1" x14ac:dyDescent="0.15">
      <c r="A35" s="22"/>
      <c r="B35" s="35"/>
      <c r="C35" s="1132" t="s">
        <v>539</v>
      </c>
      <c r="D35" s="1132"/>
      <c r="E35" s="1133"/>
      <c r="F35" s="36">
        <v>10.220000000000001</v>
      </c>
      <c r="G35" s="37">
        <v>8.49</v>
      </c>
      <c r="H35" s="37">
        <v>9.33</v>
      </c>
      <c r="I35" s="37">
        <v>11.55</v>
      </c>
      <c r="J35" s="38">
        <v>10.42</v>
      </c>
      <c r="K35" s="22"/>
      <c r="L35" s="22"/>
      <c r="M35" s="22"/>
      <c r="N35" s="22"/>
      <c r="O35" s="22"/>
      <c r="P35" s="22"/>
    </row>
    <row r="36" spans="1:16" ht="39" customHeight="1" x14ac:dyDescent="0.15">
      <c r="A36" s="22"/>
      <c r="B36" s="35"/>
      <c r="C36" s="1132" t="s">
        <v>540</v>
      </c>
      <c r="D36" s="1132"/>
      <c r="E36" s="1133"/>
      <c r="F36" s="36">
        <v>8.1300000000000008</v>
      </c>
      <c r="G36" s="37">
        <v>7.84</v>
      </c>
      <c r="H36" s="37">
        <v>7.25</v>
      </c>
      <c r="I36" s="37">
        <v>6.68</v>
      </c>
      <c r="J36" s="38">
        <v>6.11</v>
      </c>
      <c r="K36" s="22"/>
      <c r="L36" s="22"/>
      <c r="M36" s="22"/>
      <c r="N36" s="22"/>
      <c r="O36" s="22"/>
      <c r="P36" s="22"/>
    </row>
    <row r="37" spans="1:16" ht="39" customHeight="1" x14ac:dyDescent="0.15">
      <c r="A37" s="22"/>
      <c r="B37" s="35"/>
      <c r="C37" s="1132" t="s">
        <v>541</v>
      </c>
      <c r="D37" s="1132"/>
      <c r="E37" s="1133"/>
      <c r="F37" s="36">
        <v>0.84</v>
      </c>
      <c r="G37" s="37">
        <v>1.04</v>
      </c>
      <c r="H37" s="37">
        <v>1.82</v>
      </c>
      <c r="I37" s="37">
        <v>3.09</v>
      </c>
      <c r="J37" s="38">
        <v>3.05</v>
      </c>
      <c r="K37" s="22"/>
      <c r="L37" s="22"/>
      <c r="M37" s="22"/>
      <c r="N37" s="22"/>
      <c r="O37" s="22"/>
      <c r="P37" s="22"/>
    </row>
    <row r="38" spans="1:16" ht="39" customHeight="1" x14ac:dyDescent="0.15">
      <c r="A38" s="22"/>
      <c r="B38" s="35"/>
      <c r="C38" s="1132" t="s">
        <v>542</v>
      </c>
      <c r="D38" s="1132"/>
      <c r="E38" s="1133"/>
      <c r="F38" s="36">
        <v>0.86</v>
      </c>
      <c r="G38" s="37">
        <v>1.1200000000000001</v>
      </c>
      <c r="H38" s="37">
        <v>1</v>
      </c>
      <c r="I38" s="37">
        <v>0.11</v>
      </c>
      <c r="J38" s="38">
        <v>0.88</v>
      </c>
      <c r="K38" s="22"/>
      <c r="L38" s="22"/>
      <c r="M38" s="22"/>
      <c r="N38" s="22"/>
      <c r="O38" s="22"/>
      <c r="P38" s="22"/>
    </row>
    <row r="39" spans="1:16" ht="39" customHeight="1" x14ac:dyDescent="0.15">
      <c r="A39" s="22"/>
      <c r="B39" s="35"/>
      <c r="C39" s="1132" t="s">
        <v>543</v>
      </c>
      <c r="D39" s="1132"/>
      <c r="E39" s="1133"/>
      <c r="F39" s="36">
        <v>0.55000000000000004</v>
      </c>
      <c r="G39" s="37">
        <v>0.96</v>
      </c>
      <c r="H39" s="37">
        <v>0.84</v>
      </c>
      <c r="I39" s="37">
        <v>0.41</v>
      </c>
      <c r="J39" s="38">
        <v>0.45</v>
      </c>
      <c r="K39" s="22"/>
      <c r="L39" s="22"/>
      <c r="M39" s="22"/>
      <c r="N39" s="22"/>
      <c r="O39" s="22"/>
      <c r="P39" s="22"/>
    </row>
    <row r="40" spans="1:16" ht="39" customHeight="1" x14ac:dyDescent="0.15">
      <c r="A40" s="22"/>
      <c r="B40" s="35"/>
      <c r="C40" s="1132" t="s">
        <v>544</v>
      </c>
      <c r="D40" s="1132"/>
      <c r="E40" s="1133"/>
      <c r="F40" s="36">
        <v>0.15</v>
      </c>
      <c r="G40" s="37">
        <v>0.16</v>
      </c>
      <c r="H40" s="37">
        <v>0.34</v>
      </c>
      <c r="I40" s="37">
        <v>0.31</v>
      </c>
      <c r="J40" s="38">
        <v>0.32</v>
      </c>
      <c r="K40" s="22"/>
      <c r="L40" s="22"/>
      <c r="M40" s="22"/>
      <c r="N40" s="22"/>
      <c r="O40" s="22"/>
      <c r="P40" s="22"/>
    </row>
    <row r="41" spans="1:16" ht="39" customHeight="1" x14ac:dyDescent="0.15">
      <c r="A41" s="22"/>
      <c r="B41" s="35"/>
      <c r="C41" s="1132" t="s">
        <v>545</v>
      </c>
      <c r="D41" s="1132"/>
      <c r="E41" s="1133"/>
      <c r="F41" s="36">
        <v>0.18</v>
      </c>
      <c r="G41" s="37">
        <v>0.17</v>
      </c>
      <c r="H41" s="37">
        <v>0.17</v>
      </c>
      <c r="I41" s="37">
        <v>0.2</v>
      </c>
      <c r="J41" s="38">
        <v>0.21</v>
      </c>
      <c r="K41" s="22"/>
      <c r="L41" s="22"/>
      <c r="M41" s="22"/>
      <c r="N41" s="22"/>
      <c r="O41" s="22"/>
      <c r="P41" s="22"/>
    </row>
    <row r="42" spans="1:16" ht="39" customHeight="1" x14ac:dyDescent="0.15">
      <c r="A42" s="22"/>
      <c r="B42" s="39"/>
      <c r="C42" s="1132" t="s">
        <v>546</v>
      </c>
      <c r="D42" s="1132"/>
      <c r="E42" s="1133"/>
      <c r="F42" s="36" t="s">
        <v>493</v>
      </c>
      <c r="G42" s="37" t="s">
        <v>493</v>
      </c>
      <c r="H42" s="37" t="s">
        <v>493</v>
      </c>
      <c r="I42" s="37" t="s">
        <v>493</v>
      </c>
      <c r="J42" s="38" t="s">
        <v>493</v>
      </c>
      <c r="K42" s="22"/>
      <c r="L42" s="22"/>
      <c r="M42" s="22"/>
      <c r="N42" s="22"/>
      <c r="O42" s="22"/>
      <c r="P42" s="22"/>
    </row>
    <row r="43" spans="1:16" ht="39" customHeight="1" thickBot="1" x14ac:dyDescent="0.2">
      <c r="A43" s="22"/>
      <c r="B43" s="40"/>
      <c r="C43" s="1134" t="s">
        <v>547</v>
      </c>
      <c r="D43" s="1134"/>
      <c r="E43" s="1135"/>
      <c r="F43" s="41">
        <v>0.08</v>
      </c>
      <c r="G43" s="42">
        <v>7.0000000000000007E-2</v>
      </c>
      <c r="H43" s="42">
        <v>0.12</v>
      </c>
      <c r="I43" s="42">
        <v>0.1</v>
      </c>
      <c r="J43" s="43">
        <v>0.11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row r="51" s="23" customFormat="1" ht="13.5" hidden="1" customHeight="1" x14ac:dyDescent="0.15"/>
    <row r="52" s="23" customFormat="1" ht="13.5" hidden="1" customHeight="1" x14ac:dyDescent="0.15"/>
    <row r="53" s="23" customFormat="1" ht="13.5" hidden="1" customHeight="1" x14ac:dyDescent="0.15"/>
    <row r="54" s="23" customFormat="1" ht="13.5" hidden="1" customHeight="1" x14ac:dyDescent="0.15"/>
    <row r="55" s="23" customFormat="1" ht="13.5" hidden="1" customHeight="1" x14ac:dyDescent="0.15"/>
    <row r="56" s="23" customFormat="1" ht="13.5" hidden="1" customHeight="1" x14ac:dyDescent="0.15"/>
    <row r="57" s="23" customFormat="1" ht="13.5" hidden="1" customHeight="1" x14ac:dyDescent="0.15"/>
  </sheetData>
  <sheetProtection algorithmName="SHA-512" hashValue="Il1B8t+hsKOfwkPJFu9oQEpCTYp7Pg915qxqcC0M6DVHQHHR0m5m8GMGRpwx9EeWxlu/hcYgcfddd+as5X23ag==" saltValue="QAvex4idoUvoscWLH8Z2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election activeCell="K56" sqref="K5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4312</v>
      </c>
      <c r="L45" s="58">
        <v>4293</v>
      </c>
      <c r="M45" s="58">
        <v>4322</v>
      </c>
      <c r="N45" s="58">
        <v>4395</v>
      </c>
      <c r="O45" s="59">
        <v>4335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493</v>
      </c>
      <c r="L46" s="62" t="s">
        <v>493</v>
      </c>
      <c r="M46" s="62" t="s">
        <v>493</v>
      </c>
      <c r="N46" s="62" t="s">
        <v>493</v>
      </c>
      <c r="O46" s="63" t="s">
        <v>493</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493</v>
      </c>
      <c r="L47" s="62" t="s">
        <v>493</v>
      </c>
      <c r="M47" s="62" t="s">
        <v>493</v>
      </c>
      <c r="N47" s="62" t="s">
        <v>493</v>
      </c>
      <c r="O47" s="63" t="s">
        <v>493</v>
      </c>
      <c r="P47" s="46"/>
      <c r="Q47" s="46"/>
      <c r="R47" s="46"/>
      <c r="S47" s="46"/>
      <c r="T47" s="46"/>
      <c r="U47" s="46"/>
    </row>
    <row r="48" spans="1:21" ht="30.75" customHeight="1" x14ac:dyDescent="0.15">
      <c r="A48" s="46"/>
      <c r="B48" s="1140"/>
      <c r="C48" s="1141"/>
      <c r="D48" s="60"/>
      <c r="E48" s="1146" t="s">
        <v>13</v>
      </c>
      <c r="F48" s="1146"/>
      <c r="G48" s="1146"/>
      <c r="H48" s="1146"/>
      <c r="I48" s="1146"/>
      <c r="J48" s="1147"/>
      <c r="K48" s="61">
        <v>1343</v>
      </c>
      <c r="L48" s="62">
        <v>1355</v>
      </c>
      <c r="M48" s="62">
        <v>1384</v>
      </c>
      <c r="N48" s="62">
        <v>1351</v>
      </c>
      <c r="O48" s="63">
        <v>1343</v>
      </c>
      <c r="P48" s="46"/>
      <c r="Q48" s="46"/>
      <c r="R48" s="46"/>
      <c r="S48" s="46"/>
      <c r="T48" s="46"/>
      <c r="U48" s="46"/>
    </row>
    <row r="49" spans="1:21" ht="30.75" customHeight="1" x14ac:dyDescent="0.15">
      <c r="A49" s="46"/>
      <c r="B49" s="1140"/>
      <c r="C49" s="1141"/>
      <c r="D49" s="60"/>
      <c r="E49" s="1146" t="s">
        <v>14</v>
      </c>
      <c r="F49" s="1146"/>
      <c r="G49" s="1146"/>
      <c r="H49" s="1146"/>
      <c r="I49" s="1146"/>
      <c r="J49" s="1147"/>
      <c r="K49" s="61">
        <v>104</v>
      </c>
      <c r="L49" s="62">
        <v>104</v>
      </c>
      <c r="M49" s="62">
        <v>143</v>
      </c>
      <c r="N49" s="62">
        <v>202</v>
      </c>
      <c r="O49" s="63">
        <v>308</v>
      </c>
      <c r="P49" s="46"/>
      <c r="Q49" s="46"/>
      <c r="R49" s="46"/>
      <c r="S49" s="46"/>
      <c r="T49" s="46"/>
      <c r="U49" s="46"/>
    </row>
    <row r="50" spans="1:21" ht="30.75" customHeight="1" x14ac:dyDescent="0.15">
      <c r="A50" s="46"/>
      <c r="B50" s="1140"/>
      <c r="C50" s="1141"/>
      <c r="D50" s="60"/>
      <c r="E50" s="1146" t="s">
        <v>15</v>
      </c>
      <c r="F50" s="1146"/>
      <c r="G50" s="1146"/>
      <c r="H50" s="1146"/>
      <c r="I50" s="1146"/>
      <c r="J50" s="1147"/>
      <c r="K50" s="61">
        <v>3</v>
      </c>
      <c r="L50" s="62">
        <v>3</v>
      </c>
      <c r="M50" s="62">
        <v>3</v>
      </c>
      <c r="N50" s="62">
        <v>1</v>
      </c>
      <c r="O50" s="63">
        <v>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493</v>
      </c>
      <c r="L51" s="62" t="s">
        <v>493</v>
      </c>
      <c r="M51" s="62" t="s">
        <v>493</v>
      </c>
      <c r="N51" s="62" t="s">
        <v>493</v>
      </c>
      <c r="O51" s="63" t="s">
        <v>493</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4190</v>
      </c>
      <c r="L52" s="62">
        <v>4108</v>
      </c>
      <c r="M52" s="62">
        <v>4240</v>
      </c>
      <c r="N52" s="62">
        <v>4362</v>
      </c>
      <c r="O52" s="63">
        <v>4339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1572</v>
      </c>
      <c r="L53" s="67">
        <v>1647</v>
      </c>
      <c r="M53" s="67">
        <v>1612</v>
      </c>
      <c r="N53" s="67">
        <v>1587</v>
      </c>
      <c r="O53" s="68">
        <v>1648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row r="70" s="47" customFormat="1" ht="12.6" hidden="1" customHeight="1" x14ac:dyDescent="0.15"/>
  </sheetData>
  <sheetProtection algorithmName="SHA-512" hashValue="gvL0gOzKXR8I9T+ZfWpaqTcZHiRppzG4DsvEm0ymio7+F4VFE+/ioFRD/71VX3GPZ9SeO/BiCSWNa410+on1Wg==" saltValue="s63PazXxjsEZxyjhB/Kz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47" sqref="L47"/>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531</v>
      </c>
      <c r="J40" s="101" t="s">
        <v>532</v>
      </c>
      <c r="K40" s="101" t="s">
        <v>533</v>
      </c>
      <c r="L40" s="101" t="s">
        <v>534</v>
      </c>
      <c r="M40" s="102" t="s">
        <v>535</v>
      </c>
    </row>
    <row r="41" spans="2:13" ht="27.75" customHeight="1" x14ac:dyDescent="0.15">
      <c r="B41" s="1169" t="s">
        <v>30</v>
      </c>
      <c r="C41" s="1170"/>
      <c r="D41" s="103"/>
      <c r="E41" s="1175" t="s">
        <v>31</v>
      </c>
      <c r="F41" s="1175"/>
      <c r="G41" s="1175"/>
      <c r="H41" s="1176"/>
      <c r="I41" s="342">
        <v>49449</v>
      </c>
      <c r="J41" s="343">
        <v>51840</v>
      </c>
      <c r="K41" s="343">
        <v>54403</v>
      </c>
      <c r="L41" s="343">
        <v>53218</v>
      </c>
      <c r="M41" s="344">
        <v>51491</v>
      </c>
    </row>
    <row r="42" spans="2:13" ht="27.75" customHeight="1" x14ac:dyDescent="0.15">
      <c r="B42" s="1171"/>
      <c r="C42" s="1172"/>
      <c r="D42" s="104"/>
      <c r="E42" s="1177" t="s">
        <v>32</v>
      </c>
      <c r="F42" s="1177"/>
      <c r="G42" s="1177"/>
      <c r="H42" s="1178"/>
      <c r="I42" s="345">
        <v>12</v>
      </c>
      <c r="J42" s="346">
        <v>9</v>
      </c>
      <c r="K42" s="346">
        <v>6</v>
      </c>
      <c r="L42" s="346">
        <v>5</v>
      </c>
      <c r="M42" s="347">
        <v>41</v>
      </c>
    </row>
    <row r="43" spans="2:13" ht="27.75" customHeight="1" x14ac:dyDescent="0.15">
      <c r="B43" s="1171"/>
      <c r="C43" s="1172"/>
      <c r="D43" s="104"/>
      <c r="E43" s="1177" t="s">
        <v>33</v>
      </c>
      <c r="F43" s="1177"/>
      <c r="G43" s="1177"/>
      <c r="H43" s="1178"/>
      <c r="I43" s="345">
        <v>11649</v>
      </c>
      <c r="J43" s="346">
        <v>11597</v>
      </c>
      <c r="K43" s="346">
        <v>10517</v>
      </c>
      <c r="L43" s="346">
        <v>10025</v>
      </c>
      <c r="M43" s="347">
        <v>9955</v>
      </c>
    </row>
    <row r="44" spans="2:13" ht="27.75" customHeight="1" x14ac:dyDescent="0.15">
      <c r="B44" s="1171"/>
      <c r="C44" s="1172"/>
      <c r="D44" s="104"/>
      <c r="E44" s="1177" t="s">
        <v>34</v>
      </c>
      <c r="F44" s="1177"/>
      <c r="G44" s="1177"/>
      <c r="H44" s="1178"/>
      <c r="I44" s="345">
        <v>1347</v>
      </c>
      <c r="J44" s="346">
        <v>3550</v>
      </c>
      <c r="K44" s="346">
        <v>3430</v>
      </c>
      <c r="L44" s="346">
        <v>3274</v>
      </c>
      <c r="M44" s="347">
        <v>3107</v>
      </c>
    </row>
    <row r="45" spans="2:13" ht="27.75" customHeight="1" x14ac:dyDescent="0.15">
      <c r="B45" s="1171"/>
      <c r="C45" s="1172"/>
      <c r="D45" s="104"/>
      <c r="E45" s="1177" t="s">
        <v>35</v>
      </c>
      <c r="F45" s="1177"/>
      <c r="G45" s="1177"/>
      <c r="H45" s="1178"/>
      <c r="I45" s="345">
        <v>6631</v>
      </c>
      <c r="J45" s="346">
        <v>6516</v>
      </c>
      <c r="K45" s="346">
        <v>6753</v>
      </c>
      <c r="L45" s="346">
        <v>6830</v>
      </c>
      <c r="M45" s="347">
        <v>7165</v>
      </c>
    </row>
    <row r="46" spans="2:13" ht="27.75" customHeight="1" x14ac:dyDescent="0.15">
      <c r="B46" s="1171"/>
      <c r="C46" s="1172"/>
      <c r="D46" s="105"/>
      <c r="E46" s="1177" t="s">
        <v>36</v>
      </c>
      <c r="F46" s="1177"/>
      <c r="G46" s="1177"/>
      <c r="H46" s="1178"/>
      <c r="I46" s="345">
        <v>38</v>
      </c>
      <c r="J46" s="346" t="s">
        <v>493</v>
      </c>
      <c r="K46" s="346" t="s">
        <v>493</v>
      </c>
      <c r="L46" s="346" t="s">
        <v>493</v>
      </c>
      <c r="M46" s="347" t="s">
        <v>493</v>
      </c>
    </row>
    <row r="47" spans="2:13" ht="27.75" customHeight="1" x14ac:dyDescent="0.15">
      <c r="B47" s="1171"/>
      <c r="C47" s="1172"/>
      <c r="D47" s="106"/>
      <c r="E47" s="1179" t="s">
        <v>37</v>
      </c>
      <c r="F47" s="1180"/>
      <c r="G47" s="1180"/>
      <c r="H47" s="1181"/>
      <c r="I47" s="345" t="s">
        <v>493</v>
      </c>
      <c r="J47" s="346" t="s">
        <v>493</v>
      </c>
      <c r="K47" s="346" t="s">
        <v>493</v>
      </c>
      <c r="L47" s="346" t="s">
        <v>493</v>
      </c>
      <c r="M47" s="347" t="s">
        <v>493</v>
      </c>
    </row>
    <row r="48" spans="2:13" ht="27.75" customHeight="1" x14ac:dyDescent="0.15">
      <c r="B48" s="1171"/>
      <c r="C48" s="1172"/>
      <c r="D48" s="104"/>
      <c r="E48" s="1177" t="s">
        <v>38</v>
      </c>
      <c r="F48" s="1177"/>
      <c r="G48" s="1177"/>
      <c r="H48" s="1178"/>
      <c r="I48" s="345" t="s">
        <v>493</v>
      </c>
      <c r="J48" s="346" t="s">
        <v>493</v>
      </c>
      <c r="K48" s="346" t="s">
        <v>493</v>
      </c>
      <c r="L48" s="346" t="s">
        <v>493</v>
      </c>
      <c r="M48" s="347" t="s">
        <v>493</v>
      </c>
    </row>
    <row r="49" spans="2:13" ht="27.75" customHeight="1" x14ac:dyDescent="0.15">
      <c r="B49" s="1173"/>
      <c r="C49" s="1174"/>
      <c r="D49" s="104"/>
      <c r="E49" s="1177" t="s">
        <v>39</v>
      </c>
      <c r="F49" s="1177"/>
      <c r="G49" s="1177"/>
      <c r="H49" s="1178"/>
      <c r="I49" s="345" t="s">
        <v>493</v>
      </c>
      <c r="J49" s="346" t="s">
        <v>493</v>
      </c>
      <c r="K49" s="346" t="s">
        <v>493</v>
      </c>
      <c r="L49" s="346" t="s">
        <v>493</v>
      </c>
      <c r="M49" s="347" t="s">
        <v>493</v>
      </c>
    </row>
    <row r="50" spans="2:13" ht="27.75" customHeight="1" x14ac:dyDescent="0.15">
      <c r="B50" s="1182" t="s">
        <v>40</v>
      </c>
      <c r="C50" s="1183"/>
      <c r="D50" s="107"/>
      <c r="E50" s="1177" t="s">
        <v>41</v>
      </c>
      <c r="F50" s="1177"/>
      <c r="G50" s="1177"/>
      <c r="H50" s="1178"/>
      <c r="I50" s="345">
        <v>18974</v>
      </c>
      <c r="J50" s="346">
        <v>18001</v>
      </c>
      <c r="K50" s="346">
        <v>21843</v>
      </c>
      <c r="L50" s="346">
        <v>24514</v>
      </c>
      <c r="M50" s="347">
        <v>27206</v>
      </c>
    </row>
    <row r="51" spans="2:13" ht="27.75" customHeight="1" x14ac:dyDescent="0.15">
      <c r="B51" s="1171"/>
      <c r="C51" s="1172"/>
      <c r="D51" s="104"/>
      <c r="E51" s="1177" t="s">
        <v>42</v>
      </c>
      <c r="F51" s="1177"/>
      <c r="G51" s="1177"/>
      <c r="H51" s="1178"/>
      <c r="I51" s="345">
        <v>7645</v>
      </c>
      <c r="J51" s="346">
        <v>8160</v>
      </c>
      <c r="K51" s="346">
        <v>7525</v>
      </c>
      <c r="L51" s="346">
        <v>7734</v>
      </c>
      <c r="M51" s="347">
        <v>8366</v>
      </c>
    </row>
    <row r="52" spans="2:13" ht="27.75" customHeight="1" x14ac:dyDescent="0.15">
      <c r="B52" s="1173"/>
      <c r="C52" s="1174"/>
      <c r="D52" s="104"/>
      <c r="E52" s="1177" t="s">
        <v>43</v>
      </c>
      <c r="F52" s="1177"/>
      <c r="G52" s="1177"/>
      <c r="H52" s="1178"/>
      <c r="I52" s="345">
        <v>40827</v>
      </c>
      <c r="J52" s="346">
        <v>44102</v>
      </c>
      <c r="K52" s="346">
        <v>43575</v>
      </c>
      <c r="L52" s="346">
        <v>42188</v>
      </c>
      <c r="M52" s="347">
        <v>40895</v>
      </c>
    </row>
    <row r="53" spans="2:13" ht="27.75" customHeight="1" thickBot="1" x14ac:dyDescent="0.2">
      <c r="B53" s="1184" t="s">
        <v>19</v>
      </c>
      <c r="C53" s="1185"/>
      <c r="D53" s="108"/>
      <c r="E53" s="1186" t="s">
        <v>44</v>
      </c>
      <c r="F53" s="1186"/>
      <c r="G53" s="1186"/>
      <c r="H53" s="1187"/>
      <c r="I53" s="348">
        <v>1680</v>
      </c>
      <c r="J53" s="349">
        <v>3250</v>
      </c>
      <c r="K53" s="349">
        <v>2166</v>
      </c>
      <c r="L53" s="349">
        <v>-1084</v>
      </c>
      <c r="M53" s="350">
        <v>-4710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yERGy/6++YFphBJqAK89WiEvwnPvMxT5SWGR6IleFzN8M7QAp5PFB1O0uUu+pmMZJe0GksOLidPbrtQ/9DLZkA==" saltValue="qXYI07ZpZok688A14W98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533</v>
      </c>
      <c r="G54" s="117" t="s">
        <v>534</v>
      </c>
      <c r="H54" s="118" t="s">
        <v>535</v>
      </c>
    </row>
    <row r="55" spans="2:8" ht="52.5" customHeight="1" x14ac:dyDescent="0.15">
      <c r="B55" s="119"/>
      <c r="C55" s="1196" t="s">
        <v>46</v>
      </c>
      <c r="D55" s="1196"/>
      <c r="E55" s="1197"/>
      <c r="F55" s="120">
        <v>6347</v>
      </c>
      <c r="G55" s="120">
        <v>7747</v>
      </c>
      <c r="H55" s="121">
        <v>8091</v>
      </c>
    </row>
    <row r="56" spans="2:8" ht="52.5" customHeight="1" x14ac:dyDescent="0.15">
      <c r="B56" s="122"/>
      <c r="C56" s="1198" t="s">
        <v>47</v>
      </c>
      <c r="D56" s="1198"/>
      <c r="E56" s="1199"/>
      <c r="F56" s="123">
        <v>4316</v>
      </c>
      <c r="G56" s="123">
        <v>5256</v>
      </c>
      <c r="H56" s="124">
        <v>5420</v>
      </c>
    </row>
    <row r="57" spans="2:8" ht="53.25" customHeight="1" x14ac:dyDescent="0.15">
      <c r="B57" s="122"/>
      <c r="C57" s="1200" t="s">
        <v>48</v>
      </c>
      <c r="D57" s="1200"/>
      <c r="E57" s="1201"/>
      <c r="F57" s="125">
        <v>8724</v>
      </c>
      <c r="G57" s="125">
        <v>9042</v>
      </c>
      <c r="H57" s="126">
        <v>11429</v>
      </c>
    </row>
    <row r="58" spans="2:8" ht="45.75" customHeight="1" x14ac:dyDescent="0.15">
      <c r="B58" s="127"/>
      <c r="C58" s="1188" t="s">
        <v>561</v>
      </c>
      <c r="D58" s="1189"/>
      <c r="E58" s="1190"/>
      <c r="F58" s="128">
        <v>5028</v>
      </c>
      <c r="G58" s="128">
        <v>5553</v>
      </c>
      <c r="H58" s="129">
        <v>7514</v>
      </c>
    </row>
    <row r="59" spans="2:8" ht="45.75" customHeight="1" x14ac:dyDescent="0.15">
      <c r="B59" s="127"/>
      <c r="C59" s="1188" t="s">
        <v>562</v>
      </c>
      <c r="D59" s="1189"/>
      <c r="E59" s="1190"/>
      <c r="F59" s="128">
        <v>1336</v>
      </c>
      <c r="G59" s="128">
        <v>1340</v>
      </c>
      <c r="H59" s="129">
        <v>1343</v>
      </c>
    </row>
    <row r="60" spans="2:8" ht="45.75" customHeight="1" x14ac:dyDescent="0.15">
      <c r="B60" s="127"/>
      <c r="C60" s="1188" t="s">
        <v>563</v>
      </c>
      <c r="D60" s="1189"/>
      <c r="E60" s="1190"/>
      <c r="F60" s="128">
        <v>386</v>
      </c>
      <c r="G60" s="128">
        <v>468</v>
      </c>
      <c r="H60" s="129">
        <v>489</v>
      </c>
    </row>
    <row r="61" spans="2:8" ht="45.75" customHeight="1" x14ac:dyDescent="0.15">
      <c r="B61" s="127"/>
      <c r="C61" s="1188" t="s">
        <v>564</v>
      </c>
      <c r="D61" s="1189"/>
      <c r="E61" s="1190"/>
      <c r="F61" s="128">
        <v>329</v>
      </c>
      <c r="G61" s="128">
        <v>330</v>
      </c>
      <c r="H61" s="129">
        <v>332</v>
      </c>
    </row>
    <row r="62" spans="2:8" ht="45.75" customHeight="1" thickBot="1" x14ac:dyDescent="0.2">
      <c r="B62" s="130"/>
      <c r="C62" s="1191" t="s">
        <v>565</v>
      </c>
      <c r="D62" s="1192"/>
      <c r="E62" s="1193"/>
      <c r="F62" s="131">
        <v>211</v>
      </c>
      <c r="G62" s="131">
        <v>211</v>
      </c>
      <c r="H62" s="132">
        <v>211</v>
      </c>
    </row>
    <row r="63" spans="2:8" ht="52.5" customHeight="1" thickBot="1" x14ac:dyDescent="0.2">
      <c r="B63" s="133"/>
      <c r="C63" s="1194" t="s">
        <v>49</v>
      </c>
      <c r="D63" s="1194"/>
      <c r="E63" s="1195"/>
      <c r="F63" s="134">
        <v>19387</v>
      </c>
      <c r="G63" s="134">
        <v>22045</v>
      </c>
      <c r="H63" s="135">
        <v>24940</v>
      </c>
    </row>
    <row r="64" spans="2:8" x14ac:dyDescent="0.15"/>
  </sheetData>
  <sheetProtection algorithmName="SHA-512" hashValue="W1Ptf34kOCxrJzk6ASWUWq91V/1aGtfqAPK29T847McnvPFeDC2Kc4XIcTStGro+tnQguKjHX+JvDnCTBWkl7A==" saltValue="0bHTo87eLMtR+DSYtx3k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530</v>
      </c>
      <c r="G2" s="149"/>
      <c r="H2" s="150"/>
    </row>
    <row r="3" spans="1:8" x14ac:dyDescent="0.15">
      <c r="A3" s="146" t="s">
        <v>523</v>
      </c>
      <c r="B3" s="151"/>
      <c r="C3" s="152"/>
      <c r="D3" s="153">
        <v>53643</v>
      </c>
      <c r="E3" s="154"/>
      <c r="F3" s="155">
        <v>66343</v>
      </c>
      <c r="G3" s="156"/>
      <c r="H3" s="157"/>
    </row>
    <row r="4" spans="1:8" x14ac:dyDescent="0.15">
      <c r="A4" s="158"/>
      <c r="B4" s="159"/>
      <c r="C4" s="160"/>
      <c r="D4" s="161">
        <v>26718</v>
      </c>
      <c r="E4" s="162"/>
      <c r="F4" s="163">
        <v>34529</v>
      </c>
      <c r="G4" s="164"/>
      <c r="H4" s="165"/>
    </row>
    <row r="5" spans="1:8" x14ac:dyDescent="0.15">
      <c r="A5" s="146" t="s">
        <v>525</v>
      </c>
      <c r="B5" s="151"/>
      <c r="C5" s="152"/>
      <c r="D5" s="153">
        <v>63408</v>
      </c>
      <c r="E5" s="154"/>
      <c r="F5" s="155">
        <v>56416</v>
      </c>
      <c r="G5" s="156"/>
      <c r="H5" s="157"/>
    </row>
    <row r="6" spans="1:8" x14ac:dyDescent="0.15">
      <c r="A6" s="158"/>
      <c r="B6" s="159"/>
      <c r="C6" s="160"/>
      <c r="D6" s="161">
        <v>44559</v>
      </c>
      <c r="E6" s="162"/>
      <c r="F6" s="163">
        <v>32623</v>
      </c>
      <c r="G6" s="164"/>
      <c r="H6" s="165"/>
    </row>
    <row r="7" spans="1:8" x14ac:dyDescent="0.15">
      <c r="A7" s="146" t="s">
        <v>526</v>
      </c>
      <c r="B7" s="151"/>
      <c r="C7" s="152"/>
      <c r="D7" s="153">
        <v>69509</v>
      </c>
      <c r="E7" s="154"/>
      <c r="F7" s="155">
        <v>49217</v>
      </c>
      <c r="G7" s="156"/>
      <c r="H7" s="157"/>
    </row>
    <row r="8" spans="1:8" x14ac:dyDescent="0.15">
      <c r="A8" s="158"/>
      <c r="B8" s="159"/>
      <c r="C8" s="160"/>
      <c r="D8" s="161">
        <v>56168</v>
      </c>
      <c r="E8" s="162"/>
      <c r="F8" s="163">
        <v>27232</v>
      </c>
      <c r="G8" s="164"/>
      <c r="H8" s="165"/>
    </row>
    <row r="9" spans="1:8" x14ac:dyDescent="0.15">
      <c r="A9" s="146" t="s">
        <v>527</v>
      </c>
      <c r="B9" s="151"/>
      <c r="C9" s="152"/>
      <c r="D9" s="153">
        <v>42121</v>
      </c>
      <c r="E9" s="154"/>
      <c r="F9" s="155">
        <v>49211</v>
      </c>
      <c r="G9" s="156"/>
      <c r="H9" s="157"/>
    </row>
    <row r="10" spans="1:8" x14ac:dyDescent="0.15">
      <c r="A10" s="158"/>
      <c r="B10" s="159"/>
      <c r="C10" s="160"/>
      <c r="D10" s="161">
        <v>26101</v>
      </c>
      <c r="E10" s="162"/>
      <c r="F10" s="163">
        <v>28367</v>
      </c>
      <c r="G10" s="164"/>
      <c r="H10" s="165"/>
    </row>
    <row r="11" spans="1:8" x14ac:dyDescent="0.15">
      <c r="A11" s="146" t="s">
        <v>528</v>
      </c>
      <c r="B11" s="151"/>
      <c r="C11" s="152"/>
      <c r="D11" s="153">
        <v>32746</v>
      </c>
      <c r="E11" s="154"/>
      <c r="F11" s="155">
        <v>51738</v>
      </c>
      <c r="G11" s="156"/>
      <c r="H11" s="157"/>
    </row>
    <row r="12" spans="1:8" x14ac:dyDescent="0.15">
      <c r="A12" s="158"/>
      <c r="B12" s="159"/>
      <c r="C12" s="166"/>
      <c r="D12" s="161">
        <v>17806</v>
      </c>
      <c r="E12" s="162"/>
      <c r="F12" s="163">
        <v>30360</v>
      </c>
      <c r="G12" s="164"/>
      <c r="H12" s="165"/>
    </row>
    <row r="13" spans="1:8" x14ac:dyDescent="0.15">
      <c r="A13" s="146"/>
      <c r="B13" s="151"/>
      <c r="C13" s="152"/>
      <c r="D13" s="153">
        <v>52285</v>
      </c>
      <c r="E13" s="154"/>
      <c r="F13" s="155">
        <v>54585</v>
      </c>
      <c r="G13" s="167"/>
      <c r="H13" s="157"/>
    </row>
    <row r="14" spans="1:8" x14ac:dyDescent="0.15">
      <c r="A14" s="158"/>
      <c r="B14" s="159"/>
      <c r="C14" s="160"/>
      <c r="D14" s="161">
        <v>34270</v>
      </c>
      <c r="E14" s="162"/>
      <c r="F14" s="163">
        <v>30622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10.01</v>
      </c>
      <c r="C19" s="168">
        <f>ROUND(VALUE(SUBSTITUTE(実質収支比率等に係る経年分析!G$48,"▲","-")),2)</f>
        <v>8.49</v>
      </c>
      <c r="D19" s="168">
        <f>ROUND(VALUE(SUBSTITUTE(実質収支比率等に係る経年分析!H$48,"▲","-")),2)</f>
        <v>10.029999999999999</v>
      </c>
      <c r="E19" s="168">
        <f>ROUND(VALUE(SUBSTITUTE(実質収支比率等に係る経年分析!I$48,"▲","-")),2)</f>
        <v>10.72</v>
      </c>
      <c r="F19" s="168">
        <f>ROUND(VALUE(SUBSTITUTE(実質収支比率等に係る経年分析!J$48,"▲","-")),2)</f>
        <v>11.68</v>
      </c>
    </row>
    <row r="20" spans="1:11" x14ac:dyDescent="0.15">
      <c r="A20" s="168" t="s">
        <v>53</v>
      </c>
      <c r="B20" s="168">
        <f>ROUND(VALUE(SUBSTITUTE(実質収支比率等に係る経年分析!F$47,"▲","-")),2)</f>
        <v>19</v>
      </c>
      <c r="C20" s="168">
        <f>ROUND(VALUE(SUBSTITUTE(実質収支比率等に係る経年分析!G$47,"▲","-")),2)</f>
        <v>18.7</v>
      </c>
      <c r="D20" s="168">
        <f>ROUND(VALUE(SUBSTITUTE(実質収支比率等に係る経年分析!H$47,"▲","-")),2)</f>
        <v>21.87</v>
      </c>
      <c r="E20" s="168">
        <f>ROUND(VALUE(SUBSTITUTE(実質収支比率等に係る経年分析!I$47,"▲","-")),2)</f>
        <v>27.44</v>
      </c>
      <c r="F20" s="168">
        <f>ROUND(VALUE(SUBSTITUTE(実質収支比率等に係る経年分析!J$47,"▲","-")),2)</f>
        <v>27.93</v>
      </c>
    </row>
    <row r="21" spans="1:11" x14ac:dyDescent="0.15">
      <c r="A21" s="168" t="s">
        <v>54</v>
      </c>
      <c r="B21" s="168">
        <f>IF(ISNUMBER(VALUE(SUBSTITUTE(実質収支比率等に係る経年分析!F$49,"▲","-"))),ROUND(VALUE(SUBSTITUTE(実質収支比率等に係る経年分析!F$49,"▲","-")),2),NA())</f>
        <v>0.43</v>
      </c>
      <c r="C21" s="168">
        <f>IF(ISNUMBER(VALUE(SUBSTITUTE(実質収支比率等に係る経年分析!G$49,"▲","-"))),ROUND(VALUE(SUBSTITUTE(実質収支比率等に係る経年分析!G$49,"▲","-")),2),NA())</f>
        <v>-1.33</v>
      </c>
      <c r="D21" s="168">
        <f>IF(ISNUMBER(VALUE(SUBSTITUTE(実質収支比率等に係る経年分析!H$49,"▲","-"))),ROUND(VALUE(SUBSTITUTE(実質収支比率等に係る経年分析!H$49,"▲","-")),2),NA())</f>
        <v>1.94</v>
      </c>
      <c r="E21" s="168">
        <f>IF(ISNUMBER(VALUE(SUBSTITUTE(実質収支比率等に係る経年分析!I$49,"▲","-"))),ROUND(VALUE(SUBSTITUTE(実質収支比率等に係る経年分析!I$49,"▲","-")),2),NA())</f>
        <v>0.45</v>
      </c>
      <c r="F21" s="168">
        <f>IF(ISNUMBER(VALUE(SUBSTITUTE(実質収支比率等に係る経年分析!J$49,"▲","-"))),ROUND(VALUE(SUBSTITUTE(実質収支比率等に係る経年分析!J$49,"▲","-")),2),NA())</f>
        <v>-2.6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7.0000000000000007E-2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0.17</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0.21</v>
      </c>
    </row>
    <row r="30" spans="1:11" x14ac:dyDescent="0.15">
      <c r="A30" s="169" t="str">
        <f>IF(連結実質赤字比率に係る赤字・黒字の構成分析!C$40="",NA(),連結実質赤字比率に係る赤字・黒字の構成分析!C$40)</f>
        <v>し尿処理事業特別会計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0.32</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0.55000000000000004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0.45</v>
      </c>
    </row>
    <row r="32" spans="1:11" x14ac:dyDescent="0.15">
      <c r="A32" s="169" t="str">
        <f>IF(連結実質赤字比率に係る赤字・黒字の構成分析!C$38="",NA(),連結実質赤字比率に係る赤字・黒字の構成分析!C$38)</f>
        <v>公共下水道事業会計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1.1200000000000001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0.88</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3.05</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8.1300000000000008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7.84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7.25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6.11</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10.220000000000001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8.49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11.55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10.42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9.7799999999999994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8.26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11.24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4190</v>
      </c>
      <c r="E42" s="170"/>
      <c r="F42" s="170"/>
      <c r="G42" s="170">
        <f>'実質公債費比率（分子）の構造'!L$52</f>
        <v>4108</v>
      </c>
      <c r="H42" s="170"/>
      <c r="I42" s="170"/>
      <c r="J42" s="170">
        <f>'実質公債費比率（分子）の構造'!M$52</f>
        <v>4240</v>
      </c>
      <c r="K42" s="170"/>
      <c r="L42" s="170"/>
      <c r="M42" s="170">
        <f>'実質公債費比率（分子）の構造'!N$52</f>
        <v>4362</v>
      </c>
      <c r="N42" s="170"/>
      <c r="O42" s="170"/>
      <c r="P42" s="170">
        <f>'実質公債費比率（分子）の構造'!O$52</f>
        <v>4339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v>
      </c>
      <c r="C44" s="170"/>
      <c r="D44" s="170"/>
      <c r="E44" s="170">
        <f>'実質公債費比率（分子）の構造'!L$50</f>
        <v>3</v>
      </c>
      <c r="F44" s="170"/>
      <c r="G44" s="170"/>
      <c r="H44" s="170">
        <f>'実質公債費比率（分子）の構造'!M$50</f>
        <v>3</v>
      </c>
      <c r="I44" s="170"/>
      <c r="J44" s="170"/>
      <c r="K44" s="170">
        <f>'実質公債費比率（分子）の構造'!N$50</f>
        <v>1</v>
      </c>
      <c r="L44" s="170"/>
      <c r="M44" s="170"/>
      <c r="N44" s="170">
        <f>'実質公債費比率（分子）の構造'!O$50</f>
        <v>1</v>
      </c>
      <c r="O44" s="170"/>
      <c r="P44" s="170"/>
    </row>
    <row r="45" spans="1:16" x14ac:dyDescent="0.15">
      <c r="A45" s="170" t="s">
        <v>63</v>
      </c>
      <c r="B45" s="170">
        <f>'実質公債費比率（分子）の構造'!K$49</f>
        <v>104</v>
      </c>
      <c r="C45" s="170"/>
      <c r="D45" s="170"/>
      <c r="E45" s="170">
        <f>'実質公債費比率（分子）の構造'!L$49</f>
        <v>104</v>
      </c>
      <c r="F45" s="170"/>
      <c r="G45" s="170"/>
      <c r="H45" s="170">
        <f>'実質公債費比率（分子）の構造'!M$49</f>
        <v>143</v>
      </c>
      <c r="I45" s="170"/>
      <c r="J45" s="170"/>
      <c r="K45" s="170">
        <f>'実質公債費比率（分子）の構造'!N$49</f>
        <v>202</v>
      </c>
      <c r="L45" s="170"/>
      <c r="M45" s="170"/>
      <c r="N45" s="170">
        <f>'実質公債費比率（分子）の構造'!O$49</f>
        <v>308</v>
      </c>
      <c r="O45" s="170"/>
      <c r="P45" s="170"/>
    </row>
    <row r="46" spans="1:16" x14ac:dyDescent="0.15">
      <c r="A46" s="170" t="s">
        <v>64</v>
      </c>
      <c r="B46" s="170">
        <f>'実質公債費比率（分子）の構造'!K$48</f>
        <v>1343</v>
      </c>
      <c r="C46" s="170"/>
      <c r="D46" s="170"/>
      <c r="E46" s="170">
        <f>'実質公債費比率（分子）の構造'!L$48</f>
        <v>1355</v>
      </c>
      <c r="F46" s="170"/>
      <c r="G46" s="170"/>
      <c r="H46" s="170">
        <f>'実質公債費比率（分子）の構造'!M$48</f>
        <v>1384</v>
      </c>
      <c r="I46" s="170"/>
      <c r="J46" s="170"/>
      <c r="K46" s="170">
        <f>'実質公債費比率（分子）の構造'!N$48</f>
        <v>1351</v>
      </c>
      <c r="L46" s="170"/>
      <c r="M46" s="170"/>
      <c r="N46" s="170">
        <f>'実質公債費比率（分子）の構造'!O$48</f>
        <v>1343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4312</v>
      </c>
      <c r="C49" s="170"/>
      <c r="D49" s="170"/>
      <c r="E49" s="170">
        <f>'実質公債費比率（分子）の構造'!L$45</f>
        <v>4293</v>
      </c>
      <c r="F49" s="170"/>
      <c r="G49" s="170"/>
      <c r="H49" s="170">
        <f>'実質公債費比率（分子）の構造'!M$45</f>
        <v>4322</v>
      </c>
      <c r="I49" s="170"/>
      <c r="J49" s="170"/>
      <c r="K49" s="170">
        <f>'実質公債費比率（分子）の構造'!N$45</f>
        <v>4395</v>
      </c>
      <c r="L49" s="170"/>
      <c r="M49" s="170"/>
      <c r="N49" s="170">
        <f>'実質公債費比率（分子）の構造'!O$45</f>
        <v>4335</v>
      </c>
      <c r="O49" s="170"/>
      <c r="P49" s="170"/>
    </row>
    <row r="50" spans="1:16" x14ac:dyDescent="0.15">
      <c r="A50" s="170" t="s">
        <v>67</v>
      </c>
      <c r="B50" s="170" t="e">
        <f>NA()</f>
        <v>#N/A</v>
      </c>
      <c r="C50" s="170">
        <f>IF(ISNUMBER('実質公債費比率（分子）の構造'!K$53),'実質公債費比率（分子）の構造'!K$53,NA())</f>
        <v>1572</v>
      </c>
      <c r="D50" s="170" t="e">
        <f>NA()</f>
        <v>#N/A</v>
      </c>
      <c r="E50" s="170" t="e">
        <f>NA()</f>
        <v>#N/A</v>
      </c>
      <c r="F50" s="170">
        <f>IF(ISNUMBER('実質公債費比率（分子）の構造'!L$53),'実質公債費比率（分子）の構造'!L$53,NA())</f>
        <v>1647</v>
      </c>
      <c r="G50" s="170" t="e">
        <f>NA()</f>
        <v>#N/A</v>
      </c>
      <c r="H50" s="170" t="e">
        <f>NA()</f>
        <v>#N/A</v>
      </c>
      <c r="I50" s="170">
        <f>IF(ISNUMBER('実質公債費比率（分子）の構造'!M$53),'実質公債費比率（分子）の構造'!M$53,NA())</f>
        <v>1612</v>
      </c>
      <c r="J50" s="170" t="e">
        <f>NA()</f>
        <v>#N/A</v>
      </c>
      <c r="K50" s="170" t="e">
        <f>NA()</f>
        <v>#N/A</v>
      </c>
      <c r="L50" s="170">
        <f>IF(ISNUMBER('実質公債費比率（分子）の構造'!N$53),'実質公債費比率（分子）の構造'!N$53,NA())</f>
        <v>1587</v>
      </c>
      <c r="M50" s="170" t="e">
        <f>NA()</f>
        <v>#N/A</v>
      </c>
      <c r="N50" s="170" t="e">
        <f>NA()</f>
        <v>#N/A</v>
      </c>
      <c r="O50" s="170">
        <f>IF(ISNUMBER('実質公債費比率（分子）の構造'!O$53),'実質公債費比率（分子）の構造'!O$53,NA())</f>
        <v>1648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40827</v>
      </c>
      <c r="E56" s="169"/>
      <c r="F56" s="169"/>
      <c r="G56" s="169">
        <f>'将来負担比率（分子）の構造'!J$52</f>
        <v>44102</v>
      </c>
      <c r="H56" s="169"/>
      <c r="I56" s="169"/>
      <c r="J56" s="169">
        <f>'将来負担比率（分子）の構造'!K$52</f>
        <v>43575</v>
      </c>
      <c r="K56" s="169"/>
      <c r="L56" s="169"/>
      <c r="M56" s="169">
        <f>'将来負担比率（分子）の構造'!L$52</f>
        <v>42188</v>
      </c>
      <c r="N56" s="169"/>
      <c r="O56" s="169"/>
      <c r="P56" s="169">
        <f>'将来負担比率（分子）の構造'!M$52</f>
        <v>40895</v>
      </c>
    </row>
    <row r="57" spans="1:16" x14ac:dyDescent="0.15">
      <c r="A57" s="169" t="s">
        <v>42</v>
      </c>
      <c r="B57" s="169"/>
      <c r="C57" s="169"/>
      <c r="D57" s="169">
        <f>'将来負担比率（分子）の構造'!I$51</f>
        <v>7645</v>
      </c>
      <c r="E57" s="169"/>
      <c r="F57" s="169"/>
      <c r="G57" s="169">
        <f>'将来負担比率（分子）の構造'!J$51</f>
        <v>8160</v>
      </c>
      <c r="H57" s="169"/>
      <c r="I57" s="169"/>
      <c r="J57" s="169">
        <f>'将来負担比率（分子）の構造'!K$51</f>
        <v>7525</v>
      </c>
      <c r="K57" s="169"/>
      <c r="L57" s="169"/>
      <c r="M57" s="169">
        <f>'将来負担比率（分子）の構造'!L$51</f>
        <v>7734</v>
      </c>
      <c r="N57" s="169"/>
      <c r="O57" s="169"/>
      <c r="P57" s="169">
        <f>'将来負担比率（分子）の構造'!M$51</f>
        <v>8366</v>
      </c>
    </row>
    <row r="58" spans="1:16" x14ac:dyDescent="0.15">
      <c r="A58" s="169" t="s">
        <v>41</v>
      </c>
      <c r="B58" s="169"/>
      <c r="C58" s="169"/>
      <c r="D58" s="169">
        <f>'将来負担比率（分子）の構造'!I$50</f>
        <v>18974</v>
      </c>
      <c r="E58" s="169"/>
      <c r="F58" s="169"/>
      <c r="G58" s="169">
        <f>'将来負担比率（分子）の構造'!J$50</f>
        <v>18001</v>
      </c>
      <c r="H58" s="169"/>
      <c r="I58" s="169"/>
      <c r="J58" s="169">
        <f>'将来負担比率（分子）の構造'!K$50</f>
        <v>21843</v>
      </c>
      <c r="K58" s="169"/>
      <c r="L58" s="169"/>
      <c r="M58" s="169">
        <f>'将来負担比率（分子）の構造'!L$50</f>
        <v>24514</v>
      </c>
      <c r="N58" s="169"/>
      <c r="O58" s="169"/>
      <c r="P58" s="169">
        <f>'将来負担比率（分子）の構造'!M$50</f>
        <v>27206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38</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6631</v>
      </c>
      <c r="C62" s="169"/>
      <c r="D62" s="169"/>
      <c r="E62" s="169">
        <f>'将来負担比率（分子）の構造'!J$45</f>
        <v>6516</v>
      </c>
      <c r="F62" s="169"/>
      <c r="G62" s="169"/>
      <c r="H62" s="169">
        <f>'将来負担比率（分子）の構造'!K$45</f>
        <v>6753</v>
      </c>
      <c r="I62" s="169"/>
      <c r="J62" s="169"/>
      <c r="K62" s="169">
        <f>'将来負担比率（分子）の構造'!L$45</f>
        <v>6830</v>
      </c>
      <c r="L62" s="169"/>
      <c r="M62" s="169"/>
      <c r="N62" s="169">
        <f>'将来負担比率（分子）の構造'!M$45</f>
        <v>7165</v>
      </c>
      <c r="O62" s="169"/>
      <c r="P62" s="169"/>
    </row>
    <row r="63" spans="1:16" x14ac:dyDescent="0.15">
      <c r="A63" s="169" t="s">
        <v>34</v>
      </c>
      <c r="B63" s="169">
        <f>'将来負担比率（分子）の構造'!I$44</f>
        <v>1347</v>
      </c>
      <c r="C63" s="169"/>
      <c r="D63" s="169"/>
      <c r="E63" s="169">
        <f>'将来負担比率（分子）の構造'!J$44</f>
        <v>3550</v>
      </c>
      <c r="F63" s="169"/>
      <c r="G63" s="169"/>
      <c r="H63" s="169">
        <f>'将来負担比率（分子）の構造'!K$44</f>
        <v>3430</v>
      </c>
      <c r="I63" s="169"/>
      <c r="J63" s="169"/>
      <c r="K63" s="169">
        <f>'将来負担比率（分子）の構造'!L$44</f>
        <v>3274</v>
      </c>
      <c r="L63" s="169"/>
      <c r="M63" s="169"/>
      <c r="N63" s="169">
        <f>'将来負担比率（分子）の構造'!M$44</f>
        <v>3107</v>
      </c>
      <c r="O63" s="169"/>
      <c r="P63" s="169"/>
    </row>
    <row r="64" spans="1:16" x14ac:dyDescent="0.15">
      <c r="A64" s="169" t="s">
        <v>33</v>
      </c>
      <c r="B64" s="169">
        <f>'将来負担比率（分子）の構造'!I$43</f>
        <v>11649</v>
      </c>
      <c r="C64" s="169"/>
      <c r="D64" s="169"/>
      <c r="E64" s="169">
        <f>'将来負担比率（分子）の構造'!J$43</f>
        <v>11597</v>
      </c>
      <c r="F64" s="169"/>
      <c r="G64" s="169"/>
      <c r="H64" s="169">
        <f>'将来負担比率（分子）の構造'!K$43</f>
        <v>10517</v>
      </c>
      <c r="I64" s="169"/>
      <c r="J64" s="169"/>
      <c r="K64" s="169">
        <f>'将来負担比率（分子）の構造'!L$43</f>
        <v>10025</v>
      </c>
      <c r="L64" s="169"/>
      <c r="M64" s="169"/>
      <c r="N64" s="169">
        <f>'将来負担比率（分子）の構造'!M$43</f>
        <v>9955</v>
      </c>
      <c r="O64" s="169"/>
      <c r="P64" s="169"/>
    </row>
    <row r="65" spans="1:16" x14ac:dyDescent="0.15">
      <c r="A65" s="169" t="s">
        <v>32</v>
      </c>
      <c r="B65" s="169">
        <f>'将来負担比率（分子）の構造'!I$42</f>
        <v>12</v>
      </c>
      <c r="C65" s="169"/>
      <c r="D65" s="169"/>
      <c r="E65" s="169">
        <f>'将来負担比率（分子）の構造'!J$42</f>
        <v>9</v>
      </c>
      <c r="F65" s="169"/>
      <c r="G65" s="169"/>
      <c r="H65" s="169">
        <f>'将来負担比率（分子）の構造'!K$42</f>
        <v>6</v>
      </c>
      <c r="I65" s="169"/>
      <c r="J65" s="169"/>
      <c r="K65" s="169">
        <f>'将来負担比率（分子）の構造'!L$42</f>
        <v>5</v>
      </c>
      <c r="L65" s="169"/>
      <c r="M65" s="169"/>
      <c r="N65" s="169">
        <f>'将来負担比率（分子）の構造'!M$42</f>
        <v>41</v>
      </c>
      <c r="O65" s="169"/>
      <c r="P65" s="169"/>
    </row>
    <row r="66" spans="1:16" x14ac:dyDescent="0.15">
      <c r="A66" s="169" t="s">
        <v>31</v>
      </c>
      <c r="B66" s="169">
        <f>'将来負担比率（分子）の構造'!I$41</f>
        <v>49449</v>
      </c>
      <c r="C66" s="169"/>
      <c r="D66" s="169"/>
      <c r="E66" s="169">
        <f>'将来負担比率（分子）の構造'!J$41</f>
        <v>51840</v>
      </c>
      <c r="F66" s="169"/>
      <c r="G66" s="169"/>
      <c r="H66" s="169">
        <f>'将来負担比率（分子）の構造'!K$41</f>
        <v>54403</v>
      </c>
      <c r="I66" s="169"/>
      <c r="J66" s="169"/>
      <c r="K66" s="169">
        <f>'将来負担比率（分子）の構造'!L$41</f>
        <v>53218</v>
      </c>
      <c r="L66" s="169"/>
      <c r="M66" s="169"/>
      <c r="N66" s="169">
        <f>'将来負担比率（分子）の構造'!M$41</f>
        <v>51491</v>
      </c>
      <c r="O66" s="169"/>
      <c r="P66" s="169"/>
    </row>
    <row r="67" spans="1:16" x14ac:dyDescent="0.15">
      <c r="A67" s="169" t="s">
        <v>71</v>
      </c>
      <c r="B67" s="169" t="e">
        <f>NA()</f>
        <v>#N/A</v>
      </c>
      <c r="C67" s="169">
        <f>IF(ISNUMBER('将来負担比率（分子）の構造'!I$53), IF('将来負担比率（分子）の構造'!I$53 &lt; 0, 0, '将来負担比率（分子）の構造'!I$53), NA())</f>
        <v>1680</v>
      </c>
      <c r="D67" s="169" t="e">
        <f>NA()</f>
        <v>#N/A</v>
      </c>
      <c r="E67" s="169" t="e">
        <f>NA()</f>
        <v>#N/A</v>
      </c>
      <c r="F67" s="169">
        <f>IF(ISNUMBER('将来負担比率（分子）の構造'!J$53), IF('将来負担比率（分子）の構造'!J$53 &lt; 0, 0, '将来負担比率（分子）の構造'!J$53), NA())</f>
        <v>3250</v>
      </c>
      <c r="G67" s="169" t="e">
        <f>NA()</f>
        <v>#N/A</v>
      </c>
      <c r="H67" s="169" t="e">
        <f>NA()</f>
        <v>#N/A</v>
      </c>
      <c r="I67" s="169">
        <f>IF(ISNUMBER('将来負担比率（分子）の構造'!K$53), IF('将来負担比率（分子）の構造'!K$53 &lt; 0, 0, '将来負担比率（分子）の構造'!K$53), NA())</f>
        <v>2166</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6347</v>
      </c>
      <c r="C72" s="173">
        <f>基金残高に係る経年分析!G55</f>
        <v>7747</v>
      </c>
      <c r="D72" s="173">
        <f>基金残高に係る経年分析!H55</f>
        <v>8091</v>
      </c>
    </row>
    <row r="73" spans="1:16" x14ac:dyDescent="0.15">
      <c r="A73" s="172" t="s">
        <v>74</v>
      </c>
      <c r="B73" s="173">
        <f>基金残高に係る経年分析!F56</f>
        <v>4316</v>
      </c>
      <c r="C73" s="173">
        <f>基金残高に係る経年分析!G56</f>
        <v>5256</v>
      </c>
      <c r="D73" s="173">
        <f>基金残高に係る経年分析!H56</f>
        <v>5420</v>
      </c>
    </row>
    <row r="74" spans="1:16" x14ac:dyDescent="0.15">
      <c r="A74" s="172" t="s">
        <v>75</v>
      </c>
      <c r="B74" s="173">
        <f>基金残高に係る経年分析!F57</f>
        <v>8724</v>
      </c>
      <c r="C74" s="173">
        <f>基金残高に係る経年分析!G57</f>
        <v>9042</v>
      </c>
      <c r="D74" s="173">
        <f>基金残高に係る経年分析!H57</f>
        <v>11429</v>
      </c>
    </row>
  </sheetData>
  <sheetProtection algorithmName="SHA-512" hashValue="Jz5SjaBbL+icrTIMh3MvhrHBPW8jB2R8ugVhgHzwHAPoHBonoKLJWGrc16BryensRYMNarxIIo7qZA0QksSIWg==" saltValue="9XECZ3wXtYrtwkR357IH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　尚彦</cp:lastModifiedBy>
  <cp:lastPrinted>2025-03-19T03:01:17Z</cp:lastPrinted>
  <dcterms:created xsi:type="dcterms:W3CDTF">2025-02-19T02:52:18Z</dcterms:created>
  <dcterms:modified xsi:type="dcterms:W3CDTF">2025-03-19T06:13:12Z</dcterms:modified>
  <cp:category/>
</cp:coreProperties>
</file>