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lg-filesv01\全庁共有ファイルサーバ\03_所属別フォルダー\090_行政経営部\030_財政課\2024年度（R06）\020_財政経営担当\020_通知・調査・回答\030_調査・回答（予算・決算）\100_R5財政状況資料集\050_修正\"/>
    </mc:Choice>
  </mc:AlternateContent>
  <xr:revisionPtr revIDLastSave="0" documentId="13_ncr:1_{A0956C61-80CA-4868-AEBE-1FB7CA883439}" xr6:coauthVersionLast="47" xr6:coauthVersionMax="47" xr10:uidLastSave="{00000000-0000-0000-0000-000000000000}"/>
  <bookViews>
    <workbookView xWindow="1785" yWindow="-163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BE35" i="10"/>
  <c r="BW34" i="10"/>
  <c r="BW35" i="10" s="1"/>
  <c r="BW36" i="10" s="1"/>
  <c r="BW37" i="10" s="1"/>
  <c r="BW38" i="10" s="1"/>
  <c r="BW39" i="10" s="1"/>
  <c r="BE34" i="10"/>
  <c r="C34" i="10"/>
  <c r="CO34" i="10" l="1"/>
  <c r="CO35" i="10" s="1"/>
  <c r="C35" i="10"/>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s="1"/>
  <c r="AM36" i="10" s="1"/>
</calcChain>
</file>

<file path=xl/sharedStrings.xml><?xml version="1.0" encoding="utf-8"?>
<sst xmlns="http://schemas.openxmlformats.org/spreadsheetml/2006/main" count="1076" uniqueCount="567">
  <si>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</si>
  <si>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</si>
  <si>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</si>
  <si>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</si>
  <si>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</si>
  <si>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</si>
  <si>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</si>
  <si>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</si>
  <si>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</si>
  <si>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</si>
  <si>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</si>
  <si>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</si>
  <si>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</si>
  <si>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</si>
  <si>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</si>
  <si>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</si>
  <si>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</si>
  <si>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</si>
  <si>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</si>
  <si>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</si>
  <si>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</si>
  <si>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</si>
  <si>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</si>
  <si>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</si>
  <si>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</si>
  <si>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</si>
  <si>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</si>
  <si>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</si>
  <si>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</si>
  <si>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</si>
  <si>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</si>
  <si>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</si>
  <si>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</si>
  <si>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</si>
  <si>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</si>
  <si>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</si>
  <si>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</si>
  <si>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</si>
  <si>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</si>
  <si>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</si>
  <si>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</si>
  <si>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</si>
  <si>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</si>
  <si>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</si>
  <si>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</si>
  <si>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</si>
  <si>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</si>
  <si>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</si>
  <si>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</si>
  <si>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</si>
  <si>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</si>
  <si>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</si>
  <si>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</si>
  <si>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</si>
  <si>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</si>
  <si>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</si>
  <si>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</si>
  <si>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</si>
  <si>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</si>
  <si>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</si>
  <si>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</si>
  <si>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</si>
  <si>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</si>
  <si>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</si>
  <si>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</si>
  <si>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</si>
  <si>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</si>
  <si>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</si>
  <si>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</si>
  <si>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</si>
  <si>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</si>
  <si>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</si>
  <si>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</si>
  <si>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</si>
  <si>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</si>
  <si>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</si>
  <si>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</si>
  <si>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</si>
  <si>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</si>
  <si>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</si>
  <si>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</si>
  <si>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</si>
  <si>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</si>
  <si>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</si>
  <si>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</si>
  <si>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</si>
  <si>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</si>
  <si>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</si>
  <si>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</si>
  <si>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</si>
  <si>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</si>
  <si>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</si>
  <si>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</si>
  <si>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</si>
  <si>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島田市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</si>
  <si>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</si>
  <si>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</si>
  <si>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</si>
  <si>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</si>
  <si>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</si>
  <si>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</si>
  <si>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</si>
  <si>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</si>
  <si>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</si>
  <si>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</si>
  <si>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</si>
  <si>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</si>
  <si>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</si>
  <si>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</si>
  <si>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</si>
  <si>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</si>
  <si>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</si>
  <si>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</si>
  <si>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</si>
  <si>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</si>
  <si>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</si>
  <si>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</si>
  <si>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</si>
  <si>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</si>
  <si>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</si>
  <si>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</si>
  <si>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</si>
  <si>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</si>
  <si>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</si>
  <si>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</si>
  <si>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</si>
  <si>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</si>
  <si>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</si>
  <si>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</si>
  <si>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</si>
  <si>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</si>
  <si>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</si>
  <si>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</si>
  <si>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</si>
  <si>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</si>
  <si>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</si>
  <si>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</si>
  <si>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</si>
  <si>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</si>
  <si>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</si>
  <si>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</si>
  <si>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</si>
  <si>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</si>
  <si>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</si>
  <si>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-1.0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</si>
  <si>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</si>
  <si>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</si>
  <si>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</si>
  <si>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</si>
  <si>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</si>
  <si>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</si>
  <si>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</si>
  <si>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</si>
  <si>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</si>
  <si>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</si>
  <si>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</si>
  <si>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</si>
  <si>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</si>
  <si>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</si>
  <si>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</si>
  <si>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</si>
  <si>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</si>
  <si>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</si>
  <si>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</si>
  <si>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</si>
  <si>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</si>
  <si>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</si>
  <si>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</si>
  <si>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</si>
  <si>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</si>
  <si>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</si>
  <si>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</si>
  <si>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</si>
  <si>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</si>
  <si>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</si>
  <si>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</si>
  <si>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</si>
  <si>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</si>
  <si>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</si>
  <si>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</si>
  <si>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</si>
  <si>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</si>
  <si>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</si>
  <si>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</si>
  <si>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</si>
  <si>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</si>
  <si>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</si>
  <si>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</si>
  <si>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</si>
  <si>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</si>
  <si>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</si>
  <si>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</si>
  <si>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</si>
  <si>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</si>
  <si>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</si>
  <si>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</si>
  <si>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</si>
  <si>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</si>
  <si>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</si>
  <si>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</si>
  <si>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</si>
  <si>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</si>
  <si>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</si>
  <si>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静岡県島田市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</si>
  <si>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</si>
  <si>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</si>
  <si>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</si>
  <si>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</si>
  <si>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</si>
  <si>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</si>
  <si>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</si>
  <si>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</si>
  <si>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</si>
  <si>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</si>
  <si>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</si>
  <si>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</si>
  <si>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</si>
  <si>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</si>
  <si>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</si>
  <si>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</si>
  <si>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</si>
  <si>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</si>
  <si>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</si>
  <si>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</si>
  <si>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</si>
  <si>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</si>
  <si>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</si>
  <si>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</si>
  <si>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</si>
  <si>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</si>
  <si>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</si>
  <si>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</si>
  <si>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</si>
  <si>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</si>
  <si>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</si>
  <si>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</si>
  <si>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</si>
  <si>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</si>
  <si>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</si>
  <si>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</si>
  <si>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</si>
  <si>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</si>
  <si>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</si>
  <si>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</si>
  <si>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</si>
  <si>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</si>
  <si>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</si>
  <si>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</si>
  <si>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</si>
  <si>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</si>
  <si>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</si>
  <si>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</si>
  <si>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</si>
  <si>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</si>
  <si>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</si>
  <si>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</si>
  <si>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</si>
  <si>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</si>
  <si>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</si>
  <si>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</si>
  <si>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</si>
  <si>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</si>
  <si>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</si>
  <si>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</si>
  <si>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</si>
  <si>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</si>
  <si>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</si>
  <si>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</si>
  <si>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</si>
  <si>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</si>
  <si>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</si>
  <si>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</si>
  <si>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</si>
  <si>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</si>
  <si>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</si>
  <si>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</si>
  <si>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</si>
  <si>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</si>
  <si>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</si>
  <si>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</si>
  <si>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</si>
  <si>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</si>
  <si>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</si>
  <si>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</si>
  <si>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</si>
  <si>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</si>
  <si>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</si>
  <si>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</si>
  <si>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</si>
  <si>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</si>
  <si>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</si>
  <si>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</si>
  <si>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</si>
  <si>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</si>
  <si>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</si>
  <si>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</si>
  <si>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</si>
  <si>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</si>
  <si>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</si>
  <si>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</si>
  <si>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</si>
  <si>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</si>
  <si>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</si>
  <si>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</si>
  <si>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</si>
  <si>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</si>
  <si>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</si>
  <si>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</si>
  <si>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</si>
  <si>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</si>
  <si>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</si>
  <si>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</si>
  <si>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</si>
  <si>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</si>
  <si>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</si>
  <si>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</si>
  <si>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</si>
  <si>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</si>
  <si>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</si>
  <si>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</si>
  <si>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</si>
  <si>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</si>
  <si>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</si>
  <si>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</si>
  <si>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</si>
  <si>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</si>
  <si>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</si>
  <si>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</si>
  <si>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</si>
  <si>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</si>
  <si>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</si>
  <si>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</si>
  <si>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</si>
  <si>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</si>
  <si>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</si>
  <si>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</si>
  <si>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</si>
  <si>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</si>
  <si>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</si>
  <si>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</si>
  <si>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</si>
  <si>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</si>
  <si>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</si>
  <si>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</si>
  <si>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</si>
  <si>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</si>
  <si>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</si>
  <si>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</si>
  <si>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</si>
  <si>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</si>
  <si>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</si>
  <si>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</si>
  <si>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</si>
  <si>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</si>
  <si>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静岡県島田市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</si>
  <si>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</si>
  <si>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</si>
  <si>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</si>
  <si>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</si>
  <si>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</si>
  <si>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</si>
  <si>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</si>
  <si>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</si>
  <si>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</si>
  <si>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</si>
  <si>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</si>
  <si>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</si>
  <si>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</si>
  <si>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</si>
  <si>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</si>
  <si>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</si>
  <si>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</si>
  <si>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</si>
  <si>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</si>
  <si>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</si>
  <si>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</si>
  <si>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休日急患診療事業特別会計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</si>
  <si>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</si>
  <si>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</si>
  <si>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</si>
  <si>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</si>
  <si>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</si>
  <si>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</si>
  <si>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</si>
  <si>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</si>
  <si>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</si>
  <si>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</si>
  <si>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</si>
  <si>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</si>
  <si>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</si>
  <si>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</si>
  <si>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</si>
  <si>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</si>
  <si>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介護サービス事業特別会計</t>
    <phoneticPr fontId="5"/>
  </si>
  <si>
    <t>水道事業会計</t>
    <phoneticPr fontId="5"/>
  </si>
  <si>
    <t>法適用企業</t>
    <phoneticPr fontId="5"/>
  </si>
  <si>
    <t>病院事業会計</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</si>
  <si>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</si>
  <si>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</si>
  <si>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</si>
  <si>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</si>
  <si>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</si>
  <si>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</si>
  <si>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</si>
  <si>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</si>
  <si>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</si>
  <si>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</si>
  <si>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</si>
  <si>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</si>
  <si>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</si>
  <si>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</si>
  <si>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</si>
  <si>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</si>
  <si>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</si>
  <si>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</si>
  <si>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</si>
  <si>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</si>
  <si>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</si>
  <si>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</si>
  <si>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</si>
  <si>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</si>
  <si>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</si>
  <si>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</si>
  <si>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</si>
  <si>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</si>
  <si>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</si>
  <si>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</si>
  <si>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</si>
  <si>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</si>
  <si>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</si>
  <si>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</si>
  <si>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</si>
  <si>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</si>
  <si>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</si>
  <si>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</si>
  <si>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</si>
  <si>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</si>
  <si>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</si>
  <si>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</si>
  <si>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</si>
  <si>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</si>
  <si>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</si>
  <si>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</si>
  <si>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</si>
  <si>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</si>
  <si>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</si>
  <si>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</si>
  <si>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</si>
  <si>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</si>
  <si>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</si>
  <si>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</si>
  <si>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</si>
  <si>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</si>
  <si>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</si>
  <si>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</si>
  <si>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</si>
  <si>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</si>
  <si>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</si>
  <si>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</si>
  <si>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</si>
  <si>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</si>
  <si>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</si>
  <si>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</si>
  <si>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</si>
  <si>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</si>
  <si>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</si>
  <si>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</si>
  <si>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</si>
  <si>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</si>
  <si>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</si>
  <si>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</si>
  <si>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</si>
  <si>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</si>
  <si>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</si>
  <si>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</si>
  <si>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</si>
  <si>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</si>
  <si>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</si>
  <si>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</si>
  <si>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</si>
  <si>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</si>
  <si>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</si>
  <si>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</si>
  <si>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</si>
  <si>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</si>
  <si>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</si>
  <si>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</si>
  <si>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</si>
  <si>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</si>
  <si>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</si>
  <si>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</si>
  <si>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</si>
  <si>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</si>
  <si>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</si>
  <si>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</si>
  <si>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</si>
  <si>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</si>
  <si>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</si>
  <si>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</si>
  <si>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</si>
  <si>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</si>
  <si>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</si>
  <si>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</si>
  <si>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</si>
  <si>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</si>
  <si>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</si>
  <si>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</si>
  <si>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</si>
  <si>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</si>
  <si>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</si>
  <si>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</si>
  <si>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</si>
  <si>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</si>
  <si>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</si>
  <si>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</si>
  <si>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</si>
  <si>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</si>
  <si>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</si>
  <si>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</si>
  <si>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</si>
  <si>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</si>
  <si>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</si>
  <si>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</si>
  <si>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</si>
  <si>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</si>
  <si>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</si>
  <si>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</si>
  <si>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</si>
  <si>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</si>
  <si>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</si>
  <si>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</si>
  <si>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</si>
  <si>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</si>
  <si>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4.32</t>
  </si>
  <si>
    <t>▲ 1.41</t>
  </si>
  <si>
    <t>▲ 2.28</t>
  </si>
  <si>
    <t>▲ 1.02</t>
  </si>
  <si>
    <t>病院事業会計</t>
  </si>
  <si>
    <t>水道事業会計</t>
  </si>
  <si>
    <t>一般会計</t>
  </si>
  <si>
    <t>国民健康保険事業特別会計</t>
  </si>
  <si>
    <t>公共下水道事業会計</t>
  </si>
  <si>
    <t>介護保険事業特別会計</t>
  </si>
  <si>
    <t>介護サービス事業特別会計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</si>
  <si>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</si>
  <si>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</si>
  <si>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</si>
  <si>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</si>
  <si>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</si>
  <si>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</si>
  <si>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</si>
  <si>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</si>
  <si>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島田市土地開発公社</t>
    <rPh sb="0" eb="3">
      <t>シマダシ</t>
    </rPh>
    <rPh sb="3" eb="5">
      <t>トチ</t>
    </rPh>
    <rPh sb="5" eb="7">
      <t>カイハツ</t>
    </rPh>
    <rPh sb="7" eb="9">
      <t>コウシャ</t>
    </rPh>
    <phoneticPr fontId="2"/>
  </si>
  <si>
    <t>川根町温泉</t>
    <rPh sb="0" eb="2">
      <t>カワネ</t>
    </rPh>
    <rPh sb="2" eb="3">
      <t>チョウ</t>
    </rPh>
    <rPh sb="3" eb="5">
      <t>オンセン</t>
    </rPh>
    <phoneticPr fontId="2"/>
  </si>
  <si>
    <t>駿遠学園管理組合</t>
    <rPh sb="0" eb="2">
      <t>スンエン</t>
    </rPh>
    <rPh sb="2" eb="4">
      <t>ガクエン</t>
    </rPh>
    <rPh sb="4" eb="6">
      <t>カンリ</t>
    </rPh>
    <rPh sb="6" eb="8">
      <t>クミアイ</t>
    </rPh>
    <phoneticPr fontId="2"/>
  </si>
  <si>
    <t>静岡県後期高齢者広域連合</t>
    <rPh sb="0" eb="3">
      <t>シズオカケン</t>
    </rPh>
    <rPh sb="3" eb="5">
      <t>コウキ</t>
    </rPh>
    <rPh sb="5" eb="8">
      <t>コウレイシャ</t>
    </rPh>
    <rPh sb="8" eb="10">
      <t>コウイキ</t>
    </rPh>
    <rPh sb="10" eb="12">
      <t>レンゴウ</t>
    </rPh>
    <phoneticPr fontId="2"/>
  </si>
  <si>
    <t>静岡地方税滞納整理機構</t>
    <rPh sb="0" eb="2">
      <t>シズオカ</t>
    </rPh>
    <rPh sb="2" eb="5">
      <t>チホウゼイ</t>
    </rPh>
    <rPh sb="5" eb="7">
      <t>タイノウ</t>
    </rPh>
    <rPh sb="7" eb="9">
      <t>セイリ</t>
    </rPh>
    <rPh sb="9" eb="11">
      <t>キコウ</t>
    </rPh>
    <phoneticPr fontId="2"/>
  </si>
  <si>
    <t>静岡県後期高齢者広域連合（事業会計分）</t>
    <rPh sb="13" eb="15">
      <t>ジギョウ</t>
    </rPh>
    <rPh sb="15" eb="17">
      <t>カイケイ</t>
    </rPh>
    <rPh sb="17" eb="18">
      <t>ブン</t>
    </rPh>
    <phoneticPr fontId="2"/>
  </si>
  <si>
    <t>大井上水道企業団</t>
    <rPh sb="0" eb="2">
      <t>オオイ</t>
    </rPh>
    <rPh sb="2" eb="5">
      <t>ジョウスイドウ</t>
    </rPh>
    <rPh sb="5" eb="7">
      <t>キギョウ</t>
    </rPh>
    <rPh sb="7" eb="8">
      <t>ダン</t>
    </rPh>
    <phoneticPr fontId="2"/>
  </si>
  <si>
    <t>静岡県大井川広域水道企業団</t>
    <rPh sb="0" eb="3">
      <t>シズオカケン</t>
    </rPh>
    <rPh sb="3" eb="6">
      <t>オオイガワ</t>
    </rPh>
    <rPh sb="6" eb="8">
      <t>コウイキ</t>
    </rPh>
    <rPh sb="8" eb="10">
      <t>スイドウ</t>
    </rPh>
    <rPh sb="10" eb="12">
      <t>キギョウ</t>
    </rPh>
    <rPh sb="12" eb="13">
      <t>ダン</t>
    </rPh>
    <phoneticPr fontId="2"/>
  </si>
  <si>
    <t>-</t>
    <phoneticPr fontId="2"/>
  </si>
  <si>
    <t>○</t>
    <phoneticPr fontId="2"/>
  </si>
  <si>
    <t>地域振興基金</t>
  </si>
  <si>
    <t>公共施設整備基金</t>
  </si>
  <si>
    <t>職員退職手当基金</t>
  </si>
  <si>
    <t>学校施設整備基金</t>
  </si>
  <si>
    <t>ふるさと応援基金</t>
    <rPh sb="4" eb="6">
      <t>オウエン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</si>
</sst>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9963-48E3-9905-44F31C899DD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63820</c:v>
                </c:pt>
                <c:pt idx="1">
                  <c:v>87356</c:v>
                </c:pt>
                <c:pt idx="2">
                  <c:v>44792</c:v>
                </c:pt>
                <c:pt idx="3">
                  <c:v>78857</c:v>
                </c:pt>
                <c:pt idx="4">
                  <c:v>86818</c:v>
                </c:pt>
              </c:numCache>
            </c:numRef>
          </c:val>
          <c:smooth val="0"/>
          <c:extLst>
            <c:ext xmlns:c16="http://schemas.microsoft.com/office/drawing/2014/chart" uri="{C3380CC4-5D6E-409C-BE32-E72D297353CC}">
              <c16:uniqueId val="{00000001-9963-48E3-9905-44F31C899DD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3.83</c:v>
                </c:pt>
                <c:pt idx="1">
                  <c:v>3.71</c:v>
                </c:pt>
                <c:pt idx="2">
                  <c:v>7.76</c:v>
                </c:pt>
                <c:pt idx="3">
                  <c:v>5.67</c:v>
                </c:pt>
                <c:pt idx="4">
                  <c:v>4.54</c:v>
                </c:pt>
              </c:numCache>
            </c:numRef>
          </c:val>
          <c:extLst>
            <c:ext xmlns:c16="http://schemas.microsoft.com/office/drawing/2014/chart" uri="{C3380CC4-5D6E-409C-BE32-E72D297353CC}">
              <c16:uniqueId val="{00000000-78D6-4558-B135-07403A1A39A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26.36</c:v>
                </c:pt>
                <c:pt idx="1">
                  <c:v>24.66</c:v>
                </c:pt>
                <c:pt idx="2">
                  <c:v>23.44</c:v>
                </c:pt>
                <c:pt idx="3">
                  <c:v>24.02</c:v>
                </c:pt>
                <c:pt idx="4">
                  <c:v>23.56</c:v>
                </c:pt>
              </c:numCache>
            </c:numRef>
          </c:val>
          <c:extLst>
            <c:ext xmlns:c16="http://schemas.microsoft.com/office/drawing/2014/chart" uri="{C3380CC4-5D6E-409C-BE32-E72D297353CC}">
              <c16:uniqueId val="{00000001-78D6-4558-B135-07403A1A39A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-4.32</c:v>
                </c:pt>
                <c:pt idx="1">
                  <c:v>-1.41</c:v>
                </c:pt>
                <c:pt idx="2">
                  <c:v>4.24</c:v>
                </c:pt>
                <c:pt idx="3">
                  <c:v>-2.2799999999999998</c:v>
                </c:pt>
                <c:pt idx="4">
                  <c:v>-1.02</c:v>
                </c:pt>
              </c:numCache>
            </c:numRef>
          </c:val>
          <c:smooth val="0"/>
          <c:extLst>
            <c:ext xmlns:c16="http://schemas.microsoft.com/office/drawing/2014/chart" uri="{C3380CC4-5D6E-409C-BE32-E72D297353CC}">
              <c16:uniqueId val="{00000002-78D6-4558-B135-07403A1A39A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0.18</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0-DFB2-4C67-B1E6-2F61277FA03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FB2-4C67-B1E6-2F61277FA031}"/>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DFB2-4C67-B1E6-2F61277FA031}"/>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0.03</c:v>
                </c:pt>
                <c:pt idx="2">
                  <c:v>#N/A</c:v>
                </c:pt>
                <c:pt idx="3">
                  <c:v>0.03</c:v>
                </c:pt>
                <c:pt idx="4">
                  <c:v>#N/A</c:v>
                </c:pt>
                <c:pt idx="5">
                  <c:v>0</c:v>
                </c:pt>
                <c:pt idx="6">
                  <c:v>#N/A</c:v>
                </c:pt>
                <c:pt idx="7">
                  <c:v>0.01</c:v>
                </c:pt>
                <c:pt idx="8">
                  <c:v>#N/A</c:v>
                </c:pt>
                <c:pt idx="9">
                  <c:v>0.02</c:v>
                </c:pt>
              </c:numCache>
            </c:numRef>
          </c:val>
          <c:extLst>
            <c:ext xmlns:c16="http://schemas.microsoft.com/office/drawing/2014/chart" uri="{C3380CC4-5D6E-409C-BE32-E72D297353CC}">
              <c16:uniqueId val="{00000003-DFB2-4C67-B1E6-2F61277FA031}"/>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0.82</c:v>
                </c:pt>
                <c:pt idx="2">
                  <c:v>#N/A</c:v>
                </c:pt>
                <c:pt idx="3">
                  <c:v>0.54</c:v>
                </c:pt>
                <c:pt idx="4">
                  <c:v>#N/A</c:v>
                </c:pt>
                <c:pt idx="5">
                  <c:v>0.41</c:v>
                </c:pt>
                <c:pt idx="6">
                  <c:v>#N/A</c:v>
                </c:pt>
                <c:pt idx="7">
                  <c:v>0.57999999999999996</c:v>
                </c:pt>
                <c:pt idx="8">
                  <c:v>#N/A</c:v>
                </c:pt>
                <c:pt idx="9">
                  <c:v>0.53</c:v>
                </c:pt>
              </c:numCache>
            </c:numRef>
          </c:val>
          <c:extLst>
            <c:ext xmlns:c16="http://schemas.microsoft.com/office/drawing/2014/chart" uri="{C3380CC4-5D6E-409C-BE32-E72D297353CC}">
              <c16:uniqueId val="{00000004-DFB2-4C67-B1E6-2F61277FA031}"/>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0.28999999999999998</c:v>
                </c:pt>
                <c:pt idx="4">
                  <c:v>#N/A</c:v>
                </c:pt>
                <c:pt idx="5">
                  <c:v>0.3</c:v>
                </c:pt>
                <c:pt idx="6">
                  <c:v>#N/A</c:v>
                </c:pt>
                <c:pt idx="7">
                  <c:v>0.4</c:v>
                </c:pt>
                <c:pt idx="8">
                  <c:v>#N/A</c:v>
                </c:pt>
                <c:pt idx="9">
                  <c:v>0.53</c:v>
                </c:pt>
              </c:numCache>
            </c:numRef>
          </c:val>
          <c:extLst>
            <c:ext xmlns:c16="http://schemas.microsoft.com/office/drawing/2014/chart" uri="{C3380CC4-5D6E-409C-BE32-E72D297353CC}">
              <c16:uniqueId val="{00000005-DFB2-4C67-B1E6-2F61277FA031}"/>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2.91</c:v>
                </c:pt>
                <c:pt idx="2">
                  <c:v>#N/A</c:v>
                </c:pt>
                <c:pt idx="3">
                  <c:v>2.76</c:v>
                </c:pt>
                <c:pt idx="4">
                  <c:v>#N/A</c:v>
                </c:pt>
                <c:pt idx="5">
                  <c:v>2.86</c:v>
                </c:pt>
                <c:pt idx="6">
                  <c:v>#N/A</c:v>
                </c:pt>
                <c:pt idx="7">
                  <c:v>3.14</c:v>
                </c:pt>
                <c:pt idx="8">
                  <c:v>#N/A</c:v>
                </c:pt>
                <c:pt idx="9">
                  <c:v>3.05</c:v>
                </c:pt>
              </c:numCache>
            </c:numRef>
          </c:val>
          <c:extLst>
            <c:ext xmlns:c16="http://schemas.microsoft.com/office/drawing/2014/chart" uri="{C3380CC4-5D6E-409C-BE32-E72D297353CC}">
              <c16:uniqueId val="{00000006-DFB2-4C67-B1E6-2F61277FA03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3.77</c:v>
                </c:pt>
                <c:pt idx="2">
                  <c:v>#N/A</c:v>
                </c:pt>
                <c:pt idx="3">
                  <c:v>3.69</c:v>
                </c:pt>
                <c:pt idx="4">
                  <c:v>#N/A</c:v>
                </c:pt>
                <c:pt idx="5">
                  <c:v>7.75</c:v>
                </c:pt>
                <c:pt idx="6">
                  <c:v>#N/A</c:v>
                </c:pt>
                <c:pt idx="7">
                  <c:v>5.67</c:v>
                </c:pt>
                <c:pt idx="8">
                  <c:v>#N/A</c:v>
                </c:pt>
                <c:pt idx="9">
                  <c:v>4.5199999999999996</c:v>
                </c:pt>
              </c:numCache>
            </c:numRef>
          </c:val>
          <c:extLst>
            <c:ext xmlns:c16="http://schemas.microsoft.com/office/drawing/2014/chart" uri="{C3380CC4-5D6E-409C-BE32-E72D297353CC}">
              <c16:uniqueId val="{00000007-DFB2-4C67-B1E6-2F61277FA03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5.7</c:v>
                </c:pt>
                <c:pt idx="2">
                  <c:v>#N/A</c:v>
                </c:pt>
                <c:pt idx="3">
                  <c:v>5.86</c:v>
                </c:pt>
                <c:pt idx="4">
                  <c:v>#N/A</c:v>
                </c:pt>
                <c:pt idx="5">
                  <c:v>5.34</c:v>
                </c:pt>
                <c:pt idx="6">
                  <c:v>#N/A</c:v>
                </c:pt>
                <c:pt idx="7">
                  <c:v>5.89</c:v>
                </c:pt>
                <c:pt idx="8">
                  <c:v>#N/A</c:v>
                </c:pt>
                <c:pt idx="9">
                  <c:v>6.17</c:v>
                </c:pt>
              </c:numCache>
            </c:numRef>
          </c:val>
          <c:extLst>
            <c:ext xmlns:c16="http://schemas.microsoft.com/office/drawing/2014/chart" uri="{C3380CC4-5D6E-409C-BE32-E72D297353CC}">
              <c16:uniqueId val="{00000008-DFB2-4C67-B1E6-2F61277FA031}"/>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14.68</c:v>
                </c:pt>
                <c:pt idx="2">
                  <c:v>#N/A</c:v>
                </c:pt>
                <c:pt idx="3">
                  <c:v>11.73</c:v>
                </c:pt>
                <c:pt idx="4">
                  <c:v>#N/A</c:v>
                </c:pt>
                <c:pt idx="5">
                  <c:v>13.38</c:v>
                </c:pt>
                <c:pt idx="6">
                  <c:v>#N/A</c:v>
                </c:pt>
                <c:pt idx="7">
                  <c:v>17.75</c:v>
                </c:pt>
                <c:pt idx="8">
                  <c:v>#N/A</c:v>
                </c:pt>
                <c:pt idx="9">
                  <c:v>15.49</c:v>
                </c:pt>
              </c:numCache>
            </c:numRef>
          </c:val>
          <c:extLst>
            <c:ext xmlns:c16="http://schemas.microsoft.com/office/drawing/2014/chart" uri="{C3380CC4-5D6E-409C-BE32-E72D297353CC}">
              <c16:uniqueId val="{00000009-DFB2-4C67-B1E6-2F61277FA03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3962</c:v>
                </c:pt>
                <c:pt idx="5">
                  <c:v>3880</c:v>
                </c:pt>
                <c:pt idx="8">
                  <c:v>3944</c:v>
                </c:pt>
                <c:pt idx="11">
                  <c:v>4116</c:v>
                </c:pt>
                <c:pt idx="14">
                  <c:v>4139</c:v>
                </c:pt>
              </c:numCache>
            </c:numRef>
          </c:val>
          <c:extLst>
            <c:ext xmlns:c16="http://schemas.microsoft.com/office/drawing/2014/chart" uri="{C3380CC4-5D6E-409C-BE32-E72D297353CC}">
              <c16:uniqueId val="{00000000-804E-45F3-8892-33D12F55E62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04E-45F3-8892-33D12F55E62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68</c:v>
                </c:pt>
                <c:pt idx="3">
                  <c:v>77</c:v>
                </c:pt>
                <c:pt idx="6">
                  <c:v>76</c:v>
                </c:pt>
                <c:pt idx="9">
                  <c:v>59</c:v>
                </c:pt>
                <c:pt idx="12">
                  <c:v>50</c:v>
                </c:pt>
              </c:numCache>
            </c:numRef>
          </c:val>
          <c:extLst>
            <c:ext xmlns:c16="http://schemas.microsoft.com/office/drawing/2014/chart" uri="{C3380CC4-5D6E-409C-BE32-E72D297353CC}">
              <c16:uniqueId val="{00000002-804E-45F3-8892-33D12F55E62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04E-45F3-8892-33D12F55E62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624</c:v>
                </c:pt>
                <c:pt idx="3">
                  <c:v>670</c:v>
                </c:pt>
                <c:pt idx="6">
                  <c:v>726</c:v>
                </c:pt>
                <c:pt idx="9">
                  <c:v>826</c:v>
                </c:pt>
                <c:pt idx="12">
                  <c:v>785</c:v>
                </c:pt>
              </c:numCache>
            </c:numRef>
          </c:val>
          <c:extLst>
            <c:ext xmlns:c16="http://schemas.microsoft.com/office/drawing/2014/chart" uri="{C3380CC4-5D6E-409C-BE32-E72D297353CC}">
              <c16:uniqueId val="{00000004-804E-45F3-8892-33D12F55E62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04E-45F3-8892-33D12F55E62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04E-45F3-8892-33D12F55E62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4622</c:v>
                </c:pt>
                <c:pt idx="3">
                  <c:v>4314</c:v>
                </c:pt>
                <c:pt idx="6">
                  <c:v>4257</c:v>
                </c:pt>
                <c:pt idx="9">
                  <c:v>4418</c:v>
                </c:pt>
                <c:pt idx="12">
                  <c:v>4478</c:v>
                </c:pt>
              </c:numCache>
            </c:numRef>
          </c:val>
          <c:extLst>
            <c:ext xmlns:c16="http://schemas.microsoft.com/office/drawing/2014/chart" uri="{C3380CC4-5D6E-409C-BE32-E72D297353CC}">
              <c16:uniqueId val="{00000007-804E-45F3-8892-33D12F55E62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1352</c:v>
                </c:pt>
                <c:pt idx="2">
                  <c:v>#N/A</c:v>
                </c:pt>
                <c:pt idx="3">
                  <c:v>#N/A</c:v>
                </c:pt>
                <c:pt idx="4">
                  <c:v>1181</c:v>
                </c:pt>
                <c:pt idx="5">
                  <c:v>#N/A</c:v>
                </c:pt>
                <c:pt idx="6">
                  <c:v>#N/A</c:v>
                </c:pt>
                <c:pt idx="7">
                  <c:v>1115</c:v>
                </c:pt>
                <c:pt idx="8">
                  <c:v>#N/A</c:v>
                </c:pt>
                <c:pt idx="9">
                  <c:v>#N/A</c:v>
                </c:pt>
                <c:pt idx="10">
                  <c:v>1187</c:v>
                </c:pt>
                <c:pt idx="11">
                  <c:v>#N/A</c:v>
                </c:pt>
                <c:pt idx="12">
                  <c:v>#N/A</c:v>
                </c:pt>
                <c:pt idx="13">
                  <c:v>1174</c:v>
                </c:pt>
                <c:pt idx="14">
                  <c:v>#N/A</c:v>
                </c:pt>
              </c:numCache>
            </c:numRef>
          </c:val>
          <c:smooth val="0"/>
          <c:extLst>
            <c:ext xmlns:c16="http://schemas.microsoft.com/office/drawing/2014/chart" uri="{C3380CC4-5D6E-409C-BE32-E72D297353CC}">
              <c16:uniqueId val="{00000008-804E-45F3-8892-33D12F55E62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33019</c:v>
                </c:pt>
                <c:pt idx="5">
                  <c:v>37453</c:v>
                </c:pt>
                <c:pt idx="8">
                  <c:v>37215</c:v>
                </c:pt>
                <c:pt idx="11">
                  <c:v>37948</c:v>
                </c:pt>
                <c:pt idx="14">
                  <c:v>37952</c:v>
                </c:pt>
              </c:numCache>
            </c:numRef>
          </c:val>
          <c:extLst>
            <c:ext xmlns:c16="http://schemas.microsoft.com/office/drawing/2014/chart" uri="{C3380CC4-5D6E-409C-BE32-E72D297353CC}">
              <c16:uniqueId val="{00000000-4C1B-4E3E-A134-DACBF5CCDD1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8095</c:v>
                </c:pt>
                <c:pt idx="5">
                  <c:v>8250</c:v>
                </c:pt>
                <c:pt idx="8">
                  <c:v>7891</c:v>
                </c:pt>
                <c:pt idx="11">
                  <c:v>7708</c:v>
                </c:pt>
                <c:pt idx="14">
                  <c:v>7562</c:v>
                </c:pt>
              </c:numCache>
            </c:numRef>
          </c:val>
          <c:extLst>
            <c:ext xmlns:c16="http://schemas.microsoft.com/office/drawing/2014/chart" uri="{C3380CC4-5D6E-409C-BE32-E72D297353CC}">
              <c16:uniqueId val="{00000001-4C1B-4E3E-A134-DACBF5CCDD1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13767</c:v>
                </c:pt>
                <c:pt idx="5">
                  <c:v>13045</c:v>
                </c:pt>
                <c:pt idx="8">
                  <c:v>13731</c:v>
                </c:pt>
                <c:pt idx="11">
                  <c:v>13689</c:v>
                </c:pt>
                <c:pt idx="14">
                  <c:v>13140</c:v>
                </c:pt>
              </c:numCache>
            </c:numRef>
          </c:val>
          <c:extLst>
            <c:ext xmlns:c16="http://schemas.microsoft.com/office/drawing/2014/chart" uri="{C3380CC4-5D6E-409C-BE32-E72D297353CC}">
              <c16:uniqueId val="{00000002-4C1B-4E3E-A134-DACBF5CCDD1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C1B-4E3E-A134-DACBF5CCDD1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C1B-4E3E-A134-DACBF5CCDD1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850</c:v>
                </c:pt>
                <c:pt idx="3">
                  <c:v>0</c:v>
                </c:pt>
                <c:pt idx="6">
                  <c:v>0</c:v>
                </c:pt>
                <c:pt idx="9">
                  <c:v>0</c:v>
                </c:pt>
                <c:pt idx="12">
                  <c:v>0</c:v>
                </c:pt>
              </c:numCache>
            </c:numRef>
          </c:val>
          <c:extLst>
            <c:ext xmlns:c16="http://schemas.microsoft.com/office/drawing/2014/chart" uri="{C3380CC4-5D6E-409C-BE32-E72D297353CC}">
              <c16:uniqueId val="{00000005-4C1B-4E3E-A134-DACBF5CCDD1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5480</c:v>
                </c:pt>
                <c:pt idx="3">
                  <c:v>5079</c:v>
                </c:pt>
                <c:pt idx="6">
                  <c:v>5028</c:v>
                </c:pt>
                <c:pt idx="9">
                  <c:v>4820</c:v>
                </c:pt>
                <c:pt idx="12">
                  <c:v>4973</c:v>
                </c:pt>
              </c:numCache>
            </c:numRef>
          </c:val>
          <c:extLst>
            <c:ext xmlns:c16="http://schemas.microsoft.com/office/drawing/2014/chart" uri="{C3380CC4-5D6E-409C-BE32-E72D297353CC}">
              <c16:uniqueId val="{00000006-4C1B-4E3E-A134-DACBF5CCDD1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C1B-4E3E-A134-DACBF5CCDD1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5895</c:v>
                </c:pt>
                <c:pt idx="3">
                  <c:v>10765</c:v>
                </c:pt>
                <c:pt idx="6">
                  <c:v>11266</c:v>
                </c:pt>
                <c:pt idx="9">
                  <c:v>11403</c:v>
                </c:pt>
                <c:pt idx="12">
                  <c:v>10858</c:v>
                </c:pt>
              </c:numCache>
            </c:numRef>
          </c:val>
          <c:extLst>
            <c:ext xmlns:c16="http://schemas.microsoft.com/office/drawing/2014/chart" uri="{C3380CC4-5D6E-409C-BE32-E72D297353CC}">
              <c16:uniqueId val="{00000008-4C1B-4E3E-A134-DACBF5CCDD1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567</c:v>
                </c:pt>
                <c:pt idx="3">
                  <c:v>491</c:v>
                </c:pt>
                <c:pt idx="6">
                  <c:v>1271</c:v>
                </c:pt>
                <c:pt idx="9">
                  <c:v>1215</c:v>
                </c:pt>
                <c:pt idx="12">
                  <c:v>1157</c:v>
                </c:pt>
              </c:numCache>
            </c:numRef>
          </c:val>
          <c:extLst>
            <c:ext xmlns:c16="http://schemas.microsoft.com/office/drawing/2014/chart" uri="{C3380CC4-5D6E-409C-BE32-E72D297353CC}">
              <c16:uniqueId val="{00000009-4C1B-4E3E-A134-DACBF5CCDD1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37990</c:v>
                </c:pt>
                <c:pt idx="3">
                  <c:v>41795</c:v>
                </c:pt>
                <c:pt idx="6">
                  <c:v>41681</c:v>
                </c:pt>
                <c:pt idx="9">
                  <c:v>43098</c:v>
                </c:pt>
                <c:pt idx="12">
                  <c:v>43558</c:v>
                </c:pt>
              </c:numCache>
            </c:numRef>
          </c:val>
          <c:extLst>
            <c:ext xmlns:c16="http://schemas.microsoft.com/office/drawing/2014/chart" uri="{C3380CC4-5D6E-409C-BE32-E72D297353CC}">
              <c16:uniqueId val="{0000000A-4C1B-4E3E-A134-DACBF5CCDD1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410</c:v>
                </c:pt>
                <c:pt idx="8">
                  <c:v>#N/A</c:v>
                </c:pt>
                <c:pt idx="9">
                  <c:v>#N/A</c:v>
                </c:pt>
                <c:pt idx="10">
                  <c:v>1191</c:v>
                </c:pt>
                <c:pt idx="11">
                  <c:v>#N/A</c:v>
                </c:pt>
                <c:pt idx="12">
                  <c:v>#N/A</c:v>
                </c:pt>
                <c:pt idx="13">
                  <c:v>1892</c:v>
                </c:pt>
                <c:pt idx="14">
                  <c:v>#N/A</c:v>
                </c:pt>
              </c:numCache>
            </c:numRef>
          </c:val>
          <c:smooth val="0"/>
          <c:extLst>
            <c:ext xmlns:c16="http://schemas.microsoft.com/office/drawing/2014/chart" uri="{C3380CC4-5D6E-409C-BE32-E72D297353CC}">
              <c16:uniqueId val="{0000000B-4C1B-4E3E-A134-DACBF5CCDD1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5515</c:v>
                </c:pt>
                <c:pt idx="1">
                  <c:v>5516</c:v>
                </c:pt>
                <c:pt idx="2">
                  <c:v>5516</c:v>
                </c:pt>
              </c:numCache>
            </c:numRef>
          </c:val>
          <c:extLst>
            <c:ext xmlns:c16="http://schemas.microsoft.com/office/drawing/2014/chart" uri="{C3380CC4-5D6E-409C-BE32-E72D297353CC}">
              <c16:uniqueId val="{00000000-711E-4248-ADE1-C6F405F9264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1839</c:v>
                </c:pt>
                <c:pt idx="1">
                  <c:v>1746</c:v>
                </c:pt>
                <c:pt idx="2">
                  <c:v>1705</c:v>
                </c:pt>
              </c:numCache>
            </c:numRef>
          </c:val>
          <c:extLst>
            <c:ext xmlns:c16="http://schemas.microsoft.com/office/drawing/2014/chart" uri="{C3380CC4-5D6E-409C-BE32-E72D297353CC}">
              <c16:uniqueId val="{00000001-711E-4248-ADE1-C6F405F9264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6104</c:v>
                </c:pt>
                <c:pt idx="1">
                  <c:v>6179</c:v>
                </c:pt>
                <c:pt idx="2">
                  <c:v>5736</c:v>
                </c:pt>
              </c:numCache>
            </c:numRef>
          </c:val>
          <c:extLst>
            <c:ext xmlns:c16="http://schemas.microsoft.com/office/drawing/2014/chart" uri="{C3380CC4-5D6E-409C-BE32-E72D297353CC}">
              <c16:uniqueId val="{00000002-711E-4248-ADE1-C6F405F9264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静岡県島田市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95,698
93,815
315.70
47,457,280
46,134,280
1,063,330
23,409,856
43,558,317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令和４年度は類似団体平均と同値であったが、令和５年度は類似団体平均より低くなった。令和５年度において基準財政収入額は、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地方消費税交付金の増などにより、前年度と比べ１億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9,260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a:t>
          </a:r>
          <a:r>
            <a:rPr kumimoji="1" lang="ja-JP" altLang="en-US" sz="1300">
              <a:latin typeface="ＭＳ Ｐゴシック" panose="020B0600070205080204" pitchFamily="50" charset="-128"/>
              <a:ea typeface="ＭＳ Ｐゴシック" panose="020B0600070205080204" pitchFamily="50" charset="-128"/>
            </a:rPr>
            <a:t>となった。基準財政需要額は、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普通交付税の再算定が行われ、基準財政需要額に新たに臨時経済対策費が創設されたことなどにより、前年度に比べ６億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9,337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以上より、令和５年度単年の財政力指数は</a:t>
          </a:r>
          <a:r>
            <a:rPr kumimoji="1" lang="en-US" altLang="ja-JP" sz="1300">
              <a:latin typeface="ＭＳ Ｐゴシック" panose="020B0600070205080204" pitchFamily="50" charset="-128"/>
              <a:ea typeface="ＭＳ Ｐゴシック" panose="020B0600070205080204" pitchFamily="50" charset="-128"/>
            </a:rPr>
            <a:t>0.678</a:t>
          </a:r>
          <a:r>
            <a:rPr kumimoji="1" lang="ja-JP" altLang="en-US" sz="1300">
              <a:latin typeface="ＭＳ Ｐゴシック" panose="020B0600070205080204" pitchFamily="50" charset="-128"/>
              <a:ea typeface="ＭＳ Ｐゴシック" panose="020B0600070205080204" pitchFamily="50" charset="-128"/>
            </a:rPr>
            <a:t>となり、前年度と比べ</a:t>
          </a:r>
          <a:r>
            <a:rPr kumimoji="1" lang="en-US" altLang="ja-JP" sz="1300">
              <a:latin typeface="ＭＳ Ｐゴシック" panose="020B0600070205080204" pitchFamily="50" charset="-128"/>
              <a:ea typeface="ＭＳ Ｐゴシック" panose="020B0600070205080204" pitchFamily="50" charset="-128"/>
            </a:rPr>
            <a:t>0.015</a:t>
          </a:r>
          <a:r>
            <a:rPr kumimoji="1" lang="ja-JP" altLang="en-US" sz="1300">
              <a:latin typeface="ＭＳ Ｐゴシック" panose="020B0600070205080204" pitchFamily="50" charset="-128"/>
              <a:ea typeface="ＭＳ Ｐゴシック" panose="020B0600070205080204" pitchFamily="50" charset="-128"/>
            </a:rPr>
            <a:t>ポイント低下した。３か年平均では</a:t>
          </a:r>
          <a:r>
            <a:rPr kumimoji="1" lang="en-US" altLang="ja-JP" sz="1300">
              <a:latin typeface="ＭＳ Ｐゴシック" panose="020B0600070205080204" pitchFamily="50" charset="-128"/>
              <a:ea typeface="ＭＳ Ｐゴシック" panose="020B0600070205080204" pitchFamily="50" charset="-128"/>
            </a:rPr>
            <a:t>0.69</a:t>
          </a:r>
          <a:r>
            <a:rPr kumimoji="1" lang="ja-JP" altLang="en-US" sz="1300">
              <a:latin typeface="ＭＳ Ｐゴシック" panose="020B0600070205080204" pitchFamily="50" charset="-128"/>
              <a:ea typeface="ＭＳ Ｐゴシック" panose="020B0600070205080204" pitchFamily="50" charset="-128"/>
            </a:rPr>
            <a:t>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38805</xdr:rowOff>
    </xdr:from>
    <xdr:to>
      <xdr:col>23</xdr:col>
      <xdr:colOff>133350</xdr:colOff>
      <xdr:row>42</xdr:row>
      <xdr:rowOff>65617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3970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38805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170039</xdr:rowOff>
    </xdr:from>
    <xdr:to>
      <xdr:col>15</xdr:col>
      <xdr:colOff>82550</xdr:colOff>
      <xdr:row>42</xdr:row>
      <xdr:rowOff>25400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994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170039</xdr:rowOff>
    </xdr:from>
    <xdr:to>
      <xdr:col>11</xdr:col>
      <xdr:colOff>31750</xdr:colOff>
      <xdr:row>41</xdr:row>
      <xdr:rowOff>170039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99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158344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159455</xdr:rowOff>
    </xdr:from>
    <xdr:to>
      <xdr:col>19</xdr:col>
      <xdr:colOff>184150</xdr:colOff>
      <xdr:row>42</xdr:row>
      <xdr:rowOff>89605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119239</xdr:rowOff>
    </xdr:from>
    <xdr:to>
      <xdr:col>11</xdr:col>
      <xdr:colOff>82550</xdr:colOff>
      <xdr:row>42</xdr:row>
      <xdr:rowOff>49389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令和４年度に引き続き令和５年度は類似団体平均より高い値となったが、乖離幅は</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令和５年度においては、経常経費充当一般財源は、扶助費及び公債費の増などにより、前年度に比べ</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１億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9,973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％の増となった。また、経常一般財源等は、市税及び普通交付税の増などにより、４億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以上より、経常収支比率は</a:t>
          </a:r>
          <a:r>
            <a:rPr kumimoji="1" lang="en-US" altLang="ja-JP" sz="1300">
              <a:latin typeface="ＭＳ Ｐゴシック" panose="020B0600070205080204" pitchFamily="50" charset="-128"/>
              <a:ea typeface="ＭＳ Ｐゴシック" panose="020B0600070205080204" pitchFamily="50" charset="-128"/>
            </a:rPr>
            <a:t>92.5</a:t>
          </a:r>
          <a:r>
            <a:rPr kumimoji="1" lang="ja-JP" altLang="en-US" sz="1300">
              <a:latin typeface="ＭＳ Ｐゴシック" panose="020B0600070205080204" pitchFamily="50" charset="-128"/>
              <a:ea typeface="ＭＳ Ｐゴシック" panose="020B0600070205080204" pitchFamily="50" charset="-128"/>
            </a:rPr>
            <a:t>％と令和４年度に比べ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ポイント低下した。</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165100</xdr:rowOff>
    </xdr:from>
    <xdr:to>
      <xdr:col>23</xdr:col>
      <xdr:colOff>133350</xdr:colOff>
      <xdr:row>63</xdr:row>
      <xdr:rowOff>70866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795000"/>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167894</xdr:rowOff>
    </xdr:from>
    <xdr:to>
      <xdr:col>19</xdr:col>
      <xdr:colOff>133350</xdr:colOff>
      <xdr:row>63</xdr:row>
      <xdr:rowOff>70866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283444"/>
          <a:ext cx="889000" cy="58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167894</xdr:rowOff>
    </xdr:from>
    <xdr:to>
      <xdr:col>15</xdr:col>
      <xdr:colOff>82550</xdr:colOff>
      <xdr:row>63</xdr:row>
      <xdr:rowOff>3302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283444"/>
          <a:ext cx="889000" cy="52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41673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32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136144</xdr:rowOff>
    </xdr:from>
    <xdr:to>
      <xdr:col>11</xdr:col>
      <xdr:colOff>31750</xdr:colOff>
      <xdr:row>63</xdr:row>
      <xdr:rowOff>3302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76604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86377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20066</xdr:rowOff>
    </xdr:from>
    <xdr:to>
      <xdr:col>19</xdr:col>
      <xdr:colOff>184150</xdr:colOff>
      <xdr:row>63</xdr:row>
      <xdr:rowOff>121666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106443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0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117094</xdr:rowOff>
    </xdr:from>
    <xdr:to>
      <xdr:col>15</xdr:col>
      <xdr:colOff>133350</xdr:colOff>
      <xdr:row>60</xdr:row>
      <xdr:rowOff>47244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57421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123952</xdr:rowOff>
    </xdr:from>
    <xdr:to>
      <xdr:col>11</xdr:col>
      <xdr:colOff>82550</xdr:colOff>
      <xdr:row>63</xdr:row>
      <xdr:rowOff>54102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38879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85344</xdr:rowOff>
    </xdr:from>
    <xdr:to>
      <xdr:col>7</xdr:col>
      <xdr:colOff>31750</xdr:colOff>
      <xdr:row>63</xdr:row>
      <xdr:rowOff>15494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271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令和４年度に引き続き令和５年度は類似団体平均を上回る値となっている。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令和５年度の人件費は、定年退職者の減による退職金の減などにより、前年度に比べ減少している。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物件費は、庁舎移転に伴う備品購入費の増があったものの、自治体マイナポイント事業の終了に伴う委託料の減などにより、前年度に比べ減少している。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150657</xdr:rowOff>
    </xdr:from>
    <xdr:to>
      <xdr:col>23</xdr:col>
      <xdr:colOff>133350</xdr:colOff>
      <xdr:row>82</xdr:row>
      <xdr:rowOff>156634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209557"/>
          <a:ext cx="838200" cy="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109041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96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96453</xdr:rowOff>
    </xdr:from>
    <xdr:to>
      <xdr:col>19</xdr:col>
      <xdr:colOff>133350</xdr:colOff>
      <xdr:row>82</xdr:row>
      <xdr:rowOff>156634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55353"/>
          <a:ext cx="889000" cy="6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35624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23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89046</xdr:rowOff>
    </xdr:from>
    <xdr:to>
      <xdr:col>15</xdr:col>
      <xdr:colOff>82550</xdr:colOff>
      <xdr:row>82</xdr:row>
      <xdr:rowOff>96453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47946"/>
          <a:ext cx="889000" cy="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139744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9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146562</xdr:rowOff>
    </xdr:from>
    <xdr:to>
      <xdr:col>11</xdr:col>
      <xdr:colOff>31750</xdr:colOff>
      <xdr:row>82</xdr:row>
      <xdr:rowOff>89046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34012"/>
          <a:ext cx="889000" cy="11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110569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31608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99857</xdr:rowOff>
    </xdr:from>
    <xdr:to>
      <xdr:col>23</xdr:col>
      <xdr:colOff>184150</xdr:colOff>
      <xdr:row>83</xdr:row>
      <xdr:rowOff>30007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5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71934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105834</xdr:rowOff>
    </xdr:from>
    <xdr:to>
      <xdr:col>19</xdr:col>
      <xdr:colOff>184150</xdr:colOff>
      <xdr:row>83</xdr:row>
      <xdr:rowOff>35984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6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20761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51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45653</xdr:rowOff>
    </xdr:from>
    <xdr:to>
      <xdr:col>15</xdr:col>
      <xdr:colOff>133350</xdr:colOff>
      <xdr:row>82</xdr:row>
      <xdr:rowOff>147253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0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157430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7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38246</xdr:rowOff>
    </xdr:from>
    <xdr:to>
      <xdr:col>11</xdr:col>
      <xdr:colOff>82550</xdr:colOff>
      <xdr:row>82</xdr:row>
      <xdr:rowOff>139846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9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124623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8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95762</xdr:rowOff>
    </xdr:from>
    <xdr:to>
      <xdr:col>7</xdr:col>
      <xdr:colOff>31750</xdr:colOff>
      <xdr:row>82</xdr:row>
      <xdr:rowOff>25912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8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10689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69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５年間の推移は、類似団体平均より若干高くなっているが、中途採用者の増加等の要因により令和４年度に比べて令和５年度の指数は下がった。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34471</xdr:rowOff>
    </xdr:from>
    <xdr:to>
      <xdr:col>81</xdr:col>
      <xdr:colOff>44450</xdr:colOff>
      <xdr:row>88</xdr:row>
      <xdr:rowOff>120650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122071"/>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86179</xdr:rowOff>
    </xdr:from>
    <xdr:to>
      <xdr:col>77</xdr:col>
      <xdr:colOff>44450</xdr:colOff>
      <xdr:row>88</xdr:row>
      <xdr:rowOff>120650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1737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86179</xdr:rowOff>
    </xdr:from>
    <xdr:to>
      <xdr:col>72</xdr:col>
      <xdr:colOff>203200</xdr:colOff>
      <xdr:row>88</xdr:row>
      <xdr:rowOff>103414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1737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34471</xdr:rowOff>
    </xdr:from>
    <xdr:to>
      <xdr:col>68</xdr:col>
      <xdr:colOff>152400</xdr:colOff>
      <xdr:row>88</xdr:row>
      <xdr:rowOff>103414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1220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155121</xdr:rowOff>
    </xdr:from>
    <xdr:to>
      <xdr:col>81</xdr:col>
      <xdr:colOff>95250</xdr:colOff>
      <xdr:row>88</xdr:row>
      <xdr:rowOff>85271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127198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0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69850</xdr:rowOff>
    </xdr:from>
    <xdr:to>
      <xdr:col>77</xdr:col>
      <xdr:colOff>95250</xdr:colOff>
      <xdr:row>89</xdr:row>
      <xdr:rowOff>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156227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2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35379</xdr:rowOff>
    </xdr:from>
    <xdr:to>
      <xdr:col>73</xdr:col>
      <xdr:colOff>44450</xdr:colOff>
      <xdr:row>88</xdr:row>
      <xdr:rowOff>136979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121756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52614</xdr:rowOff>
    </xdr:from>
    <xdr:to>
      <xdr:col>68</xdr:col>
      <xdr:colOff>203200</xdr:colOff>
      <xdr:row>88</xdr:row>
      <xdr:rowOff>154214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138991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155121</xdr:rowOff>
    </xdr:from>
    <xdr:to>
      <xdr:col>64</xdr:col>
      <xdr:colOff>152400</xdr:colOff>
      <xdr:row>88</xdr:row>
      <xdr:rowOff>85271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70048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５年間の推移は、類似団体平均より低い値となっている。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年度に常備消防の広域事務委託に伴う消防職員の身分切り替えが実施され、それ以降類似団体平均より低い値となっている。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42969</xdr:rowOff>
    </xdr:from>
    <xdr:to>
      <xdr:col>81</xdr:col>
      <xdr:colOff>44450</xdr:colOff>
      <xdr:row>61</xdr:row>
      <xdr:rowOff>51012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501419"/>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3933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33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49001</xdr:rowOff>
    </xdr:from>
    <xdr:to>
      <xdr:col>77</xdr:col>
      <xdr:colOff>44450</xdr:colOff>
      <xdr:row>61</xdr:row>
      <xdr:rowOff>51012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0745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116222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38946</xdr:rowOff>
    </xdr:from>
    <xdr:to>
      <xdr:col>72</xdr:col>
      <xdr:colOff>203200</xdr:colOff>
      <xdr:row>61</xdr:row>
      <xdr:rowOff>49001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97396"/>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100135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12806</xdr:rowOff>
    </xdr:from>
    <xdr:to>
      <xdr:col>68</xdr:col>
      <xdr:colOff>152400</xdr:colOff>
      <xdr:row>61</xdr:row>
      <xdr:rowOff>38946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71256"/>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61930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8696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9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212</xdr:rowOff>
    </xdr:from>
    <xdr:to>
      <xdr:col>77</xdr:col>
      <xdr:colOff>95250</xdr:colOff>
      <xdr:row>61</xdr:row>
      <xdr:rowOff>101812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111989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27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169651</xdr:rowOff>
    </xdr:from>
    <xdr:to>
      <xdr:col>73</xdr:col>
      <xdr:colOff>44450</xdr:colOff>
      <xdr:row>61</xdr:row>
      <xdr:rowOff>99801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5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109978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2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159596</xdr:rowOff>
    </xdr:from>
    <xdr:to>
      <xdr:col>68</xdr:col>
      <xdr:colOff>203200</xdr:colOff>
      <xdr:row>61</xdr:row>
      <xdr:rowOff>89746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99923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133456</xdr:rowOff>
    </xdr:from>
    <xdr:to>
      <xdr:col>64</xdr:col>
      <xdr:colOff>152400</xdr:colOff>
      <xdr:row>61</xdr:row>
      <xdr:rowOff>63606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2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73783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8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令和２年度までは類似団体平均より高かったが、令和３年度以降は低い値となっている。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令和５年度の単年度比率は、分子となる公営企業に要する経費の財源とする地方債の償還の財源に充てたと認められる繰入金等が減となる一方、分母となる普通交付税額等が増加したため、前年度に比べ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ポイント低下した。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３か年平均では、令和５年度の単年度比率が令和２年度の単年度比率を下回ったため、前年度に比べ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ポイント低下した。</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124714</xdr:rowOff>
    </xdr:from>
    <xdr:to>
      <xdr:col>81</xdr:col>
      <xdr:colOff>44450</xdr:colOff>
      <xdr:row>39</xdr:row>
      <xdr:rowOff>134366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81126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142511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2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134366</xdr:rowOff>
    </xdr:from>
    <xdr:to>
      <xdr:col>77</xdr:col>
      <xdr:colOff>44450</xdr:colOff>
      <xdr:row>40</xdr:row>
      <xdr:rowOff>1524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82091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1524</xdr:rowOff>
    </xdr:from>
    <xdr:to>
      <xdr:col>72</xdr:col>
      <xdr:colOff>203200</xdr:colOff>
      <xdr:row>40</xdr:row>
      <xdr:rowOff>59436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85952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59436</xdr:rowOff>
    </xdr:from>
    <xdr:to>
      <xdr:col>68</xdr:col>
      <xdr:colOff>152400</xdr:colOff>
      <xdr:row>40</xdr:row>
      <xdr:rowOff>78740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91743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90441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83566</xdr:rowOff>
    </xdr:from>
    <xdr:to>
      <xdr:col>77</xdr:col>
      <xdr:colOff>95250</xdr:colOff>
      <xdr:row>40</xdr:row>
      <xdr:rowOff>13716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23893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53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122174</xdr:rowOff>
    </xdr:from>
    <xdr:to>
      <xdr:col>73</xdr:col>
      <xdr:colOff>44450</xdr:colOff>
      <xdr:row>40</xdr:row>
      <xdr:rowOff>52324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62501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8636</xdr:rowOff>
    </xdr:from>
    <xdr:to>
      <xdr:col>68</xdr:col>
      <xdr:colOff>203200</xdr:colOff>
      <xdr:row>40</xdr:row>
      <xdr:rowOff>110236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95013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５年間の推移は類似団体平均より低い値となっている。令和５年度においては、公営企業債等繰入金等の減があったが、地方債の現在高及び退職手当負担見込額の増により、将来負担額が増加した。また、充当可能基金額等の減により充当可能財源等が減少したため分子が増加し、将来負担比率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引き続き島田金谷ＩＣ周辺地区開発事業、小学校改築事業等の財源に充てるため多額の起債を計画していることから、将来負担比率は上昇する見込み。事業の適正化を図り財政の健全化に努め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152158</xdr:rowOff>
    </xdr:from>
    <xdr:to>
      <xdr:col>81</xdr:col>
      <xdr:colOff>44450</xdr:colOff>
      <xdr:row>14</xdr:row>
      <xdr:rowOff>19776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2381008"/>
          <a:ext cx="8382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4553</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04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106196</xdr:rowOff>
    </xdr:from>
    <xdr:to>
      <xdr:col>77</xdr:col>
      <xdr:colOff>44450</xdr:colOff>
      <xdr:row>13</xdr:row>
      <xdr:rowOff>152158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5290800" y="233504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94420</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494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68943</xdr:rowOff>
    </xdr:from>
    <xdr:to>
      <xdr:col>73</xdr:col>
      <xdr:colOff>44450</xdr:colOff>
      <xdr:row>14</xdr:row>
      <xdr:rowOff>170543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155320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55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150525</xdr:rowOff>
    </xdr:from>
    <xdr:to>
      <xdr:col>68</xdr:col>
      <xdr:colOff>203200</xdr:colOff>
      <xdr:row>15</xdr:row>
      <xdr:rowOff>80675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140426</xdr:rowOff>
    </xdr:from>
    <xdr:to>
      <xdr:col>81</xdr:col>
      <xdr:colOff>95250</xdr:colOff>
      <xdr:row>14</xdr:row>
      <xdr:rowOff>70576</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36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61703</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29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101358</xdr:rowOff>
    </xdr:from>
    <xdr:to>
      <xdr:col>77</xdr:col>
      <xdr:colOff>95250</xdr:colOff>
      <xdr:row>14</xdr:row>
      <xdr:rowOff>31508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33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41685</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099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55396</xdr:rowOff>
    </xdr:from>
    <xdr:to>
      <xdr:col>73</xdr:col>
      <xdr:colOff>44450</xdr:colOff>
      <xdr:row>13</xdr:row>
      <xdr:rowOff>156996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2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167173</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05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静岡県島田市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95,698
93,815
315.70
47,457,280
46,134,280
1,063,330
23,409,856
43,558,317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５年間の推移は、類似団体平均より低い値となっている。これは、常備消防の広域事務委託、窓口受付等包括委託及び自動車運転管理等包括委託に伴う予算の組替えによるものである。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令和５年度においては、定年退職者の減による退職金の減などの影響により前年度に比べ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100874</xdr:rowOff>
    </xdr:from>
    <xdr:to>
      <xdr:col>24</xdr:col>
      <xdr:colOff>25400</xdr:colOff>
      <xdr:row>34</xdr:row>
      <xdr:rowOff>140063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93017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111958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34</xdr:row>
      <xdr:rowOff>140063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9563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61340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35</xdr:row>
      <xdr:rowOff>40458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956300"/>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133531</xdr:rowOff>
    </xdr:from>
    <xdr:to>
      <xdr:col>11</xdr:col>
      <xdr:colOff>9525</xdr:colOff>
      <xdr:row>35</xdr:row>
      <xdr:rowOff>40458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962831"/>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126654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9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134819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3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50074</xdr:rowOff>
    </xdr:from>
    <xdr:to>
      <xdr:col>24</xdr:col>
      <xdr:colOff>76200</xdr:colOff>
      <xdr:row>34</xdr:row>
      <xdr:rowOff>151674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7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66601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2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89263</xdr:rowOff>
    </xdr:from>
    <xdr:to>
      <xdr:col>20</xdr:col>
      <xdr:colOff>38100</xdr:colOff>
      <xdr:row>35</xdr:row>
      <xdr:rowOff>19413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1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29590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687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76200</xdr:rowOff>
    </xdr:from>
    <xdr:to>
      <xdr:col>15</xdr:col>
      <xdr:colOff>149225</xdr:colOff>
      <xdr:row>35</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161108</xdr:rowOff>
    </xdr:from>
    <xdr:to>
      <xdr:col>11</xdr:col>
      <xdr:colOff>60325</xdr:colOff>
      <xdr:row>35</xdr:row>
      <xdr:rowOff>91258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99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101435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75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82731</xdr:rowOff>
    </xdr:from>
    <xdr:to>
      <xdr:col>6</xdr:col>
      <xdr:colOff>171450</xdr:colOff>
      <xdr:row>35</xdr:row>
      <xdr:rowOff>12881</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1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23058</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8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５年間の推移は、類似団体平均より高い値となっている。これは、常備消防の広域事務委託、窓口受付等包括委託及び自動車運転管理等包括委託に伴う予算の組替えによるものである。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令和５年度においては、生活交流拠点施設等管理運営事業の本格実施に伴う委託料の増などにより物件費は増となったものの、経常一般財源等の増が物件費の増を上回ったため、前年度に比べ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ポイント低下した。</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96520</xdr:rowOff>
    </xdr:from>
    <xdr:to>
      <xdr:col>82</xdr:col>
      <xdr:colOff>107950</xdr:colOff>
      <xdr:row>18</xdr:row>
      <xdr:rowOff>127000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1826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96537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6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138430</xdr:rowOff>
    </xdr:from>
    <xdr:to>
      <xdr:col>78</xdr:col>
      <xdr:colOff>69850</xdr:colOff>
      <xdr:row>18</xdr:row>
      <xdr:rowOff>127000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530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138430</xdr:rowOff>
    </xdr:from>
    <xdr:to>
      <xdr:col>73</xdr:col>
      <xdr:colOff>180975</xdr:colOff>
      <xdr:row>18</xdr:row>
      <xdr:rowOff>35560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053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130810</xdr:rowOff>
    </xdr:from>
    <xdr:to>
      <xdr:col>69</xdr:col>
      <xdr:colOff>92075</xdr:colOff>
      <xdr:row>18</xdr:row>
      <xdr:rowOff>35560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0454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138447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50817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45720</xdr:rowOff>
    </xdr:from>
    <xdr:to>
      <xdr:col>82</xdr:col>
      <xdr:colOff>158750</xdr:colOff>
      <xdr:row>18</xdr:row>
      <xdr:rowOff>147320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17797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87630</xdr:rowOff>
    </xdr:from>
    <xdr:to>
      <xdr:col>74</xdr:col>
      <xdr:colOff>31750</xdr:colOff>
      <xdr:row>18</xdr:row>
      <xdr:rowOff>17780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156210</xdr:rowOff>
    </xdr:from>
    <xdr:to>
      <xdr:col>69</xdr:col>
      <xdr:colOff>142875</xdr:colOff>
      <xdr:row>18</xdr:row>
      <xdr:rowOff>86360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71137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80010</xdr:rowOff>
    </xdr:from>
    <xdr:to>
      <xdr:col>65</xdr:col>
      <xdr:colOff>53975</xdr:colOff>
      <xdr:row>18</xdr:row>
      <xdr:rowOff>10160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166387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５年間の推移は、類似団体平均と概ね同程度の値となっている。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令和５年度においては、市内民間保育所施設型給付費や居住訓練等給付費、日中活動訓練給付費を始めとした障害福祉サービス費の増の影響により、前年度に比べ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53522</xdr:rowOff>
    </xdr:from>
    <xdr:to>
      <xdr:col>24</xdr:col>
      <xdr:colOff>25400</xdr:colOff>
      <xdr:row>57</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8261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61685</xdr:rowOff>
    </xdr:from>
    <xdr:to>
      <xdr:col>19</xdr:col>
      <xdr:colOff>187325</xdr:colOff>
      <xdr:row>57</xdr:row>
      <xdr:rowOff>53522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6628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61685</xdr:rowOff>
    </xdr:from>
    <xdr:to>
      <xdr:col>15</xdr:col>
      <xdr:colOff>98425</xdr:colOff>
      <xdr:row>56</xdr:row>
      <xdr:rowOff>143328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6628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143328</xdr:rowOff>
    </xdr:from>
    <xdr:to>
      <xdr:col>11</xdr:col>
      <xdr:colOff>9525</xdr:colOff>
      <xdr:row>57</xdr:row>
      <xdr:rowOff>69850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7445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121755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2722</xdr:rowOff>
    </xdr:from>
    <xdr:to>
      <xdr:col>20</xdr:col>
      <xdr:colOff>38100</xdr:colOff>
      <xdr:row>57</xdr:row>
      <xdr:rowOff>104322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89099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86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xdr:rowOff>
    </xdr:from>
    <xdr:to>
      <xdr:col>15</xdr:col>
      <xdr:colOff>149225</xdr:colOff>
      <xdr:row>56</xdr:row>
      <xdr:rowOff>112485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97262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92528</xdr:rowOff>
    </xdr:from>
    <xdr:to>
      <xdr:col>11</xdr:col>
      <xdr:colOff>60325</xdr:colOff>
      <xdr:row>57</xdr:row>
      <xdr:rowOff>22678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５年間の推移は、類似団体平均より低い値となっている。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令和５年度においては、介護保険事業特別会計介護給付費繰出金、介護保険事業特別会計職員給与費等繰出金の増などにより、経常一般財源等の増と同程度を維持したため、前年度と横ばいの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57</xdr:row>
      <xdr:rowOff>31750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804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114300</xdr:rowOff>
    </xdr:from>
    <xdr:to>
      <xdr:col>78</xdr:col>
      <xdr:colOff>69850</xdr:colOff>
      <xdr:row>57</xdr:row>
      <xdr:rowOff>31750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15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114300</xdr:rowOff>
    </xdr:from>
    <xdr:to>
      <xdr:col>73</xdr:col>
      <xdr:colOff>180975</xdr:colOff>
      <xdr:row>57</xdr:row>
      <xdr:rowOff>31750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715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31750</xdr:rowOff>
    </xdr:from>
    <xdr:to>
      <xdr:col>69</xdr:col>
      <xdr:colOff>92075</xdr:colOff>
      <xdr:row>57</xdr:row>
      <xdr:rowOff>146050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804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168927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63500</xdr:rowOff>
    </xdr:from>
    <xdr:to>
      <xdr:col>74</xdr:col>
      <xdr:colOff>31750</xdr:colOff>
      <xdr:row>56</xdr:row>
      <xdr:rowOff>165100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152400</xdr:rowOff>
    </xdr:from>
    <xdr:to>
      <xdr:col>69</xdr:col>
      <xdr:colOff>142875</xdr:colOff>
      <xdr:row>57</xdr:row>
      <xdr:rowOff>82550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35577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５年間の推移は、類似団体平均より低い値となっている。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令和５年度においては、病院事業繰出金の増などにより、経常一般財源等の増を上回ったことにより、前年度に比べ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97282</xdr:rowOff>
    </xdr:from>
    <xdr:to>
      <xdr:col>82</xdr:col>
      <xdr:colOff>107950</xdr:colOff>
      <xdr:row>35</xdr:row>
      <xdr:rowOff>101854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0980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35</xdr:row>
      <xdr:rowOff>97282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0706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69850</xdr:rowOff>
    </xdr:from>
    <xdr:to>
      <xdr:col>73</xdr:col>
      <xdr:colOff>180975</xdr:colOff>
      <xdr:row>35</xdr:row>
      <xdr:rowOff>83566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0706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37846</xdr:rowOff>
    </xdr:from>
    <xdr:to>
      <xdr:col>69</xdr:col>
      <xdr:colOff>92075</xdr:colOff>
      <xdr:row>35</xdr:row>
      <xdr:rowOff>83566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0385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51054</xdr:rowOff>
    </xdr:from>
    <xdr:to>
      <xdr:col>82</xdr:col>
      <xdr:colOff>158750</xdr:colOff>
      <xdr:row>35</xdr:row>
      <xdr:rowOff>152654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67581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8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46482</xdr:rowOff>
    </xdr:from>
    <xdr:to>
      <xdr:col>78</xdr:col>
      <xdr:colOff>120650</xdr:colOff>
      <xdr:row>35</xdr:row>
      <xdr:rowOff>148082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158259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81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19050</xdr:rowOff>
    </xdr:from>
    <xdr:to>
      <xdr:col>74</xdr:col>
      <xdr:colOff>31750</xdr:colOff>
      <xdr:row>35</xdr:row>
      <xdr:rowOff>120650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32766</xdr:rowOff>
    </xdr:from>
    <xdr:to>
      <xdr:col>69</xdr:col>
      <xdr:colOff>142875</xdr:colOff>
      <xdr:row>35</xdr:row>
      <xdr:rowOff>134366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144543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158496</xdr:rowOff>
    </xdr:from>
    <xdr:to>
      <xdr:col>65</xdr:col>
      <xdr:colOff>53975</xdr:colOff>
      <xdr:row>35</xdr:row>
      <xdr:rowOff>88646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98823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５年間の推移は、類似団体平均より高い値となっている。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令和５年度においては、令和３年度に借り入れた臨時財政対策債等の元金償還が始まった一方で、平成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年度に借り入れた臨時財政対策債等の償還が令和４年度に終了したことで前年度と横ばいの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76708</xdr:rowOff>
    </xdr:from>
    <xdr:to>
      <xdr:col>24</xdr:col>
      <xdr:colOff>25400</xdr:colOff>
      <xdr:row>78</xdr:row>
      <xdr:rowOff>76708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4498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xdr:rowOff>
    </xdr:from>
    <xdr:to>
      <xdr:col>19</xdr:col>
      <xdr:colOff>187325</xdr:colOff>
      <xdr:row>78</xdr:row>
      <xdr:rowOff>76708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3812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8128</xdr:rowOff>
    </xdr:from>
    <xdr:to>
      <xdr:col>15</xdr:col>
      <xdr:colOff>98425</xdr:colOff>
      <xdr:row>78</xdr:row>
      <xdr:rowOff>85852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38122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85852</xdr:rowOff>
    </xdr:from>
    <xdr:to>
      <xdr:col>11</xdr:col>
      <xdr:colOff>9525</xdr:colOff>
      <xdr:row>78</xdr:row>
      <xdr:rowOff>145287</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458952"/>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25908</xdr:rowOff>
    </xdr:from>
    <xdr:to>
      <xdr:col>24</xdr:col>
      <xdr:colOff>76200</xdr:colOff>
      <xdr:row>78</xdr:row>
      <xdr:rowOff>127508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169435</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25908</xdr:rowOff>
    </xdr:from>
    <xdr:to>
      <xdr:col>20</xdr:col>
      <xdr:colOff>38100</xdr:colOff>
      <xdr:row>78</xdr:row>
      <xdr:rowOff>127508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112285</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128778</xdr:rowOff>
    </xdr:from>
    <xdr:to>
      <xdr:col>15</xdr:col>
      <xdr:colOff>149225</xdr:colOff>
      <xdr:row>78</xdr:row>
      <xdr:rowOff>58928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43705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35052</xdr:rowOff>
    </xdr:from>
    <xdr:to>
      <xdr:col>11</xdr:col>
      <xdr:colOff>60325</xdr:colOff>
      <xdr:row>78</xdr:row>
      <xdr:rowOff>136652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121429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94487</xdr:rowOff>
    </xdr:from>
    <xdr:to>
      <xdr:col>6</xdr:col>
      <xdr:colOff>171450</xdr:colOff>
      <xdr:row>79</xdr:row>
      <xdr:rowOff>24637</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9414</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５年間の推移は、類似団体平均より低い値になっている。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令和５年度においては、人件費を除いた全ての費目で決算額が増加したが、経常一般財源等が大きく増加したため、前年度に比べ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扶助費については、資格審査等の適正化により、経費の抑制に努める。物件費については、施設の集約化・複合化に着手するなど、公共施設等の適正管理により、経費の削減に努める。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46990</xdr:rowOff>
    </xdr:from>
    <xdr:to>
      <xdr:col>82</xdr:col>
      <xdr:colOff>107950</xdr:colOff>
      <xdr:row>75</xdr:row>
      <xdr:rowOff>92710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2905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145432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4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1270</xdr:rowOff>
    </xdr:from>
    <xdr:to>
      <xdr:col>78</xdr:col>
      <xdr:colOff>69850</xdr:colOff>
      <xdr:row>75</xdr:row>
      <xdr:rowOff>92710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688570"/>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13988</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44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xdr:rowOff>
    </xdr:from>
    <xdr:to>
      <xdr:col>73</xdr:col>
      <xdr:colOff>180975</xdr:colOff>
      <xdr:row>75</xdr:row>
      <xdr:rowOff>41275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688570"/>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162577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115570</xdr:rowOff>
    </xdr:from>
    <xdr:to>
      <xdr:col>69</xdr:col>
      <xdr:colOff>92075</xdr:colOff>
      <xdr:row>75</xdr:row>
      <xdr:rowOff>41275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280287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71138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167640</xdr:rowOff>
    </xdr:from>
    <xdr:to>
      <xdr:col>82</xdr:col>
      <xdr:colOff>158750</xdr:colOff>
      <xdr:row>75</xdr:row>
      <xdr:rowOff>97790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12717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41910</xdr:rowOff>
    </xdr:from>
    <xdr:to>
      <xdr:col>78</xdr:col>
      <xdr:colOff>120650</xdr:colOff>
      <xdr:row>75</xdr:row>
      <xdr:rowOff>143510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153687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121920</xdr:rowOff>
    </xdr:from>
    <xdr:to>
      <xdr:col>74</xdr:col>
      <xdr:colOff>31750</xdr:colOff>
      <xdr:row>74</xdr:row>
      <xdr:rowOff>52070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6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62247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40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161925</xdr:rowOff>
    </xdr:from>
    <xdr:to>
      <xdr:col>69</xdr:col>
      <xdr:colOff>142875</xdr:colOff>
      <xdr:row>75</xdr:row>
      <xdr:rowOff>92075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102252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64770</xdr:rowOff>
    </xdr:from>
    <xdr:to>
      <xdr:col>65</xdr:col>
      <xdr:colOff>53975</xdr:colOff>
      <xdr:row>74</xdr:row>
      <xdr:rowOff>166370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5097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静岡県島田市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121780</xdr:rowOff>
    </xdr:from>
    <xdr:to>
      <xdr:col>29</xdr:col>
      <xdr:colOff>127000</xdr:colOff>
      <xdr:row>17</xdr:row>
      <xdr:rowOff>140259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84055"/>
          <a:ext cx="647700" cy="18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109720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7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140259</xdr:rowOff>
    </xdr:from>
    <xdr:to>
      <xdr:col>26</xdr:col>
      <xdr:colOff>50800</xdr:colOff>
      <xdr:row>17</xdr:row>
      <xdr:rowOff>162966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02534"/>
          <a:ext cx="698500" cy="22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68457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162966</xdr:rowOff>
    </xdr:from>
    <xdr:to>
      <xdr:col>22</xdr:col>
      <xdr:colOff>114300</xdr:colOff>
      <xdr:row>17</xdr:row>
      <xdr:rowOff>165748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25241"/>
          <a:ext cx="698500" cy="2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83107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165748</xdr:rowOff>
    </xdr:from>
    <xdr:to>
      <xdr:col>18</xdr:col>
      <xdr:colOff>177800</xdr:colOff>
      <xdr:row>18</xdr:row>
      <xdr:rowOff>5861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28023"/>
          <a:ext cx="698500" cy="11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111282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142695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70980</xdr:rowOff>
    </xdr:from>
    <xdr:to>
      <xdr:col>29</xdr:col>
      <xdr:colOff>177800</xdr:colOff>
      <xdr:row>18</xdr:row>
      <xdr:rowOff>1130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33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43057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05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89459</xdr:rowOff>
    </xdr:from>
    <xdr:to>
      <xdr:col>26</xdr:col>
      <xdr:colOff>101600</xdr:colOff>
      <xdr:row>18</xdr:row>
      <xdr:rowOff>19609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51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4386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38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112166</xdr:rowOff>
    </xdr:from>
    <xdr:to>
      <xdr:col>22</xdr:col>
      <xdr:colOff>165100</xdr:colOff>
      <xdr:row>18</xdr:row>
      <xdr:rowOff>42316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74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27093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6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114948</xdr:rowOff>
    </xdr:from>
    <xdr:to>
      <xdr:col>19</xdr:col>
      <xdr:colOff>38100</xdr:colOff>
      <xdr:row>18</xdr:row>
      <xdr:rowOff>45098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77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29875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6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126511</xdr:rowOff>
    </xdr:from>
    <xdr:to>
      <xdr:col>15</xdr:col>
      <xdr:colOff>101600</xdr:colOff>
      <xdr:row>18</xdr:row>
      <xdr:rowOff>56661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88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41438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7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272553</xdr:rowOff>
    </xdr:from>
    <xdr:to>
      <xdr:col>29</xdr:col>
      <xdr:colOff>127000</xdr:colOff>
      <xdr:row>35</xdr:row>
      <xdr:rowOff>273076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882903"/>
          <a:ext cx="647700" cy="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304933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7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272553</xdr:rowOff>
    </xdr:from>
    <xdr:to>
      <xdr:col>26</xdr:col>
      <xdr:colOff>50800</xdr:colOff>
      <xdr:row>35</xdr:row>
      <xdr:rowOff>298417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82903"/>
          <a:ext cx="698500" cy="25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236277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0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279640</xdr:rowOff>
    </xdr:from>
    <xdr:to>
      <xdr:col>22</xdr:col>
      <xdr:colOff>114300</xdr:colOff>
      <xdr:row>35</xdr:row>
      <xdr:rowOff>298417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89990"/>
          <a:ext cx="698500" cy="18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249765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224873</xdr:rowOff>
    </xdr:from>
    <xdr:to>
      <xdr:col>18</xdr:col>
      <xdr:colOff>177800</xdr:colOff>
      <xdr:row>35</xdr:row>
      <xdr:rowOff>279640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35223"/>
          <a:ext cx="698500" cy="54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307861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283147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222276</xdr:rowOff>
    </xdr:from>
    <xdr:to>
      <xdr:col>29</xdr:col>
      <xdr:colOff>177800</xdr:colOff>
      <xdr:row>35</xdr:row>
      <xdr:rowOff>323876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32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194353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0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221753</xdr:rowOff>
    </xdr:from>
    <xdr:to>
      <xdr:col>26</xdr:col>
      <xdr:colOff>101600</xdr:colOff>
      <xdr:row>35</xdr:row>
      <xdr:rowOff>323353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32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308130</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18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247617</xdr:rowOff>
    </xdr:from>
    <xdr:to>
      <xdr:col>22</xdr:col>
      <xdr:colOff>165100</xdr:colOff>
      <xdr:row>36</xdr:row>
      <xdr:rowOff>6317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57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333994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4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228840</xdr:rowOff>
    </xdr:from>
    <xdr:to>
      <xdr:col>19</xdr:col>
      <xdr:colOff>38100</xdr:colOff>
      <xdr:row>35</xdr:row>
      <xdr:rowOff>330440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39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315217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2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174073</xdr:rowOff>
    </xdr:from>
    <xdr:to>
      <xdr:col>15</xdr:col>
      <xdr:colOff>101600</xdr:colOff>
      <xdr:row>35</xdr:row>
      <xdr:rowOff>275673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84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285850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55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静岡県島田市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95,698
93,815
315.70
47,457,280
46,134,280
1,063,330
23,409,856
43,558,317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20504</xdr:rowOff>
    </xdr:from>
    <xdr:to>
      <xdr:col>24</xdr:col>
      <xdr:colOff>63500</xdr:colOff>
      <xdr:row>37</xdr:row>
      <xdr:rowOff>90989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64154"/>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57980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7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20504</xdr:rowOff>
    </xdr:from>
    <xdr:to>
      <xdr:col>19</xdr:col>
      <xdr:colOff>177800</xdr:colOff>
      <xdr:row>37</xdr:row>
      <xdr:rowOff>30372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64154"/>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160374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30372</xdr:rowOff>
    </xdr:from>
    <xdr:to>
      <xdr:col>15</xdr:col>
      <xdr:colOff>50800</xdr:colOff>
      <xdr:row>37</xdr:row>
      <xdr:rowOff>82817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74022"/>
          <a:ext cx="889000" cy="5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9955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82817</xdr:rowOff>
    </xdr:from>
    <xdr:to>
      <xdr:col>10</xdr:col>
      <xdr:colOff>114300</xdr:colOff>
      <xdr:row>37</xdr:row>
      <xdr:rowOff>120479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26467"/>
          <a:ext cx="889000" cy="3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43254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10831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40189</xdr:rowOff>
    </xdr:from>
    <xdr:to>
      <xdr:col>24</xdr:col>
      <xdr:colOff>114300</xdr:colOff>
      <xdr:row>37</xdr:row>
      <xdr:rowOff>141789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8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18616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6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141154</xdr:rowOff>
    </xdr:from>
    <xdr:to>
      <xdr:col>20</xdr:col>
      <xdr:colOff>38100</xdr:colOff>
      <xdr:row>37</xdr:row>
      <xdr:rowOff>71304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1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62431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0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151022</xdr:rowOff>
    </xdr:from>
    <xdr:to>
      <xdr:col>15</xdr:col>
      <xdr:colOff>101600</xdr:colOff>
      <xdr:row>37</xdr:row>
      <xdr:rowOff>81172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2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72299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32017</xdr:rowOff>
    </xdr:from>
    <xdr:to>
      <xdr:col>10</xdr:col>
      <xdr:colOff>165100</xdr:colOff>
      <xdr:row>37</xdr:row>
      <xdr:rowOff>133617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7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124744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69679</xdr:rowOff>
    </xdr:from>
    <xdr:to>
      <xdr:col>6</xdr:col>
      <xdr:colOff>38100</xdr:colOff>
      <xdr:row>37</xdr:row>
      <xdr:rowOff>171279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1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162406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0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103690</xdr:rowOff>
    </xdr:from>
    <xdr:to>
      <xdr:col>24</xdr:col>
      <xdr:colOff>63500</xdr:colOff>
      <xdr:row>55</xdr:row>
      <xdr:rowOff>121499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533440"/>
          <a:ext cx="838200" cy="1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74664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75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103690</xdr:rowOff>
    </xdr:from>
    <xdr:to>
      <xdr:col>19</xdr:col>
      <xdr:colOff>177800</xdr:colOff>
      <xdr:row>56</xdr:row>
      <xdr:rowOff>5718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33440"/>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3831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7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5718</xdr:rowOff>
    </xdr:from>
    <xdr:to>
      <xdr:col>15</xdr:col>
      <xdr:colOff>50800</xdr:colOff>
      <xdr:row>56</xdr:row>
      <xdr:rowOff>9844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06918"/>
          <a:ext cx="889000" cy="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49224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9844</xdr:rowOff>
    </xdr:from>
    <xdr:to>
      <xdr:col>10</xdr:col>
      <xdr:colOff>114300</xdr:colOff>
      <xdr:row>56</xdr:row>
      <xdr:rowOff>134921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611044"/>
          <a:ext cx="889000" cy="12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93137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107898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70699</xdr:rowOff>
    </xdr:from>
    <xdr:to>
      <xdr:col>24</xdr:col>
      <xdr:colOff>114300</xdr:colOff>
      <xdr:row>56</xdr:row>
      <xdr:rowOff>849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0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93576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5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52890</xdr:rowOff>
    </xdr:from>
    <xdr:to>
      <xdr:col>20</xdr:col>
      <xdr:colOff>38100</xdr:colOff>
      <xdr:row>55</xdr:row>
      <xdr:rowOff>154490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171017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25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126368</xdr:rowOff>
    </xdr:from>
    <xdr:to>
      <xdr:col>15</xdr:col>
      <xdr:colOff>101600</xdr:colOff>
      <xdr:row>56</xdr:row>
      <xdr:rowOff>56518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5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73045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33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130494</xdr:rowOff>
    </xdr:from>
    <xdr:to>
      <xdr:col>10</xdr:col>
      <xdr:colOff>165100</xdr:colOff>
      <xdr:row>56</xdr:row>
      <xdr:rowOff>60644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56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77171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33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84121</xdr:rowOff>
    </xdr:from>
    <xdr:to>
      <xdr:col>6</xdr:col>
      <xdr:colOff>38100</xdr:colOff>
      <xdr:row>57</xdr:row>
      <xdr:rowOff>14271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8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30798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6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78618</xdr:rowOff>
    </xdr:from>
    <xdr:to>
      <xdr:col>24</xdr:col>
      <xdr:colOff>63500</xdr:colOff>
      <xdr:row>78</xdr:row>
      <xdr:rowOff>82139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51718"/>
          <a:ext cx="8382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77064</xdr:rowOff>
    </xdr:from>
    <xdr:to>
      <xdr:col>19</xdr:col>
      <xdr:colOff>177800</xdr:colOff>
      <xdr:row>78</xdr:row>
      <xdr:rowOff>82139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50164"/>
          <a:ext cx="8890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73498</xdr:rowOff>
    </xdr:from>
    <xdr:to>
      <xdr:col>15</xdr:col>
      <xdr:colOff>50800</xdr:colOff>
      <xdr:row>78</xdr:row>
      <xdr:rowOff>77064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46598"/>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68286</xdr:rowOff>
    </xdr:from>
    <xdr:to>
      <xdr:col>10</xdr:col>
      <xdr:colOff>114300</xdr:colOff>
      <xdr:row>78</xdr:row>
      <xdr:rowOff>73498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41386"/>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155408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29176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27818</xdr:rowOff>
    </xdr:from>
    <xdr:to>
      <xdr:col>24</xdr:col>
      <xdr:colOff>114300</xdr:colOff>
      <xdr:row>78</xdr:row>
      <xdr:rowOff>129418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0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114195</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1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31339</xdr:rowOff>
    </xdr:from>
    <xdr:to>
      <xdr:col>20</xdr:col>
      <xdr:colOff>38100</xdr:colOff>
      <xdr:row>78</xdr:row>
      <xdr:rowOff>132939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0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124066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9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26264</xdr:rowOff>
    </xdr:from>
    <xdr:to>
      <xdr:col>15</xdr:col>
      <xdr:colOff>101600</xdr:colOff>
      <xdr:row>78</xdr:row>
      <xdr:rowOff>127864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9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118991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9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22698</xdr:rowOff>
    </xdr:from>
    <xdr:to>
      <xdr:col>10</xdr:col>
      <xdr:colOff>165100</xdr:colOff>
      <xdr:row>78</xdr:row>
      <xdr:rowOff>124298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9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115425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88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17486</xdr:rowOff>
    </xdr:from>
    <xdr:to>
      <xdr:col>6</xdr:col>
      <xdr:colOff>38100</xdr:colOff>
      <xdr:row>78</xdr:row>
      <xdr:rowOff>119086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9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110213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8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96410</xdr:rowOff>
    </xdr:from>
    <xdr:to>
      <xdr:col>24</xdr:col>
      <xdr:colOff>63500</xdr:colOff>
      <xdr:row>97</xdr:row>
      <xdr:rowOff>71262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555610"/>
          <a:ext cx="838200" cy="14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122407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8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5426</xdr:rowOff>
    </xdr:from>
    <xdr:to>
      <xdr:col>19</xdr:col>
      <xdr:colOff>177800</xdr:colOff>
      <xdr:row>97</xdr:row>
      <xdr:rowOff>71262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464626"/>
          <a:ext cx="889000" cy="23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161193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2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5426</xdr:rowOff>
    </xdr:from>
    <xdr:to>
      <xdr:col>15</xdr:col>
      <xdr:colOff>50800</xdr:colOff>
      <xdr:row>97</xdr:row>
      <xdr:rowOff>129028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464626"/>
          <a:ext cx="889000" cy="29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161907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10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129028</xdr:rowOff>
    </xdr:from>
    <xdr:to>
      <xdr:col>10</xdr:col>
      <xdr:colOff>114300</xdr:colOff>
      <xdr:row>98</xdr:row>
      <xdr:rowOff>4026</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59678"/>
          <a:ext cx="889000" cy="4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38351</xdr:rowOff>
    </xdr:from>
    <xdr:to>
      <xdr:col>10</xdr:col>
      <xdr:colOff>165100</xdr:colOff>
      <xdr:row>97</xdr:row>
      <xdr:rowOff>139951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156478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88599</xdr:rowOff>
    </xdr:from>
    <xdr:to>
      <xdr:col>6</xdr:col>
      <xdr:colOff>38100</xdr:colOff>
      <xdr:row>98</xdr:row>
      <xdr:rowOff>18749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35276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9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45610</xdr:rowOff>
    </xdr:from>
    <xdr:to>
      <xdr:col>24</xdr:col>
      <xdr:colOff>114300</xdr:colOff>
      <xdr:row>96</xdr:row>
      <xdr:rowOff>147210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0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24037</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8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20462</xdr:rowOff>
    </xdr:from>
    <xdr:to>
      <xdr:col>20</xdr:col>
      <xdr:colOff>38100</xdr:colOff>
      <xdr:row>97</xdr:row>
      <xdr:rowOff>122062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5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113189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74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126076</xdr:rowOff>
    </xdr:from>
    <xdr:to>
      <xdr:col>15</xdr:col>
      <xdr:colOff>101600</xdr:colOff>
      <xdr:row>96</xdr:row>
      <xdr:rowOff>56226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41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47353</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506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78228</xdr:rowOff>
    </xdr:from>
    <xdr:to>
      <xdr:col>10</xdr:col>
      <xdr:colOff>165100</xdr:colOff>
      <xdr:row>98</xdr:row>
      <xdr:rowOff>8378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0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170955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0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124676</xdr:rowOff>
    </xdr:from>
    <xdr:to>
      <xdr:col>6</xdr:col>
      <xdr:colOff>38100</xdr:colOff>
      <xdr:row>98</xdr:row>
      <xdr:rowOff>54826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5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45953</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4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8495</xdr:rowOff>
    </xdr:from>
    <xdr:to>
      <xdr:col>55</xdr:col>
      <xdr:colOff>0</xdr:colOff>
      <xdr:row>39</xdr:row>
      <xdr:rowOff>36688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6695045"/>
          <a:ext cx="838200" cy="2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34565</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0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8495</xdr:rowOff>
    </xdr:from>
    <xdr:to>
      <xdr:col>50</xdr:col>
      <xdr:colOff>114300</xdr:colOff>
      <xdr:row>39</xdr:row>
      <xdr:rowOff>58177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695045"/>
          <a:ext cx="889000" cy="4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127071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137359</xdr:rowOff>
    </xdr:from>
    <xdr:to>
      <xdr:col>45</xdr:col>
      <xdr:colOff>177800</xdr:colOff>
      <xdr:row>39</xdr:row>
      <xdr:rowOff>58177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623759"/>
          <a:ext cx="889000" cy="112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161612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137359</xdr:rowOff>
    </xdr:from>
    <xdr:to>
      <xdr:col>41</xdr:col>
      <xdr:colOff>50800</xdr:colOff>
      <xdr:row>39</xdr:row>
      <xdr:rowOff>135813</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623759"/>
          <a:ext cx="889000" cy="119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149675</xdr:rowOff>
    </xdr:from>
    <xdr:to>
      <xdr:col>41</xdr:col>
      <xdr:colOff>101600</xdr:colOff>
      <xdr:row>31</xdr:row>
      <xdr:rowOff>79825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96352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126832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157338</xdr:rowOff>
    </xdr:from>
    <xdr:to>
      <xdr:col>55</xdr:col>
      <xdr:colOff>50800</xdr:colOff>
      <xdr:row>39</xdr:row>
      <xdr:rowOff>87488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67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72265</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58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129145</xdr:rowOff>
    </xdr:from>
    <xdr:to>
      <xdr:col>50</xdr:col>
      <xdr:colOff>165100</xdr:colOff>
      <xdr:row>39</xdr:row>
      <xdr:rowOff>59295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64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50422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73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7377</xdr:rowOff>
    </xdr:from>
    <xdr:to>
      <xdr:col>46</xdr:col>
      <xdr:colOff>38100</xdr:colOff>
      <xdr:row>39</xdr:row>
      <xdr:rowOff>108977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69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100104</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78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86559</xdr:rowOff>
    </xdr:from>
    <xdr:to>
      <xdr:col>41</xdr:col>
      <xdr:colOff>101600</xdr:colOff>
      <xdr:row>33</xdr:row>
      <xdr:rowOff>16709</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557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7836</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5" y="566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85013</xdr:rowOff>
    </xdr:from>
    <xdr:to>
      <xdr:col>36</xdr:col>
      <xdr:colOff>165100</xdr:colOff>
      <xdr:row>40</xdr:row>
      <xdr:rowOff>15163</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77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6290</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86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11053</xdr:rowOff>
    </xdr:from>
    <xdr:to>
      <xdr:col>55</xdr:col>
      <xdr:colOff>0</xdr:colOff>
      <xdr:row>54</xdr:row>
      <xdr:rowOff>97713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9639300" y="9269353"/>
          <a:ext cx="838200" cy="8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137692</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567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97713</xdr:rowOff>
    </xdr:from>
    <xdr:to>
      <xdr:col>50</xdr:col>
      <xdr:colOff>114300</xdr:colOff>
      <xdr:row>56</xdr:row>
      <xdr:rowOff>125636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8750300" y="9356013"/>
          <a:ext cx="889000" cy="37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67153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66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5196</xdr:rowOff>
    </xdr:from>
    <xdr:to>
      <xdr:col>45</xdr:col>
      <xdr:colOff>177800</xdr:colOff>
      <xdr:row>56</xdr:row>
      <xdr:rowOff>125636</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7861300" y="9263496"/>
          <a:ext cx="889000" cy="46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90278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5196</xdr:rowOff>
    </xdr:from>
    <xdr:to>
      <xdr:col>41</xdr:col>
      <xdr:colOff>50800</xdr:colOff>
      <xdr:row>55</xdr:row>
      <xdr:rowOff>89953</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6972300" y="9263496"/>
          <a:ext cx="889000" cy="25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131966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56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147522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5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131703</xdr:rowOff>
    </xdr:from>
    <xdr:to>
      <xdr:col>55</xdr:col>
      <xdr:colOff>50800</xdr:colOff>
      <xdr:row>54</xdr:row>
      <xdr:rowOff>61853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21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154580</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06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46913</xdr:rowOff>
    </xdr:from>
    <xdr:to>
      <xdr:col>50</xdr:col>
      <xdr:colOff>165100</xdr:colOff>
      <xdr:row>54</xdr:row>
      <xdr:rowOff>148513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30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165040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08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74836</xdr:rowOff>
    </xdr:from>
    <xdr:to>
      <xdr:col>46</xdr:col>
      <xdr:colOff>38100</xdr:colOff>
      <xdr:row>57</xdr:row>
      <xdr:rowOff>4986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67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167563</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76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125846</xdr:rowOff>
    </xdr:from>
    <xdr:to>
      <xdr:col>41</xdr:col>
      <xdr:colOff>101600</xdr:colOff>
      <xdr:row>54</xdr:row>
      <xdr:rowOff>55996</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21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72523</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898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39153</xdr:rowOff>
    </xdr:from>
    <xdr:to>
      <xdr:col>36</xdr:col>
      <xdr:colOff>165100</xdr:colOff>
      <xdr:row>55</xdr:row>
      <xdr:rowOff>140753</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46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157280</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24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124383</xdr:rowOff>
    </xdr:from>
    <xdr:to>
      <xdr:col>55</xdr:col>
      <xdr:colOff>0</xdr:colOff>
      <xdr:row>78</xdr:row>
      <xdr:rowOff>148692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9639300" y="13497483"/>
          <a:ext cx="838200" cy="2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171384</xdr:rowOff>
    </xdr:from>
    <xdr:ext cx="469744"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20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119965</xdr:rowOff>
    </xdr:from>
    <xdr:to>
      <xdr:col>50</xdr:col>
      <xdr:colOff>114300</xdr:colOff>
      <xdr:row>78</xdr:row>
      <xdr:rowOff>124383</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8750300" y="13493065"/>
          <a:ext cx="889000" cy="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162389</xdr:rowOff>
    </xdr:from>
    <xdr:to>
      <xdr:col>45</xdr:col>
      <xdr:colOff>177800</xdr:colOff>
      <xdr:row>78</xdr:row>
      <xdr:rowOff>119965</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7861300" y="13192589"/>
          <a:ext cx="889000" cy="30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136976</xdr:rowOff>
    </xdr:from>
    <xdr:to>
      <xdr:col>41</xdr:col>
      <xdr:colOff>50800</xdr:colOff>
      <xdr:row>76</xdr:row>
      <xdr:rowOff>162389</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a:off x="6972300" y="13167176"/>
          <a:ext cx="889000" cy="2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75995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27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97789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2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97892</xdr:rowOff>
    </xdr:from>
    <xdr:to>
      <xdr:col>55</xdr:col>
      <xdr:colOff>50800</xdr:colOff>
      <xdr:row>79</xdr:row>
      <xdr:rowOff>28042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4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12819</xdr:rowOff>
    </xdr:from>
    <xdr:ext cx="469744"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338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73583</xdr:rowOff>
    </xdr:from>
    <xdr:to>
      <xdr:col>50</xdr:col>
      <xdr:colOff>165100</xdr:colOff>
      <xdr:row>79</xdr:row>
      <xdr:rowOff>3733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344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166310</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404428" y="1353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69165</xdr:rowOff>
    </xdr:from>
    <xdr:to>
      <xdr:col>46</xdr:col>
      <xdr:colOff>38100</xdr:colOff>
      <xdr:row>78</xdr:row>
      <xdr:rowOff>170765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344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161892</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515428" y="13534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111589</xdr:rowOff>
    </xdr:from>
    <xdr:to>
      <xdr:col>41</xdr:col>
      <xdr:colOff>101600</xdr:colOff>
      <xdr:row>77</xdr:row>
      <xdr:rowOff>41739</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314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58266</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594111" y="1291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86176</xdr:rowOff>
    </xdr:from>
    <xdr:to>
      <xdr:col>36</xdr:col>
      <xdr:colOff>165100</xdr:colOff>
      <xdr:row>77</xdr:row>
      <xdr:rowOff>16326</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311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32853</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05111" y="1289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63539</xdr:rowOff>
    </xdr:from>
    <xdr:to>
      <xdr:col>55</xdr:col>
      <xdr:colOff>0</xdr:colOff>
      <xdr:row>94</xdr:row>
      <xdr:rowOff>25921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008389"/>
          <a:ext cx="838200" cy="1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53585</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512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25921</xdr:rowOff>
    </xdr:from>
    <xdr:to>
      <xdr:col>50</xdr:col>
      <xdr:colOff>114300</xdr:colOff>
      <xdr:row>96</xdr:row>
      <xdr:rowOff>106629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142221"/>
          <a:ext cx="889000" cy="42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170790</xdr:rowOff>
    </xdr:from>
    <xdr:to>
      <xdr:col>45</xdr:col>
      <xdr:colOff>177800</xdr:colOff>
      <xdr:row>96</xdr:row>
      <xdr:rowOff>106629</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287090"/>
          <a:ext cx="889000" cy="27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18927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6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170790</xdr:rowOff>
    </xdr:from>
    <xdr:to>
      <xdr:col>41</xdr:col>
      <xdr:colOff>50800</xdr:colOff>
      <xdr:row>96</xdr:row>
      <xdr:rowOff>114605</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287090"/>
          <a:ext cx="889000" cy="28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135729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5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158259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12739</xdr:rowOff>
    </xdr:from>
    <xdr:to>
      <xdr:col>55</xdr:col>
      <xdr:colOff>50800</xdr:colOff>
      <xdr:row>93</xdr:row>
      <xdr:rowOff>114339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595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35616</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580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146571</xdr:rowOff>
    </xdr:from>
    <xdr:to>
      <xdr:col>50</xdr:col>
      <xdr:colOff>165100</xdr:colOff>
      <xdr:row>94</xdr:row>
      <xdr:rowOff>76721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09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93248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586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55829</xdr:rowOff>
    </xdr:from>
    <xdr:to>
      <xdr:col>46</xdr:col>
      <xdr:colOff>38100</xdr:colOff>
      <xdr:row>96</xdr:row>
      <xdr:rowOff>157429</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51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2506</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29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119990</xdr:rowOff>
    </xdr:from>
    <xdr:to>
      <xdr:col>41</xdr:col>
      <xdr:colOff>101600</xdr:colOff>
      <xdr:row>95</xdr:row>
      <xdr:rowOff>50140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23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66667</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01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63805</xdr:rowOff>
    </xdr:from>
    <xdr:to>
      <xdr:col>36</xdr:col>
      <xdr:colOff>165100</xdr:colOff>
      <xdr:row>96</xdr:row>
      <xdr:rowOff>165405</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52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10482</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2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1832</xdr:rowOff>
    </xdr:from>
    <xdr:to>
      <xdr:col>85</xdr:col>
      <xdr:colOff>127000</xdr:colOff>
      <xdr:row>38</xdr:row>
      <xdr:rowOff>17993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516932"/>
          <a:ext cx="838200" cy="1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9377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524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17993</xdr:rowOff>
    </xdr:from>
    <xdr:to>
      <xdr:col>81</xdr:col>
      <xdr:colOff>50800</xdr:colOff>
      <xdr:row>38</xdr:row>
      <xdr:rowOff>108976</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4592300" y="6533093"/>
          <a:ext cx="889000" cy="9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124614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6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108976</xdr:rowOff>
    </xdr:from>
    <xdr:to>
      <xdr:col>76</xdr:col>
      <xdr:colOff>114300</xdr:colOff>
      <xdr:row>38</xdr:row>
      <xdr:rowOff>128659</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3703300" y="6624076"/>
          <a:ext cx="889000" cy="1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112748</xdr:rowOff>
    </xdr:from>
    <xdr:to>
      <xdr:col>71</xdr:col>
      <xdr:colOff>177800</xdr:colOff>
      <xdr:row>38</xdr:row>
      <xdr:rowOff>128659</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627848"/>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108592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130812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122481</xdr:rowOff>
    </xdr:from>
    <xdr:to>
      <xdr:col>85</xdr:col>
      <xdr:colOff>177800</xdr:colOff>
      <xdr:row>38</xdr:row>
      <xdr:rowOff>52631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46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145358</xdr:rowOff>
    </xdr:from>
    <xdr:ext cx="469744"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31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138643</xdr:rowOff>
    </xdr:from>
    <xdr:to>
      <xdr:col>81</xdr:col>
      <xdr:colOff>101600</xdr:colOff>
      <xdr:row>38</xdr:row>
      <xdr:rowOff>68793</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48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85320</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46428" y="625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58176</xdr:rowOff>
    </xdr:from>
    <xdr:to>
      <xdr:col>76</xdr:col>
      <xdr:colOff>165100</xdr:colOff>
      <xdr:row>38</xdr:row>
      <xdr:rowOff>159776</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57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150903</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357428" y="666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77859</xdr:rowOff>
    </xdr:from>
    <xdr:to>
      <xdr:col>72</xdr:col>
      <xdr:colOff>38100</xdr:colOff>
      <xdr:row>39</xdr:row>
      <xdr:rowOff>8009</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59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170586</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14017" y="6685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61948</xdr:rowOff>
    </xdr:from>
    <xdr:to>
      <xdr:col>67</xdr:col>
      <xdr:colOff>101600</xdr:colOff>
      <xdr:row>38</xdr:row>
      <xdr:rowOff>163548</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57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154675</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79428" y="666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20534</xdr:rowOff>
    </xdr:from>
    <xdr:to>
      <xdr:col>85</xdr:col>
      <xdr:colOff>127000</xdr:colOff>
      <xdr:row>75</xdr:row>
      <xdr:rowOff>37140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2879284"/>
          <a:ext cx="838200" cy="1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155370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8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37140</xdr:rowOff>
    </xdr:from>
    <xdr:to>
      <xdr:col>81</xdr:col>
      <xdr:colOff>50800</xdr:colOff>
      <xdr:row>75</xdr:row>
      <xdr:rowOff>68214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2895890"/>
          <a:ext cx="889000" cy="3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121130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97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64001</xdr:rowOff>
    </xdr:from>
    <xdr:to>
      <xdr:col>76</xdr:col>
      <xdr:colOff>114300</xdr:colOff>
      <xdr:row>75</xdr:row>
      <xdr:rowOff>68214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2922751"/>
          <a:ext cx="8890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116606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16763</xdr:rowOff>
    </xdr:from>
    <xdr:to>
      <xdr:col>71</xdr:col>
      <xdr:colOff>177800</xdr:colOff>
      <xdr:row>75</xdr:row>
      <xdr:rowOff>64001</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2875513"/>
          <a:ext cx="889000" cy="4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6830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167634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141184</xdr:rowOff>
    </xdr:from>
    <xdr:to>
      <xdr:col>85</xdr:col>
      <xdr:colOff>177800</xdr:colOff>
      <xdr:row>75</xdr:row>
      <xdr:rowOff>71334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82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164061</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67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157790</xdr:rowOff>
    </xdr:from>
    <xdr:to>
      <xdr:col>81</xdr:col>
      <xdr:colOff>101600</xdr:colOff>
      <xdr:row>75</xdr:row>
      <xdr:rowOff>87940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84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104467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62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17414</xdr:rowOff>
    </xdr:from>
    <xdr:to>
      <xdr:col>76</xdr:col>
      <xdr:colOff>165100</xdr:colOff>
      <xdr:row>75</xdr:row>
      <xdr:rowOff>119014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87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135541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265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13201</xdr:rowOff>
    </xdr:from>
    <xdr:to>
      <xdr:col>72</xdr:col>
      <xdr:colOff>38100</xdr:colOff>
      <xdr:row>75</xdr:row>
      <xdr:rowOff>114801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87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131328</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64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137413</xdr:rowOff>
    </xdr:from>
    <xdr:to>
      <xdr:col>67</xdr:col>
      <xdr:colOff>101600</xdr:colOff>
      <xdr:row>75</xdr:row>
      <xdr:rowOff>67563</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82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84090</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259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41731</xdr:rowOff>
    </xdr:from>
    <xdr:to>
      <xdr:col>85</xdr:col>
      <xdr:colOff>127000</xdr:colOff>
      <xdr:row>98</xdr:row>
      <xdr:rowOff>42298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843831"/>
          <a:ext cx="838200" cy="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34782</xdr:rowOff>
    </xdr:from>
    <xdr:to>
      <xdr:col>81</xdr:col>
      <xdr:colOff>50800</xdr:colOff>
      <xdr:row>98</xdr:row>
      <xdr:rowOff>42298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836882"/>
          <a:ext cx="889000" cy="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145378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4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34782</xdr:rowOff>
    </xdr:from>
    <xdr:to>
      <xdr:col>76</xdr:col>
      <xdr:colOff>114300</xdr:colOff>
      <xdr:row>98</xdr:row>
      <xdr:rowOff>58903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36882"/>
          <a:ext cx="889000" cy="2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137030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4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51277</xdr:rowOff>
    </xdr:from>
    <xdr:to>
      <xdr:col>71</xdr:col>
      <xdr:colOff>177800</xdr:colOff>
      <xdr:row>98</xdr:row>
      <xdr:rowOff>58903</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853377"/>
          <a:ext cx="889000" cy="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53563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51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81827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162381</xdr:rowOff>
    </xdr:from>
    <xdr:to>
      <xdr:col>85</xdr:col>
      <xdr:colOff>177800</xdr:colOff>
      <xdr:row>98</xdr:row>
      <xdr:rowOff>92531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79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77308</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70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162948</xdr:rowOff>
    </xdr:from>
    <xdr:to>
      <xdr:col>81</xdr:col>
      <xdr:colOff>101600</xdr:colOff>
      <xdr:row>98</xdr:row>
      <xdr:rowOff>93098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79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84225</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88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155432</xdr:rowOff>
    </xdr:from>
    <xdr:to>
      <xdr:col>76</xdr:col>
      <xdr:colOff>165100</xdr:colOff>
      <xdr:row>98</xdr:row>
      <xdr:rowOff>85582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8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76709</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87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8103</xdr:rowOff>
    </xdr:from>
    <xdr:to>
      <xdr:col>72</xdr:col>
      <xdr:colOff>38100</xdr:colOff>
      <xdr:row>98</xdr:row>
      <xdr:rowOff>109703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1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100830</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90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477</xdr:rowOff>
    </xdr:from>
    <xdr:to>
      <xdr:col>67</xdr:col>
      <xdr:colOff>101600</xdr:colOff>
      <xdr:row>98</xdr:row>
      <xdr:rowOff>102077</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0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93204</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689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158445</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816295"/>
          <a:ext cx="1269" cy="91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105122</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59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158445</xdr:rowOff>
    </xdr:from>
    <xdr:to>
      <xdr:col>116</xdr:col>
      <xdr:colOff>152400</xdr:colOff>
      <xdr:row>33</xdr:row>
      <xdr:rowOff>158445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816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43002</xdr:rowOff>
    </xdr:from>
    <xdr:to>
      <xdr:col>116</xdr:col>
      <xdr:colOff>63500</xdr:colOff>
      <xdr:row>37</xdr:row>
      <xdr:rowOff>148425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215202"/>
          <a:ext cx="838200" cy="27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8958</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524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30531</xdr:rowOff>
    </xdr:from>
    <xdr:to>
      <xdr:col>116</xdr:col>
      <xdr:colOff>114300</xdr:colOff>
      <xdr:row>38</xdr:row>
      <xdr:rowOff>132131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4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43002</xdr:rowOff>
    </xdr:from>
    <xdr:to>
      <xdr:col>111</xdr:col>
      <xdr:colOff>177800</xdr:colOff>
      <xdr:row>36</xdr:row>
      <xdr:rowOff>140348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215202"/>
          <a:ext cx="889000" cy="9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32207</xdr:rowOff>
    </xdr:from>
    <xdr:to>
      <xdr:col>112</xdr:col>
      <xdr:colOff>38100</xdr:colOff>
      <xdr:row>38</xdr:row>
      <xdr:rowOff>133807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4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124934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64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32487</xdr:rowOff>
    </xdr:from>
    <xdr:to>
      <xdr:col>107</xdr:col>
      <xdr:colOff>50800</xdr:colOff>
      <xdr:row>36</xdr:row>
      <xdr:rowOff>140348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5175987"/>
          <a:ext cx="889000" cy="113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29159</xdr:rowOff>
    </xdr:from>
    <xdr:to>
      <xdr:col>107</xdr:col>
      <xdr:colOff>101600</xdr:colOff>
      <xdr:row>38</xdr:row>
      <xdr:rowOff>130759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4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121886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63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32487</xdr:rowOff>
    </xdr:from>
    <xdr:to>
      <xdr:col>102</xdr:col>
      <xdr:colOff>114300</xdr:colOff>
      <xdr:row>37</xdr:row>
      <xdr:rowOff>48413</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5175987"/>
          <a:ext cx="889000" cy="121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25273</xdr:rowOff>
    </xdr:from>
    <xdr:to>
      <xdr:col>102</xdr:col>
      <xdr:colOff>165100</xdr:colOff>
      <xdr:row>38</xdr:row>
      <xdr:rowOff>126873</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118000</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63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61735</xdr:rowOff>
    </xdr:from>
    <xdr:to>
      <xdr:col>98</xdr:col>
      <xdr:colOff>38100</xdr:colOff>
      <xdr:row>38</xdr:row>
      <xdr:rowOff>163335</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154462</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66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97625</xdr:rowOff>
    </xdr:from>
    <xdr:to>
      <xdr:col>116</xdr:col>
      <xdr:colOff>114300</xdr:colOff>
      <xdr:row>38</xdr:row>
      <xdr:rowOff>27775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44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120502</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292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163652</xdr:rowOff>
    </xdr:from>
    <xdr:to>
      <xdr:col>112</xdr:col>
      <xdr:colOff>38100</xdr:colOff>
      <xdr:row>36</xdr:row>
      <xdr:rowOff>93802</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16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110329</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56111" y="593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89548</xdr:rowOff>
    </xdr:from>
    <xdr:to>
      <xdr:col>107</xdr:col>
      <xdr:colOff>101600</xdr:colOff>
      <xdr:row>37</xdr:row>
      <xdr:rowOff>19698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26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36225</xdr:rowOff>
    </xdr:from>
    <xdr:ext cx="534377"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67111" y="603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29</xdr:row>
      <xdr:rowOff>153137</xdr:rowOff>
    </xdr:from>
    <xdr:to>
      <xdr:col>102</xdr:col>
      <xdr:colOff>165100</xdr:colOff>
      <xdr:row>30</xdr:row>
      <xdr:rowOff>83287</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512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28</xdr:row>
      <xdr:rowOff>99814</xdr:rowOff>
    </xdr:from>
    <xdr:ext cx="534377"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278111" y="490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169063</xdr:rowOff>
    </xdr:from>
    <xdr:to>
      <xdr:col>98</xdr:col>
      <xdr:colOff>38100</xdr:colOff>
      <xdr:row>37</xdr:row>
      <xdr:rowOff>99213</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34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115740</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611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130762</xdr:rowOff>
    </xdr:from>
    <xdr:to>
      <xdr:col>116</xdr:col>
      <xdr:colOff>63500</xdr:colOff>
      <xdr:row>75</xdr:row>
      <xdr:rowOff>157279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989512"/>
          <a:ext cx="8382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169282</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028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157279</xdr:rowOff>
    </xdr:from>
    <xdr:to>
      <xdr:col>111</xdr:col>
      <xdr:colOff>177800</xdr:colOff>
      <xdr:row>76</xdr:row>
      <xdr:rowOff>9649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016029"/>
          <a:ext cx="889000" cy="2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143817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17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9649</xdr:rowOff>
    </xdr:from>
    <xdr:to>
      <xdr:col>107</xdr:col>
      <xdr:colOff>50800</xdr:colOff>
      <xdr:row>76</xdr:row>
      <xdr:rowOff>22360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039849"/>
          <a:ext cx="889000" cy="1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155224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1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73771</xdr:rowOff>
    </xdr:from>
    <xdr:to>
      <xdr:col>102</xdr:col>
      <xdr:colOff>114300</xdr:colOff>
      <xdr:row>76</xdr:row>
      <xdr:rowOff>22360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2932521"/>
          <a:ext cx="889000" cy="1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14772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21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54982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0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79962</xdr:rowOff>
    </xdr:from>
    <xdr:to>
      <xdr:col>116</xdr:col>
      <xdr:colOff>114300</xdr:colOff>
      <xdr:row>76</xdr:row>
      <xdr:rowOff>10111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9387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102839</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79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106480</xdr:rowOff>
    </xdr:from>
    <xdr:to>
      <xdr:col>112</xdr:col>
      <xdr:colOff>38100</xdr:colOff>
      <xdr:row>76</xdr:row>
      <xdr:rowOff>36630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96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53157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74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130300</xdr:rowOff>
    </xdr:from>
    <xdr:to>
      <xdr:col>107</xdr:col>
      <xdr:colOff>101600</xdr:colOff>
      <xdr:row>76</xdr:row>
      <xdr:rowOff>60449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9890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76977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76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143010</xdr:rowOff>
    </xdr:from>
    <xdr:to>
      <xdr:col>102</xdr:col>
      <xdr:colOff>165100</xdr:colOff>
      <xdr:row>76</xdr:row>
      <xdr:rowOff>73160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00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89687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77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22971</xdr:rowOff>
    </xdr:from>
    <xdr:to>
      <xdr:col>98</xdr:col>
      <xdr:colOff>38100</xdr:colOff>
      <xdr:row>75</xdr:row>
      <xdr:rowOff>124571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88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141098</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65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令和５年度歳出決算総額は、住民一人当たり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482,082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は、類似団体平均より低くなっている一方で、物件費は、類似団体平均より高くなっているが、これは常備消防の広域事務委託、窓口受付等包括委託及び自動車運転管理等包括委託に伴う予算の組替えが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は、類似団体平均より低い値で推移しているが、子育て世帯への臨時特別給付金、住民税非課税世帯等に対する臨時特別給付金などの臨時的経費のあった令和３年度を除くと、年々増加傾向にある。令和５年度においては、保育所及び市内民間新制度幼稚園への施設型給付費の増などにより、令和４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10,240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普通建設事業費（うち更新整備）については、令和４年度に引き続き市役所新庁舎及び島田第一小学校改築の２つの大規模事業の実施に伴う増により、前年度に比べ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10,538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積立金は、類似団体平均より低い値で推移している。令和５年度は職員退職手当基金積立金や普通交付税の臨時財政対策債償還基金費による減債基金への積立金等により、前年度に比べ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静岡県島田市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95,698
93,815
315.70
47,457,280
46,134,280
1,063,330
23,409,856
43,558,317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13513</xdr:rowOff>
    </xdr:from>
    <xdr:to>
      <xdr:col>24</xdr:col>
      <xdr:colOff>63500</xdr:colOff>
      <xdr:row>38</xdr:row>
      <xdr:rowOff>38202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528613"/>
          <a:ext cx="8382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70629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99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38202</xdr:rowOff>
    </xdr:from>
    <xdr:to>
      <xdr:col>19</xdr:col>
      <xdr:colOff>177800</xdr:colOff>
      <xdr:row>38</xdr:row>
      <xdr:rowOff>96266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553302"/>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5402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96266</xdr:rowOff>
    </xdr:from>
    <xdr:to>
      <xdr:col>15</xdr:col>
      <xdr:colOff>50800</xdr:colOff>
      <xdr:row>38</xdr:row>
      <xdr:rowOff>140615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611366"/>
          <a:ext cx="8890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14546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106782</xdr:rowOff>
    </xdr:from>
    <xdr:to>
      <xdr:col>10</xdr:col>
      <xdr:colOff>114300</xdr:colOff>
      <xdr:row>38</xdr:row>
      <xdr:rowOff>140615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621882"/>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22318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116044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134163</xdr:rowOff>
    </xdr:from>
    <xdr:to>
      <xdr:col>24</xdr:col>
      <xdr:colOff>114300</xdr:colOff>
      <xdr:row>38</xdr:row>
      <xdr:rowOff>64312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4778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49090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39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158852</xdr:rowOff>
    </xdr:from>
    <xdr:to>
      <xdr:col>20</xdr:col>
      <xdr:colOff>38100</xdr:colOff>
      <xdr:row>38</xdr:row>
      <xdr:rowOff>89002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5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80129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595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45466</xdr:rowOff>
    </xdr:from>
    <xdr:to>
      <xdr:col>15</xdr:col>
      <xdr:colOff>101600</xdr:colOff>
      <xdr:row>38</xdr:row>
      <xdr:rowOff>147066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56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138193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6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89815</xdr:rowOff>
    </xdr:from>
    <xdr:to>
      <xdr:col>10</xdr:col>
      <xdr:colOff>165100</xdr:colOff>
      <xdr:row>39</xdr:row>
      <xdr:rowOff>19965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6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11092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69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55982</xdr:rowOff>
    </xdr:from>
    <xdr:to>
      <xdr:col>6</xdr:col>
      <xdr:colOff>38100</xdr:colOff>
      <xdr:row>38</xdr:row>
      <xdr:rowOff>157582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57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148709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663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95599</xdr:rowOff>
    </xdr:from>
    <xdr:to>
      <xdr:col>24</xdr:col>
      <xdr:colOff>63500</xdr:colOff>
      <xdr:row>56</xdr:row>
      <xdr:rowOff>95631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696799"/>
          <a:ext cx="8382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74798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67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95631</xdr:rowOff>
    </xdr:from>
    <xdr:to>
      <xdr:col>19</xdr:col>
      <xdr:colOff>177800</xdr:colOff>
      <xdr:row>57</xdr:row>
      <xdr:rowOff>84918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696831"/>
          <a:ext cx="889000" cy="16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78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138520</xdr:rowOff>
    </xdr:from>
    <xdr:to>
      <xdr:col>15</xdr:col>
      <xdr:colOff>50800</xdr:colOff>
      <xdr:row>57</xdr:row>
      <xdr:rowOff>84918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396820"/>
          <a:ext cx="889000" cy="46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45604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138520</xdr:rowOff>
    </xdr:from>
    <xdr:to>
      <xdr:col>10</xdr:col>
      <xdr:colOff>114300</xdr:colOff>
      <xdr:row>57</xdr:row>
      <xdr:rowOff>110869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396820"/>
          <a:ext cx="889000" cy="48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128060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0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97829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44799</xdr:rowOff>
    </xdr:from>
    <xdr:to>
      <xdr:col>24</xdr:col>
      <xdr:colOff>114300</xdr:colOff>
      <xdr:row>56</xdr:row>
      <xdr:rowOff>146399</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64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67676</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49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44831</xdr:rowOff>
    </xdr:from>
    <xdr:to>
      <xdr:col>20</xdr:col>
      <xdr:colOff>38100</xdr:colOff>
      <xdr:row>56</xdr:row>
      <xdr:rowOff>146431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64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162958</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42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34118</xdr:rowOff>
    </xdr:from>
    <xdr:to>
      <xdr:col>15</xdr:col>
      <xdr:colOff>101600</xdr:colOff>
      <xdr:row>57</xdr:row>
      <xdr:rowOff>135718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0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126845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89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87720</xdr:rowOff>
    </xdr:from>
    <xdr:to>
      <xdr:col>10</xdr:col>
      <xdr:colOff>165100</xdr:colOff>
      <xdr:row>55</xdr:row>
      <xdr:rowOff>17870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3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8997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438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60069</xdr:rowOff>
    </xdr:from>
    <xdr:to>
      <xdr:col>6</xdr:col>
      <xdr:colOff>38100</xdr:colOff>
      <xdr:row>57</xdr:row>
      <xdr:rowOff>161669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3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152796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2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46889</xdr:rowOff>
    </xdr:from>
    <xdr:to>
      <xdr:col>24</xdr:col>
      <xdr:colOff>63500</xdr:colOff>
      <xdr:row>77</xdr:row>
      <xdr:rowOff>120411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48539"/>
          <a:ext cx="838200" cy="7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127061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14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24758</xdr:rowOff>
    </xdr:from>
    <xdr:to>
      <xdr:col>19</xdr:col>
      <xdr:colOff>177800</xdr:colOff>
      <xdr:row>77</xdr:row>
      <xdr:rowOff>120411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226408"/>
          <a:ext cx="889000" cy="9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162385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4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24758</xdr:rowOff>
    </xdr:from>
    <xdr:to>
      <xdr:col>15</xdr:col>
      <xdr:colOff>50800</xdr:colOff>
      <xdr:row>78</xdr:row>
      <xdr:rowOff>72884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26408"/>
          <a:ext cx="889000" cy="21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71478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72884</xdr:rowOff>
    </xdr:from>
    <xdr:to>
      <xdr:col>10</xdr:col>
      <xdr:colOff>114300</xdr:colOff>
      <xdr:row>78</xdr:row>
      <xdr:rowOff>140799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45984"/>
          <a:ext cx="889000" cy="6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7197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65687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9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167539</xdr:rowOff>
    </xdr:from>
    <xdr:to>
      <xdr:col>24</xdr:col>
      <xdr:colOff>114300</xdr:colOff>
      <xdr:row>77</xdr:row>
      <xdr:rowOff>97689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9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145966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76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69611</xdr:rowOff>
    </xdr:from>
    <xdr:to>
      <xdr:col>20</xdr:col>
      <xdr:colOff>38100</xdr:colOff>
      <xdr:row>77</xdr:row>
      <xdr:rowOff>171211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7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162338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63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145408</xdr:rowOff>
    </xdr:from>
    <xdr:to>
      <xdr:col>15</xdr:col>
      <xdr:colOff>101600</xdr:colOff>
      <xdr:row>77</xdr:row>
      <xdr:rowOff>75558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7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66685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6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22084</xdr:rowOff>
    </xdr:from>
    <xdr:to>
      <xdr:col>10</xdr:col>
      <xdr:colOff>165100</xdr:colOff>
      <xdr:row>78</xdr:row>
      <xdr:rowOff>123684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9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114811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8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89999</xdr:rowOff>
    </xdr:from>
    <xdr:to>
      <xdr:col>6</xdr:col>
      <xdr:colOff>38100</xdr:colOff>
      <xdr:row>79</xdr:row>
      <xdr:rowOff>20149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6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11276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55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15760</xdr:rowOff>
    </xdr:from>
    <xdr:to>
      <xdr:col>24</xdr:col>
      <xdr:colOff>63500</xdr:colOff>
      <xdr:row>96</xdr:row>
      <xdr:rowOff>25781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303510"/>
          <a:ext cx="838200" cy="18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23892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83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15760</xdr:rowOff>
    </xdr:from>
    <xdr:to>
      <xdr:col>19</xdr:col>
      <xdr:colOff>177800</xdr:colOff>
      <xdr:row>95</xdr:row>
      <xdr:rowOff>37745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303510"/>
          <a:ext cx="889000" cy="2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73252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3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143853</xdr:rowOff>
    </xdr:from>
    <xdr:to>
      <xdr:col>15</xdr:col>
      <xdr:colOff>50800</xdr:colOff>
      <xdr:row>95</xdr:row>
      <xdr:rowOff>37745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5745803"/>
          <a:ext cx="889000" cy="57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55002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143853</xdr:rowOff>
    </xdr:from>
    <xdr:to>
      <xdr:col>10</xdr:col>
      <xdr:colOff>114300</xdr:colOff>
      <xdr:row>95</xdr:row>
      <xdr:rowOff>69310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5745803"/>
          <a:ext cx="889000" cy="61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153261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1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81005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7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146431</xdr:rowOff>
    </xdr:from>
    <xdr:to>
      <xdr:col>24</xdr:col>
      <xdr:colOff>114300</xdr:colOff>
      <xdr:row>96</xdr:row>
      <xdr:rowOff>76581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4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169308</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28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136410</xdr:rowOff>
    </xdr:from>
    <xdr:to>
      <xdr:col>20</xdr:col>
      <xdr:colOff>38100</xdr:colOff>
      <xdr:row>95</xdr:row>
      <xdr:rowOff>66560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25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83087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02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158395</xdr:rowOff>
    </xdr:from>
    <xdr:to>
      <xdr:col>15</xdr:col>
      <xdr:colOff>101600</xdr:colOff>
      <xdr:row>95</xdr:row>
      <xdr:rowOff>88545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27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105072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04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93053</xdr:rowOff>
    </xdr:from>
    <xdr:to>
      <xdr:col>10</xdr:col>
      <xdr:colOff>165100</xdr:colOff>
      <xdr:row>92</xdr:row>
      <xdr:rowOff>23203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569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39730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547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18510</xdr:rowOff>
    </xdr:from>
    <xdr:to>
      <xdr:col>6</xdr:col>
      <xdr:colOff>38100</xdr:colOff>
      <xdr:row>95</xdr:row>
      <xdr:rowOff>120110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3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136637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08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109617</xdr:rowOff>
    </xdr:from>
    <xdr:to>
      <xdr:col>55</xdr:col>
      <xdr:colOff>0</xdr:colOff>
      <xdr:row>38</xdr:row>
      <xdr:rowOff>110165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624717"/>
          <a:ext cx="8382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169658</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4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109617</xdr:rowOff>
    </xdr:from>
    <xdr:to>
      <xdr:col>50</xdr:col>
      <xdr:colOff>114300</xdr:colOff>
      <xdr:row>38</xdr:row>
      <xdr:rowOff>111171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624717"/>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94921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2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110713</xdr:rowOff>
    </xdr:from>
    <xdr:to>
      <xdr:col>45</xdr:col>
      <xdr:colOff>177800</xdr:colOff>
      <xdr:row>38</xdr:row>
      <xdr:rowOff>111171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625813"/>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93641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2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110073</xdr:rowOff>
    </xdr:from>
    <xdr:to>
      <xdr:col>41</xdr:col>
      <xdr:colOff>50800</xdr:colOff>
      <xdr:row>38</xdr:row>
      <xdr:rowOff>110713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625173"/>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94007</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2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82303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25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59365</xdr:rowOff>
    </xdr:from>
    <xdr:to>
      <xdr:col>55</xdr:col>
      <xdr:colOff>50800</xdr:colOff>
      <xdr:row>38</xdr:row>
      <xdr:rowOff>160965</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7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145742</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8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58817</xdr:rowOff>
    </xdr:from>
    <xdr:to>
      <xdr:col>50</xdr:col>
      <xdr:colOff>165100</xdr:colOff>
      <xdr:row>38</xdr:row>
      <xdr:rowOff>160417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7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151544</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6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60371</xdr:rowOff>
    </xdr:from>
    <xdr:to>
      <xdr:col>46</xdr:col>
      <xdr:colOff>38100</xdr:colOff>
      <xdr:row>38</xdr:row>
      <xdr:rowOff>161971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7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153098</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68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59913</xdr:rowOff>
    </xdr:from>
    <xdr:to>
      <xdr:col>41</xdr:col>
      <xdr:colOff>101600</xdr:colOff>
      <xdr:row>38</xdr:row>
      <xdr:rowOff>161513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7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152640</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6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59273</xdr:rowOff>
    </xdr:from>
    <xdr:to>
      <xdr:col>36</xdr:col>
      <xdr:colOff>165100</xdr:colOff>
      <xdr:row>38</xdr:row>
      <xdr:rowOff>160873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7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152000</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667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92901</xdr:rowOff>
    </xdr:from>
    <xdr:to>
      <xdr:col>55</xdr:col>
      <xdr:colOff>0</xdr:colOff>
      <xdr:row>58</xdr:row>
      <xdr:rowOff>104001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10037001"/>
          <a:ext cx="8382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103569</xdr:rowOff>
    </xdr:from>
    <xdr:to>
      <xdr:col>50</xdr:col>
      <xdr:colOff>114300</xdr:colOff>
      <xdr:row>58</xdr:row>
      <xdr:rowOff>104001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10047669"/>
          <a:ext cx="889000" cy="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97642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95745</xdr:rowOff>
    </xdr:from>
    <xdr:to>
      <xdr:col>45</xdr:col>
      <xdr:colOff>177800</xdr:colOff>
      <xdr:row>58</xdr:row>
      <xdr:rowOff>103569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10039845"/>
          <a:ext cx="889000" cy="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103446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7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63818</xdr:rowOff>
    </xdr:from>
    <xdr:to>
      <xdr:col>41</xdr:col>
      <xdr:colOff>50800</xdr:colOff>
      <xdr:row>58</xdr:row>
      <xdr:rowOff>95745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10007918"/>
          <a:ext cx="889000" cy="3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121734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7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110989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7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42101</xdr:rowOff>
    </xdr:from>
    <xdr:to>
      <xdr:col>55</xdr:col>
      <xdr:colOff>50800</xdr:colOff>
      <xdr:row>58</xdr:row>
      <xdr:rowOff>143701</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98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134752</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0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53201</xdr:rowOff>
    </xdr:from>
    <xdr:to>
      <xdr:col>50</xdr:col>
      <xdr:colOff>165100</xdr:colOff>
      <xdr:row>58</xdr:row>
      <xdr:rowOff>154801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99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145928</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09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52769</xdr:rowOff>
    </xdr:from>
    <xdr:to>
      <xdr:col>46</xdr:col>
      <xdr:colOff>38100</xdr:colOff>
      <xdr:row>58</xdr:row>
      <xdr:rowOff>154369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9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145496</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08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44945</xdr:rowOff>
    </xdr:from>
    <xdr:to>
      <xdr:col>41</xdr:col>
      <xdr:colOff>101600</xdr:colOff>
      <xdr:row>58</xdr:row>
      <xdr:rowOff>146545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98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137672</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08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13018</xdr:rowOff>
    </xdr:from>
    <xdr:to>
      <xdr:col>36</xdr:col>
      <xdr:colOff>165100</xdr:colOff>
      <xdr:row>58</xdr:row>
      <xdr:rowOff>114618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95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105745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1004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37916</xdr:rowOff>
    </xdr:from>
    <xdr:to>
      <xdr:col>55</xdr:col>
      <xdr:colOff>0</xdr:colOff>
      <xdr:row>78</xdr:row>
      <xdr:rowOff>55156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411016"/>
          <a:ext cx="838200" cy="1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75316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0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20980</xdr:rowOff>
    </xdr:from>
    <xdr:to>
      <xdr:col>50</xdr:col>
      <xdr:colOff>114300</xdr:colOff>
      <xdr:row>78</xdr:row>
      <xdr:rowOff>55156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394080"/>
          <a:ext cx="889000" cy="3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127112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143053</xdr:rowOff>
    </xdr:from>
    <xdr:to>
      <xdr:col>45</xdr:col>
      <xdr:colOff>177800</xdr:colOff>
      <xdr:row>78</xdr:row>
      <xdr:rowOff>20980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344703"/>
          <a:ext cx="8890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137419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143053</xdr:rowOff>
    </xdr:from>
    <xdr:to>
      <xdr:col>41</xdr:col>
      <xdr:colOff>50800</xdr:colOff>
      <xdr:row>78</xdr:row>
      <xdr:rowOff>72606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44703"/>
          <a:ext cx="889000" cy="10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95756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50207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158566</xdr:rowOff>
    </xdr:from>
    <xdr:to>
      <xdr:col>55</xdr:col>
      <xdr:colOff>50800</xdr:colOff>
      <xdr:row>78</xdr:row>
      <xdr:rowOff>88716</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6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136993</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3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4356</xdr:rowOff>
    </xdr:from>
    <xdr:to>
      <xdr:col>50</xdr:col>
      <xdr:colOff>165100</xdr:colOff>
      <xdr:row>78</xdr:row>
      <xdr:rowOff>105956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97083</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470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141630</xdr:rowOff>
    </xdr:from>
    <xdr:to>
      <xdr:col>46</xdr:col>
      <xdr:colOff>38100</xdr:colOff>
      <xdr:row>78</xdr:row>
      <xdr:rowOff>71780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62907</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92253</xdr:rowOff>
    </xdr:from>
    <xdr:to>
      <xdr:col>41</xdr:col>
      <xdr:colOff>101600</xdr:colOff>
      <xdr:row>78</xdr:row>
      <xdr:rowOff>22403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9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13530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38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21806</xdr:rowOff>
    </xdr:from>
    <xdr:to>
      <xdr:col>36</xdr:col>
      <xdr:colOff>165100</xdr:colOff>
      <xdr:row>78</xdr:row>
      <xdr:rowOff>123406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9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114533</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48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16142</xdr:rowOff>
    </xdr:from>
    <xdr:to>
      <xdr:col>55</xdr:col>
      <xdr:colOff>0</xdr:colOff>
      <xdr:row>97</xdr:row>
      <xdr:rowOff>88396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646792"/>
          <a:ext cx="838200" cy="7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7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12892</xdr:rowOff>
    </xdr:from>
    <xdr:to>
      <xdr:col>50</xdr:col>
      <xdr:colOff>114300</xdr:colOff>
      <xdr:row>97</xdr:row>
      <xdr:rowOff>16142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643542"/>
          <a:ext cx="889000" cy="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65318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6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8058</xdr:rowOff>
    </xdr:from>
    <xdr:to>
      <xdr:col>45</xdr:col>
      <xdr:colOff>177800</xdr:colOff>
      <xdr:row>97</xdr:row>
      <xdr:rowOff>12892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467258"/>
          <a:ext cx="889000" cy="17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77516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70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8058</xdr:rowOff>
    </xdr:from>
    <xdr:to>
      <xdr:col>41</xdr:col>
      <xdr:colOff>50800</xdr:colOff>
      <xdr:row>97</xdr:row>
      <xdr:rowOff>37875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467258"/>
          <a:ext cx="889000" cy="20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78675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70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92000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72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37596</xdr:rowOff>
    </xdr:from>
    <xdr:to>
      <xdr:col>55</xdr:col>
      <xdr:colOff>50800</xdr:colOff>
      <xdr:row>97</xdr:row>
      <xdr:rowOff>139196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66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16023</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4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136792</xdr:rowOff>
    </xdr:from>
    <xdr:to>
      <xdr:col>50</xdr:col>
      <xdr:colOff>165100</xdr:colOff>
      <xdr:row>97</xdr:row>
      <xdr:rowOff>66942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59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83469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37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133542</xdr:rowOff>
    </xdr:from>
    <xdr:to>
      <xdr:col>46</xdr:col>
      <xdr:colOff>38100</xdr:colOff>
      <xdr:row>97</xdr:row>
      <xdr:rowOff>63692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59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80219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36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128708</xdr:rowOff>
    </xdr:from>
    <xdr:to>
      <xdr:col>41</xdr:col>
      <xdr:colOff>101600</xdr:colOff>
      <xdr:row>96</xdr:row>
      <xdr:rowOff>58858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41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75385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19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158525</xdr:rowOff>
    </xdr:from>
    <xdr:to>
      <xdr:col>36</xdr:col>
      <xdr:colOff>165100</xdr:colOff>
      <xdr:row>97</xdr:row>
      <xdr:rowOff>88675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61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105202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39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64353</xdr:rowOff>
    </xdr:from>
    <xdr:to>
      <xdr:col>85</xdr:col>
      <xdr:colOff>127000</xdr:colOff>
      <xdr:row>37</xdr:row>
      <xdr:rowOff>82459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408003"/>
          <a:ext cx="838200" cy="1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105559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0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82459</xdr:rowOff>
    </xdr:from>
    <xdr:to>
      <xdr:col>81</xdr:col>
      <xdr:colOff>50800</xdr:colOff>
      <xdr:row>37</xdr:row>
      <xdr:rowOff>112497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426109"/>
          <a:ext cx="889000" cy="3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84863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8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165532</xdr:rowOff>
    </xdr:from>
    <xdr:to>
      <xdr:col>76</xdr:col>
      <xdr:colOff>114300</xdr:colOff>
      <xdr:row>37</xdr:row>
      <xdr:rowOff>112497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337732"/>
          <a:ext cx="889000" cy="1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76999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7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165532</xdr:rowOff>
    </xdr:from>
    <xdr:to>
      <xdr:col>71</xdr:col>
      <xdr:colOff>177800</xdr:colOff>
      <xdr:row>36</xdr:row>
      <xdr:rowOff>171247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337732"/>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60677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47530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13553</xdr:rowOff>
    </xdr:from>
    <xdr:to>
      <xdr:col>85</xdr:col>
      <xdr:colOff>177800</xdr:colOff>
      <xdr:row>37</xdr:row>
      <xdr:rowOff>115153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5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163430</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3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31659</xdr:rowOff>
    </xdr:from>
    <xdr:to>
      <xdr:col>81</xdr:col>
      <xdr:colOff>101600</xdr:colOff>
      <xdr:row>37</xdr:row>
      <xdr:rowOff>133259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7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124386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6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61697</xdr:rowOff>
    </xdr:from>
    <xdr:to>
      <xdr:col>76</xdr:col>
      <xdr:colOff>165100</xdr:colOff>
      <xdr:row>37</xdr:row>
      <xdr:rowOff>163297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0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154423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114732</xdr:rowOff>
    </xdr:from>
    <xdr:to>
      <xdr:col>72</xdr:col>
      <xdr:colOff>38100</xdr:colOff>
      <xdr:row>37</xdr:row>
      <xdr:rowOff>44882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28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36009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37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120447</xdr:rowOff>
    </xdr:from>
    <xdr:to>
      <xdr:col>67</xdr:col>
      <xdr:colOff>101600</xdr:colOff>
      <xdr:row>37</xdr:row>
      <xdr:rowOff>50597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29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67124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06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156401</xdr:rowOff>
    </xdr:from>
    <xdr:to>
      <xdr:col>85</xdr:col>
      <xdr:colOff>127000</xdr:colOff>
      <xdr:row>57</xdr:row>
      <xdr:rowOff>102781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757601"/>
          <a:ext cx="838200" cy="1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169118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70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102781</xdr:rowOff>
    </xdr:from>
    <xdr:to>
      <xdr:col>81</xdr:col>
      <xdr:colOff>50800</xdr:colOff>
      <xdr:row>58</xdr:row>
      <xdr:rowOff>3099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875431"/>
          <a:ext cx="889000" cy="7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155871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80175</xdr:rowOff>
    </xdr:from>
    <xdr:to>
      <xdr:col>76</xdr:col>
      <xdr:colOff>114300</xdr:colOff>
      <xdr:row>58</xdr:row>
      <xdr:rowOff>3099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681375"/>
          <a:ext cx="889000" cy="26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80175</xdr:rowOff>
    </xdr:from>
    <xdr:to>
      <xdr:col>71</xdr:col>
      <xdr:colOff>177800</xdr:colOff>
      <xdr:row>57</xdr:row>
      <xdr:rowOff>113754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681375"/>
          <a:ext cx="889000" cy="20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91876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8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155846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105601</xdr:rowOff>
    </xdr:from>
    <xdr:to>
      <xdr:col>85</xdr:col>
      <xdr:colOff>177800</xdr:colOff>
      <xdr:row>57</xdr:row>
      <xdr:rowOff>35751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70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128478</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55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51981</xdr:rowOff>
    </xdr:from>
    <xdr:to>
      <xdr:col>81</xdr:col>
      <xdr:colOff>101600</xdr:colOff>
      <xdr:row>57</xdr:row>
      <xdr:rowOff>153581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2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144708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1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123749</xdr:rowOff>
    </xdr:from>
    <xdr:to>
      <xdr:col>76</xdr:col>
      <xdr:colOff>165100</xdr:colOff>
      <xdr:row>58</xdr:row>
      <xdr:rowOff>53899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9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45026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98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29375</xdr:rowOff>
    </xdr:from>
    <xdr:to>
      <xdr:col>72</xdr:col>
      <xdr:colOff>38100</xdr:colOff>
      <xdr:row>56</xdr:row>
      <xdr:rowOff>130975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63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147502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40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62954</xdr:rowOff>
    </xdr:from>
    <xdr:to>
      <xdr:col>67</xdr:col>
      <xdr:colOff>101600</xdr:colOff>
      <xdr:row>57</xdr:row>
      <xdr:rowOff>164554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3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155681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92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1831</xdr:rowOff>
    </xdr:from>
    <xdr:to>
      <xdr:col>85</xdr:col>
      <xdr:colOff>127000</xdr:colOff>
      <xdr:row>78</xdr:row>
      <xdr:rowOff>17993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374931"/>
          <a:ext cx="838200" cy="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9377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382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17993</xdr:rowOff>
    </xdr:from>
    <xdr:to>
      <xdr:col>81</xdr:col>
      <xdr:colOff>50800</xdr:colOff>
      <xdr:row>78</xdr:row>
      <xdr:rowOff>108976</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391093"/>
          <a:ext cx="889000" cy="9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124613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49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108976</xdr:rowOff>
    </xdr:from>
    <xdr:to>
      <xdr:col>76</xdr:col>
      <xdr:colOff>114300</xdr:colOff>
      <xdr:row>78</xdr:row>
      <xdr:rowOff>128659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3482076"/>
          <a:ext cx="889000" cy="1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112748</xdr:rowOff>
    </xdr:from>
    <xdr:to>
      <xdr:col>71</xdr:col>
      <xdr:colOff>177800</xdr:colOff>
      <xdr:row>78</xdr:row>
      <xdr:rowOff>128659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485848"/>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130811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122481</xdr:rowOff>
    </xdr:from>
    <xdr:to>
      <xdr:col>85</xdr:col>
      <xdr:colOff>177800</xdr:colOff>
      <xdr:row>78</xdr:row>
      <xdr:rowOff>52631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3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145358</xdr:rowOff>
    </xdr:from>
    <xdr:ext cx="469744"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17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138643</xdr:rowOff>
    </xdr:from>
    <xdr:to>
      <xdr:col>81</xdr:col>
      <xdr:colOff>101600</xdr:colOff>
      <xdr:row>78</xdr:row>
      <xdr:rowOff>68793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34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85320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115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58176</xdr:rowOff>
    </xdr:from>
    <xdr:to>
      <xdr:col>76</xdr:col>
      <xdr:colOff>165100</xdr:colOff>
      <xdr:row>78</xdr:row>
      <xdr:rowOff>159776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3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150903</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52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77859</xdr:rowOff>
    </xdr:from>
    <xdr:to>
      <xdr:col>72</xdr:col>
      <xdr:colOff>38100</xdr:colOff>
      <xdr:row>79</xdr:row>
      <xdr:rowOff>8009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5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170586</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4017" y="13543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61948</xdr:rowOff>
    </xdr:from>
    <xdr:to>
      <xdr:col>67</xdr:col>
      <xdr:colOff>101600</xdr:colOff>
      <xdr:row>78</xdr:row>
      <xdr:rowOff>163548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3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154675</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52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20534</xdr:rowOff>
    </xdr:from>
    <xdr:to>
      <xdr:col>85</xdr:col>
      <xdr:colOff>127000</xdr:colOff>
      <xdr:row>95</xdr:row>
      <xdr:rowOff>37140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308284"/>
          <a:ext cx="838200" cy="1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155289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27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37140</xdr:rowOff>
    </xdr:from>
    <xdr:to>
      <xdr:col>81</xdr:col>
      <xdr:colOff>50800</xdr:colOff>
      <xdr:row>95</xdr:row>
      <xdr:rowOff>68213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324890"/>
          <a:ext cx="889000" cy="3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121130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0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64001</xdr:rowOff>
    </xdr:from>
    <xdr:to>
      <xdr:col>76</xdr:col>
      <xdr:colOff>114300</xdr:colOff>
      <xdr:row>95</xdr:row>
      <xdr:rowOff>68213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351751"/>
          <a:ext cx="889000" cy="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116591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16762</xdr:rowOff>
    </xdr:from>
    <xdr:to>
      <xdr:col>71</xdr:col>
      <xdr:colOff>177800</xdr:colOff>
      <xdr:row>95</xdr:row>
      <xdr:rowOff>64001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304512"/>
          <a:ext cx="889000" cy="4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6813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167617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141184</xdr:rowOff>
    </xdr:from>
    <xdr:to>
      <xdr:col>85</xdr:col>
      <xdr:colOff>177800</xdr:colOff>
      <xdr:row>95</xdr:row>
      <xdr:rowOff>71334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25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164061</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10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157790</xdr:rowOff>
    </xdr:from>
    <xdr:to>
      <xdr:col>81</xdr:col>
      <xdr:colOff>101600</xdr:colOff>
      <xdr:row>95</xdr:row>
      <xdr:rowOff>87940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27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104467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04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17413</xdr:rowOff>
    </xdr:from>
    <xdr:to>
      <xdr:col>76</xdr:col>
      <xdr:colOff>165100</xdr:colOff>
      <xdr:row>95</xdr:row>
      <xdr:rowOff>119013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3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135540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08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13201</xdr:rowOff>
    </xdr:from>
    <xdr:to>
      <xdr:col>72</xdr:col>
      <xdr:colOff>38100</xdr:colOff>
      <xdr:row>95</xdr:row>
      <xdr:rowOff>114801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30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131328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07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137412</xdr:rowOff>
    </xdr:from>
    <xdr:to>
      <xdr:col>67</xdr:col>
      <xdr:colOff>101600</xdr:colOff>
      <xdr:row>95</xdr:row>
      <xdr:rowOff>67562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25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84089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02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総務費は、令和４年度以降は類似団体平均より高い値で推移している。令和５年度においては市役所新庁舎整備事業の増などがあったものの、自治体マイナポイント事業の皆減などにより前年度に比べ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％）の増とほぼ横ばいであった。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民生費は、類似団体平均より低い値で推移しているが、令和５年度においては、認定こども園等施設型給付費、電力・ガス・食料品等価格高騰重点支援給付金の増などにより、前年度に比べ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6,754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衛生費は、類似団体平均より高い値で推移しているが、令和５年度においては、新病院建設事業に係る病院事業会計繰出金、新型コロナウイルスワクチン接種事業などの減により、前年度に比べ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9,526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％）の減となった。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農林水産業費は、類似団体平均より低い値で推移しているが、令和５年度においては、橋りょう点検事業の増などにより、前年度に比べ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874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土木費は、類似団体平均より高い値で推移していたが、令和５年度は新病院入口交差点改良事業、ふじのくにフロンティア推進区域整備事業の減などにより、前年度に比べ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％）の減となり、類似団体平均を下回った。</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教育費は、令和４年度に引き続き類似団体平均より高い値で推移している。令和５年度においては、小学校改築事業、文化施設改修事業の増などにより、前年度に比べ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9,278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％）の増となった。</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静岡県島田市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標準財政規模について、令和５年度においては、臨時財政対策債発行可能額が減となった一方、標準税収入額及び普通交付税等の増がこれを上回り、前年度に比べ増加している。</a:t>
          </a:r>
        </a:p>
        <a:p>
          <a:r>
            <a:rPr kumimoji="1" lang="ja-JP" altLang="en-US" sz="1400">
              <a:solidFill>
                <a:sysClr val="windowText" lastClr="000000"/>
              </a:solidFill>
              <a:latin typeface="ＭＳ ゴシック" pitchFamily="49" charset="-128"/>
              <a:ea typeface="ＭＳ ゴシック" pitchFamily="49" charset="-128"/>
            </a:rPr>
            <a:t>　財政調整基金は、平成</a:t>
          </a:r>
          <a:r>
            <a:rPr kumimoji="1" lang="en-US" altLang="ja-JP" sz="1400">
              <a:solidFill>
                <a:sysClr val="windowText" lastClr="000000"/>
              </a:solidFill>
              <a:latin typeface="ＭＳ ゴシック" pitchFamily="49" charset="-128"/>
              <a:ea typeface="ＭＳ ゴシック" pitchFamily="49" charset="-128"/>
            </a:rPr>
            <a:t>27</a:t>
          </a:r>
          <a:r>
            <a:rPr kumimoji="1" lang="ja-JP" altLang="en-US" sz="1400">
              <a:solidFill>
                <a:sysClr val="windowText" lastClr="000000"/>
              </a:solidFill>
              <a:latin typeface="ＭＳ ゴシック" pitchFamily="49" charset="-128"/>
              <a:ea typeface="ＭＳ ゴシック" pitchFamily="49" charset="-128"/>
            </a:rPr>
            <a:t>年度から新規積立を行っていないが、その代わりに、令和５年度は公共施設及び学校施設の整備に向けて、その他特定目的基金への新規積立を行っている。</a:t>
          </a:r>
        </a:p>
        <a:p>
          <a:r>
            <a:rPr kumimoji="1" lang="ja-JP" altLang="en-US" sz="1400">
              <a:solidFill>
                <a:sysClr val="windowText" lastClr="000000"/>
              </a:solidFill>
              <a:latin typeface="ＭＳ ゴシック" pitchFamily="49" charset="-128"/>
              <a:ea typeface="ＭＳ ゴシック" pitchFamily="49" charset="-128"/>
            </a:rPr>
            <a:t>　実質収支額は、経費削減に努めることにより、継続的に黒字を確保している。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静岡県島田市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pitchFamily="49" charset="-128"/>
              <a:ea typeface="ＭＳ ゴシック" pitchFamily="49" charset="-128"/>
            </a:rPr>
            <a:t>　標準財政規模について、令和５年度は、臨時財政対策債発行可能額が減となった一方、標準税収入額及び普通交付税等の増がこれを上回り、前年度に比べ増加している。</a:t>
          </a:r>
        </a:p>
        <a:p>
          <a:r>
            <a:rPr kumimoji="1" lang="ja-JP" altLang="en-US" sz="1300">
              <a:solidFill>
                <a:sysClr val="windowText" lastClr="000000"/>
              </a:solidFill>
              <a:latin typeface="ＭＳ ゴシック" pitchFamily="49" charset="-128"/>
              <a:ea typeface="ＭＳ ゴシック" pitchFamily="49" charset="-128"/>
            </a:rPr>
            <a:t>　連結実質赤字比率は、過去５年間とも黒字決算であり、また、各会計いずれも黒字決算となっている。今後も健全な財政運営に努めていく。</a:t>
          </a:r>
        </a:p>
        <a:p>
          <a:r>
            <a:rPr kumimoji="1" lang="ja-JP" altLang="en-US" sz="1300">
              <a:solidFill>
                <a:sysClr val="windowText" lastClr="000000"/>
              </a:solidFill>
              <a:latin typeface="ＭＳ ゴシック" pitchFamily="49" charset="-128"/>
              <a:ea typeface="ＭＳ ゴシック" pitchFamily="49" charset="-128"/>
            </a:rPr>
            <a:t>　一般会計について、令和５年度は歳入が減少した一方、歳出は増加したため、実質収支額が減少している。</a:t>
          </a:r>
        </a:p>
        <a:p>
          <a:r>
            <a:rPr kumimoji="1" lang="ja-JP" altLang="en-US" sz="1300">
              <a:solidFill>
                <a:sysClr val="windowText" lastClr="000000"/>
              </a:solidFill>
              <a:latin typeface="ＭＳ ゴシック" pitchFamily="49" charset="-128"/>
              <a:ea typeface="ＭＳ ゴシック" pitchFamily="49" charset="-128"/>
            </a:rPr>
            <a:t>　病院事業会計について、令和５年度は、流動資産が大きく減少したため、前年度に比べ資金剰余金が減少している。</a:t>
          </a:r>
        </a:p>
        <a:p>
          <a:r>
            <a:rPr kumimoji="1" lang="ja-JP" altLang="en-US" sz="1300">
              <a:solidFill>
                <a:sysClr val="windowText" lastClr="000000"/>
              </a:solidFill>
              <a:latin typeface="ＭＳ ゴシック" pitchFamily="49" charset="-128"/>
              <a:ea typeface="ＭＳ ゴシック" pitchFamily="49" charset="-128"/>
            </a:rPr>
            <a:t>　水道事業会計について、令和５年度は流動資産のうち現金及び預金が増加したことなどにより、前年度に比べ資金剰余金が増加している。</a:t>
          </a:r>
        </a:p>
        <a:p>
          <a:r>
            <a:rPr kumimoji="1" lang="ja-JP" altLang="en-US" sz="1300">
              <a:solidFill>
                <a:sysClr val="windowText" lastClr="000000"/>
              </a:solidFill>
              <a:latin typeface="ＭＳ ゴシック" pitchFamily="49" charset="-128"/>
              <a:ea typeface="ＭＳ ゴシック" pitchFamily="49" charset="-128"/>
            </a:rPr>
            <a:t>　公共下水道事業会計について、令和５年度は流動資産のうち現金及び預金が増加したことなどにより、前年度に比べ資金剰余金が増加している。</a:t>
          </a:r>
        </a:p>
        <a:p>
          <a:r>
            <a:rPr kumimoji="1" lang="ja-JP" altLang="en-US" sz="1300">
              <a:solidFill>
                <a:sysClr val="windowText" lastClr="000000"/>
              </a:solidFill>
              <a:latin typeface="ＭＳ ゴシック" pitchFamily="49" charset="-128"/>
              <a:ea typeface="ＭＳ ゴシック" pitchFamily="49" charset="-128"/>
            </a:rPr>
            <a:t>　国民健康保険事業特別会計について、令和５年度は歳入及び歳出ともに減少したが、県支出金等の歳入が大きく減少したため、前年度に比べ実質収支額が減少している。</a:t>
          </a:r>
        </a:p>
        <a:p>
          <a:r>
            <a:rPr kumimoji="1" lang="ja-JP" altLang="en-US" sz="1300">
              <a:solidFill>
                <a:sysClr val="windowText" lastClr="000000"/>
              </a:solidFill>
              <a:latin typeface="ＭＳ ゴシック" pitchFamily="49" charset="-128"/>
              <a:ea typeface="ＭＳ ゴシック" pitchFamily="49" charset="-128"/>
            </a:rPr>
            <a:t>　休日急患診療事業特別会計について、令和５年度は受診者数の増加などにより歳入が増加したため、前年度に比べ実質収支額が増加している。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静岡県島田市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元利償還金等</a:t>
          </a:r>
          <a:r>
            <a:rPr kumimoji="1" lang="en-US" altLang="ja-JP" sz="1400">
              <a:solidFill>
                <a:sysClr val="windowText" lastClr="000000"/>
              </a:solidFill>
              <a:latin typeface="ＭＳ ゴシック" pitchFamily="49" charset="-128"/>
              <a:ea typeface="ＭＳ ゴシック" pitchFamily="49" charset="-128"/>
            </a:rPr>
            <a:t>(A)</a:t>
          </a:r>
          <a:r>
            <a:rPr kumimoji="1" lang="ja-JP" altLang="en-US" sz="1400">
              <a:solidFill>
                <a:sysClr val="windowText" lastClr="000000"/>
              </a:solidFill>
              <a:latin typeface="ＭＳ ゴシック" pitchFamily="49" charset="-128"/>
              <a:ea typeface="ＭＳ ゴシック" pitchFamily="49" charset="-128"/>
            </a:rPr>
            <a:t>について、令和５年度は</a:t>
          </a:r>
          <a:r>
            <a:rPr kumimoji="1" lang="ja-JP" altLang="en-US" sz="1400">
              <a:solidFill>
                <a:srgbClr val="FF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令和３年度に借り入れた臨時財政対策債等の元金償還が開始したことなどにより、前年度に比べ増加している。</a:t>
          </a:r>
        </a:p>
        <a:p>
          <a:r>
            <a:rPr kumimoji="1" lang="ja-JP" altLang="en-US" sz="1400">
              <a:solidFill>
                <a:sysClr val="windowText" lastClr="000000"/>
              </a:solidFill>
              <a:latin typeface="ＭＳ ゴシック" pitchFamily="49" charset="-128"/>
              <a:ea typeface="ＭＳ ゴシック" pitchFamily="49" charset="-128"/>
            </a:rPr>
            <a:t>　算入公債費等</a:t>
          </a:r>
          <a:r>
            <a:rPr kumimoji="1" lang="en-US" altLang="ja-JP" sz="1400">
              <a:solidFill>
                <a:sysClr val="windowText" lastClr="000000"/>
              </a:solidFill>
              <a:latin typeface="ＭＳ ゴシック" pitchFamily="49" charset="-128"/>
              <a:ea typeface="ＭＳ ゴシック" pitchFamily="49" charset="-128"/>
            </a:rPr>
            <a:t>(B)</a:t>
          </a:r>
          <a:r>
            <a:rPr kumimoji="1" lang="ja-JP" altLang="en-US" sz="1400">
              <a:solidFill>
                <a:sysClr val="windowText" lastClr="000000"/>
              </a:solidFill>
              <a:latin typeface="ＭＳ ゴシック" pitchFamily="49" charset="-128"/>
              <a:ea typeface="ＭＳ ゴシック" pitchFamily="49" charset="-128"/>
            </a:rPr>
            <a:t>については、算入率の有利な市債を中心に借り入れており、高い値で推移している。令和５年度は、密度補正に算入された公債費の増などにより、前年度に比べ増加している。</a:t>
          </a:r>
        </a:p>
        <a:p>
          <a:r>
            <a:rPr kumimoji="1" lang="ja-JP" altLang="en-US" sz="1400">
              <a:solidFill>
                <a:srgbClr val="FF0000"/>
              </a:solidFill>
              <a:latin typeface="ＭＳ ゴシック" pitchFamily="49" charset="-128"/>
              <a:ea typeface="ＭＳ ゴシック" pitchFamily="49" charset="-128"/>
            </a:rPr>
            <a:t>　</a:t>
          </a:r>
          <a:r>
            <a:rPr kumimoji="1" lang="en-US" altLang="ja-JP" sz="1400">
              <a:solidFill>
                <a:sysClr val="windowText" lastClr="000000"/>
              </a:solidFill>
              <a:latin typeface="ＭＳ ゴシック" pitchFamily="49" charset="-128"/>
              <a:ea typeface="ＭＳ ゴシック" pitchFamily="49" charset="-128"/>
            </a:rPr>
            <a:t>(A)(B)</a:t>
          </a:r>
          <a:r>
            <a:rPr kumimoji="1" lang="ja-JP" altLang="en-US" sz="1400">
              <a:solidFill>
                <a:sysClr val="windowText" lastClr="000000"/>
              </a:solidFill>
              <a:latin typeface="ＭＳ ゴシック" pitchFamily="49" charset="-128"/>
              <a:ea typeface="ＭＳ ゴシック" pitchFamily="49" charset="-128"/>
            </a:rPr>
            <a:t>ともに増加したが、</a:t>
          </a:r>
          <a:r>
            <a:rPr kumimoji="1" lang="en-US" altLang="ja-JP" sz="1400">
              <a:solidFill>
                <a:sysClr val="windowText" lastClr="000000"/>
              </a:solidFill>
              <a:latin typeface="ＭＳ ゴシック" pitchFamily="49" charset="-128"/>
              <a:ea typeface="ＭＳ ゴシック" pitchFamily="49" charset="-128"/>
            </a:rPr>
            <a:t>(B)</a:t>
          </a:r>
          <a:r>
            <a:rPr kumimoji="1" lang="ja-JP" altLang="en-US" sz="1400">
              <a:solidFill>
                <a:sysClr val="windowText" lastClr="000000"/>
              </a:solidFill>
              <a:latin typeface="ＭＳ ゴシック" pitchFamily="49" charset="-128"/>
              <a:ea typeface="ＭＳ ゴシック" pitchFamily="49" charset="-128"/>
            </a:rPr>
            <a:t>の増加が</a:t>
          </a:r>
          <a:r>
            <a:rPr kumimoji="1" lang="en-US" altLang="ja-JP" sz="1400">
              <a:solidFill>
                <a:sysClr val="windowText" lastClr="000000"/>
              </a:solidFill>
              <a:latin typeface="ＭＳ ゴシック" pitchFamily="49" charset="-128"/>
              <a:ea typeface="ＭＳ ゴシック" pitchFamily="49" charset="-128"/>
            </a:rPr>
            <a:t>(A)</a:t>
          </a:r>
          <a:r>
            <a:rPr kumimoji="1" lang="ja-JP" altLang="en-US" sz="1400">
              <a:solidFill>
                <a:sysClr val="windowText" lastClr="000000"/>
              </a:solidFill>
              <a:latin typeface="ＭＳ ゴシック" pitchFamily="49" charset="-128"/>
              <a:ea typeface="ＭＳ ゴシック" pitchFamily="49" charset="-128"/>
            </a:rPr>
            <a:t>の増加を上回ったため、実質公債費比率の分子は、前年度に比べ減少している。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満期一括償還地方債の借入れを行っていない。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静岡県島田市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将来負担額</a:t>
          </a:r>
          <a:r>
            <a:rPr kumimoji="1" lang="en-US" altLang="ja-JP" sz="1400">
              <a:solidFill>
                <a:sysClr val="windowText" lastClr="000000"/>
              </a:solidFill>
              <a:latin typeface="ＭＳ ゴシック" pitchFamily="49" charset="-128"/>
              <a:ea typeface="ＭＳ ゴシック" pitchFamily="49" charset="-128"/>
            </a:rPr>
            <a:t>(A)</a:t>
          </a:r>
          <a:r>
            <a:rPr kumimoji="1" lang="ja-JP" altLang="en-US" sz="1400">
              <a:solidFill>
                <a:sysClr val="windowText" lastClr="000000"/>
              </a:solidFill>
              <a:latin typeface="ＭＳ ゴシック" pitchFamily="49" charset="-128"/>
              <a:ea typeface="ＭＳ ゴシック" pitchFamily="49" charset="-128"/>
            </a:rPr>
            <a:t>について、令和５年度は前年度に比べ増加した。これは、公営企業債等繰入見込額及び債務負担行為に基づく支出予定額の減があったが、地方債の現在高及び退職手当負担見込額が増加したためである。</a:t>
          </a:r>
        </a:p>
        <a:p>
          <a:r>
            <a:rPr kumimoji="1" lang="ja-JP" altLang="en-US" sz="1400">
              <a:solidFill>
                <a:sysClr val="windowText" lastClr="000000"/>
              </a:solidFill>
              <a:latin typeface="ＭＳ ゴシック" pitchFamily="49" charset="-128"/>
              <a:ea typeface="ＭＳ ゴシック" pitchFamily="49" charset="-128"/>
            </a:rPr>
            <a:t>　充当可能財源等</a:t>
          </a:r>
          <a:r>
            <a:rPr kumimoji="1" lang="en-US" altLang="ja-JP" sz="1400">
              <a:solidFill>
                <a:sysClr val="windowText" lastClr="000000"/>
              </a:solidFill>
              <a:latin typeface="ＭＳ ゴシック" pitchFamily="49" charset="-128"/>
              <a:ea typeface="ＭＳ ゴシック" pitchFamily="49" charset="-128"/>
            </a:rPr>
            <a:t>(B)</a:t>
          </a:r>
          <a:r>
            <a:rPr kumimoji="1" lang="ja-JP" altLang="en-US" sz="1400">
              <a:solidFill>
                <a:sysClr val="windowText" lastClr="000000"/>
              </a:solidFill>
              <a:latin typeface="ＭＳ ゴシック" pitchFamily="49" charset="-128"/>
              <a:ea typeface="ＭＳ ゴシック" pitchFamily="49" charset="-128"/>
            </a:rPr>
            <a:t>については、令和５年度は前年度に比べ減少した。これは、合併推進事業債償還費などの基準財政需要額算入見込額が増加したものの、充当可能基金及び充当可能特定歳入は減少したためである。</a:t>
          </a:r>
        </a:p>
        <a:p>
          <a:r>
            <a:rPr kumimoji="1" lang="ja-JP" altLang="en-US" sz="1400">
              <a:solidFill>
                <a:sysClr val="windowText" lastClr="000000"/>
              </a:solidFill>
              <a:latin typeface="ＭＳ ゴシック" pitchFamily="49" charset="-128"/>
              <a:ea typeface="ＭＳ ゴシック" pitchFamily="49" charset="-128"/>
            </a:rPr>
            <a:t>　将来負担比率の分子については、令和５年度は</a:t>
          </a:r>
          <a:r>
            <a:rPr kumimoji="1" lang="en-US" altLang="ja-JP" sz="1400">
              <a:solidFill>
                <a:sysClr val="windowText" lastClr="000000"/>
              </a:solidFill>
              <a:latin typeface="ＭＳ ゴシック" pitchFamily="49" charset="-128"/>
              <a:ea typeface="ＭＳ ゴシック" pitchFamily="49" charset="-128"/>
            </a:rPr>
            <a:t>(A)</a:t>
          </a:r>
          <a:r>
            <a:rPr kumimoji="1" lang="ja-JP" altLang="en-US" sz="1400">
              <a:solidFill>
                <a:sysClr val="windowText" lastClr="000000"/>
              </a:solidFill>
              <a:latin typeface="ＭＳ ゴシック" pitchFamily="49" charset="-128"/>
              <a:ea typeface="ＭＳ ゴシック" pitchFamily="49" charset="-128"/>
            </a:rPr>
            <a:t>が増加し、</a:t>
          </a:r>
          <a:r>
            <a:rPr kumimoji="1" lang="en-US" altLang="ja-JP" sz="1400">
              <a:solidFill>
                <a:sysClr val="windowText" lastClr="000000"/>
              </a:solidFill>
              <a:latin typeface="ＭＳ ゴシック" pitchFamily="49" charset="-128"/>
              <a:ea typeface="ＭＳ ゴシック" pitchFamily="49" charset="-128"/>
            </a:rPr>
            <a:t>(B)</a:t>
          </a:r>
          <a:r>
            <a:rPr kumimoji="1" lang="ja-JP" altLang="en-US" sz="1400">
              <a:solidFill>
                <a:sysClr val="windowText" lastClr="000000"/>
              </a:solidFill>
              <a:latin typeface="ＭＳ ゴシック" pitchFamily="49" charset="-128"/>
              <a:ea typeface="ＭＳ ゴシック" pitchFamily="49" charset="-128"/>
            </a:rPr>
            <a:t>が減少したため、増となった。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静岡県島田市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「公共施設整備基金」「職員退職手当基金」「学校施設整備基金」などに合計</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万円を積み立てた一方、市役所新庁舎整備事業及び新庁舎情報ネットワーク整備事業などのために「公共施設整備基金」を８億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9,720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万円、小学校改築事業等のために「学校施設整備基金」を２億円など合計</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889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万円を取り崩したことにより、基金全体としては、前年度に比べ４億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8,359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基金の使途の明確化を図るため、決算剰余金は個々の特定目的基金に積み立てていくことを予定している。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・地域振興基金：地域振興に係る施策の推進</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・職員退職手当基金：退職手当の財源</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・公共施設整備基金：公共施設の整備</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・学校施設整備基金：市立小学校及び中学校並びに学校給食センターの施設整備</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・ふるさと応援基金：本市の振興に係る施策の推進</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・公共施設整備基金：今後、想定される公共施設の整備に備えて２億円を積み立てた一方で、市役所新庁舎整備事業及び新庁舎情報ネットワーク整備事業などの財源として、８億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9,720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万円を取り崩したことによる減</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・職員退職手当基金：今後、想定される定年退職者数の増に備えて２億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2,623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万円を積み立てたことによる増</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・木でつくる未来基金：市役所新庁舎整備事業のうち木質化に資する事業分の財源として、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5,740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万円を取り崩したことによる減</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・ふるさと応援基金：電算機器維持経費や放課後児童クラブ運営事業など寄附者が希望する事業の財源として１億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1,640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万円を取り崩した一方で、ふるさと寄附金を１億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8,362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万円積み立てたことによる増</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・地域振興基金：新市建設計画に位置付けた事業の財源として活用する。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・公共施設整備基金：公共施設の更新等に備えるため、決算剰余金を優先的に積み立てる。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・職員退職手当基金：定年延長による職員退職者数の変動により退職手当が増嵩する場合など、年度間の負担平準化のため計画的に活用する。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利子を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万円積み立てた一方、取り崩しを行わなかったため、前年度に比べ</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経済事情の著しい変動、大規模災害等の不測の事態にも対応できるように、財政調整基金及び減債基金により、１年度に必要な一般財源の１か月分に相当する金額以上を確保していく。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普通交付税追加交付にて措置された臨時財政対策債償還基金費分として新規に１億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万円、利子を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715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万円積み立てた一方、１億円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6,800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万円を取り崩したため、前年度に比べ</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4,079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万円の減となった。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経済事情の著しい変動、大規模災害等の不測の事態にも対応できるように、財政調整基金及び減債基金により、１年度に必要な一般財源の１か月分に相当する金額以上を確保していく。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また、経済事情の変動等により財源が不足する場合や市債の償還額が他の年度に比べ多額となる場合、年度間の負担平準化のため計画的に活用する。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47457280</v>
      </c>
      <c r="BO4" s="358"/>
      <c r="BP4" s="358"/>
      <c r="BQ4" s="358"/>
      <c r="BR4" s="358"/>
      <c r="BS4" s="358"/>
      <c r="BT4" s="358"/>
      <c r="BU4" s="359"/>
      <c r="BV4" s="357">
        <v>47625138</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4.5</v>
      </c>
      <c r="CU4" s="364"/>
      <c r="CV4" s="364"/>
      <c r="CW4" s="364"/>
      <c r="CX4" s="364"/>
      <c r="CY4" s="364"/>
      <c r="CZ4" s="364"/>
      <c r="DA4" s="365"/>
      <c r="DB4" s="363">
        <v>5.7</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46134280</v>
      </c>
      <c r="BO5" s="395"/>
      <c r="BP5" s="395"/>
      <c r="BQ5" s="395"/>
      <c r="BR5" s="395"/>
      <c r="BS5" s="395"/>
      <c r="BT5" s="395"/>
      <c r="BU5" s="396"/>
      <c r="BV5" s="394">
        <v>45936883</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92.5</v>
      </c>
      <c r="CU5" s="392"/>
      <c r="CV5" s="392"/>
      <c r="CW5" s="392"/>
      <c r="CX5" s="392"/>
      <c r="CY5" s="392"/>
      <c r="CZ5" s="392"/>
      <c r="DA5" s="393"/>
      <c r="DB5" s="391">
        <v>93.3</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1323000</v>
      </c>
      <c r="BO6" s="395"/>
      <c r="BP6" s="395"/>
      <c r="BQ6" s="395"/>
      <c r="BR6" s="395"/>
      <c r="BS6" s="395"/>
      <c r="BT6" s="395"/>
      <c r="BU6" s="396"/>
      <c r="BV6" s="394">
        <v>1688255</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93.4</v>
      </c>
      <c r="CU6" s="432"/>
      <c r="CV6" s="432"/>
      <c r="CW6" s="432"/>
      <c r="CX6" s="432"/>
      <c r="CY6" s="432"/>
      <c r="CZ6" s="432"/>
      <c r="DA6" s="433"/>
      <c r="DB6" s="431">
        <v>95.4</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259670</v>
      </c>
      <c r="BO7" s="395"/>
      <c r="BP7" s="395"/>
      <c r="BQ7" s="395"/>
      <c r="BR7" s="395"/>
      <c r="BS7" s="395"/>
      <c r="BT7" s="395"/>
      <c r="BU7" s="396"/>
      <c r="BV7" s="394">
        <v>385162</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23409856</v>
      </c>
      <c r="CU7" s="395"/>
      <c r="CV7" s="395"/>
      <c r="CW7" s="395"/>
      <c r="CX7" s="395"/>
      <c r="CY7" s="395"/>
      <c r="CZ7" s="395"/>
      <c r="DA7" s="396"/>
      <c r="DB7" s="394">
        <v>22965825</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1063330</v>
      </c>
      <c r="BO8" s="395"/>
      <c r="BP8" s="395"/>
      <c r="BQ8" s="395"/>
      <c r="BR8" s="395"/>
      <c r="BS8" s="395"/>
      <c r="BT8" s="395"/>
      <c r="BU8" s="396"/>
      <c r="BV8" s="394">
        <v>1303093</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0.69</v>
      </c>
      <c r="CU8" s="435"/>
      <c r="CV8" s="435"/>
      <c r="CW8" s="435"/>
      <c r="CX8" s="435"/>
      <c r="CY8" s="435"/>
      <c r="CZ8" s="435"/>
      <c r="DA8" s="436"/>
      <c r="DB8" s="434">
        <v>0.71</v>
      </c>
      <c r="DC8" s="435"/>
      <c r="DD8" s="435"/>
      <c r="DE8" s="435"/>
      <c r="DF8" s="435"/>
      <c r="DG8" s="435"/>
      <c r="DH8" s="435"/>
      <c r="DI8" s="436"/>
    </row>
    <row r="9" spans="1:119" ht="18.75" customHeight="1" thickBot="1" x14ac:dyDescent="0.25">
      <c r="A9" s="175"/>
      <c r="B9" s="388" t="s">
        <v>106</v>
      </c>
      <c r="C9" s="389"/>
      <c r="D9" s="389"/>
      <c r="E9" s="389"/>
      <c r="F9" s="389"/>
      <c r="G9" s="389"/>
      <c r="H9" s="389"/>
      <c r="I9" s="389"/>
      <c r="J9" s="389"/>
      <c r="K9" s="437"/>
      <c r="L9" s="438" t="s">
        <v>107</v>
      </c>
      <c r="M9" s="439"/>
      <c r="N9" s="439"/>
      <c r="O9" s="439"/>
      <c r="P9" s="439"/>
      <c r="Q9" s="440"/>
      <c r="R9" s="441">
        <v>95719</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110</v>
      </c>
      <c r="AV9" s="427"/>
      <c r="AW9" s="427"/>
      <c r="AX9" s="427"/>
      <c r="AY9" s="428" t="s">
        <v>111</v>
      </c>
      <c r="AZ9" s="429"/>
      <c r="BA9" s="429"/>
      <c r="BB9" s="429"/>
      <c r="BC9" s="429"/>
      <c r="BD9" s="429"/>
      <c r="BE9" s="429"/>
      <c r="BF9" s="429"/>
      <c r="BG9" s="429"/>
      <c r="BH9" s="429"/>
      <c r="BI9" s="429"/>
      <c r="BJ9" s="429"/>
      <c r="BK9" s="429"/>
      <c r="BL9" s="429"/>
      <c r="BM9" s="430"/>
      <c r="BN9" s="394">
        <v>-239763</v>
      </c>
      <c r="BO9" s="395"/>
      <c r="BP9" s="395"/>
      <c r="BQ9" s="395"/>
      <c r="BR9" s="395"/>
      <c r="BS9" s="395"/>
      <c r="BT9" s="395"/>
      <c r="BU9" s="396"/>
      <c r="BV9" s="394">
        <v>-524200</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15.3</v>
      </c>
      <c r="CU9" s="392"/>
      <c r="CV9" s="392"/>
      <c r="CW9" s="392"/>
      <c r="CX9" s="392"/>
      <c r="CY9" s="392"/>
      <c r="CZ9" s="392"/>
      <c r="DA9" s="393"/>
      <c r="DB9" s="391">
        <v>15.1</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113</v>
      </c>
      <c r="M10" s="424"/>
      <c r="N10" s="424"/>
      <c r="O10" s="424"/>
      <c r="P10" s="424"/>
      <c r="Q10" s="425"/>
      <c r="R10" s="445">
        <v>98112</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90</v>
      </c>
      <c r="AV10" s="427"/>
      <c r="AW10" s="427"/>
      <c r="AX10" s="427"/>
      <c r="AY10" s="428" t="s">
        <v>115</v>
      </c>
      <c r="AZ10" s="429"/>
      <c r="BA10" s="429"/>
      <c r="BB10" s="429"/>
      <c r="BC10" s="429"/>
      <c r="BD10" s="429"/>
      <c r="BE10" s="429"/>
      <c r="BF10" s="429"/>
      <c r="BG10" s="429"/>
      <c r="BH10" s="429"/>
      <c r="BI10" s="429"/>
      <c r="BJ10" s="429"/>
      <c r="BK10" s="429"/>
      <c r="BL10" s="429"/>
      <c r="BM10" s="430"/>
      <c r="BN10" s="394">
        <v>407</v>
      </c>
      <c r="BO10" s="395"/>
      <c r="BP10" s="395"/>
      <c r="BQ10" s="395"/>
      <c r="BR10" s="395"/>
      <c r="BS10" s="395"/>
      <c r="BT10" s="395"/>
      <c r="BU10" s="396"/>
      <c r="BV10" s="394">
        <v>406</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110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95698</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90"/>
      <c r="M13" s="485" t="s">
        <v>130</v>
      </c>
      <c r="N13" s="486"/>
      <c r="O13" s="486"/>
      <c r="P13" s="486"/>
      <c r="Q13" s="487"/>
      <c r="R13" s="478">
        <v>93815</v>
      </c>
      <c r="S13" s="479"/>
      <c r="T13" s="479"/>
      <c r="U13" s="479"/>
      <c r="V13" s="480"/>
      <c r="W13" s="410" t="s">
        <v>131</v>
      </c>
      <c r="X13" s="411"/>
      <c r="Y13" s="411"/>
      <c r="Z13" s="411"/>
      <c r="AA13" s="411"/>
      <c r="AB13" s="401"/>
      <c r="AC13" s="445">
        <v>2758</v>
      </c>
      <c r="AD13" s="446"/>
      <c r="AE13" s="446"/>
      <c r="AF13" s="446"/>
      <c r="AG13" s="488"/>
      <c r="AH13" s="445">
        <v>3338</v>
      </c>
      <c r="AI13" s="446"/>
      <c r="AJ13" s="446"/>
      <c r="AK13" s="446"/>
      <c r="AL13" s="447"/>
      <c r="AM13" s="423" t="s">
        <v>132</v>
      </c>
      <c r="AN13" s="424"/>
      <c r="AO13" s="424"/>
      <c r="AP13" s="424"/>
      <c r="AQ13" s="424"/>
      <c r="AR13" s="424"/>
      <c r="AS13" s="424"/>
      <c r="AT13" s="425"/>
      <c r="AU13" s="426" t="s">
        <v>110</v>
      </c>
      <c r="AV13" s="427"/>
      <c r="AW13" s="427"/>
      <c r="AX13" s="427"/>
      <c r="AY13" s="428" t="s">
        <v>133</v>
      </c>
      <c r="AZ13" s="429"/>
      <c r="BA13" s="429"/>
      <c r="BB13" s="429"/>
      <c r="BC13" s="429"/>
      <c r="BD13" s="429"/>
      <c r="BE13" s="429"/>
      <c r="BF13" s="429"/>
      <c r="BG13" s="429"/>
      <c r="BH13" s="429"/>
      <c r="BI13" s="429"/>
      <c r="BJ13" s="429"/>
      <c r="BK13" s="429"/>
      <c r="BL13" s="429"/>
      <c r="BM13" s="430"/>
      <c r="BN13" s="394">
        <v>-239356</v>
      </c>
      <c r="BO13" s="395"/>
      <c r="BP13" s="395"/>
      <c r="BQ13" s="395"/>
      <c r="BR13" s="395"/>
      <c r="BS13" s="395"/>
      <c r="BT13" s="395"/>
      <c r="BU13" s="396"/>
      <c r="BV13" s="394">
        <v>-523794</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5.7</v>
      </c>
      <c r="CU13" s="392"/>
      <c r="CV13" s="392"/>
      <c r="CW13" s="392"/>
      <c r="CX13" s="392"/>
      <c r="CY13" s="392"/>
      <c r="CZ13" s="392"/>
      <c r="DA13" s="393"/>
      <c r="DB13" s="391">
        <v>5.8</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96496</v>
      </c>
      <c r="S14" s="479"/>
      <c r="T14" s="479"/>
      <c r="U14" s="479"/>
      <c r="V14" s="480"/>
      <c r="W14" s="384"/>
      <c r="X14" s="385"/>
      <c r="Y14" s="385"/>
      <c r="Z14" s="385"/>
      <c r="AA14" s="385"/>
      <c r="AB14" s="374"/>
      <c r="AC14" s="481">
        <v>5.6</v>
      </c>
      <c r="AD14" s="482"/>
      <c r="AE14" s="482"/>
      <c r="AF14" s="482"/>
      <c r="AG14" s="483"/>
      <c r="AH14" s="481">
        <v>6.6</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9.3000000000000007</v>
      </c>
      <c r="CU14" s="493"/>
      <c r="CV14" s="493"/>
      <c r="CW14" s="493"/>
      <c r="CX14" s="493"/>
      <c r="CY14" s="493"/>
      <c r="CZ14" s="493"/>
      <c r="DA14" s="494"/>
      <c r="DB14" s="492">
        <v>5.9</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90"/>
      <c r="M15" s="485" t="s">
        <v>130</v>
      </c>
      <c r="N15" s="486"/>
      <c r="O15" s="486"/>
      <c r="P15" s="486"/>
      <c r="Q15" s="487"/>
      <c r="R15" s="478">
        <v>94797</v>
      </c>
      <c r="S15" s="479"/>
      <c r="T15" s="479"/>
      <c r="U15" s="479"/>
      <c r="V15" s="480"/>
      <c r="W15" s="410" t="s">
        <v>137</v>
      </c>
      <c r="X15" s="411"/>
      <c r="Y15" s="411"/>
      <c r="Z15" s="411"/>
      <c r="AA15" s="411"/>
      <c r="AB15" s="401"/>
      <c r="AC15" s="445">
        <v>18205</v>
      </c>
      <c r="AD15" s="446"/>
      <c r="AE15" s="446"/>
      <c r="AF15" s="446"/>
      <c r="AG15" s="488"/>
      <c r="AH15" s="445">
        <v>18589</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13354097</v>
      </c>
      <c r="BO15" s="358"/>
      <c r="BP15" s="358"/>
      <c r="BQ15" s="358"/>
      <c r="BR15" s="358"/>
      <c r="BS15" s="358"/>
      <c r="BT15" s="358"/>
      <c r="BU15" s="359"/>
      <c r="BV15" s="357">
        <v>13161599</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36.9</v>
      </c>
      <c r="AD16" s="482"/>
      <c r="AE16" s="482"/>
      <c r="AF16" s="482"/>
      <c r="AG16" s="483"/>
      <c r="AH16" s="481">
        <v>36.700000000000003</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19687058</v>
      </c>
      <c r="BO16" s="395"/>
      <c r="BP16" s="395"/>
      <c r="BQ16" s="395"/>
      <c r="BR16" s="395"/>
      <c r="BS16" s="395"/>
      <c r="BT16" s="395"/>
      <c r="BU16" s="396"/>
      <c r="BV16" s="394">
        <v>18993691</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28418</v>
      </c>
      <c r="AD17" s="446"/>
      <c r="AE17" s="446"/>
      <c r="AF17" s="446"/>
      <c r="AG17" s="488"/>
      <c r="AH17" s="445">
        <v>28705</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16852474</v>
      </c>
      <c r="BO17" s="395"/>
      <c r="BP17" s="395"/>
      <c r="BQ17" s="395"/>
      <c r="BR17" s="395"/>
      <c r="BS17" s="395"/>
      <c r="BT17" s="395"/>
      <c r="BU17" s="396"/>
      <c r="BV17" s="394">
        <v>16606077</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315.7</v>
      </c>
      <c r="M18" s="518"/>
      <c r="N18" s="518"/>
      <c r="O18" s="518"/>
      <c r="P18" s="518"/>
      <c r="Q18" s="518"/>
      <c r="R18" s="519"/>
      <c r="S18" s="519"/>
      <c r="T18" s="519"/>
      <c r="U18" s="519"/>
      <c r="V18" s="520"/>
      <c r="W18" s="412"/>
      <c r="X18" s="413"/>
      <c r="Y18" s="413"/>
      <c r="Z18" s="413"/>
      <c r="AA18" s="413"/>
      <c r="AB18" s="404"/>
      <c r="AC18" s="521">
        <v>57.5</v>
      </c>
      <c r="AD18" s="522"/>
      <c r="AE18" s="522"/>
      <c r="AF18" s="522"/>
      <c r="AG18" s="523"/>
      <c r="AH18" s="521">
        <v>56.7</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21959904</v>
      </c>
      <c r="BO18" s="395"/>
      <c r="BP18" s="395"/>
      <c r="BQ18" s="395"/>
      <c r="BR18" s="395"/>
      <c r="BS18" s="395"/>
      <c r="BT18" s="395"/>
      <c r="BU18" s="396"/>
      <c r="BV18" s="394">
        <v>21760170</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303</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29208252</v>
      </c>
      <c r="BO19" s="395"/>
      <c r="BP19" s="395"/>
      <c r="BQ19" s="395"/>
      <c r="BR19" s="395"/>
      <c r="BS19" s="395"/>
      <c r="BT19" s="395"/>
      <c r="BU19" s="396"/>
      <c r="BV19" s="394">
        <v>29194312</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35395</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43558317</v>
      </c>
      <c r="BO22" s="358"/>
      <c r="BP22" s="358"/>
      <c r="BQ22" s="358"/>
      <c r="BR22" s="358"/>
      <c r="BS22" s="358"/>
      <c r="BT22" s="358"/>
      <c r="BU22" s="359"/>
      <c r="BV22" s="357">
        <v>43098360</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38944824</v>
      </c>
      <c r="BO23" s="395"/>
      <c r="BP23" s="395"/>
      <c r="BQ23" s="395"/>
      <c r="BR23" s="395"/>
      <c r="BS23" s="395"/>
      <c r="BT23" s="395"/>
      <c r="BU23" s="396"/>
      <c r="BV23" s="394">
        <v>37999003</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8700</v>
      </c>
      <c r="R24" s="446"/>
      <c r="S24" s="446"/>
      <c r="T24" s="446"/>
      <c r="U24" s="446"/>
      <c r="V24" s="488"/>
      <c r="W24" s="540"/>
      <c r="X24" s="541"/>
      <c r="Y24" s="542"/>
      <c r="Z24" s="444" t="s">
        <v>162</v>
      </c>
      <c r="AA24" s="424"/>
      <c r="AB24" s="424"/>
      <c r="AC24" s="424"/>
      <c r="AD24" s="424"/>
      <c r="AE24" s="424"/>
      <c r="AF24" s="424"/>
      <c r="AG24" s="425"/>
      <c r="AH24" s="445">
        <v>608</v>
      </c>
      <c r="AI24" s="446"/>
      <c r="AJ24" s="446"/>
      <c r="AK24" s="446"/>
      <c r="AL24" s="488"/>
      <c r="AM24" s="445">
        <v>1910944</v>
      </c>
      <c r="AN24" s="446"/>
      <c r="AO24" s="446"/>
      <c r="AP24" s="446"/>
      <c r="AQ24" s="446"/>
      <c r="AR24" s="488"/>
      <c r="AS24" s="445">
        <v>3143</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27555374</v>
      </c>
      <c r="BO24" s="395"/>
      <c r="BP24" s="395"/>
      <c r="BQ24" s="395"/>
      <c r="BR24" s="395"/>
      <c r="BS24" s="395"/>
      <c r="BT24" s="395"/>
      <c r="BU24" s="396"/>
      <c r="BV24" s="394">
        <v>25594917</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2</v>
      </c>
      <c r="M25" s="446"/>
      <c r="N25" s="446"/>
      <c r="O25" s="446"/>
      <c r="P25" s="488"/>
      <c r="Q25" s="445">
        <v>7120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11352214</v>
      </c>
      <c r="BO25" s="358"/>
      <c r="BP25" s="358"/>
      <c r="BQ25" s="358"/>
      <c r="BR25" s="358"/>
      <c r="BS25" s="358"/>
      <c r="BT25" s="358"/>
      <c r="BU25" s="359"/>
      <c r="BV25" s="357">
        <v>14693246</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6520</v>
      </c>
      <c r="R26" s="446"/>
      <c r="S26" s="446"/>
      <c r="T26" s="446"/>
      <c r="U26" s="446"/>
      <c r="V26" s="488"/>
      <c r="W26" s="540"/>
      <c r="X26" s="541"/>
      <c r="Y26" s="542"/>
      <c r="Z26" s="444" t="s">
        <v>168</v>
      </c>
      <c r="AA26" s="546"/>
      <c r="AB26" s="546"/>
      <c r="AC26" s="546"/>
      <c r="AD26" s="546"/>
      <c r="AE26" s="546"/>
      <c r="AF26" s="546"/>
      <c r="AG26" s="547"/>
      <c r="AH26" s="445">
        <v>58</v>
      </c>
      <c r="AI26" s="446"/>
      <c r="AJ26" s="446"/>
      <c r="AK26" s="446"/>
      <c r="AL26" s="488"/>
      <c r="AM26" s="445">
        <v>192096</v>
      </c>
      <c r="AN26" s="446"/>
      <c r="AO26" s="446"/>
      <c r="AP26" s="446"/>
      <c r="AQ26" s="446"/>
      <c r="AR26" s="488"/>
      <c r="AS26" s="445">
        <v>3312</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170</v>
      </c>
      <c r="F27" s="424"/>
      <c r="G27" s="424"/>
      <c r="H27" s="424"/>
      <c r="I27" s="424"/>
      <c r="J27" s="424"/>
      <c r="K27" s="425"/>
      <c r="L27" s="445">
        <v>1</v>
      </c>
      <c r="M27" s="446"/>
      <c r="N27" s="446"/>
      <c r="O27" s="446"/>
      <c r="P27" s="488"/>
      <c r="Q27" s="445">
        <v>4350</v>
      </c>
      <c r="R27" s="446"/>
      <c r="S27" s="446"/>
      <c r="T27" s="446"/>
      <c r="U27" s="446"/>
      <c r="V27" s="488"/>
      <c r="W27" s="540"/>
      <c r="X27" s="541"/>
      <c r="Y27" s="542"/>
      <c r="Z27" s="444" t="s">
        <v>171</v>
      </c>
      <c r="AA27" s="424"/>
      <c r="AB27" s="424"/>
      <c r="AC27" s="424"/>
      <c r="AD27" s="424"/>
      <c r="AE27" s="424"/>
      <c r="AF27" s="424"/>
      <c r="AG27" s="425"/>
      <c r="AH27" s="445">
        <v>18</v>
      </c>
      <c r="AI27" s="446"/>
      <c r="AJ27" s="446"/>
      <c r="AK27" s="446"/>
      <c r="AL27" s="488"/>
      <c r="AM27" s="445">
        <v>71406</v>
      </c>
      <c r="AN27" s="446"/>
      <c r="AO27" s="446"/>
      <c r="AP27" s="446"/>
      <c r="AQ27" s="446"/>
      <c r="AR27" s="488"/>
      <c r="AS27" s="445">
        <v>3967</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1216045</v>
      </c>
      <c r="BO27" s="514"/>
      <c r="BP27" s="514"/>
      <c r="BQ27" s="514"/>
      <c r="BR27" s="514"/>
      <c r="BS27" s="514"/>
      <c r="BT27" s="514"/>
      <c r="BU27" s="515"/>
      <c r="BV27" s="513">
        <v>1216045</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173</v>
      </c>
      <c r="F28" s="424"/>
      <c r="G28" s="424"/>
      <c r="H28" s="424"/>
      <c r="I28" s="424"/>
      <c r="J28" s="424"/>
      <c r="K28" s="425"/>
      <c r="L28" s="445">
        <v>1</v>
      </c>
      <c r="M28" s="446"/>
      <c r="N28" s="446"/>
      <c r="O28" s="446"/>
      <c r="P28" s="488"/>
      <c r="Q28" s="445">
        <v>3900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5516114</v>
      </c>
      <c r="BO28" s="358"/>
      <c r="BP28" s="358"/>
      <c r="BQ28" s="358"/>
      <c r="BR28" s="358"/>
      <c r="BS28" s="358"/>
      <c r="BT28" s="358"/>
      <c r="BU28" s="359"/>
      <c r="BV28" s="357">
        <v>5515707</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176</v>
      </c>
      <c r="F29" s="424"/>
      <c r="G29" s="424"/>
      <c r="H29" s="424"/>
      <c r="I29" s="424"/>
      <c r="J29" s="424"/>
      <c r="K29" s="425"/>
      <c r="L29" s="445">
        <v>18</v>
      </c>
      <c r="M29" s="446"/>
      <c r="N29" s="446"/>
      <c r="O29" s="446"/>
      <c r="P29" s="488"/>
      <c r="Q29" s="445">
        <v>3700</v>
      </c>
      <c r="R29" s="446"/>
      <c r="S29" s="446"/>
      <c r="T29" s="446"/>
      <c r="U29" s="446"/>
      <c r="V29" s="488"/>
      <c r="W29" s="543"/>
      <c r="X29" s="544"/>
      <c r="Y29" s="545"/>
      <c r="Z29" s="444" t="s">
        <v>177</v>
      </c>
      <c r="AA29" s="424"/>
      <c r="AB29" s="424"/>
      <c r="AC29" s="424"/>
      <c r="AD29" s="424"/>
      <c r="AE29" s="424"/>
      <c r="AF29" s="424"/>
      <c r="AG29" s="425"/>
      <c r="AH29" s="445">
        <v>626</v>
      </c>
      <c r="AI29" s="446"/>
      <c r="AJ29" s="446"/>
      <c r="AK29" s="446"/>
      <c r="AL29" s="488"/>
      <c r="AM29" s="445">
        <v>1982350</v>
      </c>
      <c r="AN29" s="446"/>
      <c r="AO29" s="446"/>
      <c r="AP29" s="446"/>
      <c r="AQ29" s="446"/>
      <c r="AR29" s="488"/>
      <c r="AS29" s="445">
        <v>3167</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1705184</v>
      </c>
      <c r="BO29" s="395"/>
      <c r="BP29" s="395"/>
      <c r="BQ29" s="395"/>
      <c r="BR29" s="395"/>
      <c r="BS29" s="395"/>
      <c r="BT29" s="395"/>
      <c r="BU29" s="396"/>
      <c r="BV29" s="394">
        <v>1745978</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100</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5735613</v>
      </c>
      <c r="BO30" s="514"/>
      <c r="BP30" s="514"/>
      <c r="BQ30" s="514"/>
      <c r="BR30" s="514"/>
      <c r="BS30" s="514"/>
      <c r="BT30" s="514"/>
      <c r="BU30" s="515"/>
      <c r="BV30" s="513">
        <v>6178816</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2">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2">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4</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f>IF(AO34="","",MAX(C34:D43,U34:V43)+1)</f>
        <v>8</v>
      </c>
      <c r="AN34" s="584"/>
      <c r="AO34" s="585" t="str">
        <f>IF('各会計、関係団体の財政状況及び健全化判断比率'!B32="","",'各会計、関係団体の財政状況及び健全化判断比率'!B32)</f>
        <v>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11</v>
      </c>
      <c r="BX34" s="584"/>
      <c r="BY34" s="585" t="str">
        <f>IF('各会計、関係団体の財政状況及び健全化判断比率'!B68="","",'各会計、関係団体の財政状況及び健全化判断比率'!B68)</f>
        <v>駿遠学園管理組合</v>
      </c>
      <c r="BZ34" s="585"/>
      <c r="CA34" s="585"/>
      <c r="CB34" s="585"/>
      <c r="CC34" s="585"/>
      <c r="CD34" s="585"/>
      <c r="CE34" s="585"/>
      <c r="CF34" s="585"/>
      <c r="CG34" s="585"/>
      <c r="CH34" s="585"/>
      <c r="CI34" s="585"/>
      <c r="CJ34" s="585"/>
      <c r="CK34" s="585"/>
      <c r="CL34" s="585"/>
      <c r="CM34" s="585"/>
      <c r="CN34" s="175"/>
      <c r="CO34" s="584">
        <f>IF(CQ34="","",MAX(C34:D43,U34:V43,AM34:AN43,BE34:BF43,BW34:BX43)+1)</f>
        <v>17</v>
      </c>
      <c r="CP34" s="584"/>
      <c r="CQ34" s="585" t="str">
        <f>IF('各会計、関係団体の財政状況及び健全化判断比率'!BS7="","",'各会計、関係団体の財政状況及び健全化判断比率'!BS7)</f>
        <v>島田市土地開発公社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v>
      </c>
      <c r="DH34" s="586"/>
      <c r="DI34" s="180"/>
    </row>
    <row r="35" spans="1:113" ht="32.25" customHeight="1" x14ac:dyDescent="0.2">
      <c r="A35" s="175"/>
      <c r="B35" s="202"/>
      <c r="C35" s="584">
        <f>IF(E35="","",C34+1)</f>
        <v>2</v>
      </c>
      <c r="D35" s="584"/>
      <c r="E35" s="585" t="str">
        <f>IF('各会計、関係団体の財政状況及び健全化判断比率'!B8="","",'各会計、関係団体の財政状況及び健全化判断比率'!B8)</f>
        <v>土地取得事業特別会計</v>
      </c>
      <c r="F35" s="585"/>
      <c r="G35" s="585"/>
      <c r="H35" s="585"/>
      <c r="I35" s="585"/>
      <c r="J35" s="585"/>
      <c r="K35" s="585"/>
      <c r="L35" s="585"/>
      <c r="M35" s="585"/>
      <c r="N35" s="585"/>
      <c r="O35" s="585"/>
      <c r="P35" s="585"/>
      <c r="Q35" s="585"/>
      <c r="R35" s="585"/>
      <c r="S35" s="585"/>
      <c r="T35" s="175"/>
      <c r="U35" s="584">
        <f>IF(W35="","",U34+1)</f>
        <v>5</v>
      </c>
      <c r="V35" s="584"/>
      <c r="W35" s="585" t="str">
        <f>IF('各会計、関係団体の財政状況及び健全化判断比率'!B29="","",'各会計、関係団体の財政状況及び健全化判断比率'!B29)</f>
        <v>介護保険事業特別会計</v>
      </c>
      <c r="X35" s="585"/>
      <c r="Y35" s="585"/>
      <c r="Z35" s="585"/>
      <c r="AA35" s="585"/>
      <c r="AB35" s="585"/>
      <c r="AC35" s="585"/>
      <c r="AD35" s="585"/>
      <c r="AE35" s="585"/>
      <c r="AF35" s="585"/>
      <c r="AG35" s="585"/>
      <c r="AH35" s="585"/>
      <c r="AI35" s="585"/>
      <c r="AJ35" s="585"/>
      <c r="AK35" s="585"/>
      <c r="AL35" s="175"/>
      <c r="AM35" s="584">
        <f t="shared" ref="AM35:AM43" si="0">IF(AO35="","",AM34+1)</f>
        <v>9</v>
      </c>
      <c r="AN35" s="584"/>
      <c r="AO35" s="585" t="str">
        <f>IF('各会計、関係団体の財政状況及び健全化判断比率'!B33="","",'各会計、関係団体の財政状況及び健全化判断比率'!B33)</f>
        <v>病院事業会計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12</v>
      </c>
      <c r="BX35" s="584"/>
      <c r="BY35" s="585" t="str">
        <f>IF('各会計、関係団体の財政状況及び健全化判断比率'!B69="","",'各会計、関係団体の財政状況及び健全化判断比率'!B69)</f>
        <v>静岡県後期高齢者広域連合</v>
      </c>
      <c r="BZ35" s="585"/>
      <c r="CA35" s="585"/>
      <c r="CB35" s="585"/>
      <c r="CC35" s="585"/>
      <c r="CD35" s="585"/>
      <c r="CE35" s="585"/>
      <c r="CF35" s="585"/>
      <c r="CG35" s="585"/>
      <c r="CH35" s="585"/>
      <c r="CI35" s="585"/>
      <c r="CJ35" s="585"/>
      <c r="CK35" s="585"/>
      <c r="CL35" s="585"/>
      <c r="CM35" s="585"/>
      <c r="CN35" s="175"/>
      <c r="CO35" s="584">
        <f t="shared" ref="CO35:CO43" si="3">IF(CQ35="","",CO34+1)</f>
        <v>18</v>
      </c>
      <c r="CP35" s="584"/>
      <c r="CQ35" s="585" t="str">
        <f>IF('各会計、関係団体の財政状況及び健全化判断比率'!BS8="","",'各会計、関係団体の財政状況及び健全化判断比率'!BS8)</f>
        <v>川根町温泉</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2">
      <c r="A36" s="175"/>
      <c r="B36" s="202"/>
      <c r="C36" s="584">
        <f>IF(E36="","",C35+1)</f>
        <v>3</v>
      </c>
      <c r="D36" s="584"/>
      <c r="E36" s="585" t="str">
        <f>IF('各会計、関係団体の財政状況及び健全化判断比率'!B9="","",'各会計、関係団体の財政状況及び健全化判断比率'!B9)</f>
        <v>休日急患診療事業特別会計</v>
      </c>
      <c r="F36" s="585"/>
      <c r="G36" s="585"/>
      <c r="H36" s="585"/>
      <c r="I36" s="585"/>
      <c r="J36" s="585"/>
      <c r="K36" s="585"/>
      <c r="L36" s="585"/>
      <c r="M36" s="585"/>
      <c r="N36" s="585"/>
      <c r="O36" s="585"/>
      <c r="P36" s="585"/>
      <c r="Q36" s="585"/>
      <c r="R36" s="585"/>
      <c r="S36" s="585"/>
      <c r="T36" s="175"/>
      <c r="U36" s="584">
        <f t="shared" ref="U36:U43" si="4">IF(W36="","",U35+1)</f>
        <v>6</v>
      </c>
      <c r="V36" s="584"/>
      <c r="W36" s="585" t="str">
        <f>IF('各会計、関係団体の財政状況及び健全化判断比率'!B30="","",'各会計、関係団体の財政状況及び健全化判断比率'!B30)</f>
        <v>後期高齢者医療事業特別会計</v>
      </c>
      <c r="X36" s="585"/>
      <c r="Y36" s="585"/>
      <c r="Z36" s="585"/>
      <c r="AA36" s="585"/>
      <c r="AB36" s="585"/>
      <c r="AC36" s="585"/>
      <c r="AD36" s="585"/>
      <c r="AE36" s="585"/>
      <c r="AF36" s="585"/>
      <c r="AG36" s="585"/>
      <c r="AH36" s="585"/>
      <c r="AI36" s="585"/>
      <c r="AJ36" s="585"/>
      <c r="AK36" s="585"/>
      <c r="AL36" s="175"/>
      <c r="AM36" s="584">
        <f t="shared" si="0"/>
        <v>10</v>
      </c>
      <c r="AN36" s="584"/>
      <c r="AO36" s="585" t="str">
        <f>IF('各会計、関係団体の財政状況及び健全化判断比率'!B34="","",'各会計、関係団体の財政状況及び健全化判断比率'!B34)</f>
        <v>公共下水道事業会計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13</v>
      </c>
      <c r="BX36" s="584"/>
      <c r="BY36" s="585" t="str">
        <f>IF('各会計、関係団体の財政状況及び健全化判断比率'!B70="","",'各会計、関係団体の財政状況及び健全化判断比率'!B70)</f>
        <v>静岡地方税滞納整理機構</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2">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7</v>
      </c>
      <c r="V37" s="584"/>
      <c r="W37" s="585" t="str">
        <f>IF('各会計、関係団体の財政状況及び健全化判断比率'!B31="","",'各会計、関係団体の財政状況及び健全化判断比率'!B31)</f>
        <v>介護サービス事業特別会計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14</v>
      </c>
      <c r="BX37" s="584"/>
      <c r="BY37" s="585" t="str">
        <f>IF('各会計、関係団体の財政状況及び健全化判断比率'!B71="","",'各会計、関係団体の財政状況及び健全化判断比率'!B71)</f>
        <v>静岡県後期高齢者広域連合（事業会計分）</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2">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15</v>
      </c>
      <c r="BX38" s="584"/>
      <c r="BY38" s="585" t="str">
        <f>IF('各会計、関係団体の財政状況及び健全化判断比率'!B72="","",'各会計、関係団体の財政状況及び健全化判断比率'!B72)</f>
        <v>大井上水道企業団</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2">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16</v>
      </c>
      <c r="BX39" s="584"/>
      <c r="BY39" s="585" t="str">
        <f>IF('各会計、関係団体の財政状況及び健全化判断比率'!B73="","",'各会計、関係団体の財政状況及び健全化判断比率'!B73)</f>
        <v>静岡県大井川広域水道企業団</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2">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2">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2">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2">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VqxIE9k3BvJQIwdLVL46htaTfhQqc1BP2ORcvmVpLOe/4BALm3V0bTR9o+KkF3EZtRbRRhZlaf/nqlFePd0Atg==" saltValue="SgGfBFQoeLrk0iPI7ac3N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215</v>
      </c>
      <c r="C5" s="597"/>
      <c r="D5" s="597"/>
      <c r="E5" s="597"/>
      <c r="F5" s="597"/>
      <c r="G5" s="597"/>
      <c r="H5" s="597"/>
      <c r="I5" s="597"/>
      <c r="J5" s="597"/>
      <c r="K5" s="597"/>
      <c r="L5" s="597"/>
      <c r="M5" s="597"/>
      <c r="N5" s="597"/>
      <c r="O5" s="597"/>
      <c r="P5" s="597"/>
      <c r="Q5" s="598"/>
      <c r="R5" s="599">
        <v>14787107</v>
      </c>
      <c r="S5" s="600"/>
      <c r="T5" s="600"/>
      <c r="U5" s="600"/>
      <c r="V5" s="600"/>
      <c r="W5" s="600"/>
      <c r="X5" s="600"/>
      <c r="Y5" s="601"/>
      <c r="Z5" s="602">
        <v>31.2</v>
      </c>
      <c r="AA5" s="602"/>
      <c r="AB5" s="602"/>
      <c r="AC5" s="602"/>
      <c r="AD5" s="603">
        <v>13645842</v>
      </c>
      <c r="AE5" s="603"/>
      <c r="AF5" s="603"/>
      <c r="AG5" s="603"/>
      <c r="AH5" s="603"/>
      <c r="AI5" s="603"/>
      <c r="AJ5" s="603"/>
      <c r="AK5" s="603"/>
      <c r="AL5" s="604">
        <v>58</v>
      </c>
      <c r="AM5" s="605"/>
      <c r="AN5" s="605"/>
      <c r="AO5" s="606"/>
      <c r="AP5" s="596" t="s">
        <v>216</v>
      </c>
      <c r="AQ5" s="597"/>
      <c r="AR5" s="597"/>
      <c r="AS5" s="597"/>
      <c r="AT5" s="597"/>
      <c r="AU5" s="597"/>
      <c r="AV5" s="597"/>
      <c r="AW5" s="597"/>
      <c r="AX5" s="597"/>
      <c r="AY5" s="597"/>
      <c r="AZ5" s="597"/>
      <c r="BA5" s="597"/>
      <c r="BB5" s="597"/>
      <c r="BC5" s="597"/>
      <c r="BD5" s="597"/>
      <c r="BE5" s="597"/>
      <c r="BF5" s="598"/>
      <c r="BG5" s="610">
        <v>13590080</v>
      </c>
      <c r="BH5" s="611"/>
      <c r="BI5" s="611"/>
      <c r="BJ5" s="611"/>
      <c r="BK5" s="611"/>
      <c r="BL5" s="611"/>
      <c r="BM5" s="611"/>
      <c r="BN5" s="612"/>
      <c r="BO5" s="613">
        <v>91.9</v>
      </c>
      <c r="BP5" s="613"/>
      <c r="BQ5" s="613"/>
      <c r="BR5" s="613"/>
      <c r="BS5" s="614" t="s">
        <v>122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2">
      <c r="B6" s="607" t="s">
        <v>220</v>
      </c>
      <c r="C6" s="608"/>
      <c r="D6" s="608"/>
      <c r="E6" s="608"/>
      <c r="F6" s="608"/>
      <c r="G6" s="608"/>
      <c r="H6" s="608"/>
      <c r="I6" s="608"/>
      <c r="J6" s="608"/>
      <c r="K6" s="608"/>
      <c r="L6" s="608"/>
      <c r="M6" s="608"/>
      <c r="N6" s="608"/>
      <c r="O6" s="608"/>
      <c r="P6" s="608"/>
      <c r="Q6" s="609"/>
      <c r="R6" s="610">
        <v>412614</v>
      </c>
      <c r="S6" s="611"/>
      <c r="T6" s="611"/>
      <c r="U6" s="611"/>
      <c r="V6" s="611"/>
      <c r="W6" s="611"/>
      <c r="X6" s="611"/>
      <c r="Y6" s="612"/>
      <c r="Z6" s="613">
        <v>0.9</v>
      </c>
      <c r="AA6" s="613"/>
      <c r="AB6" s="613"/>
      <c r="AC6" s="613"/>
      <c r="AD6" s="614">
        <v>412614</v>
      </c>
      <c r="AE6" s="614"/>
      <c r="AF6" s="614"/>
      <c r="AG6" s="614"/>
      <c r="AH6" s="614"/>
      <c r="AI6" s="614"/>
      <c r="AJ6" s="614"/>
      <c r="AK6" s="614"/>
      <c r="AL6" s="615">
        <v>1.8</v>
      </c>
      <c r="AM6" s="616"/>
      <c r="AN6" s="616"/>
      <c r="AO6" s="617"/>
      <c r="AP6" s="607" t="s">
        <v>221</v>
      </c>
      <c r="AQ6" s="608"/>
      <c r="AR6" s="608"/>
      <c r="AS6" s="608"/>
      <c r="AT6" s="608"/>
      <c r="AU6" s="608"/>
      <c r="AV6" s="608"/>
      <c r="AW6" s="608"/>
      <c r="AX6" s="608"/>
      <c r="AY6" s="608"/>
      <c r="AZ6" s="608"/>
      <c r="BA6" s="608"/>
      <c r="BB6" s="608"/>
      <c r="BC6" s="608"/>
      <c r="BD6" s="608"/>
      <c r="BE6" s="608"/>
      <c r="BF6" s="609"/>
      <c r="BG6" s="610">
        <v>13590080</v>
      </c>
      <c r="BH6" s="611"/>
      <c r="BI6" s="611"/>
      <c r="BJ6" s="611"/>
      <c r="BK6" s="611"/>
      <c r="BL6" s="611"/>
      <c r="BM6" s="611"/>
      <c r="BN6" s="612"/>
      <c r="BO6" s="613">
        <v>91.9</v>
      </c>
      <c r="BP6" s="613"/>
      <c r="BQ6" s="613"/>
      <c r="BR6" s="613"/>
      <c r="BS6" s="614" t="s">
        <v>122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217762</v>
      </c>
      <c r="CS6" s="611"/>
      <c r="CT6" s="611"/>
      <c r="CU6" s="611"/>
      <c r="CV6" s="611"/>
      <c r="CW6" s="611"/>
      <c r="CX6" s="611"/>
      <c r="CY6" s="612"/>
      <c r="CZ6" s="604">
        <v>0.5</v>
      </c>
      <c r="DA6" s="605"/>
      <c r="DB6" s="605"/>
      <c r="DC6" s="621"/>
      <c r="DD6" s="619" t="s">
        <v>122</v>
      </c>
      <c r="DE6" s="611"/>
      <c r="DF6" s="611"/>
      <c r="DG6" s="611"/>
      <c r="DH6" s="611"/>
      <c r="DI6" s="611"/>
      <c r="DJ6" s="611"/>
      <c r="DK6" s="611"/>
      <c r="DL6" s="611"/>
      <c r="DM6" s="611"/>
      <c r="DN6" s="611"/>
      <c r="DO6" s="611"/>
      <c r="DP6" s="612"/>
      <c r="DQ6" s="619">
        <v>217762</v>
      </c>
      <c r="DR6" s="611"/>
      <c r="DS6" s="611"/>
      <c r="DT6" s="611"/>
      <c r="DU6" s="611"/>
      <c r="DV6" s="611"/>
      <c r="DW6" s="611"/>
      <c r="DX6" s="611"/>
      <c r="DY6" s="611"/>
      <c r="DZ6" s="611"/>
      <c r="EA6" s="611"/>
      <c r="EB6" s="611"/>
      <c r="EC6" s="620"/>
    </row>
    <row r="7" spans="2:143" ht="11.25" customHeight="1" x14ac:dyDescent="0.2">
      <c r="B7" s="607" t="s">
        <v>223</v>
      </c>
      <c r="C7" s="608"/>
      <c r="D7" s="608"/>
      <c r="E7" s="608"/>
      <c r="F7" s="608"/>
      <c r="G7" s="608"/>
      <c r="H7" s="608"/>
      <c r="I7" s="608"/>
      <c r="J7" s="608"/>
      <c r="K7" s="608"/>
      <c r="L7" s="608"/>
      <c r="M7" s="608"/>
      <c r="N7" s="608"/>
      <c r="O7" s="608"/>
      <c r="P7" s="608"/>
      <c r="Q7" s="609"/>
      <c r="R7" s="610">
        <v>5515</v>
      </c>
      <c r="S7" s="611"/>
      <c r="T7" s="611"/>
      <c r="U7" s="611"/>
      <c r="V7" s="611"/>
      <c r="W7" s="611"/>
      <c r="X7" s="611"/>
      <c r="Y7" s="612"/>
      <c r="Z7" s="613">
        <v>0</v>
      </c>
      <c r="AA7" s="613"/>
      <c r="AB7" s="613"/>
      <c r="AC7" s="613"/>
      <c r="AD7" s="614">
        <v>5515</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5790344</v>
      </c>
      <c r="BH7" s="611"/>
      <c r="BI7" s="611"/>
      <c r="BJ7" s="611"/>
      <c r="BK7" s="611"/>
      <c r="BL7" s="611"/>
      <c r="BM7" s="611"/>
      <c r="BN7" s="612"/>
      <c r="BO7" s="613">
        <v>39.200000000000003</v>
      </c>
      <c r="BP7" s="613"/>
      <c r="BQ7" s="613"/>
      <c r="BR7" s="613"/>
      <c r="BS7" s="614" t="s">
        <v>122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8100407</v>
      </c>
      <c r="CS7" s="611"/>
      <c r="CT7" s="611"/>
      <c r="CU7" s="611"/>
      <c r="CV7" s="611"/>
      <c r="CW7" s="611"/>
      <c r="CX7" s="611"/>
      <c r="CY7" s="612"/>
      <c r="CZ7" s="613">
        <v>17.600000000000001</v>
      </c>
      <c r="DA7" s="613"/>
      <c r="DB7" s="613"/>
      <c r="DC7" s="613"/>
      <c r="DD7" s="619">
        <v>3294482</v>
      </c>
      <c r="DE7" s="611"/>
      <c r="DF7" s="611"/>
      <c r="DG7" s="611"/>
      <c r="DH7" s="611"/>
      <c r="DI7" s="611"/>
      <c r="DJ7" s="611"/>
      <c r="DK7" s="611"/>
      <c r="DL7" s="611"/>
      <c r="DM7" s="611"/>
      <c r="DN7" s="611"/>
      <c r="DO7" s="611"/>
      <c r="DP7" s="612"/>
      <c r="DQ7" s="619">
        <v>3533203</v>
      </c>
      <c r="DR7" s="611"/>
      <c r="DS7" s="611"/>
      <c r="DT7" s="611"/>
      <c r="DU7" s="611"/>
      <c r="DV7" s="611"/>
      <c r="DW7" s="611"/>
      <c r="DX7" s="611"/>
      <c r="DY7" s="611"/>
      <c r="DZ7" s="611"/>
      <c r="EA7" s="611"/>
      <c r="EB7" s="611"/>
      <c r="EC7" s="620"/>
    </row>
    <row r="8" spans="2:143" ht="11.25" customHeight="1" x14ac:dyDescent="0.2">
      <c r="B8" s="607" t="s">
        <v>226</v>
      </c>
      <c r="C8" s="608"/>
      <c r="D8" s="608"/>
      <c r="E8" s="608"/>
      <c r="F8" s="608"/>
      <c r="G8" s="608"/>
      <c r="H8" s="608"/>
      <c r="I8" s="608"/>
      <c r="J8" s="608"/>
      <c r="K8" s="608"/>
      <c r="L8" s="608"/>
      <c r="M8" s="608"/>
      <c r="N8" s="608"/>
      <c r="O8" s="608"/>
      <c r="P8" s="608"/>
      <c r="Q8" s="609"/>
      <c r="R8" s="610">
        <v>85394</v>
      </c>
      <c r="S8" s="611"/>
      <c r="T8" s="611"/>
      <c r="U8" s="611"/>
      <c r="V8" s="611"/>
      <c r="W8" s="611"/>
      <c r="X8" s="611"/>
      <c r="Y8" s="612"/>
      <c r="Z8" s="613">
        <v>0.2</v>
      </c>
      <c r="AA8" s="613"/>
      <c r="AB8" s="613"/>
      <c r="AC8" s="613"/>
      <c r="AD8" s="614">
        <v>85394</v>
      </c>
      <c r="AE8" s="614"/>
      <c r="AF8" s="614"/>
      <c r="AG8" s="614"/>
      <c r="AH8" s="614"/>
      <c r="AI8" s="614"/>
      <c r="AJ8" s="614"/>
      <c r="AK8" s="614"/>
      <c r="AL8" s="615">
        <v>0.4</v>
      </c>
      <c r="AM8" s="616"/>
      <c r="AN8" s="616"/>
      <c r="AO8" s="617"/>
      <c r="AP8" s="607" t="s">
        <v>227</v>
      </c>
      <c r="AQ8" s="608"/>
      <c r="AR8" s="608"/>
      <c r="AS8" s="608"/>
      <c r="AT8" s="608"/>
      <c r="AU8" s="608"/>
      <c r="AV8" s="608"/>
      <c r="AW8" s="608"/>
      <c r="AX8" s="608"/>
      <c r="AY8" s="608"/>
      <c r="AZ8" s="608"/>
      <c r="BA8" s="608"/>
      <c r="BB8" s="608"/>
      <c r="BC8" s="608"/>
      <c r="BD8" s="608"/>
      <c r="BE8" s="608"/>
      <c r="BF8" s="609"/>
      <c r="BG8" s="610">
        <v>184947</v>
      </c>
      <c r="BH8" s="611"/>
      <c r="BI8" s="611"/>
      <c r="BJ8" s="611"/>
      <c r="BK8" s="611"/>
      <c r="BL8" s="611"/>
      <c r="BM8" s="611"/>
      <c r="BN8" s="612"/>
      <c r="BO8" s="613">
        <v>1.3</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14955338</v>
      </c>
      <c r="CS8" s="611"/>
      <c r="CT8" s="611"/>
      <c r="CU8" s="611"/>
      <c r="CV8" s="611"/>
      <c r="CW8" s="611"/>
      <c r="CX8" s="611"/>
      <c r="CY8" s="612"/>
      <c r="CZ8" s="613">
        <v>32.4</v>
      </c>
      <c r="DA8" s="613"/>
      <c r="DB8" s="613"/>
      <c r="DC8" s="613"/>
      <c r="DD8" s="619">
        <v>29414</v>
      </c>
      <c r="DE8" s="611"/>
      <c r="DF8" s="611"/>
      <c r="DG8" s="611"/>
      <c r="DH8" s="611"/>
      <c r="DI8" s="611"/>
      <c r="DJ8" s="611"/>
      <c r="DK8" s="611"/>
      <c r="DL8" s="611"/>
      <c r="DM8" s="611"/>
      <c r="DN8" s="611"/>
      <c r="DO8" s="611"/>
      <c r="DP8" s="612"/>
      <c r="DQ8" s="619">
        <v>7437815</v>
      </c>
      <c r="DR8" s="611"/>
      <c r="DS8" s="611"/>
      <c r="DT8" s="611"/>
      <c r="DU8" s="611"/>
      <c r="DV8" s="611"/>
      <c r="DW8" s="611"/>
      <c r="DX8" s="611"/>
      <c r="DY8" s="611"/>
      <c r="DZ8" s="611"/>
      <c r="EA8" s="611"/>
      <c r="EB8" s="611"/>
      <c r="EC8" s="620"/>
    </row>
    <row r="9" spans="2:143" ht="11.25" customHeight="1" x14ac:dyDescent="0.2">
      <c r="B9" s="607" t="s">
        <v>229</v>
      </c>
      <c r="C9" s="608"/>
      <c r="D9" s="608"/>
      <c r="E9" s="608"/>
      <c r="F9" s="608"/>
      <c r="G9" s="608"/>
      <c r="H9" s="608"/>
      <c r="I9" s="608"/>
      <c r="J9" s="608"/>
      <c r="K9" s="608"/>
      <c r="L9" s="608"/>
      <c r="M9" s="608"/>
      <c r="N9" s="608"/>
      <c r="O9" s="608"/>
      <c r="P9" s="608"/>
      <c r="Q9" s="609"/>
      <c r="R9" s="610">
        <v>138145</v>
      </c>
      <c r="S9" s="611"/>
      <c r="T9" s="611"/>
      <c r="U9" s="611"/>
      <c r="V9" s="611"/>
      <c r="W9" s="611"/>
      <c r="X9" s="611"/>
      <c r="Y9" s="612"/>
      <c r="Z9" s="613">
        <v>0.3</v>
      </c>
      <c r="AA9" s="613"/>
      <c r="AB9" s="613"/>
      <c r="AC9" s="613"/>
      <c r="AD9" s="614">
        <v>138145</v>
      </c>
      <c r="AE9" s="614"/>
      <c r="AF9" s="614"/>
      <c r="AG9" s="614"/>
      <c r="AH9" s="614"/>
      <c r="AI9" s="614"/>
      <c r="AJ9" s="614"/>
      <c r="AK9" s="614"/>
      <c r="AL9" s="615">
        <v>0.6</v>
      </c>
      <c r="AM9" s="616"/>
      <c r="AN9" s="616"/>
      <c r="AO9" s="617"/>
      <c r="AP9" s="607" t="s">
        <v>230</v>
      </c>
      <c r="AQ9" s="608"/>
      <c r="AR9" s="608"/>
      <c r="AS9" s="608"/>
      <c r="AT9" s="608"/>
      <c r="AU9" s="608"/>
      <c r="AV9" s="608"/>
      <c r="AW9" s="608"/>
      <c r="AX9" s="608"/>
      <c r="AY9" s="608"/>
      <c r="AZ9" s="608"/>
      <c r="BA9" s="608"/>
      <c r="BB9" s="608"/>
      <c r="BC9" s="608"/>
      <c r="BD9" s="608"/>
      <c r="BE9" s="608"/>
      <c r="BF9" s="609"/>
      <c r="BG9" s="610">
        <v>4998054</v>
      </c>
      <c r="BH9" s="611"/>
      <c r="BI9" s="611"/>
      <c r="BJ9" s="611"/>
      <c r="BK9" s="611"/>
      <c r="BL9" s="611"/>
      <c r="BM9" s="611"/>
      <c r="BN9" s="612"/>
      <c r="BO9" s="613">
        <v>33.799999999999997</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4591574</v>
      </c>
      <c r="CS9" s="611"/>
      <c r="CT9" s="611"/>
      <c r="CU9" s="611"/>
      <c r="CV9" s="611"/>
      <c r="CW9" s="611"/>
      <c r="CX9" s="611"/>
      <c r="CY9" s="612"/>
      <c r="CZ9" s="613">
        <v>10</v>
      </c>
      <c r="DA9" s="613"/>
      <c r="DB9" s="613"/>
      <c r="DC9" s="613"/>
      <c r="DD9" s="619">
        <v>223494</v>
      </c>
      <c r="DE9" s="611"/>
      <c r="DF9" s="611"/>
      <c r="DG9" s="611"/>
      <c r="DH9" s="611"/>
      <c r="DI9" s="611"/>
      <c r="DJ9" s="611"/>
      <c r="DK9" s="611"/>
      <c r="DL9" s="611"/>
      <c r="DM9" s="611"/>
      <c r="DN9" s="611"/>
      <c r="DO9" s="611"/>
      <c r="DP9" s="612"/>
      <c r="DQ9" s="619">
        <v>3876742</v>
      </c>
      <c r="DR9" s="611"/>
      <c r="DS9" s="611"/>
      <c r="DT9" s="611"/>
      <c r="DU9" s="611"/>
      <c r="DV9" s="611"/>
      <c r="DW9" s="611"/>
      <c r="DX9" s="611"/>
      <c r="DY9" s="611"/>
      <c r="DZ9" s="611"/>
      <c r="EA9" s="611"/>
      <c r="EB9" s="611"/>
      <c r="EC9" s="620"/>
    </row>
    <row r="10" spans="2:143" ht="11.25" customHeight="1" x14ac:dyDescent="0.2">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239017</v>
      </c>
      <c r="BH10" s="611"/>
      <c r="BI10" s="611"/>
      <c r="BJ10" s="611"/>
      <c r="BK10" s="611"/>
      <c r="BL10" s="611"/>
      <c r="BM10" s="611"/>
      <c r="BN10" s="612"/>
      <c r="BO10" s="613">
        <v>1.6</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30876</v>
      </c>
      <c r="CS10" s="611"/>
      <c r="CT10" s="611"/>
      <c r="CU10" s="611"/>
      <c r="CV10" s="611"/>
      <c r="CW10" s="611"/>
      <c r="CX10" s="611"/>
      <c r="CY10" s="612"/>
      <c r="CZ10" s="613">
        <v>0.1</v>
      </c>
      <c r="DA10" s="613"/>
      <c r="DB10" s="613"/>
      <c r="DC10" s="613"/>
      <c r="DD10" s="619" t="s">
        <v>122</v>
      </c>
      <c r="DE10" s="611"/>
      <c r="DF10" s="611"/>
      <c r="DG10" s="611"/>
      <c r="DH10" s="611"/>
      <c r="DI10" s="611"/>
      <c r="DJ10" s="611"/>
      <c r="DK10" s="611"/>
      <c r="DL10" s="611"/>
      <c r="DM10" s="611"/>
      <c r="DN10" s="611"/>
      <c r="DO10" s="611"/>
      <c r="DP10" s="612"/>
      <c r="DQ10" s="619">
        <v>26126</v>
      </c>
      <c r="DR10" s="611"/>
      <c r="DS10" s="611"/>
      <c r="DT10" s="611"/>
      <c r="DU10" s="611"/>
      <c r="DV10" s="611"/>
      <c r="DW10" s="611"/>
      <c r="DX10" s="611"/>
      <c r="DY10" s="611"/>
      <c r="DZ10" s="611"/>
      <c r="EA10" s="611"/>
      <c r="EB10" s="611"/>
      <c r="EC10" s="620"/>
    </row>
    <row r="11" spans="2:143" ht="11.25" customHeight="1" x14ac:dyDescent="0.2">
      <c r="B11" s="607" t="s">
        <v>235</v>
      </c>
      <c r="C11" s="608"/>
      <c r="D11" s="608"/>
      <c r="E11" s="608"/>
      <c r="F11" s="608"/>
      <c r="G11" s="608"/>
      <c r="H11" s="608"/>
      <c r="I11" s="608"/>
      <c r="J11" s="608"/>
      <c r="K11" s="608"/>
      <c r="L11" s="608"/>
      <c r="M11" s="608"/>
      <c r="N11" s="608"/>
      <c r="O11" s="608"/>
      <c r="P11" s="608"/>
      <c r="Q11" s="609"/>
      <c r="R11" s="610">
        <v>2372557</v>
      </c>
      <c r="S11" s="611"/>
      <c r="T11" s="611"/>
      <c r="U11" s="611"/>
      <c r="V11" s="611"/>
      <c r="W11" s="611"/>
      <c r="X11" s="611"/>
      <c r="Y11" s="612"/>
      <c r="Z11" s="615">
        <v>5</v>
      </c>
      <c r="AA11" s="616"/>
      <c r="AB11" s="616"/>
      <c r="AC11" s="622"/>
      <c r="AD11" s="619">
        <v>2372557</v>
      </c>
      <c r="AE11" s="611"/>
      <c r="AF11" s="611"/>
      <c r="AG11" s="611"/>
      <c r="AH11" s="611"/>
      <c r="AI11" s="611"/>
      <c r="AJ11" s="611"/>
      <c r="AK11" s="612"/>
      <c r="AL11" s="615">
        <v>10.1</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368326</v>
      </c>
      <c r="BH11" s="611"/>
      <c r="BI11" s="611"/>
      <c r="BJ11" s="611"/>
      <c r="BK11" s="611"/>
      <c r="BL11" s="611"/>
      <c r="BM11" s="611"/>
      <c r="BN11" s="612"/>
      <c r="BO11" s="613">
        <v>2.5</v>
      </c>
      <c r="BP11" s="613"/>
      <c r="BQ11" s="613"/>
      <c r="BR11" s="613"/>
      <c r="BS11" s="614" t="s">
        <v>122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926817</v>
      </c>
      <c r="CS11" s="611"/>
      <c r="CT11" s="611"/>
      <c r="CU11" s="611"/>
      <c r="CV11" s="611"/>
      <c r="CW11" s="611"/>
      <c r="CX11" s="611"/>
      <c r="CY11" s="612"/>
      <c r="CZ11" s="613">
        <v>2</v>
      </c>
      <c r="DA11" s="613"/>
      <c r="DB11" s="613"/>
      <c r="DC11" s="613"/>
      <c r="DD11" s="619">
        <v>260569</v>
      </c>
      <c r="DE11" s="611"/>
      <c r="DF11" s="611"/>
      <c r="DG11" s="611"/>
      <c r="DH11" s="611"/>
      <c r="DI11" s="611"/>
      <c r="DJ11" s="611"/>
      <c r="DK11" s="611"/>
      <c r="DL11" s="611"/>
      <c r="DM11" s="611"/>
      <c r="DN11" s="611"/>
      <c r="DO11" s="611"/>
      <c r="DP11" s="612"/>
      <c r="DQ11" s="619">
        <v>656612</v>
      </c>
      <c r="DR11" s="611"/>
      <c r="DS11" s="611"/>
      <c r="DT11" s="611"/>
      <c r="DU11" s="611"/>
      <c r="DV11" s="611"/>
      <c r="DW11" s="611"/>
      <c r="DX11" s="611"/>
      <c r="DY11" s="611"/>
      <c r="DZ11" s="611"/>
      <c r="EA11" s="611"/>
      <c r="EB11" s="611"/>
      <c r="EC11" s="620"/>
    </row>
    <row r="12" spans="2:143" ht="11.25" customHeight="1" x14ac:dyDescent="0.2">
      <c r="B12" s="607" t="s">
        <v>238</v>
      </c>
      <c r="C12" s="608"/>
      <c r="D12" s="608"/>
      <c r="E12" s="608"/>
      <c r="F12" s="608"/>
      <c r="G12" s="608"/>
      <c r="H12" s="608"/>
      <c r="I12" s="608"/>
      <c r="J12" s="608"/>
      <c r="K12" s="608"/>
      <c r="L12" s="608"/>
      <c r="M12" s="608"/>
      <c r="N12" s="608"/>
      <c r="O12" s="608"/>
      <c r="P12" s="608"/>
      <c r="Q12" s="609"/>
      <c r="R12" s="610">
        <v>16841</v>
      </c>
      <c r="S12" s="611"/>
      <c r="T12" s="611"/>
      <c r="U12" s="611"/>
      <c r="V12" s="611"/>
      <c r="W12" s="611"/>
      <c r="X12" s="611"/>
      <c r="Y12" s="612"/>
      <c r="Z12" s="613">
        <v>0</v>
      </c>
      <c r="AA12" s="613"/>
      <c r="AB12" s="613"/>
      <c r="AC12" s="613"/>
      <c r="AD12" s="614">
        <v>16841</v>
      </c>
      <c r="AE12" s="614"/>
      <c r="AF12" s="614"/>
      <c r="AG12" s="614"/>
      <c r="AH12" s="614"/>
      <c r="AI12" s="614"/>
      <c r="AJ12" s="614"/>
      <c r="AK12" s="614"/>
      <c r="AL12" s="615">
        <v>0.1</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6883226</v>
      </c>
      <c r="BH12" s="611"/>
      <c r="BI12" s="611"/>
      <c r="BJ12" s="611"/>
      <c r="BK12" s="611"/>
      <c r="BL12" s="611"/>
      <c r="BM12" s="611"/>
      <c r="BN12" s="612"/>
      <c r="BO12" s="613">
        <v>46.5</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894122</v>
      </c>
      <c r="CS12" s="611"/>
      <c r="CT12" s="611"/>
      <c r="CU12" s="611"/>
      <c r="CV12" s="611"/>
      <c r="CW12" s="611"/>
      <c r="CX12" s="611"/>
      <c r="CY12" s="612"/>
      <c r="CZ12" s="613">
        <v>1.9</v>
      </c>
      <c r="DA12" s="613"/>
      <c r="DB12" s="613"/>
      <c r="DC12" s="613"/>
      <c r="DD12" s="619">
        <v>160765</v>
      </c>
      <c r="DE12" s="611"/>
      <c r="DF12" s="611"/>
      <c r="DG12" s="611"/>
      <c r="DH12" s="611"/>
      <c r="DI12" s="611"/>
      <c r="DJ12" s="611"/>
      <c r="DK12" s="611"/>
      <c r="DL12" s="611"/>
      <c r="DM12" s="611"/>
      <c r="DN12" s="611"/>
      <c r="DO12" s="611"/>
      <c r="DP12" s="612"/>
      <c r="DQ12" s="619">
        <v>762604</v>
      </c>
      <c r="DR12" s="611"/>
      <c r="DS12" s="611"/>
      <c r="DT12" s="611"/>
      <c r="DU12" s="611"/>
      <c r="DV12" s="611"/>
      <c r="DW12" s="611"/>
      <c r="DX12" s="611"/>
      <c r="DY12" s="611"/>
      <c r="DZ12" s="611"/>
      <c r="EA12" s="611"/>
      <c r="EB12" s="611"/>
      <c r="EC12" s="620"/>
    </row>
    <row r="13" spans="2:143" ht="11.25" customHeight="1" x14ac:dyDescent="0.2">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6850881</v>
      </c>
      <c r="BH13" s="611"/>
      <c r="BI13" s="611"/>
      <c r="BJ13" s="611"/>
      <c r="BK13" s="611"/>
      <c r="BL13" s="611"/>
      <c r="BM13" s="611"/>
      <c r="BN13" s="612"/>
      <c r="BO13" s="613">
        <v>46.3</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3985027</v>
      </c>
      <c r="CS13" s="611"/>
      <c r="CT13" s="611"/>
      <c r="CU13" s="611"/>
      <c r="CV13" s="611"/>
      <c r="CW13" s="611"/>
      <c r="CX13" s="611"/>
      <c r="CY13" s="612"/>
      <c r="CZ13" s="613">
        <v>8.6</v>
      </c>
      <c r="DA13" s="613"/>
      <c r="DB13" s="613"/>
      <c r="DC13" s="613"/>
      <c r="DD13" s="619">
        <v>1970724</v>
      </c>
      <c r="DE13" s="611"/>
      <c r="DF13" s="611"/>
      <c r="DG13" s="611"/>
      <c r="DH13" s="611"/>
      <c r="DI13" s="611"/>
      <c r="DJ13" s="611"/>
      <c r="DK13" s="611"/>
      <c r="DL13" s="611"/>
      <c r="DM13" s="611"/>
      <c r="DN13" s="611"/>
      <c r="DO13" s="611"/>
      <c r="DP13" s="612"/>
      <c r="DQ13" s="619">
        <v>1850869</v>
      </c>
      <c r="DR13" s="611"/>
      <c r="DS13" s="611"/>
      <c r="DT13" s="611"/>
      <c r="DU13" s="611"/>
      <c r="DV13" s="611"/>
      <c r="DW13" s="611"/>
      <c r="DX13" s="611"/>
      <c r="DY13" s="611"/>
      <c r="DZ13" s="611"/>
      <c r="EA13" s="611"/>
      <c r="EB13" s="611"/>
      <c r="EC13" s="620"/>
    </row>
    <row r="14" spans="2:143" ht="11.25" customHeight="1" x14ac:dyDescent="0.2">
      <c r="B14" s="607" t="s">
        <v>244</v>
      </c>
      <c r="C14" s="608"/>
      <c r="D14" s="608"/>
      <c r="E14" s="608"/>
      <c r="F14" s="608"/>
      <c r="G14" s="608"/>
      <c r="H14" s="608"/>
      <c r="I14" s="608"/>
      <c r="J14" s="608"/>
      <c r="K14" s="608"/>
      <c r="L14" s="608"/>
      <c r="M14" s="608"/>
      <c r="N14" s="608"/>
      <c r="O14" s="608"/>
      <c r="P14" s="608"/>
      <c r="Q14" s="609"/>
      <c r="R14" s="610">
        <v>4741</v>
      </c>
      <c r="S14" s="611"/>
      <c r="T14" s="611"/>
      <c r="U14" s="611"/>
      <c r="V14" s="611"/>
      <c r="W14" s="611"/>
      <c r="X14" s="611"/>
      <c r="Y14" s="612"/>
      <c r="Z14" s="613">
        <v>0</v>
      </c>
      <c r="AA14" s="613"/>
      <c r="AB14" s="613"/>
      <c r="AC14" s="613"/>
      <c r="AD14" s="614">
        <v>4741</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378812</v>
      </c>
      <c r="BH14" s="611"/>
      <c r="BI14" s="611"/>
      <c r="BJ14" s="611"/>
      <c r="BK14" s="611"/>
      <c r="BL14" s="611"/>
      <c r="BM14" s="611"/>
      <c r="BN14" s="612"/>
      <c r="BO14" s="613">
        <v>2.6</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1473567</v>
      </c>
      <c r="CS14" s="611"/>
      <c r="CT14" s="611"/>
      <c r="CU14" s="611"/>
      <c r="CV14" s="611"/>
      <c r="CW14" s="611"/>
      <c r="CX14" s="611"/>
      <c r="CY14" s="612"/>
      <c r="CZ14" s="613">
        <v>3.2</v>
      </c>
      <c r="DA14" s="613"/>
      <c r="DB14" s="613"/>
      <c r="DC14" s="613"/>
      <c r="DD14" s="619">
        <v>161558</v>
      </c>
      <c r="DE14" s="611"/>
      <c r="DF14" s="611"/>
      <c r="DG14" s="611"/>
      <c r="DH14" s="611"/>
      <c r="DI14" s="611"/>
      <c r="DJ14" s="611"/>
      <c r="DK14" s="611"/>
      <c r="DL14" s="611"/>
      <c r="DM14" s="611"/>
      <c r="DN14" s="611"/>
      <c r="DO14" s="611"/>
      <c r="DP14" s="612"/>
      <c r="DQ14" s="619">
        <v>1348433</v>
      </c>
      <c r="DR14" s="611"/>
      <c r="DS14" s="611"/>
      <c r="DT14" s="611"/>
      <c r="DU14" s="611"/>
      <c r="DV14" s="611"/>
      <c r="DW14" s="611"/>
      <c r="DX14" s="611"/>
      <c r="DY14" s="611"/>
      <c r="DZ14" s="611"/>
      <c r="EA14" s="611"/>
      <c r="EB14" s="611"/>
      <c r="EC14" s="620"/>
    </row>
    <row r="15" spans="2:143" ht="11.25" customHeight="1" x14ac:dyDescent="0.2">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537698</v>
      </c>
      <c r="BH15" s="611"/>
      <c r="BI15" s="611"/>
      <c r="BJ15" s="611"/>
      <c r="BK15" s="611"/>
      <c r="BL15" s="611"/>
      <c r="BM15" s="611"/>
      <c r="BN15" s="612"/>
      <c r="BO15" s="613">
        <v>3.6</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5903162</v>
      </c>
      <c r="CS15" s="611"/>
      <c r="CT15" s="611"/>
      <c r="CU15" s="611"/>
      <c r="CV15" s="611"/>
      <c r="CW15" s="611"/>
      <c r="CX15" s="611"/>
      <c r="CY15" s="612"/>
      <c r="CZ15" s="613">
        <v>12.8</v>
      </c>
      <c r="DA15" s="613"/>
      <c r="DB15" s="613"/>
      <c r="DC15" s="613"/>
      <c r="DD15" s="619">
        <v>2207349</v>
      </c>
      <c r="DE15" s="611"/>
      <c r="DF15" s="611"/>
      <c r="DG15" s="611"/>
      <c r="DH15" s="611"/>
      <c r="DI15" s="611"/>
      <c r="DJ15" s="611"/>
      <c r="DK15" s="611"/>
      <c r="DL15" s="611"/>
      <c r="DM15" s="611"/>
      <c r="DN15" s="611"/>
      <c r="DO15" s="611"/>
      <c r="DP15" s="612"/>
      <c r="DQ15" s="619">
        <v>3408282</v>
      </c>
      <c r="DR15" s="611"/>
      <c r="DS15" s="611"/>
      <c r="DT15" s="611"/>
      <c r="DU15" s="611"/>
      <c r="DV15" s="611"/>
      <c r="DW15" s="611"/>
      <c r="DX15" s="611"/>
      <c r="DY15" s="611"/>
      <c r="DZ15" s="611"/>
      <c r="EA15" s="611"/>
      <c r="EB15" s="611"/>
      <c r="EC15" s="620"/>
    </row>
    <row r="16" spans="2:143" ht="11.25" customHeight="1" x14ac:dyDescent="0.2">
      <c r="B16" s="607" t="s">
        <v>250</v>
      </c>
      <c r="C16" s="608"/>
      <c r="D16" s="608"/>
      <c r="E16" s="608"/>
      <c r="F16" s="608"/>
      <c r="G16" s="608"/>
      <c r="H16" s="608"/>
      <c r="I16" s="608"/>
      <c r="J16" s="608"/>
      <c r="K16" s="608"/>
      <c r="L16" s="608"/>
      <c r="M16" s="608"/>
      <c r="N16" s="608"/>
      <c r="O16" s="608"/>
      <c r="P16" s="608"/>
      <c r="Q16" s="609"/>
      <c r="R16" s="610">
        <v>54675</v>
      </c>
      <c r="S16" s="611"/>
      <c r="T16" s="611"/>
      <c r="U16" s="611"/>
      <c r="V16" s="611"/>
      <c r="W16" s="611"/>
      <c r="X16" s="611"/>
      <c r="Y16" s="612"/>
      <c r="Z16" s="613">
        <v>0.1</v>
      </c>
      <c r="AA16" s="613"/>
      <c r="AB16" s="613"/>
      <c r="AC16" s="613"/>
      <c r="AD16" s="614">
        <v>54675</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577172</v>
      </c>
      <c r="CS16" s="611"/>
      <c r="CT16" s="611"/>
      <c r="CU16" s="611"/>
      <c r="CV16" s="611"/>
      <c r="CW16" s="611"/>
      <c r="CX16" s="611"/>
      <c r="CY16" s="612"/>
      <c r="CZ16" s="613">
        <v>1.3</v>
      </c>
      <c r="DA16" s="613"/>
      <c r="DB16" s="613"/>
      <c r="DC16" s="613"/>
      <c r="DD16" s="619" t="s">
        <v>122</v>
      </c>
      <c r="DE16" s="611"/>
      <c r="DF16" s="611"/>
      <c r="DG16" s="611"/>
      <c r="DH16" s="611"/>
      <c r="DI16" s="611"/>
      <c r="DJ16" s="611"/>
      <c r="DK16" s="611"/>
      <c r="DL16" s="611"/>
      <c r="DM16" s="611"/>
      <c r="DN16" s="611"/>
      <c r="DO16" s="611"/>
      <c r="DP16" s="612"/>
      <c r="DQ16" s="619">
        <v>288348</v>
      </c>
      <c r="DR16" s="611"/>
      <c r="DS16" s="611"/>
      <c r="DT16" s="611"/>
      <c r="DU16" s="611"/>
      <c r="DV16" s="611"/>
      <c r="DW16" s="611"/>
      <c r="DX16" s="611"/>
      <c r="DY16" s="611"/>
      <c r="DZ16" s="611"/>
      <c r="EA16" s="611"/>
      <c r="EB16" s="611"/>
      <c r="EC16" s="620"/>
    </row>
    <row r="17" spans="2:133" ht="11.25" customHeight="1" x14ac:dyDescent="0.2">
      <c r="B17" s="607" t="s">
        <v>253</v>
      </c>
      <c r="C17" s="608"/>
      <c r="D17" s="608"/>
      <c r="E17" s="608"/>
      <c r="F17" s="608"/>
      <c r="G17" s="608"/>
      <c r="H17" s="608"/>
      <c r="I17" s="608"/>
      <c r="J17" s="608"/>
      <c r="K17" s="608"/>
      <c r="L17" s="608"/>
      <c r="M17" s="608"/>
      <c r="N17" s="608"/>
      <c r="O17" s="608"/>
      <c r="P17" s="608"/>
      <c r="Q17" s="609"/>
      <c r="R17" s="610">
        <v>217515</v>
      </c>
      <c r="S17" s="611"/>
      <c r="T17" s="611"/>
      <c r="U17" s="611"/>
      <c r="V17" s="611"/>
      <c r="W17" s="611"/>
      <c r="X17" s="611"/>
      <c r="Y17" s="612"/>
      <c r="Z17" s="613">
        <v>0.5</v>
      </c>
      <c r="AA17" s="613"/>
      <c r="AB17" s="613"/>
      <c r="AC17" s="613"/>
      <c r="AD17" s="614">
        <v>217515</v>
      </c>
      <c r="AE17" s="614"/>
      <c r="AF17" s="614"/>
      <c r="AG17" s="614"/>
      <c r="AH17" s="614"/>
      <c r="AI17" s="614"/>
      <c r="AJ17" s="614"/>
      <c r="AK17" s="614"/>
      <c r="AL17" s="615">
        <v>0.9</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4478456</v>
      </c>
      <c r="CS17" s="611"/>
      <c r="CT17" s="611"/>
      <c r="CU17" s="611"/>
      <c r="CV17" s="611"/>
      <c r="CW17" s="611"/>
      <c r="CX17" s="611"/>
      <c r="CY17" s="612"/>
      <c r="CZ17" s="613">
        <v>9.6999999999999993</v>
      </c>
      <c r="DA17" s="613"/>
      <c r="DB17" s="613"/>
      <c r="DC17" s="613"/>
      <c r="DD17" s="619" t="s">
        <v>122</v>
      </c>
      <c r="DE17" s="611"/>
      <c r="DF17" s="611"/>
      <c r="DG17" s="611"/>
      <c r="DH17" s="611"/>
      <c r="DI17" s="611"/>
      <c r="DJ17" s="611"/>
      <c r="DK17" s="611"/>
      <c r="DL17" s="611"/>
      <c r="DM17" s="611"/>
      <c r="DN17" s="611"/>
      <c r="DO17" s="611"/>
      <c r="DP17" s="612"/>
      <c r="DQ17" s="619">
        <v>4478456</v>
      </c>
      <c r="DR17" s="611"/>
      <c r="DS17" s="611"/>
      <c r="DT17" s="611"/>
      <c r="DU17" s="611"/>
      <c r="DV17" s="611"/>
      <c r="DW17" s="611"/>
      <c r="DX17" s="611"/>
      <c r="DY17" s="611"/>
      <c r="DZ17" s="611"/>
      <c r="EA17" s="611"/>
      <c r="EB17" s="611"/>
      <c r="EC17" s="620"/>
    </row>
    <row r="18" spans="2:133" ht="11.25" customHeight="1" x14ac:dyDescent="0.2">
      <c r="B18" s="607" t="s">
        <v>256</v>
      </c>
      <c r="C18" s="608"/>
      <c r="D18" s="608"/>
      <c r="E18" s="608"/>
      <c r="F18" s="608"/>
      <c r="G18" s="608"/>
      <c r="H18" s="608"/>
      <c r="I18" s="608"/>
      <c r="J18" s="608"/>
      <c r="K18" s="608"/>
      <c r="L18" s="608"/>
      <c r="M18" s="608"/>
      <c r="N18" s="608"/>
      <c r="O18" s="608"/>
      <c r="P18" s="608"/>
      <c r="Q18" s="609"/>
      <c r="R18" s="610">
        <v>165280</v>
      </c>
      <c r="S18" s="611"/>
      <c r="T18" s="611"/>
      <c r="U18" s="611"/>
      <c r="V18" s="611"/>
      <c r="W18" s="611"/>
      <c r="X18" s="611"/>
      <c r="Y18" s="612"/>
      <c r="Z18" s="613">
        <v>0.3</v>
      </c>
      <c r="AA18" s="613"/>
      <c r="AB18" s="613"/>
      <c r="AC18" s="613"/>
      <c r="AD18" s="614">
        <v>165280</v>
      </c>
      <c r="AE18" s="614"/>
      <c r="AF18" s="614"/>
      <c r="AG18" s="614"/>
      <c r="AH18" s="614"/>
      <c r="AI18" s="614"/>
      <c r="AJ18" s="614"/>
      <c r="AK18" s="614"/>
      <c r="AL18" s="615">
        <v>0.7</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2">
      <c r="B19" s="607" t="s">
        <v>259</v>
      </c>
      <c r="C19" s="608"/>
      <c r="D19" s="608"/>
      <c r="E19" s="608"/>
      <c r="F19" s="608"/>
      <c r="G19" s="608"/>
      <c r="H19" s="608"/>
      <c r="I19" s="608"/>
      <c r="J19" s="608"/>
      <c r="K19" s="608"/>
      <c r="L19" s="608"/>
      <c r="M19" s="608"/>
      <c r="N19" s="608"/>
      <c r="O19" s="608"/>
      <c r="P19" s="608"/>
      <c r="Q19" s="609"/>
      <c r="R19" s="610">
        <v>139326</v>
      </c>
      <c r="S19" s="611"/>
      <c r="T19" s="611"/>
      <c r="U19" s="611"/>
      <c r="V19" s="611"/>
      <c r="W19" s="611"/>
      <c r="X19" s="611"/>
      <c r="Y19" s="612"/>
      <c r="Z19" s="613">
        <v>0.3</v>
      </c>
      <c r="AA19" s="613"/>
      <c r="AB19" s="613"/>
      <c r="AC19" s="613"/>
      <c r="AD19" s="614">
        <v>139326</v>
      </c>
      <c r="AE19" s="614"/>
      <c r="AF19" s="614"/>
      <c r="AG19" s="614"/>
      <c r="AH19" s="614"/>
      <c r="AI19" s="614"/>
      <c r="AJ19" s="614"/>
      <c r="AK19" s="614"/>
      <c r="AL19" s="615">
        <v>0.6</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1197027</v>
      </c>
      <c r="BH19" s="611"/>
      <c r="BI19" s="611"/>
      <c r="BJ19" s="611"/>
      <c r="BK19" s="611"/>
      <c r="BL19" s="611"/>
      <c r="BM19" s="611"/>
      <c r="BN19" s="612"/>
      <c r="BO19" s="613">
        <v>8.1</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262</v>
      </c>
      <c r="C20" s="624"/>
      <c r="D20" s="624"/>
      <c r="E20" s="624"/>
      <c r="F20" s="624"/>
      <c r="G20" s="624"/>
      <c r="H20" s="624"/>
      <c r="I20" s="624"/>
      <c r="J20" s="624"/>
      <c r="K20" s="624"/>
      <c r="L20" s="624"/>
      <c r="M20" s="624"/>
      <c r="N20" s="624"/>
      <c r="O20" s="624"/>
      <c r="P20" s="624"/>
      <c r="Q20" s="625"/>
      <c r="R20" s="610">
        <v>25954</v>
      </c>
      <c r="S20" s="611"/>
      <c r="T20" s="611"/>
      <c r="U20" s="611"/>
      <c r="V20" s="611"/>
      <c r="W20" s="611"/>
      <c r="X20" s="611"/>
      <c r="Y20" s="612"/>
      <c r="Z20" s="613">
        <v>0.1</v>
      </c>
      <c r="AA20" s="613"/>
      <c r="AB20" s="613"/>
      <c r="AC20" s="613"/>
      <c r="AD20" s="614">
        <v>25954</v>
      </c>
      <c r="AE20" s="614"/>
      <c r="AF20" s="614"/>
      <c r="AG20" s="614"/>
      <c r="AH20" s="614"/>
      <c r="AI20" s="614"/>
      <c r="AJ20" s="614"/>
      <c r="AK20" s="614"/>
      <c r="AL20" s="615">
        <v>0.1</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1197027</v>
      </c>
      <c r="BH20" s="611"/>
      <c r="BI20" s="611"/>
      <c r="BJ20" s="611"/>
      <c r="BK20" s="611"/>
      <c r="BL20" s="611"/>
      <c r="BM20" s="611"/>
      <c r="BN20" s="612"/>
      <c r="BO20" s="613">
        <v>8.1</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46134280</v>
      </c>
      <c r="CS20" s="611"/>
      <c r="CT20" s="611"/>
      <c r="CU20" s="611"/>
      <c r="CV20" s="611"/>
      <c r="CW20" s="611"/>
      <c r="CX20" s="611"/>
      <c r="CY20" s="612"/>
      <c r="CZ20" s="613">
        <v>100</v>
      </c>
      <c r="DA20" s="613"/>
      <c r="DB20" s="613"/>
      <c r="DC20" s="613"/>
      <c r="DD20" s="619">
        <v>8308355</v>
      </c>
      <c r="DE20" s="611"/>
      <c r="DF20" s="611"/>
      <c r="DG20" s="611"/>
      <c r="DH20" s="611"/>
      <c r="DI20" s="611"/>
      <c r="DJ20" s="611"/>
      <c r="DK20" s="611"/>
      <c r="DL20" s="611"/>
      <c r="DM20" s="611"/>
      <c r="DN20" s="611"/>
      <c r="DO20" s="611"/>
      <c r="DP20" s="612"/>
      <c r="DQ20" s="619">
        <v>27885252</v>
      </c>
      <c r="DR20" s="611"/>
      <c r="DS20" s="611"/>
      <c r="DT20" s="611"/>
      <c r="DU20" s="611"/>
      <c r="DV20" s="611"/>
      <c r="DW20" s="611"/>
      <c r="DX20" s="611"/>
      <c r="DY20" s="611"/>
      <c r="DZ20" s="611"/>
      <c r="EA20" s="611"/>
      <c r="EB20" s="611"/>
      <c r="EC20" s="620"/>
    </row>
    <row r="21" spans="2:133" ht="11.25" customHeight="1" x14ac:dyDescent="0.2">
      <c r="B21" s="607" t="s">
        <v>265</v>
      </c>
      <c r="C21" s="608"/>
      <c r="D21" s="608"/>
      <c r="E21" s="608"/>
      <c r="F21" s="608"/>
      <c r="G21" s="608"/>
      <c r="H21" s="608"/>
      <c r="I21" s="608"/>
      <c r="J21" s="608"/>
      <c r="K21" s="608"/>
      <c r="L21" s="608"/>
      <c r="M21" s="608"/>
      <c r="N21" s="608"/>
      <c r="O21" s="608"/>
      <c r="P21" s="608"/>
      <c r="Q21" s="609"/>
      <c r="R21" s="610">
        <v>7468014</v>
      </c>
      <c r="S21" s="611"/>
      <c r="T21" s="611"/>
      <c r="U21" s="611"/>
      <c r="V21" s="611"/>
      <c r="W21" s="611"/>
      <c r="X21" s="611"/>
      <c r="Y21" s="612"/>
      <c r="Z21" s="613">
        <v>15.7</v>
      </c>
      <c r="AA21" s="613"/>
      <c r="AB21" s="613"/>
      <c r="AC21" s="613"/>
      <c r="AD21" s="614">
        <v>6312396</v>
      </c>
      <c r="AE21" s="614"/>
      <c r="AF21" s="614"/>
      <c r="AG21" s="614"/>
      <c r="AH21" s="614"/>
      <c r="AI21" s="614"/>
      <c r="AJ21" s="614"/>
      <c r="AK21" s="614"/>
      <c r="AL21" s="615">
        <v>26.9</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55762</v>
      </c>
      <c r="BH21" s="611"/>
      <c r="BI21" s="611"/>
      <c r="BJ21" s="611"/>
      <c r="BK21" s="611"/>
      <c r="BL21" s="611"/>
      <c r="BM21" s="611"/>
      <c r="BN21" s="612"/>
      <c r="BO21" s="613">
        <v>0.4</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267</v>
      </c>
      <c r="C22" s="608"/>
      <c r="D22" s="608"/>
      <c r="E22" s="608"/>
      <c r="F22" s="608"/>
      <c r="G22" s="608"/>
      <c r="H22" s="608"/>
      <c r="I22" s="608"/>
      <c r="J22" s="608"/>
      <c r="K22" s="608"/>
      <c r="L22" s="608"/>
      <c r="M22" s="608"/>
      <c r="N22" s="608"/>
      <c r="O22" s="608"/>
      <c r="P22" s="608"/>
      <c r="Q22" s="609"/>
      <c r="R22" s="610">
        <v>6312396</v>
      </c>
      <c r="S22" s="611"/>
      <c r="T22" s="611"/>
      <c r="U22" s="611"/>
      <c r="V22" s="611"/>
      <c r="W22" s="611"/>
      <c r="X22" s="611"/>
      <c r="Y22" s="612"/>
      <c r="Z22" s="613">
        <v>13.3</v>
      </c>
      <c r="AA22" s="613"/>
      <c r="AB22" s="613"/>
      <c r="AC22" s="613"/>
      <c r="AD22" s="614">
        <v>6312396</v>
      </c>
      <c r="AE22" s="614"/>
      <c r="AF22" s="614"/>
      <c r="AG22" s="614"/>
      <c r="AH22" s="614"/>
      <c r="AI22" s="614"/>
      <c r="AJ22" s="614"/>
      <c r="AK22" s="614"/>
      <c r="AL22" s="615">
        <v>26.9</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270</v>
      </c>
      <c r="C23" s="608"/>
      <c r="D23" s="608"/>
      <c r="E23" s="608"/>
      <c r="F23" s="608"/>
      <c r="G23" s="608"/>
      <c r="H23" s="608"/>
      <c r="I23" s="608"/>
      <c r="J23" s="608"/>
      <c r="K23" s="608"/>
      <c r="L23" s="608"/>
      <c r="M23" s="608"/>
      <c r="N23" s="608"/>
      <c r="O23" s="608"/>
      <c r="P23" s="608"/>
      <c r="Q23" s="609"/>
      <c r="R23" s="610">
        <v>1155618</v>
      </c>
      <c r="S23" s="611"/>
      <c r="T23" s="611"/>
      <c r="U23" s="611"/>
      <c r="V23" s="611"/>
      <c r="W23" s="611"/>
      <c r="X23" s="611"/>
      <c r="Y23" s="612"/>
      <c r="Z23" s="613">
        <v>2.4</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1141265</v>
      </c>
      <c r="BH23" s="611"/>
      <c r="BI23" s="611"/>
      <c r="BJ23" s="611"/>
      <c r="BK23" s="611"/>
      <c r="BL23" s="611"/>
      <c r="BM23" s="611"/>
      <c r="BN23" s="612"/>
      <c r="BO23" s="613">
        <v>7.7</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2">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19272155</v>
      </c>
      <c r="CS24" s="600"/>
      <c r="CT24" s="600"/>
      <c r="CU24" s="600"/>
      <c r="CV24" s="600"/>
      <c r="CW24" s="600"/>
      <c r="CX24" s="600"/>
      <c r="CY24" s="601"/>
      <c r="CZ24" s="604">
        <v>41.8</v>
      </c>
      <c r="DA24" s="605"/>
      <c r="DB24" s="605"/>
      <c r="DC24" s="621"/>
      <c r="DD24" s="645">
        <v>12638383</v>
      </c>
      <c r="DE24" s="600"/>
      <c r="DF24" s="600"/>
      <c r="DG24" s="600"/>
      <c r="DH24" s="600"/>
      <c r="DI24" s="600"/>
      <c r="DJ24" s="600"/>
      <c r="DK24" s="601"/>
      <c r="DL24" s="645">
        <v>11863650</v>
      </c>
      <c r="DM24" s="600"/>
      <c r="DN24" s="600"/>
      <c r="DO24" s="600"/>
      <c r="DP24" s="600"/>
      <c r="DQ24" s="600"/>
      <c r="DR24" s="600"/>
      <c r="DS24" s="600"/>
      <c r="DT24" s="600"/>
      <c r="DU24" s="600"/>
      <c r="DV24" s="601"/>
      <c r="DW24" s="604">
        <v>49.9</v>
      </c>
      <c r="DX24" s="605"/>
      <c r="DY24" s="605"/>
      <c r="DZ24" s="605"/>
      <c r="EA24" s="605"/>
      <c r="EB24" s="605"/>
      <c r="EC24" s="606"/>
    </row>
    <row r="25" spans="2:133" ht="11.25" customHeight="1" x14ac:dyDescent="0.2">
      <c r="B25" s="607" t="s">
        <v>280</v>
      </c>
      <c r="C25" s="608"/>
      <c r="D25" s="608"/>
      <c r="E25" s="608"/>
      <c r="F25" s="608"/>
      <c r="G25" s="608"/>
      <c r="H25" s="608"/>
      <c r="I25" s="608"/>
      <c r="J25" s="608"/>
      <c r="K25" s="608"/>
      <c r="L25" s="608"/>
      <c r="M25" s="608"/>
      <c r="N25" s="608"/>
      <c r="O25" s="608"/>
      <c r="P25" s="608"/>
      <c r="Q25" s="609"/>
      <c r="R25" s="610">
        <v>25728398</v>
      </c>
      <c r="S25" s="611"/>
      <c r="T25" s="611"/>
      <c r="U25" s="611"/>
      <c r="V25" s="611"/>
      <c r="W25" s="611"/>
      <c r="X25" s="611"/>
      <c r="Y25" s="612"/>
      <c r="Z25" s="613">
        <v>54.2</v>
      </c>
      <c r="AA25" s="613"/>
      <c r="AB25" s="613"/>
      <c r="AC25" s="613"/>
      <c r="AD25" s="614">
        <v>23431515</v>
      </c>
      <c r="AE25" s="614"/>
      <c r="AF25" s="614"/>
      <c r="AG25" s="614"/>
      <c r="AH25" s="614"/>
      <c r="AI25" s="614"/>
      <c r="AJ25" s="614"/>
      <c r="AK25" s="614"/>
      <c r="AL25" s="615">
        <v>99.7</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5316693</v>
      </c>
      <c r="CS25" s="642"/>
      <c r="CT25" s="642"/>
      <c r="CU25" s="642"/>
      <c r="CV25" s="642"/>
      <c r="CW25" s="642"/>
      <c r="CX25" s="642"/>
      <c r="CY25" s="643"/>
      <c r="CZ25" s="615">
        <v>11.5</v>
      </c>
      <c r="DA25" s="640"/>
      <c r="DB25" s="640"/>
      <c r="DC25" s="644"/>
      <c r="DD25" s="619">
        <v>4856493</v>
      </c>
      <c r="DE25" s="642"/>
      <c r="DF25" s="642"/>
      <c r="DG25" s="642"/>
      <c r="DH25" s="642"/>
      <c r="DI25" s="642"/>
      <c r="DJ25" s="642"/>
      <c r="DK25" s="643"/>
      <c r="DL25" s="619">
        <v>4764226</v>
      </c>
      <c r="DM25" s="642"/>
      <c r="DN25" s="642"/>
      <c r="DO25" s="642"/>
      <c r="DP25" s="642"/>
      <c r="DQ25" s="642"/>
      <c r="DR25" s="642"/>
      <c r="DS25" s="642"/>
      <c r="DT25" s="642"/>
      <c r="DU25" s="642"/>
      <c r="DV25" s="643"/>
      <c r="DW25" s="615">
        <v>20.100000000000001</v>
      </c>
      <c r="DX25" s="640"/>
      <c r="DY25" s="640"/>
      <c r="DZ25" s="640"/>
      <c r="EA25" s="640"/>
      <c r="EB25" s="640"/>
      <c r="EC25" s="641"/>
    </row>
    <row r="26" spans="2:133" ht="11.25" customHeight="1" x14ac:dyDescent="0.2">
      <c r="B26" s="607" t="s">
        <v>283</v>
      </c>
      <c r="C26" s="608"/>
      <c r="D26" s="608"/>
      <c r="E26" s="608"/>
      <c r="F26" s="608"/>
      <c r="G26" s="608"/>
      <c r="H26" s="608"/>
      <c r="I26" s="608"/>
      <c r="J26" s="608"/>
      <c r="K26" s="608"/>
      <c r="L26" s="608"/>
      <c r="M26" s="608"/>
      <c r="N26" s="608"/>
      <c r="O26" s="608"/>
      <c r="P26" s="608"/>
      <c r="Q26" s="609"/>
      <c r="R26" s="610">
        <v>14746</v>
      </c>
      <c r="S26" s="611"/>
      <c r="T26" s="611"/>
      <c r="U26" s="611"/>
      <c r="V26" s="611"/>
      <c r="W26" s="611"/>
      <c r="X26" s="611"/>
      <c r="Y26" s="612"/>
      <c r="Z26" s="613">
        <v>0</v>
      </c>
      <c r="AA26" s="613"/>
      <c r="AB26" s="613"/>
      <c r="AC26" s="613"/>
      <c r="AD26" s="614">
        <v>14746</v>
      </c>
      <c r="AE26" s="614"/>
      <c r="AF26" s="614"/>
      <c r="AG26" s="614"/>
      <c r="AH26" s="614"/>
      <c r="AI26" s="614"/>
      <c r="AJ26" s="614"/>
      <c r="AK26" s="614"/>
      <c r="AL26" s="615">
        <v>0.1</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3286470</v>
      </c>
      <c r="CS26" s="611"/>
      <c r="CT26" s="611"/>
      <c r="CU26" s="611"/>
      <c r="CV26" s="611"/>
      <c r="CW26" s="611"/>
      <c r="CX26" s="611"/>
      <c r="CY26" s="612"/>
      <c r="CZ26" s="615">
        <v>7.1</v>
      </c>
      <c r="DA26" s="640"/>
      <c r="DB26" s="640"/>
      <c r="DC26" s="644"/>
      <c r="DD26" s="619">
        <v>2984518</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2">
      <c r="B27" s="607" t="s">
        <v>286</v>
      </c>
      <c r="C27" s="608"/>
      <c r="D27" s="608"/>
      <c r="E27" s="608"/>
      <c r="F27" s="608"/>
      <c r="G27" s="608"/>
      <c r="H27" s="608"/>
      <c r="I27" s="608"/>
      <c r="J27" s="608"/>
      <c r="K27" s="608"/>
      <c r="L27" s="608"/>
      <c r="M27" s="608"/>
      <c r="N27" s="608"/>
      <c r="O27" s="608"/>
      <c r="P27" s="608"/>
      <c r="Q27" s="609"/>
      <c r="R27" s="610">
        <v>782046</v>
      </c>
      <c r="S27" s="611"/>
      <c r="T27" s="611"/>
      <c r="U27" s="611"/>
      <c r="V27" s="611"/>
      <c r="W27" s="611"/>
      <c r="X27" s="611"/>
      <c r="Y27" s="612"/>
      <c r="Z27" s="613">
        <v>1.6</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14787107</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9477006</v>
      </c>
      <c r="CS27" s="642"/>
      <c r="CT27" s="642"/>
      <c r="CU27" s="642"/>
      <c r="CV27" s="642"/>
      <c r="CW27" s="642"/>
      <c r="CX27" s="642"/>
      <c r="CY27" s="643"/>
      <c r="CZ27" s="615">
        <v>20.5</v>
      </c>
      <c r="DA27" s="640"/>
      <c r="DB27" s="640"/>
      <c r="DC27" s="644"/>
      <c r="DD27" s="619">
        <v>3303434</v>
      </c>
      <c r="DE27" s="642"/>
      <c r="DF27" s="642"/>
      <c r="DG27" s="642"/>
      <c r="DH27" s="642"/>
      <c r="DI27" s="642"/>
      <c r="DJ27" s="642"/>
      <c r="DK27" s="643"/>
      <c r="DL27" s="619">
        <v>2620968</v>
      </c>
      <c r="DM27" s="642"/>
      <c r="DN27" s="642"/>
      <c r="DO27" s="642"/>
      <c r="DP27" s="642"/>
      <c r="DQ27" s="642"/>
      <c r="DR27" s="642"/>
      <c r="DS27" s="642"/>
      <c r="DT27" s="642"/>
      <c r="DU27" s="642"/>
      <c r="DV27" s="643"/>
      <c r="DW27" s="615">
        <v>11</v>
      </c>
      <c r="DX27" s="640"/>
      <c r="DY27" s="640"/>
      <c r="DZ27" s="640"/>
      <c r="EA27" s="640"/>
      <c r="EB27" s="640"/>
      <c r="EC27" s="641"/>
    </row>
    <row r="28" spans="2:133" ht="11.25" customHeight="1" x14ac:dyDescent="0.2">
      <c r="B28" s="607" t="s">
        <v>289</v>
      </c>
      <c r="C28" s="608"/>
      <c r="D28" s="608"/>
      <c r="E28" s="608"/>
      <c r="F28" s="608"/>
      <c r="G28" s="608"/>
      <c r="H28" s="608"/>
      <c r="I28" s="608"/>
      <c r="J28" s="608"/>
      <c r="K28" s="608"/>
      <c r="L28" s="608"/>
      <c r="M28" s="608"/>
      <c r="N28" s="608"/>
      <c r="O28" s="608"/>
      <c r="P28" s="608"/>
      <c r="Q28" s="609"/>
      <c r="R28" s="610">
        <v>200609</v>
      </c>
      <c r="S28" s="611"/>
      <c r="T28" s="611"/>
      <c r="U28" s="611"/>
      <c r="V28" s="611"/>
      <c r="W28" s="611"/>
      <c r="X28" s="611"/>
      <c r="Y28" s="612"/>
      <c r="Z28" s="613">
        <v>0.4</v>
      </c>
      <c r="AA28" s="613"/>
      <c r="AB28" s="613"/>
      <c r="AC28" s="613"/>
      <c r="AD28" s="614">
        <v>55876</v>
      </c>
      <c r="AE28" s="614"/>
      <c r="AF28" s="614"/>
      <c r="AG28" s="614"/>
      <c r="AH28" s="614"/>
      <c r="AI28" s="614"/>
      <c r="AJ28" s="614"/>
      <c r="AK28" s="614"/>
      <c r="AL28" s="615">
        <v>0.2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4478456</v>
      </c>
      <c r="CS28" s="611"/>
      <c r="CT28" s="611"/>
      <c r="CU28" s="611"/>
      <c r="CV28" s="611"/>
      <c r="CW28" s="611"/>
      <c r="CX28" s="611"/>
      <c r="CY28" s="612"/>
      <c r="CZ28" s="615">
        <v>9.6999999999999993</v>
      </c>
      <c r="DA28" s="640"/>
      <c r="DB28" s="640"/>
      <c r="DC28" s="644"/>
      <c r="DD28" s="619">
        <v>4478456</v>
      </c>
      <c r="DE28" s="611"/>
      <c r="DF28" s="611"/>
      <c r="DG28" s="611"/>
      <c r="DH28" s="611"/>
      <c r="DI28" s="611"/>
      <c r="DJ28" s="611"/>
      <c r="DK28" s="612"/>
      <c r="DL28" s="619">
        <v>4478456</v>
      </c>
      <c r="DM28" s="611"/>
      <c r="DN28" s="611"/>
      <c r="DO28" s="611"/>
      <c r="DP28" s="611"/>
      <c r="DQ28" s="611"/>
      <c r="DR28" s="611"/>
      <c r="DS28" s="611"/>
      <c r="DT28" s="611"/>
      <c r="DU28" s="611"/>
      <c r="DV28" s="612"/>
      <c r="DW28" s="615">
        <v>18.899999999999999</v>
      </c>
      <c r="DX28" s="640"/>
      <c r="DY28" s="640"/>
      <c r="DZ28" s="640"/>
      <c r="EA28" s="640"/>
      <c r="EB28" s="640"/>
      <c r="EC28" s="641"/>
    </row>
    <row r="29" spans="2:133" ht="11.25" customHeight="1" x14ac:dyDescent="0.2">
      <c r="B29" s="607" t="s">
        <v>291</v>
      </c>
      <c r="C29" s="608"/>
      <c r="D29" s="608"/>
      <c r="E29" s="608"/>
      <c r="F29" s="608"/>
      <c r="G29" s="608"/>
      <c r="H29" s="608"/>
      <c r="I29" s="608"/>
      <c r="J29" s="608"/>
      <c r="K29" s="608"/>
      <c r="L29" s="608"/>
      <c r="M29" s="608"/>
      <c r="N29" s="608"/>
      <c r="O29" s="608"/>
      <c r="P29" s="608"/>
      <c r="Q29" s="609"/>
      <c r="R29" s="610">
        <v>176176</v>
      </c>
      <c r="S29" s="611"/>
      <c r="T29" s="611"/>
      <c r="U29" s="611"/>
      <c r="V29" s="611"/>
      <c r="W29" s="611"/>
      <c r="X29" s="611"/>
      <c r="Y29" s="612"/>
      <c r="Z29" s="613">
        <v>0.4</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4478456</v>
      </c>
      <c r="CS29" s="642"/>
      <c r="CT29" s="642"/>
      <c r="CU29" s="642"/>
      <c r="CV29" s="642"/>
      <c r="CW29" s="642"/>
      <c r="CX29" s="642"/>
      <c r="CY29" s="643"/>
      <c r="CZ29" s="615">
        <v>9.6999999999999993</v>
      </c>
      <c r="DA29" s="640"/>
      <c r="DB29" s="640"/>
      <c r="DC29" s="644"/>
      <c r="DD29" s="619">
        <v>4478456</v>
      </c>
      <c r="DE29" s="642"/>
      <c r="DF29" s="642"/>
      <c r="DG29" s="642"/>
      <c r="DH29" s="642"/>
      <c r="DI29" s="642"/>
      <c r="DJ29" s="642"/>
      <c r="DK29" s="643"/>
      <c r="DL29" s="619">
        <v>4478456</v>
      </c>
      <c r="DM29" s="642"/>
      <c r="DN29" s="642"/>
      <c r="DO29" s="642"/>
      <c r="DP29" s="642"/>
      <c r="DQ29" s="642"/>
      <c r="DR29" s="642"/>
      <c r="DS29" s="642"/>
      <c r="DT29" s="642"/>
      <c r="DU29" s="642"/>
      <c r="DV29" s="643"/>
      <c r="DW29" s="615">
        <v>18.899999999999999</v>
      </c>
      <c r="DX29" s="640"/>
      <c r="DY29" s="640"/>
      <c r="DZ29" s="640"/>
      <c r="EA29" s="640"/>
      <c r="EB29" s="640"/>
      <c r="EC29" s="641"/>
    </row>
    <row r="30" spans="2:133" ht="11.25" customHeight="1" x14ac:dyDescent="0.2">
      <c r="B30" s="607" t="s">
        <v>293</v>
      </c>
      <c r="C30" s="608"/>
      <c r="D30" s="608"/>
      <c r="E30" s="608"/>
      <c r="F30" s="608"/>
      <c r="G30" s="608"/>
      <c r="H30" s="608"/>
      <c r="I30" s="608"/>
      <c r="J30" s="608"/>
      <c r="K30" s="608"/>
      <c r="L30" s="608"/>
      <c r="M30" s="608"/>
      <c r="N30" s="608"/>
      <c r="O30" s="608"/>
      <c r="P30" s="608"/>
      <c r="Q30" s="609"/>
      <c r="R30" s="610">
        <v>7588660</v>
      </c>
      <c r="S30" s="611"/>
      <c r="T30" s="611"/>
      <c r="U30" s="611"/>
      <c r="V30" s="611"/>
      <c r="W30" s="611"/>
      <c r="X30" s="611"/>
      <c r="Y30" s="612"/>
      <c r="Z30" s="613">
        <v>16</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4311229</v>
      </c>
      <c r="CS30" s="611"/>
      <c r="CT30" s="611"/>
      <c r="CU30" s="611"/>
      <c r="CV30" s="611"/>
      <c r="CW30" s="611"/>
      <c r="CX30" s="611"/>
      <c r="CY30" s="612"/>
      <c r="CZ30" s="615">
        <v>9.3000000000000007</v>
      </c>
      <c r="DA30" s="640"/>
      <c r="DB30" s="640"/>
      <c r="DC30" s="644"/>
      <c r="DD30" s="619">
        <v>4311229</v>
      </c>
      <c r="DE30" s="611"/>
      <c r="DF30" s="611"/>
      <c r="DG30" s="611"/>
      <c r="DH30" s="611"/>
      <c r="DI30" s="611"/>
      <c r="DJ30" s="611"/>
      <c r="DK30" s="612"/>
      <c r="DL30" s="619">
        <v>4311229</v>
      </c>
      <c r="DM30" s="611"/>
      <c r="DN30" s="611"/>
      <c r="DO30" s="611"/>
      <c r="DP30" s="611"/>
      <c r="DQ30" s="611"/>
      <c r="DR30" s="611"/>
      <c r="DS30" s="611"/>
      <c r="DT30" s="611"/>
      <c r="DU30" s="611"/>
      <c r="DV30" s="612"/>
      <c r="DW30" s="615">
        <v>18.2</v>
      </c>
      <c r="DX30" s="640"/>
      <c r="DY30" s="640"/>
      <c r="DZ30" s="640"/>
      <c r="EA30" s="640"/>
      <c r="EB30" s="640"/>
      <c r="EC30" s="641"/>
    </row>
    <row r="31" spans="2:133" ht="11.25" customHeight="1" x14ac:dyDescent="0.2">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99.4</v>
      </c>
      <c r="BH31" s="654"/>
      <c r="BI31" s="654"/>
      <c r="BJ31" s="654"/>
      <c r="BK31" s="654"/>
      <c r="BL31" s="654"/>
      <c r="BM31" s="605">
        <v>98.7</v>
      </c>
      <c r="BN31" s="654"/>
      <c r="BO31" s="654"/>
      <c r="BP31" s="654"/>
      <c r="BQ31" s="655"/>
      <c r="BR31" s="666">
        <v>99.5</v>
      </c>
      <c r="BS31" s="654"/>
      <c r="BT31" s="654"/>
      <c r="BU31" s="654"/>
      <c r="BV31" s="654"/>
      <c r="BW31" s="654"/>
      <c r="BX31" s="605">
        <v>98.7</v>
      </c>
      <c r="BY31" s="654"/>
      <c r="BZ31" s="654"/>
      <c r="CA31" s="654"/>
      <c r="CB31" s="655"/>
      <c r="CD31" s="648"/>
      <c r="CE31" s="649"/>
      <c r="CF31" s="607" t="s">
        <v>300</v>
      </c>
      <c r="CG31" s="608"/>
      <c r="CH31" s="608"/>
      <c r="CI31" s="608"/>
      <c r="CJ31" s="608"/>
      <c r="CK31" s="608"/>
      <c r="CL31" s="608"/>
      <c r="CM31" s="608"/>
      <c r="CN31" s="608"/>
      <c r="CO31" s="608"/>
      <c r="CP31" s="608"/>
      <c r="CQ31" s="609"/>
      <c r="CR31" s="610">
        <v>167227</v>
      </c>
      <c r="CS31" s="642"/>
      <c r="CT31" s="642"/>
      <c r="CU31" s="642"/>
      <c r="CV31" s="642"/>
      <c r="CW31" s="642"/>
      <c r="CX31" s="642"/>
      <c r="CY31" s="643"/>
      <c r="CZ31" s="615">
        <v>0.4</v>
      </c>
      <c r="DA31" s="640"/>
      <c r="DB31" s="640"/>
      <c r="DC31" s="644"/>
      <c r="DD31" s="619">
        <v>167227</v>
      </c>
      <c r="DE31" s="642"/>
      <c r="DF31" s="642"/>
      <c r="DG31" s="642"/>
      <c r="DH31" s="642"/>
      <c r="DI31" s="642"/>
      <c r="DJ31" s="642"/>
      <c r="DK31" s="643"/>
      <c r="DL31" s="619">
        <v>167227</v>
      </c>
      <c r="DM31" s="642"/>
      <c r="DN31" s="642"/>
      <c r="DO31" s="642"/>
      <c r="DP31" s="642"/>
      <c r="DQ31" s="642"/>
      <c r="DR31" s="642"/>
      <c r="DS31" s="642"/>
      <c r="DT31" s="642"/>
      <c r="DU31" s="642"/>
      <c r="DV31" s="643"/>
      <c r="DW31" s="615">
        <v>0.7</v>
      </c>
      <c r="DX31" s="640"/>
      <c r="DY31" s="640"/>
      <c r="DZ31" s="640"/>
      <c r="EA31" s="640"/>
      <c r="EB31" s="640"/>
      <c r="EC31" s="641"/>
    </row>
    <row r="32" spans="2:133" ht="11.25" customHeight="1" x14ac:dyDescent="0.2">
      <c r="B32" s="607" t="s">
        <v>301</v>
      </c>
      <c r="C32" s="608"/>
      <c r="D32" s="608"/>
      <c r="E32" s="608"/>
      <c r="F32" s="608"/>
      <c r="G32" s="608"/>
      <c r="H32" s="608"/>
      <c r="I32" s="608"/>
      <c r="J32" s="608"/>
      <c r="K32" s="608"/>
      <c r="L32" s="608"/>
      <c r="M32" s="608"/>
      <c r="N32" s="608"/>
      <c r="O32" s="608"/>
      <c r="P32" s="608"/>
      <c r="Q32" s="609"/>
      <c r="R32" s="610">
        <v>3132728</v>
      </c>
      <c r="S32" s="611"/>
      <c r="T32" s="611"/>
      <c r="U32" s="611"/>
      <c r="V32" s="611"/>
      <c r="W32" s="611"/>
      <c r="X32" s="611"/>
      <c r="Y32" s="612"/>
      <c r="Z32" s="613">
        <v>6.6</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99.2</v>
      </c>
      <c r="BH32" s="642"/>
      <c r="BI32" s="642"/>
      <c r="BJ32" s="642"/>
      <c r="BK32" s="642"/>
      <c r="BL32" s="642"/>
      <c r="BM32" s="616">
        <v>98.3</v>
      </c>
      <c r="BN32" s="642"/>
      <c r="BO32" s="642"/>
      <c r="BP32" s="642"/>
      <c r="BQ32" s="665"/>
      <c r="BR32" s="667">
        <v>99.4</v>
      </c>
      <c r="BS32" s="642"/>
      <c r="BT32" s="642"/>
      <c r="BU32" s="642"/>
      <c r="BV32" s="642"/>
      <c r="BW32" s="642"/>
      <c r="BX32" s="616">
        <v>98.4</v>
      </c>
      <c r="BY32" s="642"/>
      <c r="BZ32" s="642"/>
      <c r="CA32" s="642"/>
      <c r="CB32" s="665"/>
      <c r="CD32" s="650"/>
      <c r="CE32" s="651"/>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0"/>
      <c r="DB32" s="640"/>
      <c r="DC32" s="644"/>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0"/>
      <c r="DY32" s="640"/>
      <c r="DZ32" s="640"/>
      <c r="EA32" s="640"/>
      <c r="EB32" s="640"/>
      <c r="EC32" s="641"/>
    </row>
    <row r="33" spans="2:133" ht="11.25" customHeight="1" x14ac:dyDescent="0.2">
      <c r="B33" s="607" t="s">
        <v>305</v>
      </c>
      <c r="C33" s="608"/>
      <c r="D33" s="608"/>
      <c r="E33" s="608"/>
      <c r="F33" s="608"/>
      <c r="G33" s="608"/>
      <c r="H33" s="608"/>
      <c r="I33" s="608"/>
      <c r="J33" s="608"/>
      <c r="K33" s="608"/>
      <c r="L33" s="608"/>
      <c r="M33" s="608"/>
      <c r="N33" s="608"/>
      <c r="O33" s="608"/>
      <c r="P33" s="608"/>
      <c r="Q33" s="609"/>
      <c r="R33" s="610">
        <v>92825</v>
      </c>
      <c r="S33" s="611"/>
      <c r="T33" s="611"/>
      <c r="U33" s="611"/>
      <c r="V33" s="611"/>
      <c r="W33" s="611"/>
      <c r="X33" s="611"/>
      <c r="Y33" s="612"/>
      <c r="Z33" s="613">
        <v>0.2</v>
      </c>
      <c r="AA33" s="613"/>
      <c r="AB33" s="613"/>
      <c r="AC33" s="613"/>
      <c r="AD33" s="614" t="s">
        <v>122</v>
      </c>
      <c r="AE33" s="614"/>
      <c r="AF33" s="614"/>
      <c r="AG33" s="614"/>
      <c r="AH33" s="614"/>
      <c r="AI33" s="614"/>
      <c r="AJ33" s="614"/>
      <c r="AK33" s="614"/>
      <c r="AL33" s="615" t="s">
        <v>122</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99.5</v>
      </c>
      <c r="BH33" s="669"/>
      <c r="BI33" s="669"/>
      <c r="BJ33" s="669"/>
      <c r="BK33" s="669"/>
      <c r="BL33" s="669"/>
      <c r="BM33" s="670">
        <v>98.8</v>
      </c>
      <c r="BN33" s="669"/>
      <c r="BO33" s="669"/>
      <c r="BP33" s="669"/>
      <c r="BQ33" s="671"/>
      <c r="BR33" s="668">
        <v>99.6</v>
      </c>
      <c r="BS33" s="669"/>
      <c r="BT33" s="669"/>
      <c r="BU33" s="669"/>
      <c r="BV33" s="669"/>
      <c r="BW33" s="669"/>
      <c r="BX33" s="670">
        <v>98.9</v>
      </c>
      <c r="BY33" s="669"/>
      <c r="BZ33" s="669"/>
      <c r="CA33" s="669"/>
      <c r="CB33" s="671"/>
      <c r="CD33" s="607" t="s">
        <v>307</v>
      </c>
      <c r="CE33" s="608"/>
      <c r="CF33" s="608"/>
      <c r="CG33" s="608"/>
      <c r="CH33" s="608"/>
      <c r="CI33" s="608"/>
      <c r="CJ33" s="608"/>
      <c r="CK33" s="608"/>
      <c r="CL33" s="608"/>
      <c r="CM33" s="608"/>
      <c r="CN33" s="608"/>
      <c r="CO33" s="608"/>
      <c r="CP33" s="608"/>
      <c r="CQ33" s="609"/>
      <c r="CR33" s="610">
        <v>17976598</v>
      </c>
      <c r="CS33" s="642"/>
      <c r="CT33" s="642"/>
      <c r="CU33" s="642"/>
      <c r="CV33" s="642"/>
      <c r="CW33" s="642"/>
      <c r="CX33" s="642"/>
      <c r="CY33" s="643"/>
      <c r="CZ33" s="615">
        <v>39</v>
      </c>
      <c r="DA33" s="640"/>
      <c r="DB33" s="640"/>
      <c r="DC33" s="644"/>
      <c r="DD33" s="619">
        <v>13419152</v>
      </c>
      <c r="DE33" s="642"/>
      <c r="DF33" s="642"/>
      <c r="DG33" s="642"/>
      <c r="DH33" s="642"/>
      <c r="DI33" s="642"/>
      <c r="DJ33" s="642"/>
      <c r="DK33" s="643"/>
      <c r="DL33" s="619">
        <v>10096254</v>
      </c>
      <c r="DM33" s="642"/>
      <c r="DN33" s="642"/>
      <c r="DO33" s="642"/>
      <c r="DP33" s="642"/>
      <c r="DQ33" s="642"/>
      <c r="DR33" s="642"/>
      <c r="DS33" s="642"/>
      <c r="DT33" s="642"/>
      <c r="DU33" s="642"/>
      <c r="DV33" s="643"/>
      <c r="DW33" s="615">
        <v>42.5</v>
      </c>
      <c r="DX33" s="640"/>
      <c r="DY33" s="640"/>
      <c r="DZ33" s="640"/>
      <c r="EA33" s="640"/>
      <c r="EB33" s="640"/>
      <c r="EC33" s="641"/>
    </row>
    <row r="34" spans="2:133" ht="11.25" customHeight="1" x14ac:dyDescent="0.2">
      <c r="B34" s="607" t="s">
        <v>308</v>
      </c>
      <c r="C34" s="608"/>
      <c r="D34" s="608"/>
      <c r="E34" s="608"/>
      <c r="F34" s="608"/>
      <c r="G34" s="608"/>
      <c r="H34" s="608"/>
      <c r="I34" s="608"/>
      <c r="J34" s="608"/>
      <c r="K34" s="608"/>
      <c r="L34" s="608"/>
      <c r="M34" s="608"/>
      <c r="N34" s="608"/>
      <c r="O34" s="608"/>
      <c r="P34" s="608"/>
      <c r="Q34" s="609"/>
      <c r="R34" s="610">
        <v>385594</v>
      </c>
      <c r="S34" s="611"/>
      <c r="T34" s="611"/>
      <c r="U34" s="611"/>
      <c r="V34" s="611"/>
      <c r="W34" s="611"/>
      <c r="X34" s="611"/>
      <c r="Y34" s="612"/>
      <c r="Z34" s="613">
        <v>0.8</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8701054</v>
      </c>
      <c r="CS34" s="611"/>
      <c r="CT34" s="611"/>
      <c r="CU34" s="611"/>
      <c r="CV34" s="611"/>
      <c r="CW34" s="611"/>
      <c r="CX34" s="611"/>
      <c r="CY34" s="612"/>
      <c r="CZ34" s="615">
        <v>18.899999999999999</v>
      </c>
      <c r="DA34" s="640"/>
      <c r="DB34" s="640"/>
      <c r="DC34" s="644"/>
      <c r="DD34" s="619">
        <v>6307594</v>
      </c>
      <c r="DE34" s="611"/>
      <c r="DF34" s="611"/>
      <c r="DG34" s="611"/>
      <c r="DH34" s="611"/>
      <c r="DI34" s="611"/>
      <c r="DJ34" s="611"/>
      <c r="DK34" s="612"/>
      <c r="DL34" s="619">
        <v>5378716</v>
      </c>
      <c r="DM34" s="611"/>
      <c r="DN34" s="611"/>
      <c r="DO34" s="611"/>
      <c r="DP34" s="611"/>
      <c r="DQ34" s="611"/>
      <c r="DR34" s="611"/>
      <c r="DS34" s="611"/>
      <c r="DT34" s="611"/>
      <c r="DU34" s="611"/>
      <c r="DV34" s="612"/>
      <c r="DW34" s="615">
        <v>22.6</v>
      </c>
      <c r="DX34" s="640"/>
      <c r="DY34" s="640"/>
      <c r="DZ34" s="640"/>
      <c r="EA34" s="640"/>
      <c r="EB34" s="640"/>
      <c r="EC34" s="641"/>
    </row>
    <row r="35" spans="2:133" ht="11.25" customHeight="1" x14ac:dyDescent="0.2">
      <c r="B35" s="607" t="s">
        <v>310</v>
      </c>
      <c r="C35" s="608"/>
      <c r="D35" s="608"/>
      <c r="E35" s="608"/>
      <c r="F35" s="608"/>
      <c r="G35" s="608"/>
      <c r="H35" s="608"/>
      <c r="I35" s="608"/>
      <c r="J35" s="608"/>
      <c r="K35" s="608"/>
      <c r="L35" s="608"/>
      <c r="M35" s="608"/>
      <c r="N35" s="608"/>
      <c r="O35" s="608"/>
      <c r="P35" s="608"/>
      <c r="Q35" s="609"/>
      <c r="R35" s="610">
        <v>2315685</v>
      </c>
      <c r="S35" s="611"/>
      <c r="T35" s="611"/>
      <c r="U35" s="611"/>
      <c r="V35" s="611"/>
      <c r="W35" s="611"/>
      <c r="X35" s="611"/>
      <c r="Y35" s="612"/>
      <c r="Z35" s="613">
        <v>4.9000000000000004</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127864</v>
      </c>
      <c r="CS35" s="642"/>
      <c r="CT35" s="642"/>
      <c r="CU35" s="642"/>
      <c r="CV35" s="642"/>
      <c r="CW35" s="642"/>
      <c r="CX35" s="642"/>
      <c r="CY35" s="643"/>
      <c r="CZ35" s="615">
        <v>0.3</v>
      </c>
      <c r="DA35" s="640"/>
      <c r="DB35" s="640"/>
      <c r="DC35" s="644"/>
      <c r="DD35" s="619">
        <v>120942</v>
      </c>
      <c r="DE35" s="642"/>
      <c r="DF35" s="642"/>
      <c r="DG35" s="642"/>
      <c r="DH35" s="642"/>
      <c r="DI35" s="642"/>
      <c r="DJ35" s="642"/>
      <c r="DK35" s="643"/>
      <c r="DL35" s="619">
        <v>114471</v>
      </c>
      <c r="DM35" s="642"/>
      <c r="DN35" s="642"/>
      <c r="DO35" s="642"/>
      <c r="DP35" s="642"/>
      <c r="DQ35" s="642"/>
      <c r="DR35" s="642"/>
      <c r="DS35" s="642"/>
      <c r="DT35" s="642"/>
      <c r="DU35" s="642"/>
      <c r="DV35" s="643"/>
      <c r="DW35" s="615">
        <v>0.5</v>
      </c>
      <c r="DX35" s="640"/>
      <c r="DY35" s="640"/>
      <c r="DZ35" s="640"/>
      <c r="EA35" s="640"/>
      <c r="EB35" s="640"/>
      <c r="EC35" s="641"/>
    </row>
    <row r="36" spans="2:133" ht="11.25" customHeight="1" x14ac:dyDescent="0.2">
      <c r="B36" s="607" t="s">
        <v>314</v>
      </c>
      <c r="C36" s="608"/>
      <c r="D36" s="608"/>
      <c r="E36" s="608"/>
      <c r="F36" s="608"/>
      <c r="G36" s="608"/>
      <c r="H36" s="608"/>
      <c r="I36" s="608"/>
      <c r="J36" s="608"/>
      <c r="K36" s="608"/>
      <c r="L36" s="608"/>
      <c r="M36" s="608"/>
      <c r="N36" s="608"/>
      <c r="O36" s="608"/>
      <c r="P36" s="608"/>
      <c r="Q36" s="609"/>
      <c r="R36" s="610">
        <v>1688255</v>
      </c>
      <c r="S36" s="611"/>
      <c r="T36" s="611"/>
      <c r="U36" s="611"/>
      <c r="V36" s="611"/>
      <c r="W36" s="611"/>
      <c r="X36" s="611"/>
      <c r="Y36" s="612"/>
      <c r="Z36" s="613">
        <v>3.6</v>
      </c>
      <c r="AA36" s="613"/>
      <c r="AB36" s="613"/>
      <c r="AC36" s="613"/>
      <c r="AD36" s="614" t="s">
        <v>122</v>
      </c>
      <c r="AE36" s="614"/>
      <c r="AF36" s="614"/>
      <c r="AG36" s="614"/>
      <c r="AH36" s="614"/>
      <c r="AI36" s="614"/>
      <c r="AJ36" s="614"/>
      <c r="AK36" s="614"/>
      <c r="AL36" s="615" t="s">
        <v>122</v>
      </c>
      <c r="AM36" s="616"/>
      <c r="AN36" s="616"/>
      <c r="AO36" s="617"/>
      <c r="AP36" s="218"/>
      <c r="AQ36" s="676" t="s">
        <v>315</v>
      </c>
      <c r="AR36" s="677"/>
      <c r="AS36" s="677"/>
      <c r="AT36" s="677"/>
      <c r="AU36" s="677"/>
      <c r="AV36" s="677"/>
      <c r="AW36" s="677"/>
      <c r="AX36" s="677"/>
      <c r="AY36" s="678"/>
      <c r="AZ36" s="599">
        <v>6007729</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715358</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3417705</v>
      </c>
      <c r="CS36" s="611"/>
      <c r="CT36" s="611"/>
      <c r="CU36" s="611"/>
      <c r="CV36" s="611"/>
      <c r="CW36" s="611"/>
      <c r="CX36" s="611"/>
      <c r="CY36" s="612"/>
      <c r="CZ36" s="615">
        <v>7.4</v>
      </c>
      <c r="DA36" s="640"/>
      <c r="DB36" s="640"/>
      <c r="DC36" s="644"/>
      <c r="DD36" s="619">
        <v>2910092</v>
      </c>
      <c r="DE36" s="611"/>
      <c r="DF36" s="611"/>
      <c r="DG36" s="611"/>
      <c r="DH36" s="611"/>
      <c r="DI36" s="611"/>
      <c r="DJ36" s="611"/>
      <c r="DK36" s="612"/>
      <c r="DL36" s="619">
        <v>1950443</v>
      </c>
      <c r="DM36" s="611"/>
      <c r="DN36" s="611"/>
      <c r="DO36" s="611"/>
      <c r="DP36" s="611"/>
      <c r="DQ36" s="611"/>
      <c r="DR36" s="611"/>
      <c r="DS36" s="611"/>
      <c r="DT36" s="611"/>
      <c r="DU36" s="611"/>
      <c r="DV36" s="612"/>
      <c r="DW36" s="615">
        <v>8.1999999999999993</v>
      </c>
      <c r="DX36" s="640"/>
      <c r="DY36" s="640"/>
      <c r="DZ36" s="640"/>
      <c r="EA36" s="640"/>
      <c r="EB36" s="640"/>
      <c r="EC36" s="641"/>
    </row>
    <row r="37" spans="2:133" ht="11.25" customHeight="1" x14ac:dyDescent="0.2">
      <c r="B37" s="607" t="s">
        <v>318</v>
      </c>
      <c r="C37" s="608"/>
      <c r="D37" s="608"/>
      <c r="E37" s="608"/>
      <c r="F37" s="608"/>
      <c r="G37" s="608"/>
      <c r="H37" s="608"/>
      <c r="I37" s="608"/>
      <c r="J37" s="608"/>
      <c r="K37" s="608"/>
      <c r="L37" s="608"/>
      <c r="M37" s="608"/>
      <c r="N37" s="608"/>
      <c r="O37" s="608"/>
      <c r="P37" s="608"/>
      <c r="Q37" s="609"/>
      <c r="R37" s="610">
        <v>580372</v>
      </c>
      <c r="S37" s="611"/>
      <c r="T37" s="611"/>
      <c r="U37" s="611"/>
      <c r="V37" s="611"/>
      <c r="W37" s="611"/>
      <c r="X37" s="611"/>
      <c r="Y37" s="612"/>
      <c r="Z37" s="613">
        <v>1.2</v>
      </c>
      <c r="AA37" s="613"/>
      <c r="AB37" s="613"/>
      <c r="AC37" s="613"/>
      <c r="AD37" s="614">
        <v>5391</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1260231</v>
      </c>
      <c r="BA37" s="611"/>
      <c r="BB37" s="611"/>
      <c r="BC37" s="611"/>
      <c r="BD37" s="642"/>
      <c r="BE37" s="642"/>
      <c r="BF37" s="665"/>
      <c r="BG37" s="607" t="s">
        <v>320</v>
      </c>
      <c r="BH37" s="608"/>
      <c r="BI37" s="608"/>
      <c r="BJ37" s="608"/>
      <c r="BK37" s="608"/>
      <c r="BL37" s="608"/>
      <c r="BM37" s="608"/>
      <c r="BN37" s="608"/>
      <c r="BO37" s="608"/>
      <c r="BP37" s="608"/>
      <c r="BQ37" s="608"/>
      <c r="BR37" s="608"/>
      <c r="BS37" s="608"/>
      <c r="BT37" s="608"/>
      <c r="BU37" s="609"/>
      <c r="BV37" s="610">
        <v>678855</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33668</v>
      </c>
      <c r="CS37" s="642"/>
      <c r="CT37" s="642"/>
      <c r="CU37" s="642"/>
      <c r="CV37" s="642"/>
      <c r="CW37" s="642"/>
      <c r="CX37" s="642"/>
      <c r="CY37" s="643"/>
      <c r="CZ37" s="615">
        <v>0.1</v>
      </c>
      <c r="DA37" s="640"/>
      <c r="DB37" s="640"/>
      <c r="DC37" s="644"/>
      <c r="DD37" s="619">
        <v>33668</v>
      </c>
      <c r="DE37" s="642"/>
      <c r="DF37" s="642"/>
      <c r="DG37" s="642"/>
      <c r="DH37" s="642"/>
      <c r="DI37" s="642"/>
      <c r="DJ37" s="642"/>
      <c r="DK37" s="643"/>
      <c r="DL37" s="619">
        <v>32747</v>
      </c>
      <c r="DM37" s="642"/>
      <c r="DN37" s="642"/>
      <c r="DO37" s="642"/>
      <c r="DP37" s="642"/>
      <c r="DQ37" s="642"/>
      <c r="DR37" s="642"/>
      <c r="DS37" s="642"/>
      <c r="DT37" s="642"/>
      <c r="DU37" s="642"/>
      <c r="DV37" s="643"/>
      <c r="DW37" s="615">
        <v>0.1</v>
      </c>
      <c r="DX37" s="640"/>
      <c r="DY37" s="640"/>
      <c r="DZ37" s="640"/>
      <c r="EA37" s="640"/>
      <c r="EB37" s="640"/>
      <c r="EC37" s="641"/>
    </row>
    <row r="38" spans="2:133" ht="11.25" customHeight="1" x14ac:dyDescent="0.2">
      <c r="B38" s="607" t="s">
        <v>322</v>
      </c>
      <c r="C38" s="608"/>
      <c r="D38" s="608"/>
      <c r="E38" s="608"/>
      <c r="F38" s="608"/>
      <c r="G38" s="608"/>
      <c r="H38" s="608"/>
      <c r="I38" s="608"/>
      <c r="J38" s="608"/>
      <c r="K38" s="608"/>
      <c r="L38" s="608"/>
      <c r="M38" s="608"/>
      <c r="N38" s="608"/>
      <c r="O38" s="608"/>
      <c r="P38" s="608"/>
      <c r="Q38" s="609"/>
      <c r="R38" s="610">
        <v>4771186</v>
      </c>
      <c r="S38" s="611"/>
      <c r="T38" s="611"/>
      <c r="U38" s="611"/>
      <c r="V38" s="611"/>
      <c r="W38" s="611"/>
      <c r="X38" s="611"/>
      <c r="Y38" s="612"/>
      <c r="Z38" s="613">
        <v>10.1</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551034</v>
      </c>
      <c r="BA38" s="611"/>
      <c r="BB38" s="611"/>
      <c r="BC38" s="611"/>
      <c r="BD38" s="642"/>
      <c r="BE38" s="642"/>
      <c r="BF38" s="665"/>
      <c r="BG38" s="607" t="s">
        <v>324</v>
      </c>
      <c r="BH38" s="608"/>
      <c r="BI38" s="608"/>
      <c r="BJ38" s="608"/>
      <c r="BK38" s="608"/>
      <c r="BL38" s="608"/>
      <c r="BM38" s="608"/>
      <c r="BN38" s="608"/>
      <c r="BO38" s="608"/>
      <c r="BP38" s="608"/>
      <c r="BQ38" s="608"/>
      <c r="BR38" s="608"/>
      <c r="BS38" s="608"/>
      <c r="BT38" s="608"/>
      <c r="BU38" s="609"/>
      <c r="BV38" s="610">
        <v>11405</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4104590</v>
      </c>
      <c r="CS38" s="611"/>
      <c r="CT38" s="611"/>
      <c r="CU38" s="611"/>
      <c r="CV38" s="611"/>
      <c r="CW38" s="611"/>
      <c r="CX38" s="611"/>
      <c r="CY38" s="612"/>
      <c r="CZ38" s="615">
        <v>8.9</v>
      </c>
      <c r="DA38" s="640"/>
      <c r="DB38" s="640"/>
      <c r="DC38" s="644"/>
      <c r="DD38" s="619">
        <v>2728981</v>
      </c>
      <c r="DE38" s="611"/>
      <c r="DF38" s="611"/>
      <c r="DG38" s="611"/>
      <c r="DH38" s="611"/>
      <c r="DI38" s="611"/>
      <c r="DJ38" s="611"/>
      <c r="DK38" s="612"/>
      <c r="DL38" s="619">
        <v>2652624</v>
      </c>
      <c r="DM38" s="611"/>
      <c r="DN38" s="611"/>
      <c r="DO38" s="611"/>
      <c r="DP38" s="611"/>
      <c r="DQ38" s="611"/>
      <c r="DR38" s="611"/>
      <c r="DS38" s="611"/>
      <c r="DT38" s="611"/>
      <c r="DU38" s="611"/>
      <c r="DV38" s="612"/>
      <c r="DW38" s="615">
        <v>11.2</v>
      </c>
      <c r="DX38" s="640"/>
      <c r="DY38" s="640"/>
      <c r="DZ38" s="640"/>
      <c r="EA38" s="640"/>
      <c r="EB38" s="640"/>
      <c r="EC38" s="641"/>
    </row>
    <row r="39" spans="2:133" ht="11.25" customHeight="1" x14ac:dyDescent="0.2">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91874</v>
      </c>
      <c r="BA39" s="611"/>
      <c r="BB39" s="611"/>
      <c r="BC39" s="611"/>
      <c r="BD39" s="642"/>
      <c r="BE39" s="642"/>
      <c r="BF39" s="665"/>
      <c r="BG39" s="607" t="s">
        <v>328</v>
      </c>
      <c r="BH39" s="608"/>
      <c r="BI39" s="608"/>
      <c r="BJ39" s="608"/>
      <c r="BK39" s="608"/>
      <c r="BL39" s="608"/>
      <c r="BM39" s="608"/>
      <c r="BN39" s="608"/>
      <c r="BO39" s="608"/>
      <c r="BP39" s="608"/>
      <c r="BQ39" s="608"/>
      <c r="BR39" s="608"/>
      <c r="BS39" s="608"/>
      <c r="BT39" s="608"/>
      <c r="BU39" s="609"/>
      <c r="BV39" s="610">
        <v>17212</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1025301</v>
      </c>
      <c r="CS39" s="642"/>
      <c r="CT39" s="642"/>
      <c r="CU39" s="642"/>
      <c r="CV39" s="642"/>
      <c r="CW39" s="642"/>
      <c r="CX39" s="642"/>
      <c r="CY39" s="643"/>
      <c r="CZ39" s="615">
        <v>2.2000000000000002</v>
      </c>
      <c r="DA39" s="640"/>
      <c r="DB39" s="640"/>
      <c r="DC39" s="644"/>
      <c r="DD39" s="619">
        <v>751459</v>
      </c>
      <c r="DE39" s="642"/>
      <c r="DF39" s="642"/>
      <c r="DG39" s="642"/>
      <c r="DH39" s="642"/>
      <c r="DI39" s="642"/>
      <c r="DJ39" s="642"/>
      <c r="DK39" s="643"/>
      <c r="DL39" s="619" t="s">
        <v>122</v>
      </c>
      <c r="DM39" s="642"/>
      <c r="DN39" s="642"/>
      <c r="DO39" s="642"/>
      <c r="DP39" s="642"/>
      <c r="DQ39" s="642"/>
      <c r="DR39" s="642"/>
      <c r="DS39" s="642"/>
      <c r="DT39" s="642"/>
      <c r="DU39" s="642"/>
      <c r="DV39" s="643"/>
      <c r="DW39" s="615" t="s">
        <v>122</v>
      </c>
      <c r="DX39" s="640"/>
      <c r="DY39" s="640"/>
      <c r="DZ39" s="640"/>
      <c r="EA39" s="640"/>
      <c r="EB39" s="640"/>
      <c r="EC39" s="641"/>
    </row>
    <row r="40" spans="2:133" ht="11.25" customHeight="1" x14ac:dyDescent="0.2">
      <c r="B40" s="607" t="s">
        <v>330</v>
      </c>
      <c r="C40" s="608"/>
      <c r="D40" s="608"/>
      <c r="E40" s="608"/>
      <c r="F40" s="608"/>
      <c r="G40" s="608"/>
      <c r="H40" s="608"/>
      <c r="I40" s="608"/>
      <c r="J40" s="608"/>
      <c r="K40" s="608"/>
      <c r="L40" s="608"/>
      <c r="M40" s="608"/>
      <c r="N40" s="608"/>
      <c r="O40" s="608"/>
      <c r="P40" s="608"/>
      <c r="Q40" s="609"/>
      <c r="R40" s="610">
        <v>244986</v>
      </c>
      <c r="S40" s="611"/>
      <c r="T40" s="611"/>
      <c r="U40" s="611"/>
      <c r="V40" s="611"/>
      <c r="W40" s="611"/>
      <c r="X40" s="611"/>
      <c r="Y40" s="612"/>
      <c r="Z40" s="613">
        <v>0.5</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42"/>
      <c r="BE40" s="642"/>
      <c r="BF40" s="665"/>
      <c r="BG40" s="658" t="s">
        <v>332</v>
      </c>
      <c r="BH40" s="659"/>
      <c r="BI40" s="659"/>
      <c r="BJ40" s="659"/>
      <c r="BK40" s="659"/>
      <c r="BL40" s="214"/>
      <c r="BM40" s="608" t="s">
        <v>333</v>
      </c>
      <c r="BN40" s="608"/>
      <c r="BO40" s="608"/>
      <c r="BP40" s="608"/>
      <c r="BQ40" s="608"/>
      <c r="BR40" s="608"/>
      <c r="BS40" s="608"/>
      <c r="BT40" s="608"/>
      <c r="BU40" s="609"/>
      <c r="BV40" s="610">
        <v>102</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600084</v>
      </c>
      <c r="CS40" s="611"/>
      <c r="CT40" s="611"/>
      <c r="CU40" s="611"/>
      <c r="CV40" s="611"/>
      <c r="CW40" s="611"/>
      <c r="CX40" s="611"/>
      <c r="CY40" s="612"/>
      <c r="CZ40" s="615">
        <v>1.3</v>
      </c>
      <c r="DA40" s="640"/>
      <c r="DB40" s="640"/>
      <c r="DC40" s="644"/>
      <c r="DD40" s="619">
        <v>600084</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0"/>
      <c r="DY40" s="640"/>
      <c r="DZ40" s="640"/>
      <c r="EA40" s="640"/>
      <c r="EB40" s="640"/>
      <c r="EC40" s="641"/>
    </row>
    <row r="41" spans="2:133" ht="11.25" customHeight="1" x14ac:dyDescent="0.2">
      <c r="B41" s="631" t="s">
        <v>335</v>
      </c>
      <c r="C41" s="632"/>
      <c r="D41" s="632"/>
      <c r="E41" s="632"/>
      <c r="F41" s="632"/>
      <c r="G41" s="632"/>
      <c r="H41" s="632"/>
      <c r="I41" s="632"/>
      <c r="J41" s="632"/>
      <c r="K41" s="632"/>
      <c r="L41" s="632"/>
      <c r="M41" s="632"/>
      <c r="N41" s="632"/>
      <c r="O41" s="632"/>
      <c r="P41" s="632"/>
      <c r="Q41" s="633"/>
      <c r="R41" s="682">
        <v>47457280</v>
      </c>
      <c r="S41" s="683"/>
      <c r="T41" s="683"/>
      <c r="U41" s="683"/>
      <c r="V41" s="683"/>
      <c r="W41" s="683"/>
      <c r="X41" s="683"/>
      <c r="Y41" s="687"/>
      <c r="Z41" s="688">
        <v>100</v>
      </c>
      <c r="AA41" s="688"/>
      <c r="AB41" s="688"/>
      <c r="AC41" s="688"/>
      <c r="AD41" s="689">
        <v>23507528</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662695</v>
      </c>
      <c r="BA41" s="611"/>
      <c r="BB41" s="611"/>
      <c r="BC41" s="611"/>
      <c r="BD41" s="642"/>
      <c r="BE41" s="642"/>
      <c r="BF41" s="665"/>
      <c r="BG41" s="658"/>
      <c r="BH41" s="659"/>
      <c r="BI41" s="659"/>
      <c r="BJ41" s="659"/>
      <c r="BK41" s="659"/>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2"/>
      <c r="CT41" s="642"/>
      <c r="CU41" s="642"/>
      <c r="CV41" s="642"/>
      <c r="CW41" s="642"/>
      <c r="CX41" s="642"/>
      <c r="CY41" s="643"/>
      <c r="CZ41" s="615" t="s">
        <v>122</v>
      </c>
      <c r="DA41" s="640"/>
      <c r="DB41" s="640"/>
      <c r="DC41" s="644"/>
      <c r="DD41" s="619" t="s">
        <v>122</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339</v>
      </c>
      <c r="AR42" s="680"/>
      <c r="AS42" s="680"/>
      <c r="AT42" s="680"/>
      <c r="AU42" s="680"/>
      <c r="AV42" s="680"/>
      <c r="AW42" s="680"/>
      <c r="AX42" s="680"/>
      <c r="AY42" s="681"/>
      <c r="AZ42" s="682">
        <v>3441895</v>
      </c>
      <c r="BA42" s="683"/>
      <c r="BB42" s="683"/>
      <c r="BC42" s="683"/>
      <c r="BD42" s="669"/>
      <c r="BE42" s="669"/>
      <c r="BF42" s="671"/>
      <c r="BG42" s="660"/>
      <c r="BH42" s="661"/>
      <c r="BI42" s="661"/>
      <c r="BJ42" s="661"/>
      <c r="BK42" s="661"/>
      <c r="BL42" s="215"/>
      <c r="BM42" s="632" t="s">
        <v>340</v>
      </c>
      <c r="BN42" s="632"/>
      <c r="BO42" s="632"/>
      <c r="BP42" s="632"/>
      <c r="BQ42" s="632"/>
      <c r="BR42" s="632"/>
      <c r="BS42" s="632"/>
      <c r="BT42" s="632"/>
      <c r="BU42" s="633"/>
      <c r="BV42" s="682">
        <v>354</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8885527</v>
      </c>
      <c r="CS42" s="642"/>
      <c r="CT42" s="642"/>
      <c r="CU42" s="642"/>
      <c r="CV42" s="642"/>
      <c r="CW42" s="642"/>
      <c r="CX42" s="642"/>
      <c r="CY42" s="643"/>
      <c r="CZ42" s="615">
        <v>19.3</v>
      </c>
      <c r="DA42" s="640"/>
      <c r="DB42" s="640"/>
      <c r="DC42" s="644"/>
      <c r="DD42" s="619">
        <v>1827717</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342</v>
      </c>
      <c r="CD43" s="607" t="s">
        <v>343</v>
      </c>
      <c r="CE43" s="608"/>
      <c r="CF43" s="608"/>
      <c r="CG43" s="608"/>
      <c r="CH43" s="608"/>
      <c r="CI43" s="608"/>
      <c r="CJ43" s="608"/>
      <c r="CK43" s="608"/>
      <c r="CL43" s="608"/>
      <c r="CM43" s="608"/>
      <c r="CN43" s="608"/>
      <c r="CO43" s="608"/>
      <c r="CP43" s="608"/>
      <c r="CQ43" s="609"/>
      <c r="CR43" s="610">
        <v>569541</v>
      </c>
      <c r="CS43" s="642"/>
      <c r="CT43" s="642"/>
      <c r="CU43" s="642"/>
      <c r="CV43" s="642"/>
      <c r="CW43" s="642"/>
      <c r="CX43" s="642"/>
      <c r="CY43" s="643"/>
      <c r="CZ43" s="615">
        <v>1.2</v>
      </c>
      <c r="DA43" s="640"/>
      <c r="DB43" s="640"/>
      <c r="DC43" s="644"/>
      <c r="DD43" s="619">
        <v>569541</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8308355</v>
      </c>
      <c r="CS44" s="611"/>
      <c r="CT44" s="611"/>
      <c r="CU44" s="611"/>
      <c r="CV44" s="611"/>
      <c r="CW44" s="611"/>
      <c r="CX44" s="611"/>
      <c r="CY44" s="612"/>
      <c r="CZ44" s="615">
        <v>18</v>
      </c>
      <c r="DA44" s="616"/>
      <c r="DB44" s="616"/>
      <c r="DC44" s="622"/>
      <c r="DD44" s="619">
        <v>1539369</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5494673</v>
      </c>
      <c r="CS45" s="642"/>
      <c r="CT45" s="642"/>
      <c r="CU45" s="642"/>
      <c r="CV45" s="642"/>
      <c r="CW45" s="642"/>
      <c r="CX45" s="642"/>
      <c r="CY45" s="643"/>
      <c r="CZ45" s="615">
        <v>11.9</v>
      </c>
      <c r="DA45" s="640"/>
      <c r="DB45" s="640"/>
      <c r="DC45" s="644"/>
      <c r="DD45" s="619">
        <v>464737</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48"/>
      <c r="CE46" s="649"/>
      <c r="CF46" s="607" t="s">
        <v>348</v>
      </c>
      <c r="CG46" s="608"/>
      <c r="CH46" s="608"/>
      <c r="CI46" s="608"/>
      <c r="CJ46" s="608"/>
      <c r="CK46" s="608"/>
      <c r="CL46" s="608"/>
      <c r="CM46" s="608"/>
      <c r="CN46" s="608"/>
      <c r="CO46" s="608"/>
      <c r="CP46" s="608"/>
      <c r="CQ46" s="609"/>
      <c r="CR46" s="610">
        <v>2714638</v>
      </c>
      <c r="CS46" s="611"/>
      <c r="CT46" s="611"/>
      <c r="CU46" s="611"/>
      <c r="CV46" s="611"/>
      <c r="CW46" s="611"/>
      <c r="CX46" s="611"/>
      <c r="CY46" s="612"/>
      <c r="CZ46" s="615">
        <v>5.9</v>
      </c>
      <c r="DA46" s="616"/>
      <c r="DB46" s="616"/>
      <c r="DC46" s="622"/>
      <c r="DD46" s="619">
        <v>996688</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48"/>
      <c r="CE47" s="649"/>
      <c r="CF47" s="607" t="s">
        <v>349</v>
      </c>
      <c r="CG47" s="608"/>
      <c r="CH47" s="608"/>
      <c r="CI47" s="608"/>
      <c r="CJ47" s="608"/>
      <c r="CK47" s="608"/>
      <c r="CL47" s="608"/>
      <c r="CM47" s="608"/>
      <c r="CN47" s="608"/>
      <c r="CO47" s="608"/>
      <c r="CP47" s="608"/>
      <c r="CQ47" s="609"/>
      <c r="CR47" s="610">
        <v>577172</v>
      </c>
      <c r="CS47" s="642"/>
      <c r="CT47" s="642"/>
      <c r="CU47" s="642"/>
      <c r="CV47" s="642"/>
      <c r="CW47" s="642"/>
      <c r="CX47" s="642"/>
      <c r="CY47" s="643"/>
      <c r="CZ47" s="615">
        <v>1.3</v>
      </c>
      <c r="DA47" s="640"/>
      <c r="DB47" s="640"/>
      <c r="DC47" s="644"/>
      <c r="DD47" s="619">
        <v>288348</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ht="11" x14ac:dyDescent="0.2">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351</v>
      </c>
      <c r="CE49" s="632"/>
      <c r="CF49" s="632"/>
      <c r="CG49" s="632"/>
      <c r="CH49" s="632"/>
      <c r="CI49" s="632"/>
      <c r="CJ49" s="632"/>
      <c r="CK49" s="632"/>
      <c r="CL49" s="632"/>
      <c r="CM49" s="632"/>
      <c r="CN49" s="632"/>
      <c r="CO49" s="632"/>
      <c r="CP49" s="632"/>
      <c r="CQ49" s="633"/>
      <c r="CR49" s="682">
        <v>46134280</v>
      </c>
      <c r="CS49" s="669"/>
      <c r="CT49" s="669"/>
      <c r="CU49" s="669"/>
      <c r="CV49" s="669"/>
      <c r="CW49" s="669"/>
      <c r="CX49" s="669"/>
      <c r="CY49" s="698"/>
      <c r="CZ49" s="690">
        <v>100</v>
      </c>
      <c r="DA49" s="699"/>
      <c r="DB49" s="699"/>
      <c r="DC49" s="700"/>
      <c r="DD49" s="701">
        <v>27885252</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iz1FbwApIdvk8NGuHPFTu3qX/R/bp3S5fEMVoFOLO0nrVZUXzVO3tCmkTdqg3U28fgPS7py9hvvBGbWU4FvCYg==" saltValue="QmYEzoV5RUmYL7KgXz/yU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2">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2">
      <c r="A7" s="231">
        <v>1</v>
      </c>
      <c r="B7" s="736" t="s">
        <v>374</v>
      </c>
      <c r="C7" s="737"/>
      <c r="D7" s="737"/>
      <c r="E7" s="737"/>
      <c r="F7" s="737"/>
      <c r="G7" s="737"/>
      <c r="H7" s="737"/>
      <c r="I7" s="737"/>
      <c r="J7" s="737"/>
      <c r="K7" s="737"/>
      <c r="L7" s="737"/>
      <c r="M7" s="737"/>
      <c r="N7" s="737"/>
      <c r="O7" s="737"/>
      <c r="P7" s="738"/>
      <c r="Q7" s="739">
        <v>46661</v>
      </c>
      <c r="R7" s="740"/>
      <c r="S7" s="740"/>
      <c r="T7" s="740"/>
      <c r="U7" s="740"/>
      <c r="V7" s="740">
        <v>45341</v>
      </c>
      <c r="W7" s="740"/>
      <c r="X7" s="740"/>
      <c r="Y7" s="740"/>
      <c r="Z7" s="740"/>
      <c r="AA7" s="740">
        <v>1319</v>
      </c>
      <c r="AB7" s="740"/>
      <c r="AC7" s="740"/>
      <c r="AD7" s="740"/>
      <c r="AE7" s="741"/>
      <c r="AF7" s="742">
        <v>1060</v>
      </c>
      <c r="AG7" s="743"/>
      <c r="AH7" s="743"/>
      <c r="AI7" s="743"/>
      <c r="AJ7" s="744"/>
      <c r="AK7" s="745">
        <v>1541</v>
      </c>
      <c r="AL7" s="746"/>
      <c r="AM7" s="746"/>
      <c r="AN7" s="746"/>
      <c r="AO7" s="746"/>
      <c r="AP7" s="746">
        <v>43558</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t="s">
        <v>561</v>
      </c>
      <c r="BS7" s="733" t="s">
        <v>552</v>
      </c>
      <c r="BT7" s="734"/>
      <c r="BU7" s="734"/>
      <c r="BV7" s="734"/>
      <c r="BW7" s="734"/>
      <c r="BX7" s="734"/>
      <c r="BY7" s="734"/>
      <c r="BZ7" s="734"/>
      <c r="CA7" s="734"/>
      <c r="CB7" s="734"/>
      <c r="CC7" s="734"/>
      <c r="CD7" s="734"/>
      <c r="CE7" s="734"/>
      <c r="CF7" s="734"/>
      <c r="CG7" s="749"/>
      <c r="CH7" s="730">
        <v>-6</v>
      </c>
      <c r="CI7" s="731"/>
      <c r="CJ7" s="731"/>
      <c r="CK7" s="731"/>
      <c r="CL7" s="732"/>
      <c r="CM7" s="730">
        <v>678</v>
      </c>
      <c r="CN7" s="731"/>
      <c r="CO7" s="731"/>
      <c r="CP7" s="731"/>
      <c r="CQ7" s="732"/>
      <c r="CR7" s="730">
        <v>3</v>
      </c>
      <c r="CS7" s="731"/>
      <c r="CT7" s="731"/>
      <c r="CU7" s="731"/>
      <c r="CV7" s="732"/>
      <c r="CW7" s="730" t="s">
        <v>560</v>
      </c>
      <c r="CX7" s="731"/>
      <c r="CY7" s="731"/>
      <c r="CZ7" s="731"/>
      <c r="DA7" s="732"/>
      <c r="DB7" s="730">
        <v>74</v>
      </c>
      <c r="DC7" s="731"/>
      <c r="DD7" s="731"/>
      <c r="DE7" s="731"/>
      <c r="DF7" s="732"/>
      <c r="DG7" s="730">
        <v>889</v>
      </c>
      <c r="DH7" s="731"/>
      <c r="DI7" s="731"/>
      <c r="DJ7" s="731"/>
      <c r="DK7" s="732"/>
      <c r="DL7" s="730" t="s">
        <v>560</v>
      </c>
      <c r="DM7" s="731"/>
      <c r="DN7" s="731"/>
      <c r="DO7" s="731"/>
      <c r="DP7" s="732"/>
      <c r="DQ7" s="730" t="s">
        <v>560</v>
      </c>
      <c r="DR7" s="731"/>
      <c r="DS7" s="731"/>
      <c r="DT7" s="731"/>
      <c r="DU7" s="732"/>
      <c r="DV7" s="733"/>
      <c r="DW7" s="734"/>
      <c r="DX7" s="734"/>
      <c r="DY7" s="734"/>
      <c r="DZ7" s="735"/>
      <c r="EA7" s="229"/>
    </row>
    <row r="8" spans="1:131" s="230" customFormat="1" ht="26.25" customHeight="1" x14ac:dyDescent="0.2">
      <c r="A8" s="233">
        <v>2</v>
      </c>
      <c r="B8" s="767" t="s">
        <v>375</v>
      </c>
      <c r="C8" s="768"/>
      <c r="D8" s="768"/>
      <c r="E8" s="768"/>
      <c r="F8" s="768"/>
      <c r="G8" s="768"/>
      <c r="H8" s="768"/>
      <c r="I8" s="768"/>
      <c r="J8" s="768"/>
      <c r="K8" s="768"/>
      <c r="L8" s="768"/>
      <c r="M8" s="768"/>
      <c r="N8" s="768"/>
      <c r="O8" s="768"/>
      <c r="P8" s="769"/>
      <c r="Q8" s="770">
        <v>804</v>
      </c>
      <c r="R8" s="771"/>
      <c r="S8" s="771"/>
      <c r="T8" s="771"/>
      <c r="U8" s="771"/>
      <c r="V8" s="771">
        <v>804</v>
      </c>
      <c r="W8" s="771"/>
      <c r="X8" s="771"/>
      <c r="Y8" s="771"/>
      <c r="Z8" s="771"/>
      <c r="AA8" s="771" t="s">
        <v>560</v>
      </c>
      <c r="AB8" s="771"/>
      <c r="AC8" s="771"/>
      <c r="AD8" s="771"/>
      <c r="AE8" s="772"/>
      <c r="AF8" s="773" t="s">
        <v>122</v>
      </c>
      <c r="AG8" s="774"/>
      <c r="AH8" s="774"/>
      <c r="AI8" s="774"/>
      <c r="AJ8" s="775"/>
      <c r="AK8" s="756">
        <v>775</v>
      </c>
      <c r="AL8" s="757"/>
      <c r="AM8" s="757"/>
      <c r="AN8" s="757"/>
      <c r="AO8" s="757"/>
      <c r="AP8" s="757" t="s">
        <v>560</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553</v>
      </c>
      <c r="BT8" s="761"/>
      <c r="BU8" s="761"/>
      <c r="BV8" s="761"/>
      <c r="BW8" s="761"/>
      <c r="BX8" s="761"/>
      <c r="BY8" s="761"/>
      <c r="BZ8" s="761"/>
      <c r="CA8" s="761"/>
      <c r="CB8" s="761"/>
      <c r="CC8" s="761"/>
      <c r="CD8" s="761"/>
      <c r="CE8" s="761"/>
      <c r="CF8" s="761"/>
      <c r="CG8" s="762"/>
      <c r="CH8" s="763">
        <v>16</v>
      </c>
      <c r="CI8" s="764"/>
      <c r="CJ8" s="764"/>
      <c r="CK8" s="764"/>
      <c r="CL8" s="765"/>
      <c r="CM8" s="763">
        <v>49</v>
      </c>
      <c r="CN8" s="764"/>
      <c r="CO8" s="764"/>
      <c r="CP8" s="764"/>
      <c r="CQ8" s="765"/>
      <c r="CR8" s="763">
        <v>27</v>
      </c>
      <c r="CS8" s="764"/>
      <c r="CT8" s="764"/>
      <c r="CU8" s="764"/>
      <c r="CV8" s="765"/>
      <c r="CW8" s="763" t="s">
        <v>560</v>
      </c>
      <c r="CX8" s="764"/>
      <c r="CY8" s="764"/>
      <c r="CZ8" s="764"/>
      <c r="DA8" s="765"/>
      <c r="DB8" s="763" t="s">
        <v>560</v>
      </c>
      <c r="DC8" s="764"/>
      <c r="DD8" s="764"/>
      <c r="DE8" s="764"/>
      <c r="DF8" s="765"/>
      <c r="DG8" s="763" t="s">
        <v>560</v>
      </c>
      <c r="DH8" s="764"/>
      <c r="DI8" s="764"/>
      <c r="DJ8" s="764"/>
      <c r="DK8" s="765"/>
      <c r="DL8" s="763" t="s">
        <v>560</v>
      </c>
      <c r="DM8" s="764"/>
      <c r="DN8" s="764"/>
      <c r="DO8" s="764"/>
      <c r="DP8" s="765"/>
      <c r="DQ8" s="763" t="s">
        <v>560</v>
      </c>
      <c r="DR8" s="764"/>
      <c r="DS8" s="764"/>
      <c r="DT8" s="764"/>
      <c r="DU8" s="765"/>
      <c r="DV8" s="760"/>
      <c r="DW8" s="761"/>
      <c r="DX8" s="761"/>
      <c r="DY8" s="761"/>
      <c r="DZ8" s="766"/>
      <c r="EA8" s="229"/>
    </row>
    <row r="9" spans="1:131" s="230" customFormat="1" ht="26.25" customHeight="1" x14ac:dyDescent="0.2">
      <c r="A9" s="233">
        <v>3</v>
      </c>
      <c r="B9" s="767" t="s">
        <v>376</v>
      </c>
      <c r="C9" s="768"/>
      <c r="D9" s="768"/>
      <c r="E9" s="768"/>
      <c r="F9" s="768"/>
      <c r="G9" s="768"/>
      <c r="H9" s="768"/>
      <c r="I9" s="768"/>
      <c r="J9" s="768"/>
      <c r="K9" s="768"/>
      <c r="L9" s="768"/>
      <c r="M9" s="768"/>
      <c r="N9" s="768"/>
      <c r="O9" s="768"/>
      <c r="P9" s="769"/>
      <c r="Q9" s="770">
        <v>28</v>
      </c>
      <c r="R9" s="771"/>
      <c r="S9" s="771"/>
      <c r="T9" s="771"/>
      <c r="U9" s="771"/>
      <c r="V9" s="771">
        <v>24</v>
      </c>
      <c r="W9" s="771"/>
      <c r="X9" s="771"/>
      <c r="Y9" s="771"/>
      <c r="Z9" s="771"/>
      <c r="AA9" s="771">
        <v>4</v>
      </c>
      <c r="AB9" s="771"/>
      <c r="AC9" s="771"/>
      <c r="AD9" s="771"/>
      <c r="AE9" s="772"/>
      <c r="AF9" s="773">
        <v>4</v>
      </c>
      <c r="AG9" s="774"/>
      <c r="AH9" s="774"/>
      <c r="AI9" s="774"/>
      <c r="AJ9" s="775"/>
      <c r="AK9" s="756">
        <v>6</v>
      </c>
      <c r="AL9" s="757"/>
      <c r="AM9" s="757"/>
      <c r="AN9" s="757"/>
      <c r="AO9" s="757"/>
      <c r="AP9" s="757" t="s">
        <v>560</v>
      </c>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2">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2">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2">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2">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2">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2">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2">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2">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2">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2">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2">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5">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2">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377</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5">
      <c r="A23" s="235" t="s">
        <v>378</v>
      </c>
      <c r="B23" s="776" t="s">
        <v>379</v>
      </c>
      <c r="C23" s="777"/>
      <c r="D23" s="777"/>
      <c r="E23" s="777"/>
      <c r="F23" s="777"/>
      <c r="G23" s="777"/>
      <c r="H23" s="777"/>
      <c r="I23" s="777"/>
      <c r="J23" s="777"/>
      <c r="K23" s="777"/>
      <c r="L23" s="777"/>
      <c r="M23" s="777"/>
      <c r="N23" s="777"/>
      <c r="O23" s="777"/>
      <c r="P23" s="778"/>
      <c r="Q23" s="779">
        <v>47457</v>
      </c>
      <c r="R23" s="780"/>
      <c r="S23" s="780"/>
      <c r="T23" s="780"/>
      <c r="U23" s="780"/>
      <c r="V23" s="780">
        <v>46134</v>
      </c>
      <c r="W23" s="780"/>
      <c r="X23" s="780"/>
      <c r="Y23" s="780"/>
      <c r="Z23" s="780"/>
      <c r="AA23" s="780">
        <v>1323</v>
      </c>
      <c r="AB23" s="780"/>
      <c r="AC23" s="780"/>
      <c r="AD23" s="780"/>
      <c r="AE23" s="781"/>
      <c r="AF23" s="782">
        <v>1063</v>
      </c>
      <c r="AG23" s="780"/>
      <c r="AH23" s="780"/>
      <c r="AI23" s="780"/>
      <c r="AJ23" s="783"/>
      <c r="AK23" s="784"/>
      <c r="AL23" s="785"/>
      <c r="AM23" s="785"/>
      <c r="AN23" s="785"/>
      <c r="AO23" s="785"/>
      <c r="AP23" s="780">
        <v>43558</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2">
      <c r="A24" s="795" t="s">
        <v>380</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5">
      <c r="A25" s="712" t="s">
        <v>381</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357</v>
      </c>
      <c r="B26" s="715"/>
      <c r="C26" s="715"/>
      <c r="D26" s="715"/>
      <c r="E26" s="715"/>
      <c r="F26" s="715"/>
      <c r="G26" s="715"/>
      <c r="H26" s="715"/>
      <c r="I26" s="715"/>
      <c r="J26" s="715"/>
      <c r="K26" s="715"/>
      <c r="L26" s="715"/>
      <c r="M26" s="715"/>
      <c r="N26" s="715"/>
      <c r="O26" s="715"/>
      <c r="P26" s="716"/>
      <c r="Q26" s="720" t="s">
        <v>382</v>
      </c>
      <c r="R26" s="721"/>
      <c r="S26" s="721"/>
      <c r="T26" s="721"/>
      <c r="U26" s="722"/>
      <c r="V26" s="720" t="s">
        <v>383</v>
      </c>
      <c r="W26" s="721"/>
      <c r="X26" s="721"/>
      <c r="Y26" s="721"/>
      <c r="Z26" s="722"/>
      <c r="AA26" s="720" t="s">
        <v>384</v>
      </c>
      <c r="AB26" s="721"/>
      <c r="AC26" s="721"/>
      <c r="AD26" s="721"/>
      <c r="AE26" s="721"/>
      <c r="AF26" s="801" t="s">
        <v>385</v>
      </c>
      <c r="AG26" s="802"/>
      <c r="AH26" s="802"/>
      <c r="AI26" s="802"/>
      <c r="AJ26" s="803"/>
      <c r="AK26" s="721" t="s">
        <v>386</v>
      </c>
      <c r="AL26" s="721"/>
      <c r="AM26" s="721"/>
      <c r="AN26" s="721"/>
      <c r="AO26" s="722"/>
      <c r="AP26" s="720" t="s">
        <v>387</v>
      </c>
      <c r="AQ26" s="721"/>
      <c r="AR26" s="721"/>
      <c r="AS26" s="721"/>
      <c r="AT26" s="722"/>
      <c r="AU26" s="720" t="s">
        <v>388</v>
      </c>
      <c r="AV26" s="721"/>
      <c r="AW26" s="721"/>
      <c r="AX26" s="721"/>
      <c r="AY26" s="722"/>
      <c r="AZ26" s="720" t="s">
        <v>389</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7">
        <v>1</v>
      </c>
      <c r="B28" s="736" t="s">
        <v>390</v>
      </c>
      <c r="C28" s="737"/>
      <c r="D28" s="737"/>
      <c r="E28" s="737"/>
      <c r="F28" s="737"/>
      <c r="G28" s="737"/>
      <c r="H28" s="737"/>
      <c r="I28" s="737"/>
      <c r="J28" s="737"/>
      <c r="K28" s="737"/>
      <c r="L28" s="737"/>
      <c r="M28" s="737"/>
      <c r="N28" s="737"/>
      <c r="O28" s="737"/>
      <c r="P28" s="738"/>
      <c r="Q28" s="809">
        <v>9460</v>
      </c>
      <c r="R28" s="810"/>
      <c r="S28" s="810"/>
      <c r="T28" s="810"/>
      <c r="U28" s="810"/>
      <c r="V28" s="810">
        <v>8744</v>
      </c>
      <c r="W28" s="810"/>
      <c r="X28" s="810"/>
      <c r="Y28" s="810"/>
      <c r="Z28" s="810"/>
      <c r="AA28" s="810">
        <v>715</v>
      </c>
      <c r="AB28" s="810"/>
      <c r="AC28" s="810"/>
      <c r="AD28" s="810"/>
      <c r="AE28" s="811"/>
      <c r="AF28" s="812">
        <v>715</v>
      </c>
      <c r="AG28" s="810"/>
      <c r="AH28" s="810"/>
      <c r="AI28" s="810"/>
      <c r="AJ28" s="813"/>
      <c r="AK28" s="814">
        <v>663</v>
      </c>
      <c r="AL28" s="815"/>
      <c r="AM28" s="815"/>
      <c r="AN28" s="815"/>
      <c r="AO28" s="815"/>
      <c r="AP28" s="815" t="s">
        <v>560</v>
      </c>
      <c r="AQ28" s="815"/>
      <c r="AR28" s="815"/>
      <c r="AS28" s="815"/>
      <c r="AT28" s="815"/>
      <c r="AU28" s="815" t="s">
        <v>560</v>
      </c>
      <c r="AV28" s="815"/>
      <c r="AW28" s="815"/>
      <c r="AX28" s="815"/>
      <c r="AY28" s="815"/>
      <c r="AZ28" s="816" t="s">
        <v>560</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7">
        <v>2</v>
      </c>
      <c r="B29" s="767" t="s">
        <v>391</v>
      </c>
      <c r="C29" s="768"/>
      <c r="D29" s="768"/>
      <c r="E29" s="768"/>
      <c r="F29" s="768"/>
      <c r="G29" s="768"/>
      <c r="H29" s="768"/>
      <c r="I29" s="768"/>
      <c r="J29" s="768"/>
      <c r="K29" s="768"/>
      <c r="L29" s="768"/>
      <c r="M29" s="768"/>
      <c r="N29" s="768"/>
      <c r="O29" s="768"/>
      <c r="P29" s="769"/>
      <c r="Q29" s="770">
        <v>8979</v>
      </c>
      <c r="R29" s="771"/>
      <c r="S29" s="771"/>
      <c r="T29" s="771"/>
      <c r="U29" s="771"/>
      <c r="V29" s="771">
        <v>8854</v>
      </c>
      <c r="W29" s="771"/>
      <c r="X29" s="771"/>
      <c r="Y29" s="771"/>
      <c r="Z29" s="771"/>
      <c r="AA29" s="771">
        <v>125</v>
      </c>
      <c r="AB29" s="771"/>
      <c r="AC29" s="771"/>
      <c r="AD29" s="771"/>
      <c r="AE29" s="772"/>
      <c r="AF29" s="773">
        <v>125</v>
      </c>
      <c r="AG29" s="774"/>
      <c r="AH29" s="774"/>
      <c r="AI29" s="774"/>
      <c r="AJ29" s="775"/>
      <c r="AK29" s="821">
        <v>1454</v>
      </c>
      <c r="AL29" s="817"/>
      <c r="AM29" s="817"/>
      <c r="AN29" s="817"/>
      <c r="AO29" s="817"/>
      <c r="AP29" s="817" t="s">
        <v>560</v>
      </c>
      <c r="AQ29" s="817"/>
      <c r="AR29" s="817"/>
      <c r="AS29" s="817"/>
      <c r="AT29" s="817"/>
      <c r="AU29" s="817" t="s">
        <v>560</v>
      </c>
      <c r="AV29" s="817"/>
      <c r="AW29" s="817"/>
      <c r="AX29" s="817"/>
      <c r="AY29" s="817"/>
      <c r="AZ29" s="818" t="s">
        <v>560</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7">
        <v>3</v>
      </c>
      <c r="B30" s="767" t="s">
        <v>392</v>
      </c>
      <c r="C30" s="768"/>
      <c r="D30" s="768"/>
      <c r="E30" s="768"/>
      <c r="F30" s="768"/>
      <c r="G30" s="768"/>
      <c r="H30" s="768"/>
      <c r="I30" s="768"/>
      <c r="J30" s="768"/>
      <c r="K30" s="768"/>
      <c r="L30" s="768"/>
      <c r="M30" s="768"/>
      <c r="N30" s="768"/>
      <c r="O30" s="768"/>
      <c r="P30" s="769"/>
      <c r="Q30" s="770">
        <v>1416</v>
      </c>
      <c r="R30" s="771"/>
      <c r="S30" s="771"/>
      <c r="T30" s="771"/>
      <c r="U30" s="771"/>
      <c r="V30" s="771">
        <v>1412</v>
      </c>
      <c r="W30" s="771"/>
      <c r="X30" s="771"/>
      <c r="Y30" s="771"/>
      <c r="Z30" s="771"/>
      <c r="AA30" s="771">
        <v>4</v>
      </c>
      <c r="AB30" s="771"/>
      <c r="AC30" s="771"/>
      <c r="AD30" s="771"/>
      <c r="AE30" s="772"/>
      <c r="AF30" s="773">
        <v>4</v>
      </c>
      <c r="AG30" s="774"/>
      <c r="AH30" s="774"/>
      <c r="AI30" s="774"/>
      <c r="AJ30" s="775"/>
      <c r="AK30" s="821">
        <v>300</v>
      </c>
      <c r="AL30" s="817"/>
      <c r="AM30" s="817"/>
      <c r="AN30" s="817"/>
      <c r="AO30" s="817"/>
      <c r="AP30" s="817" t="s">
        <v>560</v>
      </c>
      <c r="AQ30" s="817"/>
      <c r="AR30" s="817"/>
      <c r="AS30" s="817"/>
      <c r="AT30" s="817"/>
      <c r="AU30" s="817" t="s">
        <v>560</v>
      </c>
      <c r="AV30" s="817"/>
      <c r="AW30" s="817"/>
      <c r="AX30" s="817"/>
      <c r="AY30" s="817"/>
      <c r="AZ30" s="818" t="s">
        <v>560</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7">
        <v>4</v>
      </c>
      <c r="B31" s="767" t="s">
        <v>393</v>
      </c>
      <c r="C31" s="768"/>
      <c r="D31" s="768"/>
      <c r="E31" s="768"/>
      <c r="F31" s="768"/>
      <c r="G31" s="768"/>
      <c r="H31" s="768"/>
      <c r="I31" s="768"/>
      <c r="J31" s="768"/>
      <c r="K31" s="768"/>
      <c r="L31" s="768"/>
      <c r="M31" s="768"/>
      <c r="N31" s="768"/>
      <c r="O31" s="768"/>
      <c r="P31" s="769"/>
      <c r="Q31" s="770">
        <v>73</v>
      </c>
      <c r="R31" s="771"/>
      <c r="S31" s="771"/>
      <c r="T31" s="771"/>
      <c r="U31" s="771"/>
      <c r="V31" s="771">
        <v>67</v>
      </c>
      <c r="W31" s="771"/>
      <c r="X31" s="771"/>
      <c r="Y31" s="771"/>
      <c r="Z31" s="771"/>
      <c r="AA31" s="771">
        <v>6</v>
      </c>
      <c r="AB31" s="771"/>
      <c r="AC31" s="771"/>
      <c r="AD31" s="771"/>
      <c r="AE31" s="772"/>
      <c r="AF31" s="773">
        <v>6</v>
      </c>
      <c r="AG31" s="774"/>
      <c r="AH31" s="774"/>
      <c r="AI31" s="774"/>
      <c r="AJ31" s="775"/>
      <c r="AK31" s="821" t="s">
        <v>560</v>
      </c>
      <c r="AL31" s="817"/>
      <c r="AM31" s="817"/>
      <c r="AN31" s="817"/>
      <c r="AO31" s="817"/>
      <c r="AP31" s="817" t="s">
        <v>560</v>
      </c>
      <c r="AQ31" s="817"/>
      <c r="AR31" s="817"/>
      <c r="AS31" s="817"/>
      <c r="AT31" s="817"/>
      <c r="AU31" s="817" t="s">
        <v>560</v>
      </c>
      <c r="AV31" s="817"/>
      <c r="AW31" s="817"/>
      <c r="AX31" s="817"/>
      <c r="AY31" s="817"/>
      <c r="AZ31" s="818" t="s">
        <v>560</v>
      </c>
      <c r="BA31" s="818"/>
      <c r="BB31" s="818"/>
      <c r="BC31" s="818"/>
      <c r="BD31" s="818"/>
      <c r="BE31" s="819"/>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7">
        <v>5</v>
      </c>
      <c r="B32" s="767" t="s">
        <v>394</v>
      </c>
      <c r="C32" s="768"/>
      <c r="D32" s="768"/>
      <c r="E32" s="768"/>
      <c r="F32" s="768"/>
      <c r="G32" s="768"/>
      <c r="H32" s="768"/>
      <c r="I32" s="768"/>
      <c r="J32" s="768"/>
      <c r="K32" s="768"/>
      <c r="L32" s="768"/>
      <c r="M32" s="768"/>
      <c r="N32" s="768"/>
      <c r="O32" s="768"/>
      <c r="P32" s="769"/>
      <c r="Q32" s="770">
        <v>1204</v>
      </c>
      <c r="R32" s="771"/>
      <c r="S32" s="771"/>
      <c r="T32" s="771"/>
      <c r="U32" s="771"/>
      <c r="V32" s="771">
        <v>1086</v>
      </c>
      <c r="W32" s="771"/>
      <c r="X32" s="771"/>
      <c r="Y32" s="771"/>
      <c r="Z32" s="771"/>
      <c r="AA32" s="771">
        <v>118</v>
      </c>
      <c r="AB32" s="771"/>
      <c r="AC32" s="771"/>
      <c r="AD32" s="771"/>
      <c r="AE32" s="772"/>
      <c r="AF32" s="773">
        <v>1446</v>
      </c>
      <c r="AG32" s="774"/>
      <c r="AH32" s="774"/>
      <c r="AI32" s="774"/>
      <c r="AJ32" s="775"/>
      <c r="AK32" s="821">
        <v>89</v>
      </c>
      <c r="AL32" s="817"/>
      <c r="AM32" s="817"/>
      <c r="AN32" s="817"/>
      <c r="AO32" s="817"/>
      <c r="AP32" s="817">
        <v>3179</v>
      </c>
      <c r="AQ32" s="817"/>
      <c r="AR32" s="817"/>
      <c r="AS32" s="817"/>
      <c r="AT32" s="817"/>
      <c r="AU32" s="817">
        <v>1160</v>
      </c>
      <c r="AV32" s="817"/>
      <c r="AW32" s="817"/>
      <c r="AX32" s="817"/>
      <c r="AY32" s="817"/>
      <c r="AZ32" s="818" t="s">
        <v>560</v>
      </c>
      <c r="BA32" s="818"/>
      <c r="BB32" s="818"/>
      <c r="BC32" s="818"/>
      <c r="BD32" s="818"/>
      <c r="BE32" s="819" t="s">
        <v>395</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7">
        <v>6</v>
      </c>
      <c r="B33" s="767" t="s">
        <v>396</v>
      </c>
      <c r="C33" s="768"/>
      <c r="D33" s="768"/>
      <c r="E33" s="768"/>
      <c r="F33" s="768"/>
      <c r="G33" s="768"/>
      <c r="H33" s="768"/>
      <c r="I33" s="768"/>
      <c r="J33" s="768"/>
      <c r="K33" s="768"/>
      <c r="L33" s="768"/>
      <c r="M33" s="768"/>
      <c r="N33" s="768"/>
      <c r="O33" s="768"/>
      <c r="P33" s="769"/>
      <c r="Q33" s="770">
        <v>14707</v>
      </c>
      <c r="R33" s="771"/>
      <c r="S33" s="771"/>
      <c r="T33" s="771"/>
      <c r="U33" s="771"/>
      <c r="V33" s="771">
        <v>16028</v>
      </c>
      <c r="W33" s="771"/>
      <c r="X33" s="771"/>
      <c r="Y33" s="771"/>
      <c r="Z33" s="771"/>
      <c r="AA33" s="771">
        <v>-1320</v>
      </c>
      <c r="AB33" s="771"/>
      <c r="AC33" s="771"/>
      <c r="AD33" s="771"/>
      <c r="AE33" s="772"/>
      <c r="AF33" s="773">
        <v>3627</v>
      </c>
      <c r="AG33" s="774"/>
      <c r="AH33" s="774"/>
      <c r="AI33" s="774"/>
      <c r="AJ33" s="775"/>
      <c r="AK33" s="821">
        <v>1233</v>
      </c>
      <c r="AL33" s="817"/>
      <c r="AM33" s="817"/>
      <c r="AN33" s="817"/>
      <c r="AO33" s="817"/>
      <c r="AP33" s="817">
        <v>16034</v>
      </c>
      <c r="AQ33" s="817"/>
      <c r="AR33" s="817"/>
      <c r="AS33" s="817"/>
      <c r="AT33" s="817"/>
      <c r="AU33" s="817">
        <v>7199</v>
      </c>
      <c r="AV33" s="817"/>
      <c r="AW33" s="817"/>
      <c r="AX33" s="817"/>
      <c r="AY33" s="817"/>
      <c r="AZ33" s="818" t="s">
        <v>560</v>
      </c>
      <c r="BA33" s="818"/>
      <c r="BB33" s="818"/>
      <c r="BC33" s="818"/>
      <c r="BD33" s="818"/>
      <c r="BE33" s="819" t="s">
        <v>395</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7">
        <v>7</v>
      </c>
      <c r="B34" s="767" t="s">
        <v>397</v>
      </c>
      <c r="C34" s="768"/>
      <c r="D34" s="768"/>
      <c r="E34" s="768"/>
      <c r="F34" s="768"/>
      <c r="G34" s="768"/>
      <c r="H34" s="768"/>
      <c r="I34" s="768"/>
      <c r="J34" s="768"/>
      <c r="K34" s="768"/>
      <c r="L34" s="768"/>
      <c r="M34" s="768"/>
      <c r="N34" s="768"/>
      <c r="O34" s="768"/>
      <c r="P34" s="769"/>
      <c r="Q34" s="770">
        <v>671</v>
      </c>
      <c r="R34" s="771"/>
      <c r="S34" s="771"/>
      <c r="T34" s="771"/>
      <c r="U34" s="771"/>
      <c r="V34" s="771">
        <v>643</v>
      </c>
      <c r="W34" s="771"/>
      <c r="X34" s="771"/>
      <c r="Y34" s="771"/>
      <c r="Z34" s="771"/>
      <c r="AA34" s="771">
        <v>28</v>
      </c>
      <c r="AB34" s="771"/>
      <c r="AC34" s="771"/>
      <c r="AD34" s="771"/>
      <c r="AE34" s="772"/>
      <c r="AF34" s="773">
        <v>126</v>
      </c>
      <c r="AG34" s="774"/>
      <c r="AH34" s="774"/>
      <c r="AI34" s="774"/>
      <c r="AJ34" s="775"/>
      <c r="AK34" s="821">
        <v>551</v>
      </c>
      <c r="AL34" s="817"/>
      <c r="AM34" s="817"/>
      <c r="AN34" s="817"/>
      <c r="AO34" s="817"/>
      <c r="AP34" s="817">
        <v>2915</v>
      </c>
      <c r="AQ34" s="817"/>
      <c r="AR34" s="817"/>
      <c r="AS34" s="817"/>
      <c r="AT34" s="817"/>
      <c r="AU34" s="817">
        <v>2498</v>
      </c>
      <c r="AV34" s="817"/>
      <c r="AW34" s="817"/>
      <c r="AX34" s="817"/>
      <c r="AY34" s="817"/>
      <c r="AZ34" s="818" t="s">
        <v>560</v>
      </c>
      <c r="BA34" s="818"/>
      <c r="BB34" s="818"/>
      <c r="BC34" s="818"/>
      <c r="BD34" s="818"/>
      <c r="BE34" s="819" t="s">
        <v>395</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398</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5" t="s">
        <v>378</v>
      </c>
      <c r="B63" s="776" t="s">
        <v>399</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6049</v>
      </c>
      <c r="AG63" s="831"/>
      <c r="AH63" s="831"/>
      <c r="AI63" s="831"/>
      <c r="AJ63" s="832"/>
      <c r="AK63" s="833"/>
      <c r="AL63" s="828"/>
      <c r="AM63" s="828"/>
      <c r="AN63" s="828"/>
      <c r="AO63" s="828"/>
      <c r="AP63" s="831">
        <v>22128</v>
      </c>
      <c r="AQ63" s="831"/>
      <c r="AR63" s="831"/>
      <c r="AS63" s="831"/>
      <c r="AT63" s="831"/>
      <c r="AU63" s="831">
        <v>10857</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400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401</v>
      </c>
      <c r="B66" s="715"/>
      <c r="C66" s="715"/>
      <c r="D66" s="715"/>
      <c r="E66" s="715"/>
      <c r="F66" s="715"/>
      <c r="G66" s="715"/>
      <c r="H66" s="715"/>
      <c r="I66" s="715"/>
      <c r="J66" s="715"/>
      <c r="K66" s="715"/>
      <c r="L66" s="715"/>
      <c r="M66" s="715"/>
      <c r="N66" s="715"/>
      <c r="O66" s="715"/>
      <c r="P66" s="716"/>
      <c r="Q66" s="720" t="s">
        <v>382</v>
      </c>
      <c r="R66" s="721"/>
      <c r="S66" s="721"/>
      <c r="T66" s="721"/>
      <c r="U66" s="722"/>
      <c r="V66" s="720" t="s">
        <v>383</v>
      </c>
      <c r="W66" s="721"/>
      <c r="X66" s="721"/>
      <c r="Y66" s="721"/>
      <c r="Z66" s="722"/>
      <c r="AA66" s="720" t="s">
        <v>384</v>
      </c>
      <c r="AB66" s="721"/>
      <c r="AC66" s="721"/>
      <c r="AD66" s="721"/>
      <c r="AE66" s="722"/>
      <c r="AF66" s="841" t="s">
        <v>385</v>
      </c>
      <c r="AG66" s="802"/>
      <c r="AH66" s="802"/>
      <c r="AI66" s="802"/>
      <c r="AJ66" s="842"/>
      <c r="AK66" s="720" t="s">
        <v>386</v>
      </c>
      <c r="AL66" s="715"/>
      <c r="AM66" s="715"/>
      <c r="AN66" s="715"/>
      <c r="AO66" s="716"/>
      <c r="AP66" s="720" t="s">
        <v>387</v>
      </c>
      <c r="AQ66" s="721"/>
      <c r="AR66" s="721"/>
      <c r="AS66" s="721"/>
      <c r="AT66" s="722"/>
      <c r="AU66" s="720" t="s">
        <v>402</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1">
        <v>1</v>
      </c>
      <c r="B68" s="856" t="s">
        <v>554</v>
      </c>
      <c r="C68" s="857"/>
      <c r="D68" s="857"/>
      <c r="E68" s="857"/>
      <c r="F68" s="857"/>
      <c r="G68" s="857"/>
      <c r="H68" s="857"/>
      <c r="I68" s="857"/>
      <c r="J68" s="857"/>
      <c r="K68" s="857"/>
      <c r="L68" s="857"/>
      <c r="M68" s="857"/>
      <c r="N68" s="857"/>
      <c r="O68" s="857"/>
      <c r="P68" s="858"/>
      <c r="Q68" s="859">
        <v>281</v>
      </c>
      <c r="R68" s="853"/>
      <c r="S68" s="853"/>
      <c r="T68" s="853"/>
      <c r="U68" s="853"/>
      <c r="V68" s="853">
        <v>255</v>
      </c>
      <c r="W68" s="853"/>
      <c r="X68" s="853"/>
      <c r="Y68" s="853"/>
      <c r="Z68" s="853"/>
      <c r="AA68" s="853">
        <v>26</v>
      </c>
      <c r="AB68" s="853"/>
      <c r="AC68" s="853"/>
      <c r="AD68" s="853"/>
      <c r="AE68" s="853"/>
      <c r="AF68" s="853">
        <v>26</v>
      </c>
      <c r="AG68" s="853"/>
      <c r="AH68" s="853"/>
      <c r="AI68" s="853"/>
      <c r="AJ68" s="853"/>
      <c r="AK68" s="853" t="s">
        <v>560</v>
      </c>
      <c r="AL68" s="853"/>
      <c r="AM68" s="853"/>
      <c r="AN68" s="853"/>
      <c r="AO68" s="853"/>
      <c r="AP68" s="853" t="s">
        <v>560</v>
      </c>
      <c r="AQ68" s="853"/>
      <c r="AR68" s="853"/>
      <c r="AS68" s="853"/>
      <c r="AT68" s="853"/>
      <c r="AU68" s="853" t="s">
        <v>560</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3">
        <v>2</v>
      </c>
      <c r="B69" s="860" t="s">
        <v>555</v>
      </c>
      <c r="C69" s="861"/>
      <c r="D69" s="861"/>
      <c r="E69" s="861"/>
      <c r="F69" s="861"/>
      <c r="G69" s="861"/>
      <c r="H69" s="861"/>
      <c r="I69" s="861"/>
      <c r="J69" s="861"/>
      <c r="K69" s="861"/>
      <c r="L69" s="861"/>
      <c r="M69" s="861"/>
      <c r="N69" s="861"/>
      <c r="O69" s="861"/>
      <c r="P69" s="862"/>
      <c r="Q69" s="863">
        <v>150</v>
      </c>
      <c r="R69" s="817"/>
      <c r="S69" s="817"/>
      <c r="T69" s="817"/>
      <c r="U69" s="817"/>
      <c r="V69" s="817">
        <v>143</v>
      </c>
      <c r="W69" s="817"/>
      <c r="X69" s="817"/>
      <c r="Y69" s="817"/>
      <c r="Z69" s="817"/>
      <c r="AA69" s="817">
        <v>7</v>
      </c>
      <c r="AB69" s="817"/>
      <c r="AC69" s="817"/>
      <c r="AD69" s="817"/>
      <c r="AE69" s="817"/>
      <c r="AF69" s="817">
        <v>7</v>
      </c>
      <c r="AG69" s="817"/>
      <c r="AH69" s="817"/>
      <c r="AI69" s="817"/>
      <c r="AJ69" s="817"/>
      <c r="AK69" s="817" t="s">
        <v>560</v>
      </c>
      <c r="AL69" s="817"/>
      <c r="AM69" s="817"/>
      <c r="AN69" s="817"/>
      <c r="AO69" s="817"/>
      <c r="AP69" s="817" t="s">
        <v>560</v>
      </c>
      <c r="AQ69" s="817"/>
      <c r="AR69" s="817"/>
      <c r="AS69" s="817"/>
      <c r="AT69" s="817"/>
      <c r="AU69" s="817" t="s">
        <v>560</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3">
        <v>3</v>
      </c>
      <c r="B70" s="860" t="s">
        <v>556</v>
      </c>
      <c r="C70" s="861"/>
      <c r="D70" s="861"/>
      <c r="E70" s="861"/>
      <c r="F70" s="861"/>
      <c r="G70" s="861"/>
      <c r="H70" s="861"/>
      <c r="I70" s="861"/>
      <c r="J70" s="861"/>
      <c r="K70" s="861"/>
      <c r="L70" s="861"/>
      <c r="M70" s="861"/>
      <c r="N70" s="861"/>
      <c r="O70" s="861"/>
      <c r="P70" s="862"/>
      <c r="Q70" s="863">
        <v>308</v>
      </c>
      <c r="R70" s="817"/>
      <c r="S70" s="817"/>
      <c r="T70" s="817"/>
      <c r="U70" s="817"/>
      <c r="V70" s="817">
        <v>297</v>
      </c>
      <c r="W70" s="817"/>
      <c r="X70" s="817"/>
      <c r="Y70" s="817"/>
      <c r="Z70" s="817"/>
      <c r="AA70" s="817">
        <v>11</v>
      </c>
      <c r="AB70" s="817"/>
      <c r="AC70" s="817"/>
      <c r="AD70" s="817"/>
      <c r="AE70" s="817"/>
      <c r="AF70" s="817">
        <v>11</v>
      </c>
      <c r="AG70" s="817"/>
      <c r="AH70" s="817"/>
      <c r="AI70" s="817"/>
      <c r="AJ70" s="817"/>
      <c r="AK70" s="817">
        <v>27</v>
      </c>
      <c r="AL70" s="817"/>
      <c r="AM70" s="817"/>
      <c r="AN70" s="817"/>
      <c r="AO70" s="817"/>
      <c r="AP70" s="817" t="s">
        <v>560</v>
      </c>
      <c r="AQ70" s="817"/>
      <c r="AR70" s="817"/>
      <c r="AS70" s="817"/>
      <c r="AT70" s="817"/>
      <c r="AU70" s="817" t="s">
        <v>560</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3">
        <v>4</v>
      </c>
      <c r="B71" s="860" t="s">
        <v>557</v>
      </c>
      <c r="C71" s="861"/>
      <c r="D71" s="861"/>
      <c r="E71" s="861"/>
      <c r="F71" s="861"/>
      <c r="G71" s="861"/>
      <c r="H71" s="861"/>
      <c r="I71" s="861"/>
      <c r="J71" s="861"/>
      <c r="K71" s="861"/>
      <c r="L71" s="861"/>
      <c r="M71" s="861"/>
      <c r="N71" s="861"/>
      <c r="O71" s="861"/>
      <c r="P71" s="862"/>
      <c r="Q71" s="863">
        <v>487502</v>
      </c>
      <c r="R71" s="817"/>
      <c r="S71" s="817"/>
      <c r="T71" s="817"/>
      <c r="U71" s="817"/>
      <c r="V71" s="817">
        <v>478943</v>
      </c>
      <c r="W71" s="817"/>
      <c r="X71" s="817"/>
      <c r="Y71" s="817"/>
      <c r="Z71" s="817"/>
      <c r="AA71" s="817">
        <v>8559</v>
      </c>
      <c r="AB71" s="817"/>
      <c r="AC71" s="817"/>
      <c r="AD71" s="817"/>
      <c r="AE71" s="817"/>
      <c r="AF71" s="817">
        <v>8559</v>
      </c>
      <c r="AG71" s="817"/>
      <c r="AH71" s="817"/>
      <c r="AI71" s="817"/>
      <c r="AJ71" s="817"/>
      <c r="AK71" s="817" t="s">
        <v>560</v>
      </c>
      <c r="AL71" s="817"/>
      <c r="AM71" s="817"/>
      <c r="AN71" s="817"/>
      <c r="AO71" s="817"/>
      <c r="AP71" s="817" t="s">
        <v>560</v>
      </c>
      <c r="AQ71" s="817"/>
      <c r="AR71" s="817"/>
      <c r="AS71" s="817"/>
      <c r="AT71" s="817"/>
      <c r="AU71" s="817" t="s">
        <v>560</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3">
        <v>5</v>
      </c>
      <c r="B72" s="860" t="s">
        <v>558</v>
      </c>
      <c r="C72" s="861"/>
      <c r="D72" s="861"/>
      <c r="E72" s="861"/>
      <c r="F72" s="861"/>
      <c r="G72" s="861"/>
      <c r="H72" s="861"/>
      <c r="I72" s="861"/>
      <c r="J72" s="861"/>
      <c r="K72" s="861"/>
      <c r="L72" s="861"/>
      <c r="M72" s="861"/>
      <c r="N72" s="861"/>
      <c r="O72" s="861"/>
      <c r="P72" s="862"/>
      <c r="Q72" s="863">
        <v>336</v>
      </c>
      <c r="R72" s="817"/>
      <c r="S72" s="817"/>
      <c r="T72" s="817"/>
      <c r="U72" s="817"/>
      <c r="V72" s="817">
        <v>319</v>
      </c>
      <c r="W72" s="817"/>
      <c r="X72" s="817"/>
      <c r="Y72" s="817"/>
      <c r="Z72" s="817"/>
      <c r="AA72" s="817">
        <v>17</v>
      </c>
      <c r="AB72" s="817"/>
      <c r="AC72" s="817"/>
      <c r="AD72" s="817"/>
      <c r="AE72" s="817"/>
      <c r="AF72" s="817">
        <v>474</v>
      </c>
      <c r="AG72" s="817"/>
      <c r="AH72" s="817"/>
      <c r="AI72" s="817"/>
      <c r="AJ72" s="817"/>
      <c r="AK72" s="817">
        <v>1</v>
      </c>
      <c r="AL72" s="817"/>
      <c r="AM72" s="817"/>
      <c r="AN72" s="817"/>
      <c r="AO72" s="817"/>
      <c r="AP72" s="817">
        <v>159</v>
      </c>
      <c r="AQ72" s="817"/>
      <c r="AR72" s="817"/>
      <c r="AS72" s="817"/>
      <c r="AT72" s="817"/>
      <c r="AU72" s="817" t="s">
        <v>560</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3">
        <v>6</v>
      </c>
      <c r="B73" s="860" t="s">
        <v>559</v>
      </c>
      <c r="C73" s="861"/>
      <c r="D73" s="861"/>
      <c r="E73" s="861"/>
      <c r="F73" s="861"/>
      <c r="G73" s="861"/>
      <c r="H73" s="861"/>
      <c r="I73" s="861"/>
      <c r="J73" s="861"/>
      <c r="K73" s="861"/>
      <c r="L73" s="861"/>
      <c r="M73" s="861"/>
      <c r="N73" s="861"/>
      <c r="O73" s="861"/>
      <c r="P73" s="862"/>
      <c r="Q73" s="863">
        <v>4035</v>
      </c>
      <c r="R73" s="817"/>
      <c r="S73" s="817"/>
      <c r="T73" s="817"/>
      <c r="U73" s="817"/>
      <c r="V73" s="817">
        <v>3633</v>
      </c>
      <c r="W73" s="817"/>
      <c r="X73" s="817"/>
      <c r="Y73" s="817"/>
      <c r="Z73" s="817"/>
      <c r="AA73" s="817">
        <v>401</v>
      </c>
      <c r="AB73" s="817"/>
      <c r="AC73" s="817"/>
      <c r="AD73" s="817"/>
      <c r="AE73" s="817"/>
      <c r="AF73" s="817">
        <v>6128</v>
      </c>
      <c r="AG73" s="817"/>
      <c r="AH73" s="817"/>
      <c r="AI73" s="817"/>
      <c r="AJ73" s="817"/>
      <c r="AK73" s="817" t="s">
        <v>560</v>
      </c>
      <c r="AL73" s="817"/>
      <c r="AM73" s="817"/>
      <c r="AN73" s="817"/>
      <c r="AO73" s="817"/>
      <c r="AP73" s="817">
        <v>3873</v>
      </c>
      <c r="AQ73" s="817"/>
      <c r="AR73" s="817"/>
      <c r="AS73" s="817"/>
      <c r="AT73" s="817"/>
      <c r="AU73" s="817" t="s">
        <v>560</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3">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5" t="s">
        <v>378</v>
      </c>
      <c r="B88" s="776" t="s">
        <v>403</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15205</v>
      </c>
      <c r="AG88" s="831"/>
      <c r="AH88" s="831"/>
      <c r="AI88" s="831"/>
      <c r="AJ88" s="831"/>
      <c r="AK88" s="828"/>
      <c r="AL88" s="828"/>
      <c r="AM88" s="828"/>
      <c r="AN88" s="828"/>
      <c r="AO88" s="828"/>
      <c r="AP88" s="831">
        <v>4032</v>
      </c>
      <c r="AQ88" s="831"/>
      <c r="AR88" s="831"/>
      <c r="AS88" s="831"/>
      <c r="AT88" s="831"/>
      <c r="AU88" s="831" t="s">
        <v>560</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378</v>
      </c>
      <c r="BR102" s="776" t="s">
        <v>404</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30</v>
      </c>
      <c r="CS102" s="839"/>
      <c r="CT102" s="839"/>
      <c r="CU102" s="839"/>
      <c r="CV102" s="878"/>
      <c r="CW102" s="877" t="s">
        <v>560</v>
      </c>
      <c r="CX102" s="839"/>
      <c r="CY102" s="839"/>
      <c r="CZ102" s="839"/>
      <c r="DA102" s="878"/>
      <c r="DB102" s="877">
        <v>74</v>
      </c>
      <c r="DC102" s="839"/>
      <c r="DD102" s="839"/>
      <c r="DE102" s="839"/>
      <c r="DF102" s="878"/>
      <c r="DG102" s="877">
        <v>889</v>
      </c>
      <c r="DH102" s="839"/>
      <c r="DI102" s="839"/>
      <c r="DJ102" s="839"/>
      <c r="DK102" s="878"/>
      <c r="DL102" s="877" t="s">
        <v>560</v>
      </c>
      <c r="DM102" s="839"/>
      <c r="DN102" s="839"/>
      <c r="DO102" s="839"/>
      <c r="DP102" s="878"/>
      <c r="DQ102" s="877" t="s">
        <v>560</v>
      </c>
      <c r="DR102" s="839"/>
      <c r="DS102" s="839"/>
      <c r="DT102" s="839"/>
      <c r="DU102" s="878"/>
      <c r="DV102" s="776"/>
      <c r="DW102" s="777"/>
      <c r="DX102" s="777"/>
      <c r="DY102" s="777"/>
      <c r="DZ102" s="901"/>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405</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406</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409</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410</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411</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412</v>
      </c>
      <c r="AB109" s="880"/>
      <c r="AC109" s="880"/>
      <c r="AD109" s="880"/>
      <c r="AE109" s="881"/>
      <c r="AF109" s="879" t="s">
        <v>413</v>
      </c>
      <c r="AG109" s="880"/>
      <c r="AH109" s="880"/>
      <c r="AI109" s="880"/>
      <c r="AJ109" s="881"/>
      <c r="AK109" s="879" t="s">
        <v>294</v>
      </c>
      <c r="AL109" s="880"/>
      <c r="AM109" s="880"/>
      <c r="AN109" s="880"/>
      <c r="AO109" s="881"/>
      <c r="AP109" s="879" t="s">
        <v>414</v>
      </c>
      <c r="AQ109" s="880"/>
      <c r="AR109" s="880"/>
      <c r="AS109" s="880"/>
      <c r="AT109" s="882"/>
      <c r="AU109" s="899" t="s">
        <v>411</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412</v>
      </c>
      <c r="BR109" s="880"/>
      <c r="BS109" s="880"/>
      <c r="BT109" s="880"/>
      <c r="BU109" s="881"/>
      <c r="BV109" s="879" t="s">
        <v>413</v>
      </c>
      <c r="BW109" s="880"/>
      <c r="BX109" s="880"/>
      <c r="BY109" s="880"/>
      <c r="BZ109" s="881"/>
      <c r="CA109" s="879" t="s">
        <v>294</v>
      </c>
      <c r="CB109" s="880"/>
      <c r="CC109" s="880"/>
      <c r="CD109" s="880"/>
      <c r="CE109" s="881"/>
      <c r="CF109" s="900" t="s">
        <v>414</v>
      </c>
      <c r="CG109" s="900"/>
      <c r="CH109" s="900"/>
      <c r="CI109" s="900"/>
      <c r="CJ109" s="900"/>
      <c r="CK109" s="879" t="s">
        <v>415</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412</v>
      </c>
      <c r="DH109" s="880"/>
      <c r="DI109" s="880"/>
      <c r="DJ109" s="880"/>
      <c r="DK109" s="881"/>
      <c r="DL109" s="879" t="s">
        <v>413</v>
      </c>
      <c r="DM109" s="880"/>
      <c r="DN109" s="880"/>
      <c r="DO109" s="880"/>
      <c r="DP109" s="881"/>
      <c r="DQ109" s="879" t="s">
        <v>294</v>
      </c>
      <c r="DR109" s="880"/>
      <c r="DS109" s="880"/>
      <c r="DT109" s="880"/>
      <c r="DU109" s="881"/>
      <c r="DV109" s="879" t="s">
        <v>414</v>
      </c>
      <c r="DW109" s="880"/>
      <c r="DX109" s="880"/>
      <c r="DY109" s="880"/>
      <c r="DZ109" s="882"/>
    </row>
    <row r="110" spans="1:131" s="224" customFormat="1" ht="26.25" customHeight="1" x14ac:dyDescent="0.2">
      <c r="A110" s="883" t="s">
        <v>416</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4257347</v>
      </c>
      <c r="AB110" s="887"/>
      <c r="AC110" s="887"/>
      <c r="AD110" s="887"/>
      <c r="AE110" s="888"/>
      <c r="AF110" s="889">
        <v>4417713</v>
      </c>
      <c r="AG110" s="887"/>
      <c r="AH110" s="887"/>
      <c r="AI110" s="887"/>
      <c r="AJ110" s="888"/>
      <c r="AK110" s="889">
        <v>4478456</v>
      </c>
      <c r="AL110" s="887"/>
      <c r="AM110" s="887"/>
      <c r="AN110" s="887"/>
      <c r="AO110" s="888"/>
      <c r="AP110" s="890">
        <v>22.1</v>
      </c>
      <c r="AQ110" s="891"/>
      <c r="AR110" s="891"/>
      <c r="AS110" s="891"/>
      <c r="AT110" s="892"/>
      <c r="AU110" s="893" t="s">
        <v>69</v>
      </c>
      <c r="AV110" s="894"/>
      <c r="AW110" s="894"/>
      <c r="AX110" s="894"/>
      <c r="AY110" s="894"/>
      <c r="AZ110" s="916" t="s">
        <v>417</v>
      </c>
      <c r="BA110" s="884"/>
      <c r="BB110" s="884"/>
      <c r="BC110" s="884"/>
      <c r="BD110" s="884"/>
      <c r="BE110" s="884"/>
      <c r="BF110" s="884"/>
      <c r="BG110" s="884"/>
      <c r="BH110" s="884"/>
      <c r="BI110" s="884"/>
      <c r="BJ110" s="884"/>
      <c r="BK110" s="884"/>
      <c r="BL110" s="884"/>
      <c r="BM110" s="884"/>
      <c r="BN110" s="884"/>
      <c r="BO110" s="884"/>
      <c r="BP110" s="885"/>
      <c r="BQ110" s="917">
        <v>41681335</v>
      </c>
      <c r="BR110" s="918"/>
      <c r="BS110" s="918"/>
      <c r="BT110" s="918"/>
      <c r="BU110" s="918"/>
      <c r="BV110" s="918">
        <v>43098360</v>
      </c>
      <c r="BW110" s="918"/>
      <c r="BX110" s="918"/>
      <c r="BY110" s="918"/>
      <c r="BZ110" s="918"/>
      <c r="CA110" s="918">
        <v>43558317</v>
      </c>
      <c r="CB110" s="918"/>
      <c r="CC110" s="918"/>
      <c r="CD110" s="918"/>
      <c r="CE110" s="918"/>
      <c r="CF110" s="931">
        <v>215.1</v>
      </c>
      <c r="CG110" s="932"/>
      <c r="CH110" s="932"/>
      <c r="CI110" s="932"/>
      <c r="CJ110" s="932"/>
      <c r="CK110" s="933" t="s">
        <v>418</v>
      </c>
      <c r="CL110" s="934"/>
      <c r="CM110" s="916" t="s">
        <v>419</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v>848092</v>
      </c>
      <c r="DH110" s="918"/>
      <c r="DI110" s="918"/>
      <c r="DJ110" s="918"/>
      <c r="DK110" s="918"/>
      <c r="DL110" s="918">
        <v>848092</v>
      </c>
      <c r="DM110" s="918"/>
      <c r="DN110" s="918"/>
      <c r="DO110" s="918"/>
      <c r="DP110" s="918"/>
      <c r="DQ110" s="918">
        <v>835979</v>
      </c>
      <c r="DR110" s="918"/>
      <c r="DS110" s="918"/>
      <c r="DT110" s="918"/>
      <c r="DU110" s="918"/>
      <c r="DV110" s="919">
        <v>4.0999999999999996</v>
      </c>
      <c r="DW110" s="919"/>
      <c r="DX110" s="919"/>
      <c r="DY110" s="919"/>
      <c r="DZ110" s="920"/>
    </row>
    <row r="111" spans="1:131" s="224" customFormat="1" ht="26.25" customHeight="1" x14ac:dyDescent="0.2">
      <c r="A111" s="921" t="s">
        <v>420</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421</v>
      </c>
      <c r="BA111" s="910"/>
      <c r="BB111" s="910"/>
      <c r="BC111" s="910"/>
      <c r="BD111" s="910"/>
      <c r="BE111" s="910"/>
      <c r="BF111" s="910"/>
      <c r="BG111" s="910"/>
      <c r="BH111" s="910"/>
      <c r="BI111" s="910"/>
      <c r="BJ111" s="910"/>
      <c r="BK111" s="910"/>
      <c r="BL111" s="910"/>
      <c r="BM111" s="910"/>
      <c r="BN111" s="910"/>
      <c r="BO111" s="910"/>
      <c r="BP111" s="911"/>
      <c r="BQ111" s="912">
        <v>1270918</v>
      </c>
      <c r="BR111" s="913"/>
      <c r="BS111" s="913"/>
      <c r="BT111" s="913"/>
      <c r="BU111" s="913"/>
      <c r="BV111" s="913">
        <v>1215007</v>
      </c>
      <c r="BW111" s="913"/>
      <c r="BX111" s="913"/>
      <c r="BY111" s="913"/>
      <c r="BZ111" s="913"/>
      <c r="CA111" s="913">
        <v>1157195</v>
      </c>
      <c r="CB111" s="913"/>
      <c r="CC111" s="913"/>
      <c r="CD111" s="913"/>
      <c r="CE111" s="913"/>
      <c r="CF111" s="907">
        <v>5.7</v>
      </c>
      <c r="CG111" s="908"/>
      <c r="CH111" s="908"/>
      <c r="CI111" s="908"/>
      <c r="CJ111" s="908"/>
      <c r="CK111" s="935"/>
      <c r="CL111" s="936"/>
      <c r="CM111" s="909" t="s">
        <v>422</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2">
      <c r="A112" s="939" t="s">
        <v>423</v>
      </c>
      <c r="B112" s="940"/>
      <c r="C112" s="910" t="s">
        <v>424</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425</v>
      </c>
      <c r="BA112" s="910"/>
      <c r="BB112" s="910"/>
      <c r="BC112" s="910"/>
      <c r="BD112" s="910"/>
      <c r="BE112" s="910"/>
      <c r="BF112" s="910"/>
      <c r="BG112" s="910"/>
      <c r="BH112" s="910"/>
      <c r="BI112" s="910"/>
      <c r="BJ112" s="910"/>
      <c r="BK112" s="910"/>
      <c r="BL112" s="910"/>
      <c r="BM112" s="910"/>
      <c r="BN112" s="910"/>
      <c r="BO112" s="910"/>
      <c r="BP112" s="911"/>
      <c r="BQ112" s="912">
        <v>11266287</v>
      </c>
      <c r="BR112" s="913"/>
      <c r="BS112" s="913"/>
      <c r="BT112" s="913"/>
      <c r="BU112" s="913"/>
      <c r="BV112" s="913">
        <v>11402997</v>
      </c>
      <c r="BW112" s="913"/>
      <c r="BX112" s="913"/>
      <c r="BY112" s="913"/>
      <c r="BZ112" s="913"/>
      <c r="CA112" s="913">
        <v>10857793</v>
      </c>
      <c r="CB112" s="913"/>
      <c r="CC112" s="913"/>
      <c r="CD112" s="913"/>
      <c r="CE112" s="913"/>
      <c r="CF112" s="907">
        <v>53.6</v>
      </c>
      <c r="CG112" s="908"/>
      <c r="CH112" s="908"/>
      <c r="CI112" s="908"/>
      <c r="CJ112" s="908"/>
      <c r="CK112" s="935"/>
      <c r="CL112" s="936"/>
      <c r="CM112" s="909" t="s">
        <v>426</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v>373259</v>
      </c>
      <c r="DH112" s="913"/>
      <c r="DI112" s="913"/>
      <c r="DJ112" s="913"/>
      <c r="DK112" s="913"/>
      <c r="DL112" s="913">
        <v>344547</v>
      </c>
      <c r="DM112" s="913"/>
      <c r="DN112" s="913"/>
      <c r="DO112" s="913"/>
      <c r="DP112" s="913"/>
      <c r="DQ112" s="913">
        <v>315835</v>
      </c>
      <c r="DR112" s="913"/>
      <c r="DS112" s="913"/>
      <c r="DT112" s="913"/>
      <c r="DU112" s="913"/>
      <c r="DV112" s="914">
        <v>1.6</v>
      </c>
      <c r="DW112" s="914"/>
      <c r="DX112" s="914"/>
      <c r="DY112" s="914"/>
      <c r="DZ112" s="915"/>
    </row>
    <row r="113" spans="1:130" s="224" customFormat="1" ht="26.25" customHeight="1" x14ac:dyDescent="0.2">
      <c r="A113" s="941"/>
      <c r="B113" s="942"/>
      <c r="C113" s="910" t="s">
        <v>427</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725974</v>
      </c>
      <c r="AB113" s="925"/>
      <c r="AC113" s="925"/>
      <c r="AD113" s="925"/>
      <c r="AE113" s="926"/>
      <c r="AF113" s="927">
        <v>825529</v>
      </c>
      <c r="AG113" s="925"/>
      <c r="AH113" s="925"/>
      <c r="AI113" s="925"/>
      <c r="AJ113" s="926"/>
      <c r="AK113" s="927">
        <v>785068</v>
      </c>
      <c r="AL113" s="925"/>
      <c r="AM113" s="925"/>
      <c r="AN113" s="925"/>
      <c r="AO113" s="926"/>
      <c r="AP113" s="928">
        <v>3.9</v>
      </c>
      <c r="AQ113" s="929"/>
      <c r="AR113" s="929"/>
      <c r="AS113" s="929"/>
      <c r="AT113" s="930"/>
      <c r="AU113" s="895"/>
      <c r="AV113" s="896"/>
      <c r="AW113" s="896"/>
      <c r="AX113" s="896"/>
      <c r="AY113" s="896"/>
      <c r="AZ113" s="909" t="s">
        <v>428</v>
      </c>
      <c r="BA113" s="910"/>
      <c r="BB113" s="910"/>
      <c r="BC113" s="910"/>
      <c r="BD113" s="910"/>
      <c r="BE113" s="910"/>
      <c r="BF113" s="910"/>
      <c r="BG113" s="910"/>
      <c r="BH113" s="910"/>
      <c r="BI113" s="910"/>
      <c r="BJ113" s="910"/>
      <c r="BK113" s="910"/>
      <c r="BL113" s="910"/>
      <c r="BM113" s="910"/>
      <c r="BN113" s="910"/>
      <c r="BO113" s="910"/>
      <c r="BP113" s="911"/>
      <c r="BQ113" s="912" t="s">
        <v>122</v>
      </c>
      <c r="BR113" s="913"/>
      <c r="BS113" s="913"/>
      <c r="BT113" s="913"/>
      <c r="BU113" s="913"/>
      <c r="BV113" s="913" t="s">
        <v>122</v>
      </c>
      <c r="BW113" s="913"/>
      <c r="BX113" s="913"/>
      <c r="BY113" s="913"/>
      <c r="BZ113" s="913"/>
      <c r="CA113" s="913" t="s">
        <v>122</v>
      </c>
      <c r="CB113" s="913"/>
      <c r="CC113" s="913"/>
      <c r="CD113" s="913"/>
      <c r="CE113" s="913"/>
      <c r="CF113" s="907" t="s">
        <v>122</v>
      </c>
      <c r="CG113" s="908"/>
      <c r="CH113" s="908"/>
      <c r="CI113" s="908"/>
      <c r="CJ113" s="908"/>
      <c r="CK113" s="935"/>
      <c r="CL113" s="936"/>
      <c r="CM113" s="909" t="s">
        <v>429</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2">
      <c r="A114" s="941"/>
      <c r="B114" s="942"/>
      <c r="C114" s="910" t="s">
        <v>430</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t="s">
        <v>122</v>
      </c>
      <c r="AB114" s="946"/>
      <c r="AC114" s="946"/>
      <c r="AD114" s="946"/>
      <c r="AE114" s="947"/>
      <c r="AF114" s="948" t="s">
        <v>122</v>
      </c>
      <c r="AG114" s="946"/>
      <c r="AH114" s="946"/>
      <c r="AI114" s="946"/>
      <c r="AJ114" s="947"/>
      <c r="AK114" s="948" t="s">
        <v>122</v>
      </c>
      <c r="AL114" s="946"/>
      <c r="AM114" s="946"/>
      <c r="AN114" s="946"/>
      <c r="AO114" s="947"/>
      <c r="AP114" s="949" t="s">
        <v>122</v>
      </c>
      <c r="AQ114" s="950"/>
      <c r="AR114" s="950"/>
      <c r="AS114" s="950"/>
      <c r="AT114" s="951"/>
      <c r="AU114" s="895"/>
      <c r="AV114" s="896"/>
      <c r="AW114" s="896"/>
      <c r="AX114" s="896"/>
      <c r="AY114" s="896"/>
      <c r="AZ114" s="909" t="s">
        <v>431</v>
      </c>
      <c r="BA114" s="910"/>
      <c r="BB114" s="910"/>
      <c r="BC114" s="910"/>
      <c r="BD114" s="910"/>
      <c r="BE114" s="910"/>
      <c r="BF114" s="910"/>
      <c r="BG114" s="910"/>
      <c r="BH114" s="910"/>
      <c r="BI114" s="910"/>
      <c r="BJ114" s="910"/>
      <c r="BK114" s="910"/>
      <c r="BL114" s="910"/>
      <c r="BM114" s="910"/>
      <c r="BN114" s="910"/>
      <c r="BO114" s="910"/>
      <c r="BP114" s="911"/>
      <c r="BQ114" s="912">
        <v>5028258</v>
      </c>
      <c r="BR114" s="913"/>
      <c r="BS114" s="913"/>
      <c r="BT114" s="913"/>
      <c r="BU114" s="913"/>
      <c r="BV114" s="913">
        <v>4820057</v>
      </c>
      <c r="BW114" s="913"/>
      <c r="BX114" s="913"/>
      <c r="BY114" s="913"/>
      <c r="BZ114" s="913"/>
      <c r="CA114" s="913">
        <v>4972727</v>
      </c>
      <c r="CB114" s="913"/>
      <c r="CC114" s="913"/>
      <c r="CD114" s="913"/>
      <c r="CE114" s="913"/>
      <c r="CF114" s="907">
        <v>24.6</v>
      </c>
      <c r="CG114" s="908"/>
      <c r="CH114" s="908"/>
      <c r="CI114" s="908"/>
      <c r="CJ114" s="908"/>
      <c r="CK114" s="935"/>
      <c r="CL114" s="936"/>
      <c r="CM114" s="909" t="s">
        <v>432</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2">
      <c r="A115" s="941"/>
      <c r="B115" s="942"/>
      <c r="C115" s="910" t="s">
        <v>433</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75933</v>
      </c>
      <c r="AB115" s="925"/>
      <c r="AC115" s="925"/>
      <c r="AD115" s="925"/>
      <c r="AE115" s="926"/>
      <c r="AF115" s="927">
        <v>58708</v>
      </c>
      <c r="AG115" s="925"/>
      <c r="AH115" s="925"/>
      <c r="AI115" s="925"/>
      <c r="AJ115" s="926"/>
      <c r="AK115" s="927">
        <v>50048</v>
      </c>
      <c r="AL115" s="925"/>
      <c r="AM115" s="925"/>
      <c r="AN115" s="925"/>
      <c r="AO115" s="926"/>
      <c r="AP115" s="928">
        <v>0.2</v>
      </c>
      <c r="AQ115" s="929"/>
      <c r="AR115" s="929"/>
      <c r="AS115" s="929"/>
      <c r="AT115" s="930"/>
      <c r="AU115" s="895"/>
      <c r="AV115" s="896"/>
      <c r="AW115" s="896"/>
      <c r="AX115" s="896"/>
      <c r="AY115" s="896"/>
      <c r="AZ115" s="909" t="s">
        <v>434</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435</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2">
      <c r="A116" s="943"/>
      <c r="B116" s="944"/>
      <c r="C116" s="952" t="s">
        <v>436</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437</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438</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v>14380</v>
      </c>
      <c r="DH116" s="946"/>
      <c r="DI116" s="946"/>
      <c r="DJ116" s="946"/>
      <c r="DK116" s="947"/>
      <c r="DL116" s="948">
        <v>7190</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2">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439</v>
      </c>
      <c r="Z117" s="881"/>
      <c r="AA117" s="965">
        <v>5059254</v>
      </c>
      <c r="AB117" s="966"/>
      <c r="AC117" s="966"/>
      <c r="AD117" s="966"/>
      <c r="AE117" s="967"/>
      <c r="AF117" s="968">
        <v>5301950</v>
      </c>
      <c r="AG117" s="966"/>
      <c r="AH117" s="966"/>
      <c r="AI117" s="966"/>
      <c r="AJ117" s="967"/>
      <c r="AK117" s="968">
        <v>5313572</v>
      </c>
      <c r="AL117" s="966"/>
      <c r="AM117" s="966"/>
      <c r="AN117" s="966"/>
      <c r="AO117" s="967"/>
      <c r="AP117" s="969"/>
      <c r="AQ117" s="970"/>
      <c r="AR117" s="970"/>
      <c r="AS117" s="970"/>
      <c r="AT117" s="971"/>
      <c r="AU117" s="895"/>
      <c r="AV117" s="896"/>
      <c r="AW117" s="896"/>
      <c r="AX117" s="896"/>
      <c r="AY117" s="896"/>
      <c r="AZ117" s="961" t="s">
        <v>440</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441</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2">
      <c r="A118" s="899" t="s">
        <v>415</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412</v>
      </c>
      <c r="AB118" s="880"/>
      <c r="AC118" s="880"/>
      <c r="AD118" s="880"/>
      <c r="AE118" s="881"/>
      <c r="AF118" s="879" t="s">
        <v>413</v>
      </c>
      <c r="AG118" s="880"/>
      <c r="AH118" s="880"/>
      <c r="AI118" s="880"/>
      <c r="AJ118" s="881"/>
      <c r="AK118" s="879" t="s">
        <v>294</v>
      </c>
      <c r="AL118" s="880"/>
      <c r="AM118" s="880"/>
      <c r="AN118" s="880"/>
      <c r="AO118" s="881"/>
      <c r="AP118" s="957" t="s">
        <v>414</v>
      </c>
      <c r="AQ118" s="958"/>
      <c r="AR118" s="958"/>
      <c r="AS118" s="958"/>
      <c r="AT118" s="959"/>
      <c r="AU118" s="895"/>
      <c r="AV118" s="896"/>
      <c r="AW118" s="896"/>
      <c r="AX118" s="896"/>
      <c r="AY118" s="896"/>
      <c r="AZ118" s="960" t="s">
        <v>442</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443</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2">
      <c r="A119" s="1043" t="s">
        <v>418</v>
      </c>
      <c r="B119" s="934"/>
      <c r="C119" s="916" t="s">
        <v>419</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444</v>
      </c>
      <c r="BP119" s="992"/>
      <c r="BQ119" s="986">
        <v>59246798</v>
      </c>
      <c r="BR119" s="987"/>
      <c r="BS119" s="987"/>
      <c r="BT119" s="987"/>
      <c r="BU119" s="987"/>
      <c r="BV119" s="987">
        <v>60536421</v>
      </c>
      <c r="BW119" s="987"/>
      <c r="BX119" s="987"/>
      <c r="BY119" s="987"/>
      <c r="BZ119" s="987"/>
      <c r="CA119" s="987">
        <v>60546032</v>
      </c>
      <c r="CB119" s="987"/>
      <c r="CC119" s="987"/>
      <c r="CD119" s="987"/>
      <c r="CE119" s="987"/>
      <c r="CF119" s="988"/>
      <c r="CG119" s="989"/>
      <c r="CH119" s="989"/>
      <c r="CI119" s="989"/>
      <c r="CJ119" s="990"/>
      <c r="CK119" s="937"/>
      <c r="CL119" s="938"/>
      <c r="CM119" s="960" t="s">
        <v>445</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35187</v>
      </c>
      <c r="DH119" s="973"/>
      <c r="DI119" s="973"/>
      <c r="DJ119" s="973"/>
      <c r="DK119" s="974"/>
      <c r="DL119" s="972">
        <v>15178</v>
      </c>
      <c r="DM119" s="973"/>
      <c r="DN119" s="973"/>
      <c r="DO119" s="973"/>
      <c r="DP119" s="974"/>
      <c r="DQ119" s="972">
        <v>5381</v>
      </c>
      <c r="DR119" s="973"/>
      <c r="DS119" s="973"/>
      <c r="DT119" s="973"/>
      <c r="DU119" s="974"/>
      <c r="DV119" s="975">
        <v>0</v>
      </c>
      <c r="DW119" s="976"/>
      <c r="DX119" s="976"/>
      <c r="DY119" s="976"/>
      <c r="DZ119" s="977"/>
    </row>
    <row r="120" spans="1:130" s="224" customFormat="1" ht="26.25" customHeight="1" x14ac:dyDescent="0.2">
      <c r="A120" s="1044"/>
      <c r="B120" s="936"/>
      <c r="C120" s="909" t="s">
        <v>422</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446</v>
      </c>
      <c r="AV120" s="979"/>
      <c r="AW120" s="979"/>
      <c r="AX120" s="979"/>
      <c r="AY120" s="980"/>
      <c r="AZ120" s="916" t="s">
        <v>447</v>
      </c>
      <c r="BA120" s="884"/>
      <c r="BB120" s="884"/>
      <c r="BC120" s="884"/>
      <c r="BD120" s="884"/>
      <c r="BE120" s="884"/>
      <c r="BF120" s="884"/>
      <c r="BG120" s="884"/>
      <c r="BH120" s="884"/>
      <c r="BI120" s="884"/>
      <c r="BJ120" s="884"/>
      <c r="BK120" s="884"/>
      <c r="BL120" s="884"/>
      <c r="BM120" s="884"/>
      <c r="BN120" s="884"/>
      <c r="BO120" s="884"/>
      <c r="BP120" s="885"/>
      <c r="BQ120" s="917">
        <v>13731283</v>
      </c>
      <c r="BR120" s="918"/>
      <c r="BS120" s="918"/>
      <c r="BT120" s="918"/>
      <c r="BU120" s="918"/>
      <c r="BV120" s="918">
        <v>13689273</v>
      </c>
      <c r="BW120" s="918"/>
      <c r="BX120" s="918"/>
      <c r="BY120" s="918"/>
      <c r="BZ120" s="918"/>
      <c r="CA120" s="918">
        <v>13139741</v>
      </c>
      <c r="CB120" s="918"/>
      <c r="CC120" s="918"/>
      <c r="CD120" s="918"/>
      <c r="CE120" s="918"/>
      <c r="CF120" s="931">
        <v>64.900000000000006</v>
      </c>
      <c r="CG120" s="932"/>
      <c r="CH120" s="932"/>
      <c r="CI120" s="932"/>
      <c r="CJ120" s="932"/>
      <c r="CK120" s="993" t="s">
        <v>448</v>
      </c>
      <c r="CL120" s="994"/>
      <c r="CM120" s="994"/>
      <c r="CN120" s="994"/>
      <c r="CO120" s="995"/>
      <c r="CP120" s="1001" t="s">
        <v>396</v>
      </c>
      <c r="CQ120" s="1002"/>
      <c r="CR120" s="1002"/>
      <c r="CS120" s="1002"/>
      <c r="CT120" s="1002"/>
      <c r="CU120" s="1002"/>
      <c r="CV120" s="1002"/>
      <c r="CW120" s="1002"/>
      <c r="CX120" s="1002"/>
      <c r="CY120" s="1002"/>
      <c r="CZ120" s="1002"/>
      <c r="DA120" s="1002"/>
      <c r="DB120" s="1002"/>
      <c r="DC120" s="1002"/>
      <c r="DD120" s="1002"/>
      <c r="DE120" s="1002"/>
      <c r="DF120" s="1003"/>
      <c r="DG120" s="917">
        <v>7672748</v>
      </c>
      <c r="DH120" s="918"/>
      <c r="DI120" s="918"/>
      <c r="DJ120" s="918"/>
      <c r="DK120" s="918"/>
      <c r="DL120" s="918">
        <v>7776446</v>
      </c>
      <c r="DM120" s="918"/>
      <c r="DN120" s="918"/>
      <c r="DO120" s="918"/>
      <c r="DP120" s="918"/>
      <c r="DQ120" s="918">
        <v>7199304</v>
      </c>
      <c r="DR120" s="918"/>
      <c r="DS120" s="918"/>
      <c r="DT120" s="918"/>
      <c r="DU120" s="918"/>
      <c r="DV120" s="919">
        <v>35.6</v>
      </c>
      <c r="DW120" s="919"/>
      <c r="DX120" s="919"/>
      <c r="DY120" s="919"/>
      <c r="DZ120" s="920"/>
    </row>
    <row r="121" spans="1:130" s="224" customFormat="1" ht="26.25" customHeight="1" x14ac:dyDescent="0.2">
      <c r="A121" s="1044"/>
      <c r="B121" s="936"/>
      <c r="C121" s="961" t="s">
        <v>449</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v>28712</v>
      </c>
      <c r="AB121" s="946"/>
      <c r="AC121" s="946"/>
      <c r="AD121" s="946"/>
      <c r="AE121" s="947"/>
      <c r="AF121" s="948">
        <v>28712</v>
      </c>
      <c r="AG121" s="946"/>
      <c r="AH121" s="946"/>
      <c r="AI121" s="946"/>
      <c r="AJ121" s="947"/>
      <c r="AK121" s="948">
        <v>28712</v>
      </c>
      <c r="AL121" s="946"/>
      <c r="AM121" s="946"/>
      <c r="AN121" s="946"/>
      <c r="AO121" s="947"/>
      <c r="AP121" s="949">
        <v>0.1</v>
      </c>
      <c r="AQ121" s="950"/>
      <c r="AR121" s="950"/>
      <c r="AS121" s="950"/>
      <c r="AT121" s="951"/>
      <c r="AU121" s="981"/>
      <c r="AV121" s="982"/>
      <c r="AW121" s="982"/>
      <c r="AX121" s="982"/>
      <c r="AY121" s="983"/>
      <c r="AZ121" s="909" t="s">
        <v>450</v>
      </c>
      <c r="BA121" s="910"/>
      <c r="BB121" s="910"/>
      <c r="BC121" s="910"/>
      <c r="BD121" s="910"/>
      <c r="BE121" s="910"/>
      <c r="BF121" s="910"/>
      <c r="BG121" s="910"/>
      <c r="BH121" s="910"/>
      <c r="BI121" s="910"/>
      <c r="BJ121" s="910"/>
      <c r="BK121" s="910"/>
      <c r="BL121" s="910"/>
      <c r="BM121" s="910"/>
      <c r="BN121" s="910"/>
      <c r="BO121" s="910"/>
      <c r="BP121" s="911"/>
      <c r="BQ121" s="912">
        <v>7890568</v>
      </c>
      <c r="BR121" s="913"/>
      <c r="BS121" s="913"/>
      <c r="BT121" s="913"/>
      <c r="BU121" s="913"/>
      <c r="BV121" s="913">
        <v>7708391</v>
      </c>
      <c r="BW121" s="913"/>
      <c r="BX121" s="913"/>
      <c r="BY121" s="913"/>
      <c r="BZ121" s="913"/>
      <c r="CA121" s="913">
        <v>7561881</v>
      </c>
      <c r="CB121" s="913"/>
      <c r="CC121" s="913"/>
      <c r="CD121" s="913"/>
      <c r="CE121" s="913"/>
      <c r="CF121" s="907">
        <v>37.299999999999997</v>
      </c>
      <c r="CG121" s="908"/>
      <c r="CH121" s="908"/>
      <c r="CI121" s="908"/>
      <c r="CJ121" s="908"/>
      <c r="CK121" s="996"/>
      <c r="CL121" s="997"/>
      <c r="CM121" s="997"/>
      <c r="CN121" s="997"/>
      <c r="CO121" s="998"/>
      <c r="CP121" s="1006" t="s">
        <v>397</v>
      </c>
      <c r="CQ121" s="1007"/>
      <c r="CR121" s="1007"/>
      <c r="CS121" s="1007"/>
      <c r="CT121" s="1007"/>
      <c r="CU121" s="1007"/>
      <c r="CV121" s="1007"/>
      <c r="CW121" s="1007"/>
      <c r="CX121" s="1007"/>
      <c r="CY121" s="1007"/>
      <c r="CZ121" s="1007"/>
      <c r="DA121" s="1007"/>
      <c r="DB121" s="1007"/>
      <c r="DC121" s="1007"/>
      <c r="DD121" s="1007"/>
      <c r="DE121" s="1007"/>
      <c r="DF121" s="1008"/>
      <c r="DG121" s="912">
        <v>2876166</v>
      </c>
      <c r="DH121" s="913"/>
      <c r="DI121" s="913"/>
      <c r="DJ121" s="913"/>
      <c r="DK121" s="913"/>
      <c r="DL121" s="913">
        <v>2531921</v>
      </c>
      <c r="DM121" s="913"/>
      <c r="DN121" s="913"/>
      <c r="DO121" s="913"/>
      <c r="DP121" s="913"/>
      <c r="DQ121" s="913">
        <v>2498302</v>
      </c>
      <c r="DR121" s="913"/>
      <c r="DS121" s="913"/>
      <c r="DT121" s="913"/>
      <c r="DU121" s="913"/>
      <c r="DV121" s="914">
        <v>12.3</v>
      </c>
      <c r="DW121" s="914"/>
      <c r="DX121" s="914"/>
      <c r="DY121" s="914"/>
      <c r="DZ121" s="915"/>
    </row>
    <row r="122" spans="1:130" s="224" customFormat="1" ht="26.25" customHeight="1" x14ac:dyDescent="0.2">
      <c r="A122" s="1044"/>
      <c r="B122" s="936"/>
      <c r="C122" s="909" t="s">
        <v>432</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v>7190</v>
      </c>
      <c r="AB122" s="946"/>
      <c r="AC122" s="946"/>
      <c r="AD122" s="946"/>
      <c r="AE122" s="947"/>
      <c r="AF122" s="948">
        <v>7190</v>
      </c>
      <c r="AG122" s="946"/>
      <c r="AH122" s="946"/>
      <c r="AI122" s="946"/>
      <c r="AJ122" s="947"/>
      <c r="AK122" s="948">
        <v>7190</v>
      </c>
      <c r="AL122" s="946"/>
      <c r="AM122" s="946"/>
      <c r="AN122" s="946"/>
      <c r="AO122" s="947"/>
      <c r="AP122" s="949">
        <v>0</v>
      </c>
      <c r="AQ122" s="950"/>
      <c r="AR122" s="950"/>
      <c r="AS122" s="950"/>
      <c r="AT122" s="951"/>
      <c r="AU122" s="981"/>
      <c r="AV122" s="982"/>
      <c r="AW122" s="982"/>
      <c r="AX122" s="982"/>
      <c r="AY122" s="983"/>
      <c r="AZ122" s="960" t="s">
        <v>451</v>
      </c>
      <c r="BA122" s="952"/>
      <c r="BB122" s="952"/>
      <c r="BC122" s="952"/>
      <c r="BD122" s="952"/>
      <c r="BE122" s="952"/>
      <c r="BF122" s="952"/>
      <c r="BG122" s="952"/>
      <c r="BH122" s="952"/>
      <c r="BI122" s="952"/>
      <c r="BJ122" s="952"/>
      <c r="BK122" s="952"/>
      <c r="BL122" s="952"/>
      <c r="BM122" s="952"/>
      <c r="BN122" s="952"/>
      <c r="BO122" s="952"/>
      <c r="BP122" s="953"/>
      <c r="BQ122" s="986">
        <v>37214940</v>
      </c>
      <c r="BR122" s="987"/>
      <c r="BS122" s="987"/>
      <c r="BT122" s="987"/>
      <c r="BU122" s="987"/>
      <c r="BV122" s="987">
        <v>37948232</v>
      </c>
      <c r="BW122" s="987"/>
      <c r="BX122" s="987"/>
      <c r="BY122" s="987"/>
      <c r="BZ122" s="987"/>
      <c r="CA122" s="987">
        <v>37952251</v>
      </c>
      <c r="CB122" s="987"/>
      <c r="CC122" s="987"/>
      <c r="CD122" s="987"/>
      <c r="CE122" s="987"/>
      <c r="CF122" s="1004">
        <v>187.5</v>
      </c>
      <c r="CG122" s="1005"/>
      <c r="CH122" s="1005"/>
      <c r="CI122" s="1005"/>
      <c r="CJ122" s="1005"/>
      <c r="CK122" s="996"/>
      <c r="CL122" s="997"/>
      <c r="CM122" s="997"/>
      <c r="CN122" s="997"/>
      <c r="CO122" s="998"/>
      <c r="CP122" s="1006" t="s">
        <v>394</v>
      </c>
      <c r="CQ122" s="1007"/>
      <c r="CR122" s="1007"/>
      <c r="CS122" s="1007"/>
      <c r="CT122" s="1007"/>
      <c r="CU122" s="1007"/>
      <c r="CV122" s="1007"/>
      <c r="CW122" s="1007"/>
      <c r="CX122" s="1007"/>
      <c r="CY122" s="1007"/>
      <c r="CZ122" s="1007"/>
      <c r="DA122" s="1007"/>
      <c r="DB122" s="1007"/>
      <c r="DC122" s="1007"/>
      <c r="DD122" s="1007"/>
      <c r="DE122" s="1007"/>
      <c r="DF122" s="1008"/>
      <c r="DG122" s="912">
        <v>717373</v>
      </c>
      <c r="DH122" s="913"/>
      <c r="DI122" s="913"/>
      <c r="DJ122" s="913"/>
      <c r="DK122" s="913"/>
      <c r="DL122" s="913">
        <v>1094630</v>
      </c>
      <c r="DM122" s="913"/>
      <c r="DN122" s="913"/>
      <c r="DO122" s="913"/>
      <c r="DP122" s="913"/>
      <c r="DQ122" s="913">
        <v>1160187</v>
      </c>
      <c r="DR122" s="913"/>
      <c r="DS122" s="913"/>
      <c r="DT122" s="913"/>
      <c r="DU122" s="913"/>
      <c r="DV122" s="914">
        <v>5.7</v>
      </c>
      <c r="DW122" s="914"/>
      <c r="DX122" s="914"/>
      <c r="DY122" s="914"/>
      <c r="DZ122" s="915"/>
    </row>
    <row r="123" spans="1:130" s="224" customFormat="1" ht="26.25" customHeight="1" x14ac:dyDescent="0.2">
      <c r="A123" s="1044"/>
      <c r="B123" s="936"/>
      <c r="C123" s="909" t="s">
        <v>438</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452</v>
      </c>
      <c r="BP123" s="992"/>
      <c r="BQ123" s="1050">
        <v>58836791</v>
      </c>
      <c r="BR123" s="1051"/>
      <c r="BS123" s="1051"/>
      <c r="BT123" s="1051"/>
      <c r="BU123" s="1051"/>
      <c r="BV123" s="1051">
        <v>59345896</v>
      </c>
      <c r="BW123" s="1051"/>
      <c r="BX123" s="1051"/>
      <c r="BY123" s="1051"/>
      <c r="BZ123" s="1051"/>
      <c r="CA123" s="1051">
        <v>58653873</v>
      </c>
      <c r="CB123" s="1051"/>
      <c r="CC123" s="1051"/>
      <c r="CD123" s="1051"/>
      <c r="CE123" s="1051"/>
      <c r="CF123" s="988"/>
      <c r="CG123" s="989"/>
      <c r="CH123" s="989"/>
      <c r="CI123" s="989"/>
      <c r="CJ123" s="990"/>
      <c r="CK123" s="996"/>
      <c r="CL123" s="997"/>
      <c r="CM123" s="997"/>
      <c r="CN123" s="997"/>
      <c r="CO123" s="998"/>
      <c r="CP123" s="1006" t="s">
        <v>393</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5">
      <c r="A124" s="1044"/>
      <c r="B124" s="936"/>
      <c r="C124" s="909" t="s">
        <v>441</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453</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1.9</v>
      </c>
      <c r="BR124" s="1014"/>
      <c r="BS124" s="1014"/>
      <c r="BT124" s="1014"/>
      <c r="BU124" s="1014"/>
      <c r="BV124" s="1014">
        <v>5.9</v>
      </c>
      <c r="BW124" s="1014"/>
      <c r="BX124" s="1014"/>
      <c r="BY124" s="1014"/>
      <c r="BZ124" s="1014"/>
      <c r="CA124" s="1014">
        <v>9.3000000000000007</v>
      </c>
      <c r="CB124" s="1014"/>
      <c r="CC124" s="1014"/>
      <c r="CD124" s="1014"/>
      <c r="CE124" s="1014"/>
      <c r="CF124" s="1015"/>
      <c r="CG124" s="1016"/>
      <c r="CH124" s="1016"/>
      <c r="CI124" s="1016"/>
      <c r="CJ124" s="1017"/>
      <c r="CK124" s="999"/>
      <c r="CL124" s="999"/>
      <c r="CM124" s="999"/>
      <c r="CN124" s="999"/>
      <c r="CO124" s="1000"/>
      <c r="CP124" s="1006" t="s">
        <v>454</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2">
      <c r="A125" s="1044"/>
      <c r="B125" s="936"/>
      <c r="C125" s="909" t="s">
        <v>443</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455</v>
      </c>
      <c r="CL125" s="994"/>
      <c r="CM125" s="994"/>
      <c r="CN125" s="994"/>
      <c r="CO125" s="995"/>
      <c r="CP125" s="916" t="s">
        <v>456</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5">
      <c r="A126" s="1044"/>
      <c r="B126" s="936"/>
      <c r="C126" s="909" t="s">
        <v>445</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26762</v>
      </c>
      <c r="AB126" s="946"/>
      <c r="AC126" s="946"/>
      <c r="AD126" s="946"/>
      <c r="AE126" s="947"/>
      <c r="AF126" s="948">
        <v>18676</v>
      </c>
      <c r="AG126" s="946"/>
      <c r="AH126" s="946"/>
      <c r="AI126" s="946"/>
      <c r="AJ126" s="947"/>
      <c r="AK126" s="948">
        <v>11382</v>
      </c>
      <c r="AL126" s="946"/>
      <c r="AM126" s="946"/>
      <c r="AN126" s="946"/>
      <c r="AO126" s="947"/>
      <c r="AP126" s="949">
        <v>0.1</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457</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2">
      <c r="A127" s="1045"/>
      <c r="B127" s="938"/>
      <c r="C127" s="960" t="s">
        <v>458</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13269</v>
      </c>
      <c r="AB127" s="946"/>
      <c r="AC127" s="946"/>
      <c r="AD127" s="946"/>
      <c r="AE127" s="947"/>
      <c r="AF127" s="948">
        <v>4130</v>
      </c>
      <c r="AG127" s="946"/>
      <c r="AH127" s="946"/>
      <c r="AI127" s="946"/>
      <c r="AJ127" s="947"/>
      <c r="AK127" s="948">
        <v>2764</v>
      </c>
      <c r="AL127" s="946"/>
      <c r="AM127" s="946"/>
      <c r="AN127" s="946"/>
      <c r="AO127" s="947"/>
      <c r="AP127" s="949">
        <v>0</v>
      </c>
      <c r="AQ127" s="950"/>
      <c r="AR127" s="950"/>
      <c r="AS127" s="950"/>
      <c r="AT127" s="951"/>
      <c r="AU127" s="226"/>
      <c r="AV127" s="226"/>
      <c r="AW127" s="226"/>
      <c r="AX127" s="1018" t="s">
        <v>459</v>
      </c>
      <c r="AY127" s="1019"/>
      <c r="AZ127" s="1019"/>
      <c r="BA127" s="1019"/>
      <c r="BB127" s="1019"/>
      <c r="BC127" s="1019"/>
      <c r="BD127" s="1019"/>
      <c r="BE127" s="1020"/>
      <c r="BF127" s="1021" t="s">
        <v>460</v>
      </c>
      <c r="BG127" s="1019"/>
      <c r="BH127" s="1019"/>
      <c r="BI127" s="1019"/>
      <c r="BJ127" s="1019"/>
      <c r="BK127" s="1019"/>
      <c r="BL127" s="1020"/>
      <c r="BM127" s="1021" t="s">
        <v>461</v>
      </c>
      <c r="BN127" s="1019"/>
      <c r="BO127" s="1019"/>
      <c r="BP127" s="1019"/>
      <c r="BQ127" s="1019"/>
      <c r="BR127" s="1019"/>
      <c r="BS127" s="1020"/>
      <c r="BT127" s="1021" t="s">
        <v>462</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463</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5">
      <c r="A128" s="1028" t="s">
        <v>464</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465</v>
      </c>
      <c r="X128" s="1030"/>
      <c r="Y128" s="1030"/>
      <c r="Z128" s="1031"/>
      <c r="AA128" s="1032">
        <v>995666</v>
      </c>
      <c r="AB128" s="1033"/>
      <c r="AC128" s="1033"/>
      <c r="AD128" s="1033"/>
      <c r="AE128" s="1034"/>
      <c r="AF128" s="1035">
        <v>1014819</v>
      </c>
      <c r="AG128" s="1033"/>
      <c r="AH128" s="1033"/>
      <c r="AI128" s="1033"/>
      <c r="AJ128" s="1034"/>
      <c r="AK128" s="1035">
        <v>975426</v>
      </c>
      <c r="AL128" s="1033"/>
      <c r="AM128" s="1033"/>
      <c r="AN128" s="1033"/>
      <c r="AO128" s="1034"/>
      <c r="AP128" s="1036"/>
      <c r="AQ128" s="1037"/>
      <c r="AR128" s="1037"/>
      <c r="AS128" s="1037"/>
      <c r="AT128" s="1038"/>
      <c r="AU128" s="226"/>
      <c r="AV128" s="226"/>
      <c r="AW128" s="226"/>
      <c r="AX128" s="883" t="s">
        <v>466</v>
      </c>
      <c r="AY128" s="884"/>
      <c r="AZ128" s="884"/>
      <c r="BA128" s="884"/>
      <c r="BB128" s="884"/>
      <c r="BC128" s="884"/>
      <c r="BD128" s="884"/>
      <c r="BE128" s="885"/>
      <c r="BF128" s="1039" t="s">
        <v>122</v>
      </c>
      <c r="BG128" s="1040"/>
      <c r="BH128" s="1040"/>
      <c r="BI128" s="1040"/>
      <c r="BJ128" s="1040"/>
      <c r="BK128" s="1040"/>
      <c r="BL128" s="1041"/>
      <c r="BM128" s="1039">
        <v>12.2</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467</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2">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468</v>
      </c>
      <c r="X129" s="1058"/>
      <c r="Y129" s="1058"/>
      <c r="Z129" s="1059"/>
      <c r="AA129" s="945">
        <v>23533515</v>
      </c>
      <c r="AB129" s="946"/>
      <c r="AC129" s="946"/>
      <c r="AD129" s="946"/>
      <c r="AE129" s="947"/>
      <c r="AF129" s="948">
        <v>22965825</v>
      </c>
      <c r="AG129" s="946"/>
      <c r="AH129" s="946"/>
      <c r="AI129" s="946"/>
      <c r="AJ129" s="947"/>
      <c r="AK129" s="948">
        <v>23409856</v>
      </c>
      <c r="AL129" s="946"/>
      <c r="AM129" s="946"/>
      <c r="AN129" s="946"/>
      <c r="AO129" s="947"/>
      <c r="AP129" s="1060"/>
      <c r="AQ129" s="1061"/>
      <c r="AR129" s="1061"/>
      <c r="AS129" s="1061"/>
      <c r="AT129" s="1062"/>
      <c r="AU129" s="227"/>
      <c r="AV129" s="227"/>
      <c r="AW129" s="227"/>
      <c r="AX129" s="1052" t="s">
        <v>469</v>
      </c>
      <c r="AY129" s="910"/>
      <c r="AZ129" s="910"/>
      <c r="BA129" s="910"/>
      <c r="BB129" s="910"/>
      <c r="BC129" s="910"/>
      <c r="BD129" s="910"/>
      <c r="BE129" s="911"/>
      <c r="BF129" s="1053" t="s">
        <v>122</v>
      </c>
      <c r="BG129" s="1054"/>
      <c r="BH129" s="1054"/>
      <c r="BI129" s="1054"/>
      <c r="BJ129" s="1054"/>
      <c r="BK129" s="1054"/>
      <c r="BL129" s="1055"/>
      <c r="BM129" s="1053">
        <v>17.2</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470</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471</v>
      </c>
      <c r="X130" s="1058"/>
      <c r="Y130" s="1058"/>
      <c r="Z130" s="1059"/>
      <c r="AA130" s="945">
        <v>2947663</v>
      </c>
      <c r="AB130" s="946"/>
      <c r="AC130" s="946"/>
      <c r="AD130" s="946"/>
      <c r="AE130" s="947"/>
      <c r="AF130" s="948">
        <v>3100950</v>
      </c>
      <c r="AG130" s="946"/>
      <c r="AH130" s="946"/>
      <c r="AI130" s="946"/>
      <c r="AJ130" s="947"/>
      <c r="AK130" s="948">
        <v>3163290</v>
      </c>
      <c r="AL130" s="946"/>
      <c r="AM130" s="946"/>
      <c r="AN130" s="946"/>
      <c r="AO130" s="947"/>
      <c r="AP130" s="1060"/>
      <c r="AQ130" s="1061"/>
      <c r="AR130" s="1061"/>
      <c r="AS130" s="1061"/>
      <c r="AT130" s="1062"/>
      <c r="AU130" s="227"/>
      <c r="AV130" s="227"/>
      <c r="AW130" s="227"/>
      <c r="AX130" s="1052" t="s">
        <v>472</v>
      </c>
      <c r="AY130" s="910"/>
      <c r="AZ130" s="910"/>
      <c r="BA130" s="910"/>
      <c r="BB130" s="910"/>
      <c r="BC130" s="910"/>
      <c r="BD130" s="910"/>
      <c r="BE130" s="911"/>
      <c r="BF130" s="1088">
        <v>5.7</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473</v>
      </c>
      <c r="X131" s="1095"/>
      <c r="Y131" s="1095"/>
      <c r="Z131" s="1096"/>
      <c r="AA131" s="991">
        <v>20585852</v>
      </c>
      <c r="AB131" s="973"/>
      <c r="AC131" s="973"/>
      <c r="AD131" s="973"/>
      <c r="AE131" s="974"/>
      <c r="AF131" s="972">
        <v>19864875</v>
      </c>
      <c r="AG131" s="973"/>
      <c r="AH131" s="973"/>
      <c r="AI131" s="973"/>
      <c r="AJ131" s="974"/>
      <c r="AK131" s="972">
        <v>20246566</v>
      </c>
      <c r="AL131" s="973"/>
      <c r="AM131" s="973"/>
      <c r="AN131" s="973"/>
      <c r="AO131" s="974"/>
      <c r="AP131" s="1097"/>
      <c r="AQ131" s="1098"/>
      <c r="AR131" s="1098"/>
      <c r="AS131" s="1098"/>
      <c r="AT131" s="1099"/>
      <c r="AU131" s="227"/>
      <c r="AV131" s="227"/>
      <c r="AW131" s="227"/>
      <c r="AX131" s="1070" t="s">
        <v>474</v>
      </c>
      <c r="AY131" s="713"/>
      <c r="AZ131" s="713"/>
      <c r="BA131" s="713"/>
      <c r="BB131" s="713"/>
      <c r="BC131" s="713"/>
      <c r="BD131" s="713"/>
      <c r="BE131" s="1023"/>
      <c r="BF131" s="1071">
        <v>9.3000000000000007</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475</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476</v>
      </c>
      <c r="W132" s="1081"/>
      <c r="X132" s="1081"/>
      <c r="Y132" s="1081"/>
      <c r="Z132" s="1082"/>
      <c r="AA132" s="1083">
        <v>5.4208346589999996</v>
      </c>
      <c r="AB132" s="1084"/>
      <c r="AC132" s="1084"/>
      <c r="AD132" s="1084"/>
      <c r="AE132" s="1085"/>
      <c r="AF132" s="1086">
        <v>5.971248246</v>
      </c>
      <c r="AG132" s="1084"/>
      <c r="AH132" s="1084"/>
      <c r="AI132" s="1084"/>
      <c r="AJ132" s="1085"/>
      <c r="AK132" s="1086">
        <v>5.8027420550000004</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477</v>
      </c>
      <c r="W133" s="1064"/>
      <c r="X133" s="1064"/>
      <c r="Y133" s="1064"/>
      <c r="Z133" s="1065"/>
      <c r="AA133" s="1066">
        <v>6.2</v>
      </c>
      <c r="AB133" s="1067"/>
      <c r="AC133" s="1067"/>
      <c r="AD133" s="1067"/>
      <c r="AE133" s="1068"/>
      <c r="AF133" s="1066">
        <v>5.8</v>
      </c>
      <c r="AG133" s="1067"/>
      <c r="AH133" s="1067"/>
      <c r="AI133" s="1067"/>
      <c r="AJ133" s="1068"/>
      <c r="AK133" s="1066">
        <v>5.7</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JOEQzOfH2vCDSPV7s9PTgIWft2+JDxmQwHqI+0+tSFXE+HFdGgV2oIhr2MkiE0RGPyelEuDBCcwyb8NqPrJHng==" saltValue="1wTeA8ISR5cH7VMaoXa3D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478</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5B5b4lLhCnt6dhQUFOFz9uNQ9ZcDEjHBYJQjB+NM/zhqKIBNMBlJmTqcld7/ZFMz5a1mRbmrkfRfCVNXVZizKA==" saltValue="NZlx4hx1euFB8g0e3g9eK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62SPNL685zoQEmz43E1jqBtcEgz8ONT66oO1LTG+qte9LqN8kHjxFJ5dvh6GaJXxryprmYCi3F7jOyB+GP9clg==" saltValue="Pn3Kn2Gq/hPVmgAkFFvBm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480</v>
      </c>
      <c r="AL6" s="260"/>
      <c r="AM6" s="260"/>
      <c r="AN6" s="260"/>
    </row>
    <row r="7" spans="1:46" ht="13.5" customHeight="1" x14ac:dyDescent="0.2">
      <c r="A7" s="259"/>
      <c r="AK7" s="262"/>
      <c r="AL7" s="263"/>
      <c r="AM7" s="263"/>
      <c r="AN7" s="264"/>
      <c r="AO7" s="1101" t="s">
        <v>481</v>
      </c>
      <c r="AP7" s="265"/>
      <c r="AQ7" s="266" t="s">
        <v>482</v>
      </c>
      <c r="AR7" s="267"/>
    </row>
    <row r="8" spans="1:46" ht="13" x14ac:dyDescent="0.2">
      <c r="A8" s="259"/>
      <c r="AK8" s="268"/>
      <c r="AL8" s="269"/>
      <c r="AM8" s="269"/>
      <c r="AN8" s="270"/>
      <c r="AO8" s="1102"/>
      <c r="AP8" s="271" t="s">
        <v>483</v>
      </c>
      <c r="AQ8" s="272" t="s">
        <v>484</v>
      </c>
      <c r="AR8" s="273" t="s">
        <v>485</v>
      </c>
    </row>
    <row r="9" spans="1:46" ht="13" x14ac:dyDescent="0.2">
      <c r="A9" s="259"/>
      <c r="AK9" s="1103" t="s">
        <v>486</v>
      </c>
      <c r="AL9" s="1104"/>
      <c r="AM9" s="1104"/>
      <c r="AN9" s="1105"/>
      <c r="AO9" s="274">
        <v>5316693</v>
      </c>
      <c r="AP9" s="274">
        <v>55557</v>
      </c>
      <c r="AQ9" s="275">
        <v>73824</v>
      </c>
      <c r="AR9" s="276">
        <v>-24.7</v>
      </c>
    </row>
    <row r="10" spans="1:46" ht="13.5" customHeight="1" x14ac:dyDescent="0.2">
      <c r="A10" s="259"/>
      <c r="AK10" s="1103" t="s">
        <v>487</v>
      </c>
      <c r="AL10" s="1104"/>
      <c r="AM10" s="1104"/>
      <c r="AN10" s="1105"/>
      <c r="AO10" s="277">
        <v>20852</v>
      </c>
      <c r="AP10" s="277">
        <v>218</v>
      </c>
      <c r="AQ10" s="278">
        <v>6244</v>
      </c>
      <c r="AR10" s="279">
        <v>-96.5</v>
      </c>
    </row>
    <row r="11" spans="1:46" ht="13.5" customHeight="1" x14ac:dyDescent="0.2">
      <c r="A11" s="259"/>
      <c r="AK11" s="1103" t="s">
        <v>488</v>
      </c>
      <c r="AL11" s="1104"/>
      <c r="AM11" s="1104"/>
      <c r="AN11" s="1105"/>
      <c r="AO11" s="277">
        <v>246183</v>
      </c>
      <c r="AP11" s="277">
        <v>2572</v>
      </c>
      <c r="AQ11" s="278">
        <v>1048</v>
      </c>
      <c r="AR11" s="279">
        <v>145.4</v>
      </c>
    </row>
    <row r="12" spans="1:46" ht="13.5" customHeight="1" x14ac:dyDescent="0.2">
      <c r="A12" s="259"/>
      <c r="AK12" s="1103" t="s">
        <v>489</v>
      </c>
      <c r="AL12" s="1104"/>
      <c r="AM12" s="1104"/>
      <c r="AN12" s="1105"/>
      <c r="AO12" s="277" t="s">
        <v>490</v>
      </c>
      <c r="AP12" s="277" t="s">
        <v>490</v>
      </c>
      <c r="AQ12" s="278">
        <v>8</v>
      </c>
      <c r="AR12" s="279" t="s">
        <v>490</v>
      </c>
    </row>
    <row r="13" spans="1:46" ht="13.5" customHeight="1" x14ac:dyDescent="0.2">
      <c r="A13" s="259"/>
      <c r="AK13" s="1103" t="s">
        <v>491</v>
      </c>
      <c r="AL13" s="1104"/>
      <c r="AM13" s="1104"/>
      <c r="AN13" s="1105"/>
      <c r="AO13" s="277">
        <v>325934</v>
      </c>
      <c r="AP13" s="277">
        <v>3406</v>
      </c>
      <c r="AQ13" s="278">
        <v>2350</v>
      </c>
      <c r="AR13" s="279">
        <v>44.9</v>
      </c>
    </row>
    <row r="14" spans="1:46" ht="13.5" customHeight="1" x14ac:dyDescent="0.2">
      <c r="A14" s="259"/>
      <c r="AK14" s="1103" t="s">
        <v>492</v>
      </c>
      <c r="AL14" s="1104"/>
      <c r="AM14" s="1104"/>
      <c r="AN14" s="1105"/>
      <c r="AO14" s="277">
        <v>569541</v>
      </c>
      <c r="AP14" s="277">
        <v>5951</v>
      </c>
      <c r="AQ14" s="278">
        <v>1698</v>
      </c>
      <c r="AR14" s="279">
        <v>250.5</v>
      </c>
    </row>
    <row r="15" spans="1:46" ht="13.5" customHeight="1" x14ac:dyDescent="0.2">
      <c r="A15" s="259"/>
      <c r="AK15" s="1106" t="s">
        <v>493</v>
      </c>
      <c r="AL15" s="1107"/>
      <c r="AM15" s="1107"/>
      <c r="AN15" s="1108"/>
      <c r="AO15" s="277">
        <v>-280421</v>
      </c>
      <c r="AP15" s="277">
        <v>-2930</v>
      </c>
      <c r="AQ15" s="278">
        <v>-3564</v>
      </c>
      <c r="AR15" s="279">
        <v>-17.8</v>
      </c>
    </row>
    <row r="16" spans="1:46" ht="13" x14ac:dyDescent="0.2">
      <c r="A16" s="259"/>
      <c r="AK16" s="1106" t="s">
        <v>177</v>
      </c>
      <c r="AL16" s="1107"/>
      <c r="AM16" s="1107"/>
      <c r="AN16" s="1108"/>
      <c r="AO16" s="277">
        <v>6198782</v>
      </c>
      <c r="AP16" s="277">
        <v>64774</v>
      </c>
      <c r="AQ16" s="278">
        <v>81608</v>
      </c>
      <c r="AR16" s="279">
        <v>-20.6</v>
      </c>
    </row>
    <row r="17" spans="1:46" ht="13" x14ac:dyDescent="0.2">
      <c r="A17" s="259"/>
    </row>
    <row r="18" spans="1:46" ht="13" x14ac:dyDescent="0.2">
      <c r="A18" s="259"/>
      <c r="AQ18" s="280"/>
      <c r="AR18" s="280"/>
    </row>
    <row r="19" spans="1:46" ht="13" x14ac:dyDescent="0.2">
      <c r="A19" s="259"/>
      <c r="AK19" s="255" t="s">
        <v>494</v>
      </c>
    </row>
    <row r="20" spans="1:46" ht="13" x14ac:dyDescent="0.2">
      <c r="A20" s="259"/>
      <c r="AK20" s="281"/>
      <c r="AL20" s="282"/>
      <c r="AM20" s="282"/>
      <c r="AN20" s="283"/>
      <c r="AO20" s="284" t="s">
        <v>495</v>
      </c>
      <c r="AP20" s="285" t="s">
        <v>496</v>
      </c>
      <c r="AQ20" s="286" t="s">
        <v>497</v>
      </c>
      <c r="AR20" s="287"/>
    </row>
    <row r="21" spans="1:46" s="260" customFormat="1" ht="13" x14ac:dyDescent="0.2">
      <c r="A21" s="288"/>
      <c r="AK21" s="1109" t="s">
        <v>498</v>
      </c>
      <c r="AL21" s="1110"/>
      <c r="AM21" s="1110"/>
      <c r="AN21" s="1111"/>
      <c r="AO21" s="289">
        <v>6.54</v>
      </c>
      <c r="AP21" s="290">
        <v>7.59</v>
      </c>
      <c r="AQ21" s="291">
        <v>-1.05</v>
      </c>
      <c r="AS21" s="292"/>
      <c r="AT21" s="288"/>
    </row>
    <row r="22" spans="1:46" s="260" customFormat="1" ht="13" x14ac:dyDescent="0.2">
      <c r="A22" s="288"/>
      <c r="AK22" s="1109" t="s">
        <v>499</v>
      </c>
      <c r="AL22" s="1110"/>
      <c r="AM22" s="1110"/>
      <c r="AN22" s="1111"/>
      <c r="AO22" s="293">
        <v>100</v>
      </c>
      <c r="AP22" s="294">
        <v>98.2</v>
      </c>
      <c r="AQ22" s="295">
        <v>1.8</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00" t="s">
        <v>500</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 x14ac:dyDescent="0.2">
      <c r="A27" s="300"/>
      <c r="AS27" s="255"/>
      <c r="AT27" s="255"/>
    </row>
    <row r="28" spans="1:46" ht="16.5" x14ac:dyDescent="0.2">
      <c r="A28" s="256" t="s">
        <v>501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502</v>
      </c>
      <c r="AL29" s="260"/>
      <c r="AM29" s="260"/>
      <c r="AN29" s="260"/>
      <c r="AS29" s="302"/>
    </row>
    <row r="30" spans="1:46" ht="13.5" customHeight="1" x14ac:dyDescent="0.2">
      <c r="A30" s="259"/>
      <c r="AK30" s="262"/>
      <c r="AL30" s="263"/>
      <c r="AM30" s="263"/>
      <c r="AN30" s="264"/>
      <c r="AO30" s="1101" t="s">
        <v>481</v>
      </c>
      <c r="AP30" s="265"/>
      <c r="AQ30" s="266" t="s">
        <v>482</v>
      </c>
      <c r="AR30" s="267"/>
    </row>
    <row r="31" spans="1:46" ht="13" x14ac:dyDescent="0.2">
      <c r="A31" s="259"/>
      <c r="AK31" s="268"/>
      <c r="AL31" s="269"/>
      <c r="AM31" s="269"/>
      <c r="AN31" s="270"/>
      <c r="AO31" s="1102"/>
      <c r="AP31" s="271" t="s">
        <v>483</v>
      </c>
      <c r="AQ31" s="272" t="s">
        <v>484</v>
      </c>
      <c r="AR31" s="273" t="s">
        <v>485</v>
      </c>
    </row>
    <row r="32" spans="1:46" ht="27" customHeight="1" x14ac:dyDescent="0.2">
      <c r="A32" s="259"/>
      <c r="AK32" s="1117" t="s">
        <v>503</v>
      </c>
      <c r="AL32" s="1118"/>
      <c r="AM32" s="1118"/>
      <c r="AN32" s="1119"/>
      <c r="AO32" s="303">
        <v>4478456</v>
      </c>
      <c r="AP32" s="303">
        <v>46798</v>
      </c>
      <c r="AQ32" s="304">
        <v>42992</v>
      </c>
      <c r="AR32" s="305">
        <v>8.9</v>
      </c>
    </row>
    <row r="33" spans="1:46" ht="13.5" customHeight="1" x14ac:dyDescent="0.2">
      <c r="A33" s="259"/>
      <c r="AK33" s="1117" t="s">
        <v>504</v>
      </c>
      <c r="AL33" s="1118"/>
      <c r="AM33" s="1118"/>
      <c r="AN33" s="1119"/>
      <c r="AO33" s="303" t="s">
        <v>490</v>
      </c>
      <c r="AP33" s="303" t="s">
        <v>490</v>
      </c>
      <c r="AQ33" s="304" t="s">
        <v>490</v>
      </c>
      <c r="AR33" s="305" t="s">
        <v>490</v>
      </c>
    </row>
    <row r="34" spans="1:46" ht="27" customHeight="1" x14ac:dyDescent="0.2">
      <c r="A34" s="259"/>
      <c r="AK34" s="1117" t="s">
        <v>505</v>
      </c>
      <c r="AL34" s="1118"/>
      <c r="AM34" s="1118"/>
      <c r="AN34" s="1119"/>
      <c r="AO34" s="303" t="s">
        <v>490</v>
      </c>
      <c r="AP34" s="303" t="s">
        <v>490</v>
      </c>
      <c r="AQ34" s="304">
        <v>43</v>
      </c>
      <c r="AR34" s="305" t="s">
        <v>490</v>
      </c>
    </row>
    <row r="35" spans="1:46" ht="27" customHeight="1" x14ac:dyDescent="0.2">
      <c r="A35" s="259"/>
      <c r="AK35" s="1117" t="s">
        <v>506</v>
      </c>
      <c r="AL35" s="1118"/>
      <c r="AM35" s="1118"/>
      <c r="AN35" s="1119"/>
      <c r="AO35" s="303">
        <v>785068</v>
      </c>
      <c r="AP35" s="303">
        <v>8204</v>
      </c>
      <c r="AQ35" s="304">
        <v>11969</v>
      </c>
      <c r="AR35" s="305">
        <v>-31.5</v>
      </c>
    </row>
    <row r="36" spans="1:46" ht="27" customHeight="1" x14ac:dyDescent="0.2">
      <c r="A36" s="259"/>
      <c r="AK36" s="1117" t="s">
        <v>507</v>
      </c>
      <c r="AL36" s="1118"/>
      <c r="AM36" s="1118"/>
      <c r="AN36" s="1119"/>
      <c r="AO36" s="303" t="s">
        <v>490</v>
      </c>
      <c r="AP36" s="303" t="s">
        <v>490</v>
      </c>
      <c r="AQ36" s="304">
        <v>2138</v>
      </c>
      <c r="AR36" s="305" t="s">
        <v>490</v>
      </c>
    </row>
    <row r="37" spans="1:46" ht="13.5" customHeight="1" x14ac:dyDescent="0.2">
      <c r="A37" s="259"/>
      <c r="AK37" s="1117" t="s">
        <v>508</v>
      </c>
      <c r="AL37" s="1118"/>
      <c r="AM37" s="1118"/>
      <c r="AN37" s="1119"/>
      <c r="AO37" s="303">
        <v>50048</v>
      </c>
      <c r="AP37" s="303">
        <v>523</v>
      </c>
      <c r="AQ37" s="304">
        <v>592</v>
      </c>
      <c r="AR37" s="305">
        <v>-11.7</v>
      </c>
    </row>
    <row r="38" spans="1:46" ht="27" customHeight="1" x14ac:dyDescent="0.2">
      <c r="A38" s="259"/>
      <c r="AK38" s="1120" t="s">
        <v>509</v>
      </c>
      <c r="AL38" s="1121"/>
      <c r="AM38" s="1121"/>
      <c r="AN38" s="1122"/>
      <c r="AO38" s="306" t="s">
        <v>490</v>
      </c>
      <c r="AP38" s="306" t="s">
        <v>490</v>
      </c>
      <c r="AQ38" s="307">
        <v>2</v>
      </c>
      <c r="AR38" s="295" t="s">
        <v>490</v>
      </c>
      <c r="AS38" s="302"/>
    </row>
    <row r="39" spans="1:46" ht="13" x14ac:dyDescent="0.2">
      <c r="A39" s="259"/>
      <c r="AK39" s="1120" t="s">
        <v>510</v>
      </c>
      <c r="AL39" s="1121"/>
      <c r="AM39" s="1121"/>
      <c r="AN39" s="1122"/>
      <c r="AO39" s="303">
        <v>-975426</v>
      </c>
      <c r="AP39" s="303">
        <v>-10193</v>
      </c>
      <c r="AQ39" s="304">
        <v>-5777</v>
      </c>
      <c r="AR39" s="305">
        <v>76.400000000000006</v>
      </c>
      <c r="AS39" s="302"/>
    </row>
    <row r="40" spans="1:46" ht="27" customHeight="1" x14ac:dyDescent="0.2">
      <c r="A40" s="259"/>
      <c r="AK40" s="1117" t="s">
        <v>511</v>
      </c>
      <c r="AL40" s="1118"/>
      <c r="AM40" s="1118"/>
      <c r="AN40" s="1119"/>
      <c r="AO40" s="303">
        <v>-3163290</v>
      </c>
      <c r="AP40" s="303">
        <v>-33055</v>
      </c>
      <c r="AQ40" s="304">
        <v>-36457</v>
      </c>
      <c r="AR40" s="305">
        <v>-9.3000000000000007</v>
      </c>
      <c r="AS40" s="302"/>
    </row>
    <row r="41" spans="1:46" ht="13" x14ac:dyDescent="0.2">
      <c r="A41" s="259"/>
      <c r="AK41" s="1123" t="s">
        <v>287</v>
      </c>
      <c r="AL41" s="1124"/>
      <c r="AM41" s="1124"/>
      <c r="AN41" s="1125"/>
      <c r="AO41" s="303">
        <v>1174856</v>
      </c>
      <c r="AP41" s="303">
        <v>12277</v>
      </c>
      <c r="AQ41" s="304">
        <v>15502</v>
      </c>
      <c r="AR41" s="305">
        <v>-20.8</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512</v>
      </c>
    </row>
    <row r="48" spans="1:46" ht="13" x14ac:dyDescent="0.2">
      <c r="A48" s="259"/>
      <c r="AK48" s="313" t="s">
        <v>513</v>
      </c>
      <c r="AL48" s="313"/>
      <c r="AM48" s="313"/>
      <c r="AN48" s="313"/>
      <c r="AO48" s="313"/>
      <c r="AP48" s="313"/>
      <c r="AQ48" s="314"/>
      <c r="AR48" s="313"/>
    </row>
    <row r="49" spans="1:44" ht="13.5" customHeight="1" x14ac:dyDescent="0.2">
      <c r="A49" s="259"/>
      <c r="AK49" s="315"/>
      <c r="AL49" s="316"/>
      <c r="AM49" s="1112" t="s">
        <v>481</v>
      </c>
      <c r="AN49" s="1114" t="s">
        <v>514</v>
      </c>
      <c r="AO49" s="1115"/>
      <c r="AP49" s="1115"/>
      <c r="AQ49" s="1115"/>
      <c r="AR49" s="1116"/>
    </row>
    <row r="50" spans="1:44" ht="13" x14ac:dyDescent="0.2">
      <c r="A50" s="259"/>
      <c r="AK50" s="317"/>
      <c r="AL50" s="318"/>
      <c r="AM50" s="1113"/>
      <c r="AN50" s="319" t="s">
        <v>515</v>
      </c>
      <c r="AO50" s="320" t="s">
        <v>516</v>
      </c>
      <c r="AP50" s="321" t="s">
        <v>517</v>
      </c>
      <c r="AQ50" s="322" t="s">
        <v>518</v>
      </c>
      <c r="AR50" s="323" t="s">
        <v>519</v>
      </c>
    </row>
    <row r="51" spans="1:44" ht="13" x14ac:dyDescent="0.2">
      <c r="A51" s="259"/>
      <c r="AK51" s="315" t="s">
        <v>520</v>
      </c>
      <c r="AL51" s="316"/>
      <c r="AM51" s="324">
        <v>6272368</v>
      </c>
      <c r="AN51" s="325">
        <v>63820</v>
      </c>
      <c r="AO51" s="326">
        <v>45.6</v>
      </c>
      <c r="AP51" s="327">
        <v>62383</v>
      </c>
      <c r="AQ51" s="328">
        <v>14.1</v>
      </c>
      <c r="AR51" s="329">
        <v>31.5</v>
      </c>
    </row>
    <row r="52" spans="1:44" ht="13" x14ac:dyDescent="0.2">
      <c r="A52" s="259"/>
      <c r="AK52" s="330"/>
      <c r="AL52" s="331" t="s">
        <v>521</v>
      </c>
      <c r="AM52" s="332">
        <v>2915999</v>
      </c>
      <c r="AN52" s="333">
        <v>29670</v>
      </c>
      <c r="AO52" s="334">
        <v>8.6999999999999993</v>
      </c>
      <c r="AP52" s="335">
        <v>35325</v>
      </c>
      <c r="AQ52" s="336">
        <v>7.6</v>
      </c>
      <c r="AR52" s="337">
        <v>1.1000000000000001</v>
      </c>
    </row>
    <row r="53" spans="1:44" ht="13" x14ac:dyDescent="0.2">
      <c r="A53" s="259"/>
      <c r="AK53" s="315" t="s">
        <v>522</v>
      </c>
      <c r="AL53" s="316"/>
      <c r="AM53" s="324">
        <v>8538882</v>
      </c>
      <c r="AN53" s="325">
        <v>87356</v>
      </c>
      <c r="AO53" s="326">
        <v>36.9</v>
      </c>
      <c r="AP53" s="327">
        <v>63812</v>
      </c>
      <c r="AQ53" s="328">
        <v>2.2999999999999998</v>
      </c>
      <c r="AR53" s="329">
        <v>34.6</v>
      </c>
    </row>
    <row r="54" spans="1:44" ht="13" x14ac:dyDescent="0.2">
      <c r="A54" s="259"/>
      <c r="AK54" s="330"/>
      <c r="AL54" s="331" t="s">
        <v>521</v>
      </c>
      <c r="AM54" s="332">
        <v>4195019</v>
      </c>
      <c r="AN54" s="333">
        <v>42917</v>
      </c>
      <c r="AO54" s="334">
        <v>44.6</v>
      </c>
      <c r="AP54" s="335">
        <v>33848</v>
      </c>
      <c r="AQ54" s="336">
        <v>-4.2</v>
      </c>
      <c r="AR54" s="337">
        <v>48.8</v>
      </c>
    </row>
    <row r="55" spans="1:44" ht="13" x14ac:dyDescent="0.2">
      <c r="A55" s="259"/>
      <c r="AK55" s="315" t="s">
        <v>523</v>
      </c>
      <c r="AL55" s="316"/>
      <c r="AM55" s="324">
        <v>4346098</v>
      </c>
      <c r="AN55" s="325">
        <v>44792</v>
      </c>
      <c r="AO55" s="326">
        <v>-48.7</v>
      </c>
      <c r="AP55" s="327">
        <v>54225</v>
      </c>
      <c r="AQ55" s="328">
        <v>-15</v>
      </c>
      <c r="AR55" s="329">
        <v>-33.700000000000003</v>
      </c>
    </row>
    <row r="56" spans="1:44" ht="13" x14ac:dyDescent="0.2">
      <c r="A56" s="259"/>
      <c r="AK56" s="330"/>
      <c r="AL56" s="331" t="s">
        <v>521</v>
      </c>
      <c r="AM56" s="332">
        <v>2432475</v>
      </c>
      <c r="AN56" s="333">
        <v>25070</v>
      </c>
      <c r="AO56" s="334">
        <v>-41.6</v>
      </c>
      <c r="AP56" s="335">
        <v>27337</v>
      </c>
      <c r="AQ56" s="336">
        <v>-19.2</v>
      </c>
      <c r="AR56" s="337">
        <v>-22.4</v>
      </c>
    </row>
    <row r="57" spans="1:44" ht="13" x14ac:dyDescent="0.2">
      <c r="A57" s="259"/>
      <c r="AK57" s="315" t="s">
        <v>524</v>
      </c>
      <c r="AL57" s="316"/>
      <c r="AM57" s="324">
        <v>7609390</v>
      </c>
      <c r="AN57" s="325">
        <v>78857</v>
      </c>
      <c r="AO57" s="326">
        <v>76.099999999999994</v>
      </c>
      <c r="AP57" s="327">
        <v>54016</v>
      </c>
      <c r="AQ57" s="328">
        <v>-0.4</v>
      </c>
      <c r="AR57" s="329">
        <v>76.5</v>
      </c>
    </row>
    <row r="58" spans="1:44" ht="13" x14ac:dyDescent="0.2">
      <c r="A58" s="259"/>
      <c r="AK58" s="330"/>
      <c r="AL58" s="331" t="s">
        <v>521</v>
      </c>
      <c r="AM58" s="332">
        <v>2706611</v>
      </c>
      <c r="AN58" s="333">
        <v>28049</v>
      </c>
      <c r="AO58" s="334">
        <v>11.9</v>
      </c>
      <c r="AP58" s="335">
        <v>28078</v>
      </c>
      <c r="AQ58" s="336">
        <v>2.7</v>
      </c>
      <c r="AR58" s="337">
        <v>9.1999999999999993</v>
      </c>
    </row>
    <row r="59" spans="1:44" ht="13" x14ac:dyDescent="0.2">
      <c r="A59" s="259"/>
      <c r="AK59" s="315" t="s">
        <v>525</v>
      </c>
      <c r="AL59" s="316"/>
      <c r="AM59" s="324">
        <v>8308355</v>
      </c>
      <c r="AN59" s="325">
        <v>86818</v>
      </c>
      <c r="AO59" s="326">
        <v>10.1</v>
      </c>
      <c r="AP59" s="327">
        <v>52786</v>
      </c>
      <c r="AQ59" s="328">
        <v>-2.2999999999999998</v>
      </c>
      <c r="AR59" s="329">
        <v>12.4</v>
      </c>
    </row>
    <row r="60" spans="1:44" ht="13" x14ac:dyDescent="0.2">
      <c r="A60" s="259"/>
      <c r="AK60" s="330"/>
      <c r="AL60" s="331" t="s">
        <v>521</v>
      </c>
      <c r="AM60" s="332">
        <v>2714638</v>
      </c>
      <c r="AN60" s="333">
        <v>28367</v>
      </c>
      <c r="AO60" s="334">
        <v>1.1000000000000001</v>
      </c>
      <c r="AP60" s="335">
        <v>28742</v>
      </c>
      <c r="AQ60" s="336">
        <v>2.4</v>
      </c>
      <c r="AR60" s="337">
        <v>-1.3</v>
      </c>
    </row>
    <row r="61" spans="1:44" ht="13" x14ac:dyDescent="0.2">
      <c r="A61" s="259"/>
      <c r="AK61" s="315" t="s">
        <v>526</v>
      </c>
      <c r="AL61" s="338"/>
      <c r="AM61" s="324">
        <v>7015019</v>
      </c>
      <c r="AN61" s="325">
        <v>72329</v>
      </c>
      <c r="AO61" s="326">
        <v>24</v>
      </c>
      <c r="AP61" s="327">
        <v>57444</v>
      </c>
      <c r="AQ61" s="339">
        <v>-0.3</v>
      </c>
      <c r="AR61" s="329">
        <v>24.3</v>
      </c>
    </row>
    <row r="62" spans="1:44" ht="13" x14ac:dyDescent="0.2">
      <c r="A62" s="259"/>
      <c r="AK62" s="330"/>
      <c r="AL62" s="331" t="s">
        <v>521</v>
      </c>
      <c r="AM62" s="332">
        <v>2992948</v>
      </c>
      <c r="AN62" s="333">
        <v>30815</v>
      </c>
      <c r="AO62" s="334">
        <v>4.9000000000000004</v>
      </c>
      <c r="AP62" s="335">
        <v>30666</v>
      </c>
      <c r="AQ62" s="336">
        <v>-2.1</v>
      </c>
      <c r="AR62" s="337">
        <v>7</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6RgjPHkC2VQ5NKlZ5NfcBNnLYrgDRNLDHTi+V+iHx5Tku7rkxZ+HGOZmngAAyjutJhbCl7LfoTCYGBvS/Xm97g==" saltValue="SmoiNZM5okZzSpzonVGFH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478</v>
      </c>
    </row>
    <row r="121" spans="125:125" ht="13.5" hidden="1" customHeight="1" x14ac:dyDescent="0.2">
      <c r="DU121" s="253"/>
    </row>
  </sheetData>
  <sheetProtection algorithmName="SHA-512" hashValue="bZvzF8f6YLpRhQ5d/k4bibZe2+RTSXfR3ah9Xp5Z2S9akY2MGQWxbkiBjkDjEJRa/1yTMh9eUK4ESiKBfJ3b2g==" saltValue="qEYRE6tQafkI80tI9OyZE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478</v>
      </c>
    </row>
  </sheetData>
  <sheetProtection algorithmName="SHA-512" hashValue="P2tkk8BGH2oiKNaga10LxvXVtdsjFoQJ4oJ1FAKQBrwyXoK0dVC+tR6NLCpr35Yz2/WLxlCYqq4I/NPuP8LcNg==" saltValue="hclLcpu0fjv8xJjS4GIo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528</v>
      </c>
      <c r="G46" s="8" t="s">
        <v>529</v>
      </c>
      <c r="H46" s="8" t="s">
        <v>530</v>
      </c>
      <c r="I46" s="8" t="s">
        <v>531</v>
      </c>
      <c r="J46" s="9" t="s">
        <v>532</v>
      </c>
    </row>
    <row r="47" spans="2:10" ht="57.75" customHeight="1" x14ac:dyDescent="0.2">
      <c r="B47" s="10"/>
      <c r="C47" s="1126" t="s">
        <v>3</v>
      </c>
      <c r="D47" s="1126"/>
      <c r="E47" s="1127"/>
      <c r="F47" s="11">
        <v>26.36</v>
      </c>
      <c r="G47" s="12">
        <v>24.66</v>
      </c>
      <c r="H47" s="12">
        <v>23.44</v>
      </c>
      <c r="I47" s="12">
        <v>24.02</v>
      </c>
      <c r="J47" s="13">
        <v>23.56</v>
      </c>
    </row>
    <row r="48" spans="2:10" ht="57.75" customHeight="1" x14ac:dyDescent="0.2">
      <c r="B48" s="14"/>
      <c r="C48" s="1128" t="s">
        <v>4</v>
      </c>
      <c r="D48" s="1128"/>
      <c r="E48" s="1129"/>
      <c r="F48" s="15">
        <v>3.83</v>
      </c>
      <c r="G48" s="16">
        <v>3.71</v>
      </c>
      <c r="H48" s="16">
        <v>7.76</v>
      </c>
      <c r="I48" s="16">
        <v>5.67</v>
      </c>
      <c r="J48" s="17">
        <v>4.54</v>
      </c>
    </row>
    <row r="49" spans="2:10" ht="57.75" customHeight="1" thickBot="1" x14ac:dyDescent="0.25">
      <c r="B49" s="18"/>
      <c r="C49" s="1130" t="s">
        <v>5</v>
      </c>
      <c r="D49" s="1130"/>
      <c r="E49" s="1131"/>
      <c r="F49" s="19" t="s">
        <v>533</v>
      </c>
      <c r="G49" s="20" t="s">
        <v>534</v>
      </c>
      <c r="H49" s="20">
        <v>4.24</v>
      </c>
      <c r="I49" s="20" t="s">
        <v>535</v>
      </c>
      <c r="J49" s="21" t="s">
        <v>536</v>
      </c>
    </row>
    <row r="50" spans="2:10" ht="13" x14ac:dyDescent="0.2"/>
  </sheetData>
  <sheetProtection algorithmName="SHA-512" hashValue="rnhBP9W5b2JYexyRUEnFOIJAsHvfpHiOxyg7ymGGyLkACkk/MTZzk7SkfoXZ8Rmudfj7rJ9Ol64cxez5SvfJ1A==" saltValue="oULIkMQPuidDRWSsnNMl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55"/>
  <sheetViews>
    <sheetView showGridLines="0" zoomScale="80" zoomScaleNormal="8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36" t="s">
        <v>537</v>
      </c>
      <c r="D34" s="1136"/>
      <c r="E34" s="1137"/>
      <c r="F34" s="32">
        <v>14.68</v>
      </c>
      <c r="G34" s="33">
        <v>11.73</v>
      </c>
      <c r="H34" s="33">
        <v>13.38</v>
      </c>
      <c r="I34" s="33">
        <v>17.75</v>
      </c>
      <c r="J34" s="34">
        <v>15.49</v>
      </c>
      <c r="K34" s="22"/>
      <c r="L34" s="22"/>
      <c r="M34" s="22"/>
      <c r="N34" s="22"/>
      <c r="O34" s="22"/>
      <c r="P34" s="22"/>
    </row>
    <row r="35" spans="1:16" ht="39" customHeight="1" x14ac:dyDescent="0.2">
      <c r="A35" s="22"/>
      <c r="B35" s="35"/>
      <c r="C35" s="1132" t="s">
        <v>538</v>
      </c>
      <c r="D35" s="1132"/>
      <c r="E35" s="1133"/>
      <c r="F35" s="36">
        <v>5.7</v>
      </c>
      <c r="G35" s="37">
        <v>5.86</v>
      </c>
      <c r="H35" s="37">
        <v>5.34</v>
      </c>
      <c r="I35" s="37">
        <v>5.89</v>
      </c>
      <c r="J35" s="38">
        <v>6.17</v>
      </c>
      <c r="K35" s="22"/>
      <c r="L35" s="22"/>
      <c r="M35" s="22"/>
      <c r="N35" s="22"/>
      <c r="O35" s="22"/>
      <c r="P35" s="22"/>
    </row>
    <row r="36" spans="1:16" ht="39" customHeight="1" x14ac:dyDescent="0.2">
      <c r="A36" s="22"/>
      <c r="B36" s="35"/>
      <c r="C36" s="1132" t="s">
        <v>539</v>
      </c>
      <c r="D36" s="1132"/>
      <c r="E36" s="1133"/>
      <c r="F36" s="36">
        <v>3.77</v>
      </c>
      <c r="G36" s="37">
        <v>3.69</v>
      </c>
      <c r="H36" s="37">
        <v>7.75</v>
      </c>
      <c r="I36" s="37">
        <v>5.67</v>
      </c>
      <c r="J36" s="38">
        <v>4.5199999999999996</v>
      </c>
      <c r="K36" s="22"/>
      <c r="L36" s="22"/>
      <c r="M36" s="22"/>
      <c r="N36" s="22"/>
      <c r="O36" s="22"/>
      <c r="P36" s="22"/>
    </row>
    <row r="37" spans="1:16" ht="39" customHeight="1" x14ac:dyDescent="0.2">
      <c r="A37" s="22"/>
      <c r="B37" s="35"/>
      <c r="C37" s="1132" t="s">
        <v>540</v>
      </c>
      <c r="D37" s="1132"/>
      <c r="E37" s="1133"/>
      <c r="F37" s="36">
        <v>2.91</v>
      </c>
      <c r="G37" s="37">
        <v>2.76</v>
      </c>
      <c r="H37" s="37">
        <v>2.86</v>
      </c>
      <c r="I37" s="37">
        <v>3.14</v>
      </c>
      <c r="J37" s="38">
        <v>3.05</v>
      </c>
      <c r="K37" s="22"/>
      <c r="L37" s="22"/>
      <c r="M37" s="22"/>
      <c r="N37" s="22"/>
      <c r="O37" s="22"/>
      <c r="P37" s="22"/>
    </row>
    <row r="38" spans="1:16" ht="39" customHeight="1" x14ac:dyDescent="0.2">
      <c r="A38" s="22"/>
      <c r="B38" s="35"/>
      <c r="C38" s="1132" t="s">
        <v>541</v>
      </c>
      <c r="D38" s="1132"/>
      <c r="E38" s="1133"/>
      <c r="F38" s="36" t="s">
        <v>490</v>
      </c>
      <c r="G38" s="37">
        <v>0.28999999999999998</v>
      </c>
      <c r="H38" s="37">
        <v>0.3</v>
      </c>
      <c r="I38" s="37">
        <v>0.4</v>
      </c>
      <c r="J38" s="38">
        <v>0.53</v>
      </c>
      <c r="K38" s="22"/>
      <c r="L38" s="22"/>
      <c r="M38" s="22"/>
      <c r="N38" s="22"/>
      <c r="O38" s="22"/>
      <c r="P38" s="22"/>
    </row>
    <row r="39" spans="1:16" ht="39" customHeight="1" x14ac:dyDescent="0.2">
      <c r="A39" s="22"/>
      <c r="B39" s="35"/>
      <c r="C39" s="1132" t="s">
        <v>542</v>
      </c>
      <c r="D39" s="1132"/>
      <c r="E39" s="1133"/>
      <c r="F39" s="36">
        <v>0.82</v>
      </c>
      <c r="G39" s="37">
        <v>0.54</v>
      </c>
      <c r="H39" s="37">
        <v>0.41</v>
      </c>
      <c r="I39" s="37">
        <v>0.57999999999999996</v>
      </c>
      <c r="J39" s="38">
        <v>0.53</v>
      </c>
      <c r="K39" s="22"/>
      <c r="L39" s="22"/>
      <c r="M39" s="22"/>
      <c r="N39" s="22"/>
      <c r="O39" s="22"/>
      <c r="P39" s="22"/>
    </row>
    <row r="40" spans="1:16" ht="39" customHeight="1" x14ac:dyDescent="0.2">
      <c r="A40" s="22"/>
      <c r="B40" s="35"/>
      <c r="C40" s="1132" t="s">
        <v>543</v>
      </c>
      <c r="D40" s="1132"/>
      <c r="E40" s="1133"/>
      <c r="F40" s="36">
        <v>0.03</v>
      </c>
      <c r="G40" s="37">
        <v>0.03</v>
      </c>
      <c r="H40" s="37">
        <v>0</v>
      </c>
      <c r="I40" s="37">
        <v>0.01</v>
      </c>
      <c r="J40" s="38">
        <v>0.02</v>
      </c>
      <c r="K40" s="22"/>
      <c r="L40" s="22"/>
      <c r="M40" s="22"/>
      <c r="N40" s="22"/>
      <c r="O40" s="22"/>
      <c r="P40" s="22"/>
    </row>
    <row r="41" spans="1:16" ht="39" customHeight="1" x14ac:dyDescent="0.2">
      <c r="A41" s="22"/>
      <c r="B41" s="35"/>
      <c r="C41" s="1132" t="s">
        <v>544</v>
      </c>
      <c r="D41" s="1132"/>
      <c r="E41" s="1133"/>
      <c r="F41" s="36">
        <v>0.01</v>
      </c>
      <c r="G41" s="37">
        <v>0</v>
      </c>
      <c r="H41" s="37">
        <v>0</v>
      </c>
      <c r="I41" s="37">
        <v>0</v>
      </c>
      <c r="J41" s="38">
        <v>0.01</v>
      </c>
      <c r="K41" s="22"/>
      <c r="L41" s="22"/>
      <c r="M41" s="22"/>
      <c r="N41" s="22"/>
      <c r="O41" s="22"/>
      <c r="P41" s="22"/>
    </row>
    <row r="42" spans="1:16" ht="39" customHeight="1" x14ac:dyDescent="0.2">
      <c r="A42" s="22"/>
      <c r="B42" s="39"/>
      <c r="C42" s="1132" t="s">
        <v>545</v>
      </c>
      <c r="D42" s="1132"/>
      <c r="E42" s="1133"/>
      <c r="F42" s="36" t="s">
        <v>490</v>
      </c>
      <c r="G42" s="37" t="s">
        <v>490</v>
      </c>
      <c r="H42" s="37" t="s">
        <v>490</v>
      </c>
      <c r="I42" s="37" t="s">
        <v>490</v>
      </c>
      <c r="J42" s="38" t="s">
        <v>490</v>
      </c>
      <c r="K42" s="22"/>
      <c r="L42" s="22"/>
      <c r="M42" s="22"/>
      <c r="N42" s="22"/>
      <c r="O42" s="22"/>
      <c r="P42" s="22"/>
    </row>
    <row r="43" spans="1:16" ht="39" customHeight="1" thickBot="1" x14ac:dyDescent="0.25">
      <c r="A43" s="22"/>
      <c r="B43" s="40"/>
      <c r="C43" s="1134" t="s">
        <v>546</v>
      </c>
      <c r="D43" s="1134"/>
      <c r="E43" s="1135"/>
      <c r="F43" s="41">
        <v>0.18</v>
      </c>
      <c r="G43" s="42">
        <v>0.01</v>
      </c>
      <c r="H43" s="42">
        <v>0</v>
      </c>
      <c r="I43" s="42">
        <v>0</v>
      </c>
      <c r="J43" s="43">
        <v>0.01</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row r="49" s="23" customFormat="1" ht="13.5" hidden="1" customHeight="1" x14ac:dyDescent="0.2"/>
    <row r="50" s="23" customFormat="1" ht="13.5" hidden="1" customHeight="1" x14ac:dyDescent="0.2"/>
    <row r="51" s="23" customFormat="1" ht="13.5" hidden="1" customHeight="1" x14ac:dyDescent="0.2"/>
    <row r="52" s="23" customFormat="1" ht="13.5" hidden="1" customHeight="1" x14ac:dyDescent="0.2"/>
    <row r="53" s="23" customFormat="1" ht="13.5" hidden="1" customHeight="1" x14ac:dyDescent="0.2"/>
    <row r="54" s="23" customFormat="1" ht="13.5" hidden="1" customHeight="1" x14ac:dyDescent="0.2"/>
    <row r="55" s="23" customFormat="1" ht="13.5" hidden="1" customHeight="1" x14ac:dyDescent="0.2"/>
  </sheetData>
  <sheetProtection algorithmName="SHA-512" hashValue="onqGmgtq6hthZ1O3l/7Ph9n+1bucJ8kgNtk5QbDkQx/hZijul8OZWsqNnlWl0usXCY698r4+YmyL1aO7FGykrg==" saltValue="vPmFWpeBwHzP68zRlFr6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0" zoomScaleNormal="8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528</v>
      </c>
      <c r="L44" s="54" t="s">
        <v>529</v>
      </c>
      <c r="M44" s="54" t="s">
        <v>530</v>
      </c>
      <c r="N44" s="54" t="s">
        <v>531</v>
      </c>
      <c r="O44" s="55" t="s">
        <v>532</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4622</v>
      </c>
      <c r="L45" s="58">
        <v>4314</v>
      </c>
      <c r="M45" s="58">
        <v>4257</v>
      </c>
      <c r="N45" s="58">
        <v>4418</v>
      </c>
      <c r="O45" s="59">
        <v>4478</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490</v>
      </c>
      <c r="L46" s="62" t="s">
        <v>490</v>
      </c>
      <c r="M46" s="62" t="s">
        <v>490</v>
      </c>
      <c r="N46" s="62" t="s">
        <v>490</v>
      </c>
      <c r="O46" s="63" t="s">
        <v>490</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490</v>
      </c>
      <c r="L47" s="62" t="s">
        <v>490</v>
      </c>
      <c r="M47" s="62" t="s">
        <v>490</v>
      </c>
      <c r="N47" s="62" t="s">
        <v>490</v>
      </c>
      <c r="O47" s="63" t="s">
        <v>490</v>
      </c>
      <c r="P47" s="46"/>
      <c r="Q47" s="46"/>
      <c r="R47" s="46"/>
      <c r="S47" s="46"/>
      <c r="T47" s="46"/>
      <c r="U47" s="46"/>
    </row>
    <row r="48" spans="1:21" ht="30.75" customHeight="1" x14ac:dyDescent="0.2">
      <c r="A48" s="46"/>
      <c r="B48" s="1140"/>
      <c r="C48" s="1141"/>
      <c r="D48" s="60"/>
      <c r="E48" s="1146" t="s">
        <v>13</v>
      </c>
      <c r="F48" s="1146"/>
      <c r="G48" s="1146"/>
      <c r="H48" s="1146"/>
      <c r="I48" s="1146"/>
      <c r="J48" s="1147"/>
      <c r="K48" s="61">
        <v>624</v>
      </c>
      <c r="L48" s="62">
        <v>670</v>
      </c>
      <c r="M48" s="62">
        <v>726</v>
      </c>
      <c r="N48" s="62">
        <v>826</v>
      </c>
      <c r="O48" s="63">
        <v>785</v>
      </c>
      <c r="P48" s="46"/>
      <c r="Q48" s="46"/>
      <c r="R48" s="46"/>
      <c r="S48" s="46"/>
      <c r="T48" s="46"/>
      <c r="U48" s="46"/>
    </row>
    <row r="49" spans="1:21" ht="30.75" customHeight="1" x14ac:dyDescent="0.2">
      <c r="A49" s="46"/>
      <c r="B49" s="1140"/>
      <c r="C49" s="1141"/>
      <c r="D49" s="60"/>
      <c r="E49" s="1146" t="s">
        <v>14</v>
      </c>
      <c r="F49" s="1146"/>
      <c r="G49" s="1146"/>
      <c r="H49" s="1146"/>
      <c r="I49" s="1146"/>
      <c r="J49" s="1147"/>
      <c r="K49" s="61" t="s">
        <v>490</v>
      </c>
      <c r="L49" s="62" t="s">
        <v>490</v>
      </c>
      <c r="M49" s="62" t="s">
        <v>490</v>
      </c>
      <c r="N49" s="62" t="s">
        <v>490</v>
      </c>
      <c r="O49" s="63" t="s">
        <v>490</v>
      </c>
      <c r="P49" s="46"/>
      <c r="Q49" s="46"/>
      <c r="R49" s="46"/>
      <c r="S49" s="46"/>
      <c r="T49" s="46"/>
      <c r="U49" s="46"/>
    </row>
    <row r="50" spans="1:21" ht="30.75" customHeight="1" x14ac:dyDescent="0.2">
      <c r="A50" s="46"/>
      <c r="B50" s="1140"/>
      <c r="C50" s="1141"/>
      <c r="D50" s="60"/>
      <c r="E50" s="1146" t="s">
        <v>15</v>
      </c>
      <c r="F50" s="1146"/>
      <c r="G50" s="1146"/>
      <c r="H50" s="1146"/>
      <c r="I50" s="1146"/>
      <c r="J50" s="1147"/>
      <c r="K50" s="61">
        <v>68</v>
      </c>
      <c r="L50" s="62">
        <v>77</v>
      </c>
      <c r="M50" s="62">
        <v>76</v>
      </c>
      <c r="N50" s="62">
        <v>59</v>
      </c>
      <c r="O50" s="63">
        <v>50</v>
      </c>
      <c r="P50" s="46"/>
      <c r="Q50" s="46"/>
      <c r="R50" s="46"/>
      <c r="S50" s="46"/>
      <c r="T50" s="46"/>
      <c r="U50" s="46"/>
    </row>
    <row r="51" spans="1:21" ht="30.75" customHeight="1" x14ac:dyDescent="0.2">
      <c r="A51" s="46"/>
      <c r="B51" s="1142"/>
      <c r="C51" s="1143"/>
      <c r="D51" s="64"/>
      <c r="E51" s="1146" t="s">
        <v>16</v>
      </c>
      <c r="F51" s="1146"/>
      <c r="G51" s="1146"/>
      <c r="H51" s="1146"/>
      <c r="I51" s="1146"/>
      <c r="J51" s="1147"/>
      <c r="K51" s="61" t="s">
        <v>490</v>
      </c>
      <c r="L51" s="62" t="s">
        <v>490</v>
      </c>
      <c r="M51" s="62" t="s">
        <v>490</v>
      </c>
      <c r="N51" s="62" t="s">
        <v>490</v>
      </c>
      <c r="O51" s="63" t="s">
        <v>490</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3962</v>
      </c>
      <c r="L52" s="62">
        <v>3880</v>
      </c>
      <c r="M52" s="62">
        <v>3944</v>
      </c>
      <c r="N52" s="62">
        <v>4116</v>
      </c>
      <c r="O52" s="63">
        <v>4139</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1352</v>
      </c>
      <c r="L53" s="67">
        <v>1181</v>
      </c>
      <c r="M53" s="67">
        <v>1115</v>
      </c>
      <c r="N53" s="67">
        <v>1187</v>
      </c>
      <c r="O53" s="68">
        <v>1174</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547</v>
      </c>
      <c r="L57" s="79" t="s">
        <v>548</v>
      </c>
      <c r="M57" s="79" t="s">
        <v>549</v>
      </c>
      <c r="N57" s="79" t="s">
        <v>550</v>
      </c>
      <c r="O57" s="80" t="s">
        <v>551</v>
      </c>
      <c r="P57" s="46"/>
      <c r="Q57" s="46"/>
      <c r="R57" s="46"/>
      <c r="S57" s="46"/>
      <c r="T57" s="46"/>
      <c r="U57" s="46"/>
    </row>
    <row r="58" spans="1:21" ht="31.5" customHeight="1" x14ac:dyDescent="0.2">
      <c r="B58" s="1154" t="s">
        <v>24</v>
      </c>
      <c r="C58" s="1155"/>
      <c r="D58" s="1160" t="s">
        <v>25</v>
      </c>
      <c r="E58" s="1161"/>
      <c r="F58" s="1161"/>
      <c r="G58" s="1161"/>
      <c r="H58" s="1161"/>
      <c r="I58" s="1161"/>
      <c r="J58" s="1162"/>
      <c r="K58" s="81"/>
      <c r="L58" s="82"/>
      <c r="M58" s="82"/>
      <c r="N58" s="82"/>
      <c r="O58" s="83"/>
    </row>
    <row r="59" spans="1:21" ht="31.5" customHeight="1" x14ac:dyDescent="0.2">
      <c r="B59" s="1156"/>
      <c r="C59" s="1157"/>
      <c r="D59" s="1163" t="s">
        <v>26</v>
      </c>
      <c r="E59" s="1164"/>
      <c r="F59" s="1164"/>
      <c r="G59" s="1164"/>
      <c r="H59" s="1164"/>
      <c r="I59" s="1164"/>
      <c r="J59" s="1165"/>
      <c r="K59" s="84"/>
      <c r="L59" s="85"/>
      <c r="M59" s="85"/>
      <c r="N59" s="85"/>
      <c r="O59" s="86"/>
    </row>
    <row r="60" spans="1:21" ht="31.5" customHeight="1" thickBot="1" x14ac:dyDescent="0.25">
      <c r="B60" s="1158"/>
      <c r="C60" s="1159"/>
      <c r="D60" s="1166" t="s">
        <v>27</v>
      </c>
      <c r="E60" s="1167"/>
      <c r="F60" s="1167"/>
      <c r="G60" s="1167"/>
      <c r="H60" s="1167"/>
      <c r="I60" s="1167"/>
      <c r="J60" s="1168"/>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mtH2A0WshKLJ2dO09Q2Clhn1HEagmcJ/jvgwwLr/no36dMO2Cwgo4JnfyALrGzly71mueGHQr0kXnrW9xnkLGA==" saltValue="3J52W+smBxBvRN8TDcJZv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s="94" customFormat="1" ht="15" customHeight="1" x14ac:dyDescent="0.2"/>
    <row r="23" s="94" customFormat="1" ht="15" customHeight="1" x14ac:dyDescent="0.2"/>
    <row r="24" s="94" customFormat="1" ht="15" customHeight="1" x14ac:dyDescent="0.2"/>
    <row r="25" s="94" customFormat="1" ht="15" customHeight="1" x14ac:dyDescent="0.2"/>
    <row r="26" s="94" customFormat="1" ht="15" customHeight="1" x14ac:dyDescent="0.2"/>
    <row r="27" s="94" customFormat="1" ht="15" customHeight="1" x14ac:dyDescent="0.2"/>
    <row r="28" s="94" customFormat="1" ht="15" customHeight="1" x14ac:dyDescent="0.2"/>
    <row r="29" s="94" customFormat="1" ht="15" customHeight="1" x14ac:dyDescent="0.2"/>
    <row r="30" s="94" customFormat="1" ht="15" customHeight="1" x14ac:dyDescent="0.2"/>
    <row r="31" s="94" customFormat="1" ht="15" customHeight="1" x14ac:dyDescent="0.2"/>
    <row r="32" s="94"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528</v>
      </c>
      <c r="J40" s="101" t="s">
        <v>529</v>
      </c>
      <c r="K40" s="101" t="s">
        <v>530</v>
      </c>
      <c r="L40" s="101" t="s">
        <v>531</v>
      </c>
      <c r="M40" s="102" t="s">
        <v>532</v>
      </c>
    </row>
    <row r="41" spans="2:13" ht="27.75" customHeight="1" x14ac:dyDescent="0.2">
      <c r="B41" s="1169" t="s">
        <v>30</v>
      </c>
      <c r="C41" s="1170"/>
      <c r="D41" s="103"/>
      <c r="E41" s="1175" t="s">
        <v>31</v>
      </c>
      <c r="F41" s="1175"/>
      <c r="G41" s="1175"/>
      <c r="H41" s="1176"/>
      <c r="I41" s="342">
        <v>37990</v>
      </c>
      <c r="J41" s="343">
        <v>41795</v>
      </c>
      <c r="K41" s="343">
        <v>41681</v>
      </c>
      <c r="L41" s="343">
        <v>43098</v>
      </c>
      <c r="M41" s="344">
        <v>43558</v>
      </c>
    </row>
    <row r="42" spans="2:13" ht="27.75" customHeight="1" x14ac:dyDescent="0.2">
      <c r="B42" s="1171"/>
      <c r="C42" s="1172"/>
      <c r="D42" s="104"/>
      <c r="E42" s="1177" t="s">
        <v>32</v>
      </c>
      <c r="F42" s="1177"/>
      <c r="G42" s="1177"/>
      <c r="H42" s="1178"/>
      <c r="I42" s="345">
        <v>567</v>
      </c>
      <c r="J42" s="346">
        <v>491</v>
      </c>
      <c r="K42" s="346">
        <v>1271</v>
      </c>
      <c r="L42" s="346">
        <v>1215</v>
      </c>
      <c r="M42" s="347">
        <v>1157</v>
      </c>
    </row>
    <row r="43" spans="2:13" ht="27.75" customHeight="1" x14ac:dyDescent="0.2">
      <c r="B43" s="1171"/>
      <c r="C43" s="1172"/>
      <c r="D43" s="104"/>
      <c r="E43" s="1177" t="s">
        <v>33</v>
      </c>
      <c r="F43" s="1177"/>
      <c r="G43" s="1177"/>
      <c r="H43" s="1178"/>
      <c r="I43" s="345">
        <v>5895</v>
      </c>
      <c r="J43" s="346">
        <v>10765</v>
      </c>
      <c r="K43" s="346">
        <v>11266</v>
      </c>
      <c r="L43" s="346">
        <v>11403</v>
      </c>
      <c r="M43" s="347">
        <v>10858</v>
      </c>
    </row>
    <row r="44" spans="2:13" ht="27.75" customHeight="1" x14ac:dyDescent="0.2">
      <c r="B44" s="1171"/>
      <c r="C44" s="1172"/>
      <c r="D44" s="104"/>
      <c r="E44" s="1177" t="s">
        <v>34</v>
      </c>
      <c r="F44" s="1177"/>
      <c r="G44" s="1177"/>
      <c r="H44" s="1178"/>
      <c r="I44" s="345" t="s">
        <v>490</v>
      </c>
      <c r="J44" s="346" t="s">
        <v>490</v>
      </c>
      <c r="K44" s="346" t="s">
        <v>490</v>
      </c>
      <c r="L44" s="346" t="s">
        <v>490</v>
      </c>
      <c r="M44" s="347" t="s">
        <v>490</v>
      </c>
    </row>
    <row r="45" spans="2:13" ht="27.75" customHeight="1" x14ac:dyDescent="0.2">
      <c r="B45" s="1171"/>
      <c r="C45" s="1172"/>
      <c r="D45" s="104"/>
      <c r="E45" s="1177" t="s">
        <v>35</v>
      </c>
      <c r="F45" s="1177"/>
      <c r="G45" s="1177"/>
      <c r="H45" s="1178"/>
      <c r="I45" s="345">
        <v>5480</v>
      </c>
      <c r="J45" s="346">
        <v>5079</v>
      </c>
      <c r="K45" s="346">
        <v>5028</v>
      </c>
      <c r="L45" s="346">
        <v>4820</v>
      </c>
      <c r="M45" s="347">
        <v>4973</v>
      </c>
    </row>
    <row r="46" spans="2:13" ht="27.75" customHeight="1" x14ac:dyDescent="0.2">
      <c r="B46" s="1171"/>
      <c r="C46" s="1172"/>
      <c r="D46" s="105"/>
      <c r="E46" s="1177" t="s">
        <v>36</v>
      </c>
      <c r="F46" s="1177"/>
      <c r="G46" s="1177"/>
      <c r="H46" s="1178"/>
      <c r="I46" s="345">
        <v>850</v>
      </c>
      <c r="J46" s="346" t="s">
        <v>490</v>
      </c>
      <c r="K46" s="346" t="s">
        <v>490</v>
      </c>
      <c r="L46" s="346" t="s">
        <v>490</v>
      </c>
      <c r="M46" s="347" t="s">
        <v>490</v>
      </c>
    </row>
    <row r="47" spans="2:13" ht="27.75" customHeight="1" x14ac:dyDescent="0.2">
      <c r="B47" s="1171"/>
      <c r="C47" s="1172"/>
      <c r="D47" s="106"/>
      <c r="E47" s="1179" t="s">
        <v>37</v>
      </c>
      <c r="F47" s="1180"/>
      <c r="G47" s="1180"/>
      <c r="H47" s="1181"/>
      <c r="I47" s="345" t="s">
        <v>490</v>
      </c>
      <c r="J47" s="346" t="s">
        <v>490</v>
      </c>
      <c r="K47" s="346" t="s">
        <v>490</v>
      </c>
      <c r="L47" s="346" t="s">
        <v>490</v>
      </c>
      <c r="M47" s="347" t="s">
        <v>490</v>
      </c>
    </row>
    <row r="48" spans="2:13" ht="27.75" customHeight="1" x14ac:dyDescent="0.2">
      <c r="B48" s="1171"/>
      <c r="C48" s="1172"/>
      <c r="D48" s="104"/>
      <c r="E48" s="1177" t="s">
        <v>38</v>
      </c>
      <c r="F48" s="1177"/>
      <c r="G48" s="1177"/>
      <c r="H48" s="1178"/>
      <c r="I48" s="345" t="s">
        <v>490</v>
      </c>
      <c r="J48" s="346" t="s">
        <v>490</v>
      </c>
      <c r="K48" s="346" t="s">
        <v>490</v>
      </c>
      <c r="L48" s="346" t="s">
        <v>490</v>
      </c>
      <c r="M48" s="347" t="s">
        <v>490</v>
      </c>
    </row>
    <row r="49" spans="2:13" ht="27.75" customHeight="1" x14ac:dyDescent="0.2">
      <c r="B49" s="1173"/>
      <c r="C49" s="1174"/>
      <c r="D49" s="104"/>
      <c r="E49" s="1177" t="s">
        <v>39</v>
      </c>
      <c r="F49" s="1177"/>
      <c r="G49" s="1177"/>
      <c r="H49" s="1178"/>
      <c r="I49" s="345" t="s">
        <v>490</v>
      </c>
      <c r="J49" s="346" t="s">
        <v>490</v>
      </c>
      <c r="K49" s="346" t="s">
        <v>490</v>
      </c>
      <c r="L49" s="346" t="s">
        <v>490</v>
      </c>
      <c r="M49" s="347" t="s">
        <v>490</v>
      </c>
    </row>
    <row r="50" spans="2:13" ht="27.75" customHeight="1" x14ac:dyDescent="0.2">
      <c r="B50" s="1182" t="s">
        <v>40</v>
      </c>
      <c r="C50" s="1183"/>
      <c r="D50" s="107"/>
      <c r="E50" s="1177" t="s">
        <v>41</v>
      </c>
      <c r="F50" s="1177"/>
      <c r="G50" s="1177"/>
      <c r="H50" s="1178"/>
      <c r="I50" s="345">
        <v>13767</v>
      </c>
      <c r="J50" s="346">
        <v>13045</v>
      </c>
      <c r="K50" s="346">
        <v>13731</v>
      </c>
      <c r="L50" s="346">
        <v>13689</v>
      </c>
      <c r="M50" s="347">
        <v>13140</v>
      </c>
    </row>
    <row r="51" spans="2:13" ht="27.75" customHeight="1" x14ac:dyDescent="0.2">
      <c r="B51" s="1171"/>
      <c r="C51" s="1172"/>
      <c r="D51" s="104"/>
      <c r="E51" s="1177" t="s">
        <v>42</v>
      </c>
      <c r="F51" s="1177"/>
      <c r="G51" s="1177"/>
      <c r="H51" s="1178"/>
      <c r="I51" s="345">
        <v>8095</v>
      </c>
      <c r="J51" s="346">
        <v>8250</v>
      </c>
      <c r="K51" s="346">
        <v>7891</v>
      </c>
      <c r="L51" s="346">
        <v>7708</v>
      </c>
      <c r="M51" s="347">
        <v>7562</v>
      </c>
    </row>
    <row r="52" spans="2:13" ht="27.75" customHeight="1" x14ac:dyDescent="0.2">
      <c r="B52" s="1173"/>
      <c r="C52" s="1174"/>
      <c r="D52" s="104"/>
      <c r="E52" s="1177" t="s">
        <v>43</v>
      </c>
      <c r="F52" s="1177"/>
      <c r="G52" s="1177"/>
      <c r="H52" s="1178"/>
      <c r="I52" s="345">
        <v>33019</v>
      </c>
      <c r="J52" s="346">
        <v>37453</v>
      </c>
      <c r="K52" s="346">
        <v>37215</v>
      </c>
      <c r="L52" s="346">
        <v>37948</v>
      </c>
      <c r="M52" s="347">
        <v>37952</v>
      </c>
    </row>
    <row r="53" spans="2:13" ht="27.75" customHeight="1" thickBot="1" x14ac:dyDescent="0.25">
      <c r="B53" s="1184" t="s">
        <v>19</v>
      </c>
      <c r="C53" s="1185"/>
      <c r="D53" s="108"/>
      <c r="E53" s="1186" t="s">
        <v>44</v>
      </c>
      <c r="F53" s="1186"/>
      <c r="G53" s="1186"/>
      <c r="H53" s="1187"/>
      <c r="I53" s="348">
        <v>-4097</v>
      </c>
      <c r="J53" s="349">
        <v>-617</v>
      </c>
      <c r="K53" s="349">
        <v>410</v>
      </c>
      <c r="L53" s="349">
        <v>1191</v>
      </c>
      <c r="M53" s="350">
        <v>1892</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FQA9J5v9WzlP0PN5NoiiLMd1Vyaoy4xz4Jl7pzH2tdACzh2CsvrGEUORByV0aC0LKJWP29F1dRYj9jFhst5Y1A==" saltValue="qdYdoMePmUdRbsOFkLVj0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6"/>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530</v>
      </c>
      <c r="G54" s="117" t="s">
        <v>531</v>
      </c>
      <c r="H54" s="118" t="s">
        <v>532</v>
      </c>
    </row>
    <row r="55" spans="2:8" ht="52.5" customHeight="1" x14ac:dyDescent="0.2">
      <c r="B55" s="119"/>
      <c r="C55" s="1196" t="s">
        <v>46</v>
      </c>
      <c r="D55" s="1196"/>
      <c r="E55" s="1197"/>
      <c r="F55" s="120">
        <v>5515</v>
      </c>
      <c r="G55" s="120">
        <v>5516</v>
      </c>
      <c r="H55" s="121">
        <v>5516</v>
      </c>
    </row>
    <row r="56" spans="2:8" ht="52.5" customHeight="1" x14ac:dyDescent="0.2">
      <c r="B56" s="122"/>
      <c r="C56" s="1198" t="s">
        <v>47</v>
      </c>
      <c r="D56" s="1198"/>
      <c r="E56" s="1199"/>
      <c r="F56" s="123">
        <v>1839</v>
      </c>
      <c r="G56" s="123">
        <v>1746</v>
      </c>
      <c r="H56" s="124">
        <v>1705</v>
      </c>
    </row>
    <row r="57" spans="2:8" ht="53.25" customHeight="1" x14ac:dyDescent="0.2">
      <c r="B57" s="122"/>
      <c r="C57" s="1200" t="s">
        <v>48</v>
      </c>
      <c r="D57" s="1200"/>
      <c r="E57" s="1201"/>
      <c r="F57" s="125">
        <v>6104</v>
      </c>
      <c r="G57" s="125">
        <v>6179</v>
      </c>
      <c r="H57" s="126">
        <v>5736</v>
      </c>
    </row>
    <row r="58" spans="2:8" ht="45.75" customHeight="1" x14ac:dyDescent="0.2">
      <c r="B58" s="127"/>
      <c r="C58" s="1188" t="s">
        <v>562</v>
      </c>
      <c r="D58" s="1189"/>
      <c r="E58" s="1190"/>
      <c r="F58" s="128">
        <v>2048</v>
      </c>
      <c r="G58" s="128">
        <v>2062</v>
      </c>
      <c r="H58" s="129">
        <v>2077</v>
      </c>
    </row>
    <row r="59" spans="2:8" ht="45.75" customHeight="1" x14ac:dyDescent="0.2">
      <c r="B59" s="127"/>
      <c r="C59" s="1188" t="s">
        <v>564</v>
      </c>
      <c r="D59" s="1189"/>
      <c r="E59" s="1190"/>
      <c r="F59" s="128">
        <v>1285</v>
      </c>
      <c r="G59" s="128">
        <v>1069</v>
      </c>
      <c r="H59" s="129">
        <v>1296</v>
      </c>
    </row>
    <row r="60" spans="2:8" ht="45.75" customHeight="1" x14ac:dyDescent="0.2">
      <c r="B60" s="127"/>
      <c r="C60" s="1188" t="s">
        <v>563</v>
      </c>
      <c r="D60" s="1189"/>
      <c r="E60" s="1190"/>
      <c r="F60" s="128">
        <v>1275</v>
      </c>
      <c r="G60" s="128">
        <v>1645</v>
      </c>
      <c r="H60" s="129">
        <v>948</v>
      </c>
    </row>
    <row r="61" spans="2:8" ht="45.75" customHeight="1" x14ac:dyDescent="0.2">
      <c r="B61" s="127"/>
      <c r="C61" s="1188" t="s">
        <v>565</v>
      </c>
      <c r="D61" s="1189"/>
      <c r="E61" s="1190"/>
      <c r="F61" s="128">
        <v>763</v>
      </c>
      <c r="G61" s="128">
        <v>753</v>
      </c>
      <c r="H61" s="129">
        <v>753</v>
      </c>
    </row>
    <row r="62" spans="2:8" ht="45.75" customHeight="1" thickBot="1" x14ac:dyDescent="0.25">
      <c r="B62" s="130"/>
      <c r="C62" s="1191" t="s">
        <v>566</v>
      </c>
      <c r="D62" s="1192"/>
      <c r="E62" s="1193"/>
      <c r="F62" s="131">
        <v>142</v>
      </c>
      <c r="G62" s="131">
        <v>192</v>
      </c>
      <c r="H62" s="132">
        <v>259</v>
      </c>
    </row>
    <row r="63" spans="2:8" ht="52.5" customHeight="1" thickBot="1" x14ac:dyDescent="0.25">
      <c r="B63" s="133"/>
      <c r="C63" s="1194" t="s">
        <v>49</v>
      </c>
      <c r="D63" s="1194"/>
      <c r="E63" s="1195"/>
      <c r="F63" s="134">
        <v>13458</v>
      </c>
      <c r="G63" s="134">
        <v>13441</v>
      </c>
      <c r="H63" s="135">
        <v>12957</v>
      </c>
    </row>
    <row r="64" spans="2:8" ht="13"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row r="71" s="1" customFormat="1" ht="13.5" hidden="1" customHeight="1" x14ac:dyDescent="0.2"/>
    <row r="72" s="1" customFormat="1" ht="13.5" hidden="1" customHeight="1" x14ac:dyDescent="0.2"/>
    <row r="73" s="1" customFormat="1" ht="13.5" hidden="1" customHeight="1" x14ac:dyDescent="0.2"/>
    <row r="74" s="1" customFormat="1" ht="13.5" hidden="1" customHeight="1" x14ac:dyDescent="0.2"/>
    <row r="75" s="1" customFormat="1" ht="13.5" hidden="1" customHeight="1" x14ac:dyDescent="0.2"/>
    <row r="76" s="1" customFormat="1" ht="13.5" hidden="1" customHeight="1" x14ac:dyDescent="0.2"/>
  </sheetData>
  <sheetProtection algorithmName="SHA-512" hashValue="62TOKbVg4JprSW44L6Xsrsyl/8xTeqqkpuIruRXeoFZIvN5CuUn8m7fvkB0ACKJsI4hcMEbYFts6fbjqT6bWbQ==" saltValue="WnihgZ7aRh+NSJFPY90q4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527</v>
      </c>
      <c r="G2" s="149"/>
      <c r="H2" s="150"/>
    </row>
    <row r="3" spans="1:8" x14ac:dyDescent="0.2">
      <c r="A3" s="146" t="s">
        <v>520</v>
      </c>
      <c r="B3" s="151"/>
      <c r="C3" s="152"/>
      <c r="D3" s="153">
        <v>63820</v>
      </c>
      <c r="E3" s="154"/>
      <c r="F3" s="155">
        <v>62383</v>
      </c>
      <c r="G3" s="156"/>
      <c r="H3" s="157"/>
    </row>
    <row r="4" spans="1:8" x14ac:dyDescent="0.2">
      <c r="A4" s="158"/>
      <c r="B4" s="159"/>
      <c r="C4" s="160"/>
      <c r="D4" s="161">
        <v>29670</v>
      </c>
      <c r="E4" s="162"/>
      <c r="F4" s="163">
        <v>35325</v>
      </c>
      <c r="G4" s="164"/>
      <c r="H4" s="165"/>
    </row>
    <row r="5" spans="1:8" x14ac:dyDescent="0.2">
      <c r="A5" s="146" t="s">
        <v>522</v>
      </c>
      <c r="B5" s="151"/>
      <c r="C5" s="152"/>
      <c r="D5" s="153">
        <v>87356</v>
      </c>
      <c r="E5" s="154"/>
      <c r="F5" s="155">
        <v>63812</v>
      </c>
      <c r="G5" s="156"/>
      <c r="H5" s="157"/>
    </row>
    <row r="6" spans="1:8" x14ac:dyDescent="0.2">
      <c r="A6" s="158"/>
      <c r="B6" s="159"/>
      <c r="C6" s="160"/>
      <c r="D6" s="161">
        <v>42917</v>
      </c>
      <c r="E6" s="162"/>
      <c r="F6" s="163">
        <v>33848</v>
      </c>
      <c r="G6" s="164"/>
      <c r="H6" s="165"/>
    </row>
    <row r="7" spans="1:8" x14ac:dyDescent="0.2">
      <c r="A7" s="146" t="s">
        <v>523</v>
      </c>
      <c r="B7" s="151"/>
      <c r="C7" s="152"/>
      <c r="D7" s="153">
        <v>44792</v>
      </c>
      <c r="E7" s="154"/>
      <c r="F7" s="155">
        <v>54225</v>
      </c>
      <c r="G7" s="156"/>
      <c r="H7" s="157"/>
    </row>
    <row r="8" spans="1:8" x14ac:dyDescent="0.2">
      <c r="A8" s="158"/>
      <c r="B8" s="159"/>
      <c r="C8" s="160"/>
      <c r="D8" s="161">
        <v>25070</v>
      </c>
      <c r="E8" s="162"/>
      <c r="F8" s="163">
        <v>27337</v>
      </c>
      <c r="G8" s="164"/>
      <c r="H8" s="165"/>
    </row>
    <row r="9" spans="1:8" x14ac:dyDescent="0.2">
      <c r="A9" s="146" t="s">
        <v>524</v>
      </c>
      <c r="B9" s="151"/>
      <c r="C9" s="152"/>
      <c r="D9" s="153">
        <v>78857</v>
      </c>
      <c r="E9" s="154"/>
      <c r="F9" s="155">
        <v>54016</v>
      </c>
      <c r="G9" s="156"/>
      <c r="H9" s="157"/>
    </row>
    <row r="10" spans="1:8" x14ac:dyDescent="0.2">
      <c r="A10" s="158"/>
      <c r="B10" s="159"/>
      <c r="C10" s="160"/>
      <c r="D10" s="161">
        <v>28049</v>
      </c>
      <c r="E10" s="162"/>
      <c r="F10" s="163">
        <v>28078</v>
      </c>
      <c r="G10" s="164"/>
      <c r="H10" s="165"/>
    </row>
    <row r="11" spans="1:8" x14ac:dyDescent="0.2">
      <c r="A11" s="146" t="s">
        <v>525</v>
      </c>
      <c r="B11" s="151"/>
      <c r="C11" s="152"/>
      <c r="D11" s="153">
        <v>86818</v>
      </c>
      <c r="E11" s="154"/>
      <c r="F11" s="155">
        <v>52786</v>
      </c>
      <c r="G11" s="156"/>
      <c r="H11" s="157"/>
    </row>
    <row r="12" spans="1:8" x14ac:dyDescent="0.2">
      <c r="A12" s="158"/>
      <c r="B12" s="159"/>
      <c r="C12" s="166"/>
      <c r="D12" s="161">
        <v>28367</v>
      </c>
      <c r="E12" s="162"/>
      <c r="F12" s="163">
        <v>28742</v>
      </c>
      <c r="G12" s="164"/>
      <c r="H12" s="165"/>
    </row>
    <row r="13" spans="1:8" x14ac:dyDescent="0.2">
      <c r="A13" s="146"/>
      <c r="B13" s="151"/>
      <c r="C13" s="152"/>
      <c r="D13" s="153">
        <v>72329</v>
      </c>
      <c r="E13" s="154"/>
      <c r="F13" s="155">
        <v>57444</v>
      </c>
      <c r="G13" s="167"/>
      <c r="H13" s="157"/>
    </row>
    <row r="14" spans="1:8" x14ac:dyDescent="0.2">
      <c r="A14" s="158"/>
      <c r="B14" s="159"/>
      <c r="C14" s="160"/>
      <c r="D14" s="161">
        <v>30815</v>
      </c>
      <c r="E14" s="162"/>
      <c r="F14" s="163">
        <v>30666</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3.83</v>
      </c>
      <c r="C19" s="168">
        <f>ROUND(VALUE(SUBSTITUTE(実質収支比率等に係る経年分析!G$48,"▲","-")),2)</f>
        <v>3.71</v>
      </c>
      <c r="D19" s="168">
        <f>ROUND(VALUE(SUBSTITUTE(実質収支比率等に係る経年分析!H$48,"▲","-")),2)</f>
        <v>7.76</v>
      </c>
      <c r="E19" s="168">
        <f>ROUND(VALUE(SUBSTITUTE(実質収支比率等に係る経年分析!I$48,"▲","-")),2)</f>
        <v>5.67</v>
      </c>
      <c r="F19" s="168">
        <f>ROUND(VALUE(SUBSTITUTE(実質収支比率等に係る経年分析!J$48,"▲","-")),2)</f>
        <v>4.54</v>
      </c>
    </row>
    <row r="20" spans="1:11" x14ac:dyDescent="0.2">
      <c r="A20" s="168" t="s">
        <v>53</v>
      </c>
      <c r="B20" s="168">
        <f>ROUND(VALUE(SUBSTITUTE(実質収支比率等に係る経年分析!F$47,"▲","-")),2)</f>
        <v>26.36</v>
      </c>
      <c r="C20" s="168">
        <f>ROUND(VALUE(SUBSTITUTE(実質収支比率等に係る経年分析!G$47,"▲","-")),2)</f>
        <v>24.66</v>
      </c>
      <c r="D20" s="168">
        <f>ROUND(VALUE(SUBSTITUTE(実質収支比率等に係る経年分析!H$47,"▲","-")),2)</f>
        <v>23.44</v>
      </c>
      <c r="E20" s="168">
        <f>ROUND(VALUE(SUBSTITUTE(実質収支比率等に係る経年分析!I$47,"▲","-")),2)</f>
        <v>24.02</v>
      </c>
      <c r="F20" s="168">
        <f>ROUND(VALUE(SUBSTITUTE(実質収支比率等に係る経年分析!J$47,"▲","-")),2)</f>
        <v>23.56</v>
      </c>
    </row>
    <row r="21" spans="1:11" x14ac:dyDescent="0.2">
      <c r="A21" s="168" t="s">
        <v>54</v>
      </c>
      <c r="B21" s="168">
        <f>IF(ISNUMBER(VALUE(SUBSTITUTE(実質収支比率等に係る経年分析!F$49,"▲","-"))),ROUND(VALUE(SUBSTITUTE(実質収支比率等に係る経年分析!F$49,"▲","-")),2),NA())</f>
        <v>-4.32</v>
      </c>
      <c r="C21" s="168">
        <f>IF(ISNUMBER(VALUE(SUBSTITUTE(実質収支比率等に係る経年分析!G$49,"▲","-"))),ROUND(VALUE(SUBSTITUTE(実質収支比率等に係る経年分析!G$49,"▲","-")),2),NA())</f>
        <v>-1.41</v>
      </c>
      <c r="D21" s="168">
        <f>IF(ISNUMBER(VALUE(SUBSTITUTE(実質収支比率等に係る経年分析!H$49,"▲","-"))),ROUND(VALUE(SUBSTITUTE(実質収支比率等に係る経年分析!H$49,"▲","-")),2),NA())</f>
        <v>4.24</v>
      </c>
      <c r="E21" s="168">
        <f>IF(ISNUMBER(VALUE(SUBSTITUTE(実質収支比率等に係る経年分析!I$49,"▲","-"))),ROUND(VALUE(SUBSTITUTE(実質収支比率等に係る経年分析!I$49,"▲","-")),2),NA())</f>
        <v>-2.2799999999999998</v>
      </c>
      <c r="F21" s="168">
        <f>IF(ISNUMBER(VALUE(SUBSTITUTE(実質収支比率等に係る経年分析!J$49,"▲","-"))),ROUND(VALUE(SUBSTITUTE(実質収支比率等に係る経年分析!J$49,"▲","-")),2),NA())</f>
        <v>-1.02</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0.18</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0.01</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0.01</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後期高齢者医療事業特別会計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0.01</v>
      </c>
    </row>
    <row r="30" spans="1:11" x14ac:dyDescent="0.2">
      <c r="A30" s="169" t="str">
        <f>IF(連結実質赤字比率に係る赤字・黒字の構成分析!C$40="",NA(),連結実質赤字比率に係る赤字・黒字の構成分析!C$40)</f>
        <v>介護サービス事業特別会計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0.03</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0.03</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0.02</v>
      </c>
    </row>
    <row r="31" spans="1:11" x14ac:dyDescent="0.2">
      <c r="A31" s="169" t="str">
        <f>IF(連結実質赤字比率に係る赤字・黒字の構成分析!C$39="",NA(),連結実質赤字比率に係る赤字・黒字の構成分析!C$39)</f>
        <v>介護保険事業特別会計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0.82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0.54</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0.41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0.57999999999999996</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0.53</v>
      </c>
    </row>
    <row r="32" spans="1:11" x14ac:dyDescent="0.2">
      <c r="A32" s="169" t="str">
        <f>IF(連結実質赤字比率に係る赤字・黒字の構成分析!C$38="",NA(),連結実質赤字比率に係る赤字・黒字の構成分析!C$38)</f>
        <v>公共下水道事業会計</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0.28999999999999998</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0.3</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0.4</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0.53</v>
      </c>
    </row>
    <row r="33" spans="1:16" x14ac:dyDescent="0.2">
      <c r="A33" s="169" t="str">
        <f>IF(連結実質赤字比率に係る赤字・黒字の構成分析!C$37="",NA(),連結実質赤字比率に係る赤字・黒字の構成分析!C$37)</f>
        <v>国民健康保険事業特別会計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2.91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2.76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2.86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3.14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3.05</v>
      </c>
    </row>
    <row r="34" spans="1:16" x14ac:dyDescent="0.2">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3.77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3.69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7.75</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5.67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4.5199999999999996</v>
      </c>
    </row>
    <row r="35" spans="1:16" x14ac:dyDescent="0.2">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5.86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5.34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5.89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6.17</v>
      </c>
    </row>
    <row r="36" spans="1:16" x14ac:dyDescent="0.2">
      <c r="A36" s="169" t="str">
        <f>IF(連結実質赤字比率に係る赤字・黒字の構成分析!C$34="",NA(),連結実質赤字比率に係る赤字・黒字の構成分析!C$34)</f>
        <v>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14.68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11.73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13.38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17.75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15.49</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3962</v>
      </c>
      <c r="E42" s="170"/>
      <c r="F42" s="170"/>
      <c r="G42" s="170">
        <f>'実質公債費比率（分子）の構造'!L$52</f>
        <v>3880</v>
      </c>
      <c r="H42" s="170"/>
      <c r="I42" s="170"/>
      <c r="J42" s="170">
        <f>'実質公債費比率（分子）の構造'!M$52</f>
        <v>3944</v>
      </c>
      <c r="K42" s="170"/>
      <c r="L42" s="170"/>
      <c r="M42" s="170">
        <f>'実質公債費比率（分子）の構造'!N$52</f>
        <v>4116</v>
      </c>
      <c r="N42" s="170"/>
      <c r="O42" s="170"/>
      <c r="P42" s="170">
        <f>'実質公債費比率（分子）の構造'!O$52</f>
        <v>4139</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68</v>
      </c>
      <c r="C44" s="170"/>
      <c r="D44" s="170"/>
      <c r="E44" s="170">
        <f>'実質公債費比率（分子）の構造'!L$50</f>
        <v>77</v>
      </c>
      <c r="F44" s="170"/>
      <c r="G44" s="170"/>
      <c r="H44" s="170">
        <f>'実質公債費比率（分子）の構造'!M$50</f>
        <v>76</v>
      </c>
      <c r="I44" s="170"/>
      <c r="J44" s="170"/>
      <c r="K44" s="170">
        <f>'実質公債費比率（分子）の構造'!N$50</f>
        <v>59</v>
      </c>
      <c r="L44" s="170"/>
      <c r="M44" s="170"/>
      <c r="N44" s="170">
        <f>'実質公債費比率（分子）の構造'!O$50</f>
        <v>50</v>
      </c>
      <c r="O44" s="170"/>
      <c r="P44" s="170"/>
    </row>
    <row r="45" spans="1:16" x14ac:dyDescent="0.2">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64</v>
      </c>
      <c r="B46" s="170">
        <f>'実質公債費比率（分子）の構造'!K$48</f>
        <v>624</v>
      </c>
      <c r="C46" s="170"/>
      <c r="D46" s="170"/>
      <c r="E46" s="170">
        <f>'実質公債費比率（分子）の構造'!L$48</f>
        <v>670</v>
      </c>
      <c r="F46" s="170"/>
      <c r="G46" s="170"/>
      <c r="H46" s="170">
        <f>'実質公債費比率（分子）の構造'!M$48</f>
        <v>726</v>
      </c>
      <c r="I46" s="170"/>
      <c r="J46" s="170"/>
      <c r="K46" s="170">
        <f>'実質公債費比率（分子）の構造'!N$48</f>
        <v>826</v>
      </c>
      <c r="L46" s="170"/>
      <c r="M46" s="170"/>
      <c r="N46" s="170">
        <f>'実質公債費比率（分子）の構造'!O$48</f>
        <v>785</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4622</v>
      </c>
      <c r="C49" s="170"/>
      <c r="D49" s="170"/>
      <c r="E49" s="170">
        <f>'実質公債費比率（分子）の構造'!L$45</f>
        <v>4314</v>
      </c>
      <c r="F49" s="170"/>
      <c r="G49" s="170"/>
      <c r="H49" s="170">
        <f>'実質公債費比率（分子）の構造'!M$45</f>
        <v>4257</v>
      </c>
      <c r="I49" s="170"/>
      <c r="J49" s="170"/>
      <c r="K49" s="170">
        <f>'実質公債費比率（分子）の構造'!N$45</f>
        <v>4418</v>
      </c>
      <c r="L49" s="170"/>
      <c r="M49" s="170"/>
      <c r="N49" s="170">
        <f>'実質公債費比率（分子）の構造'!O$45</f>
        <v>4478</v>
      </c>
      <c r="O49" s="170"/>
      <c r="P49" s="170"/>
    </row>
    <row r="50" spans="1:16" x14ac:dyDescent="0.2">
      <c r="A50" s="170" t="s">
        <v>67</v>
      </c>
      <c r="B50" s="170" t="e">
        <f>NA()</f>
        <v>#N/A</v>
      </c>
      <c r="C50" s="170">
        <f>IF(ISNUMBER('実質公債費比率（分子）の構造'!K$53),'実質公債費比率（分子）の構造'!K$53,NA())</f>
        <v>1352</v>
      </c>
      <c r="D50" s="170" t="e">
        <f>NA()</f>
        <v>#N/A</v>
      </c>
      <c r="E50" s="170" t="e">
        <f>NA()</f>
        <v>#N/A</v>
      </c>
      <c r="F50" s="170">
        <f>IF(ISNUMBER('実質公債費比率（分子）の構造'!L$53),'実質公債費比率（分子）の構造'!L$53,NA())</f>
        <v>1181</v>
      </c>
      <c r="G50" s="170" t="e">
        <f>NA()</f>
        <v>#N/A</v>
      </c>
      <c r="H50" s="170" t="e">
        <f>NA()</f>
        <v>#N/A</v>
      </c>
      <c r="I50" s="170">
        <f>IF(ISNUMBER('実質公債費比率（分子）の構造'!M$53),'実質公債費比率（分子）の構造'!M$53,NA())</f>
        <v>1115</v>
      </c>
      <c r="J50" s="170" t="e">
        <f>NA()</f>
        <v>#N/A</v>
      </c>
      <c r="K50" s="170" t="e">
        <f>NA()</f>
        <v>#N/A</v>
      </c>
      <c r="L50" s="170">
        <f>IF(ISNUMBER('実質公債費比率（分子）の構造'!N$53),'実質公債費比率（分子）の構造'!N$53,NA())</f>
        <v>1187</v>
      </c>
      <c r="M50" s="170" t="e">
        <f>NA()</f>
        <v>#N/A</v>
      </c>
      <c r="N50" s="170" t="e">
        <f>NA()</f>
        <v>#N/A</v>
      </c>
      <c r="O50" s="170">
        <f>IF(ISNUMBER('実質公債費比率（分子）の構造'!O$53),'実質公債費比率（分子）の構造'!O$53,NA())</f>
        <v>1174</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33019</v>
      </c>
      <c r="E56" s="169"/>
      <c r="F56" s="169"/>
      <c r="G56" s="169">
        <f>'将来負担比率（分子）の構造'!J$52</f>
        <v>37453</v>
      </c>
      <c r="H56" s="169"/>
      <c r="I56" s="169"/>
      <c r="J56" s="169">
        <f>'将来負担比率（分子）の構造'!K$52</f>
        <v>37215</v>
      </c>
      <c r="K56" s="169"/>
      <c r="L56" s="169"/>
      <c r="M56" s="169">
        <f>'将来負担比率（分子）の構造'!L$52</f>
        <v>37948</v>
      </c>
      <c r="N56" s="169"/>
      <c r="O56" s="169"/>
      <c r="P56" s="169">
        <f>'将来負担比率（分子）の構造'!M$52</f>
        <v>37952</v>
      </c>
    </row>
    <row r="57" spans="1:16" x14ac:dyDescent="0.2">
      <c r="A57" s="169" t="s">
        <v>42</v>
      </c>
      <c r="B57" s="169"/>
      <c r="C57" s="169"/>
      <c r="D57" s="169">
        <f>'将来負担比率（分子）の構造'!I$51</f>
        <v>8095</v>
      </c>
      <c r="E57" s="169"/>
      <c r="F57" s="169"/>
      <c r="G57" s="169">
        <f>'将来負担比率（分子）の構造'!J$51</f>
        <v>8250</v>
      </c>
      <c r="H57" s="169"/>
      <c r="I57" s="169"/>
      <c r="J57" s="169">
        <f>'将来負担比率（分子）の構造'!K$51</f>
        <v>7891</v>
      </c>
      <c r="K57" s="169"/>
      <c r="L57" s="169"/>
      <c r="M57" s="169">
        <f>'将来負担比率（分子）の構造'!L$51</f>
        <v>7708</v>
      </c>
      <c r="N57" s="169"/>
      <c r="O57" s="169"/>
      <c r="P57" s="169">
        <f>'将来負担比率（分子）の構造'!M$51</f>
        <v>7562</v>
      </c>
    </row>
    <row r="58" spans="1:16" x14ac:dyDescent="0.2">
      <c r="A58" s="169" t="s">
        <v>41</v>
      </c>
      <c r="B58" s="169"/>
      <c r="C58" s="169"/>
      <c r="D58" s="169">
        <f>'将来負担比率（分子）の構造'!I$50</f>
        <v>13767</v>
      </c>
      <c r="E58" s="169"/>
      <c r="F58" s="169"/>
      <c r="G58" s="169">
        <f>'将来負担比率（分子）の構造'!J$50</f>
        <v>13045</v>
      </c>
      <c r="H58" s="169"/>
      <c r="I58" s="169"/>
      <c r="J58" s="169">
        <f>'将来負担比率（分子）の構造'!K$50</f>
        <v>13731</v>
      </c>
      <c r="K58" s="169"/>
      <c r="L58" s="169"/>
      <c r="M58" s="169">
        <f>'将来負担比率（分子）の構造'!L$50</f>
        <v>13689</v>
      </c>
      <c r="N58" s="169"/>
      <c r="O58" s="169"/>
      <c r="P58" s="169">
        <f>'将来負担比率（分子）の構造'!M$50</f>
        <v>13140</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f>'将来負担比率（分子）の構造'!I$46</f>
        <v>850</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5480</v>
      </c>
      <c r="C62" s="169"/>
      <c r="D62" s="169"/>
      <c r="E62" s="169">
        <f>'将来負担比率（分子）の構造'!J$45</f>
        <v>5079</v>
      </c>
      <c r="F62" s="169"/>
      <c r="G62" s="169"/>
      <c r="H62" s="169">
        <f>'将来負担比率（分子）の構造'!K$45</f>
        <v>5028</v>
      </c>
      <c r="I62" s="169"/>
      <c r="J62" s="169"/>
      <c r="K62" s="169">
        <f>'将来負担比率（分子）の構造'!L$45</f>
        <v>4820</v>
      </c>
      <c r="L62" s="169"/>
      <c r="M62" s="169"/>
      <c r="N62" s="169">
        <f>'将来負担比率（分子）の構造'!M$45</f>
        <v>4973</v>
      </c>
      <c r="O62" s="169"/>
      <c r="P62" s="169"/>
    </row>
    <row r="63" spans="1:16" x14ac:dyDescent="0.2">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33</v>
      </c>
      <c r="B64" s="169">
        <f>'将来負担比率（分子）の構造'!I$43</f>
        <v>5895</v>
      </c>
      <c r="C64" s="169"/>
      <c r="D64" s="169"/>
      <c r="E64" s="169">
        <f>'将来負担比率（分子）の構造'!J$43</f>
        <v>10765</v>
      </c>
      <c r="F64" s="169"/>
      <c r="G64" s="169"/>
      <c r="H64" s="169">
        <f>'将来負担比率（分子）の構造'!K$43</f>
        <v>11266</v>
      </c>
      <c r="I64" s="169"/>
      <c r="J64" s="169"/>
      <c r="K64" s="169">
        <f>'将来負担比率（分子）の構造'!L$43</f>
        <v>11403</v>
      </c>
      <c r="L64" s="169"/>
      <c r="M64" s="169"/>
      <c r="N64" s="169">
        <f>'将来負担比率（分子）の構造'!M$43</f>
        <v>10858</v>
      </c>
      <c r="O64" s="169"/>
      <c r="P64" s="169"/>
    </row>
    <row r="65" spans="1:16" x14ac:dyDescent="0.2">
      <c r="A65" s="169" t="s">
        <v>32</v>
      </c>
      <c r="B65" s="169">
        <f>'将来負担比率（分子）の構造'!I$42</f>
        <v>567</v>
      </c>
      <c r="C65" s="169"/>
      <c r="D65" s="169"/>
      <c r="E65" s="169">
        <f>'将来負担比率（分子）の構造'!J$42</f>
        <v>491</v>
      </c>
      <c r="F65" s="169"/>
      <c r="G65" s="169"/>
      <c r="H65" s="169">
        <f>'将来負担比率（分子）の構造'!K$42</f>
        <v>1271</v>
      </c>
      <c r="I65" s="169"/>
      <c r="J65" s="169"/>
      <c r="K65" s="169">
        <f>'将来負担比率（分子）の構造'!L$42</f>
        <v>1215</v>
      </c>
      <c r="L65" s="169"/>
      <c r="M65" s="169"/>
      <c r="N65" s="169">
        <f>'将来負担比率（分子）の構造'!M$42</f>
        <v>1157</v>
      </c>
      <c r="O65" s="169"/>
      <c r="P65" s="169"/>
    </row>
    <row r="66" spans="1:16" x14ac:dyDescent="0.2">
      <c r="A66" s="169" t="s">
        <v>31</v>
      </c>
      <c r="B66" s="169">
        <f>'将来負担比率（分子）の構造'!I$41</f>
        <v>37990</v>
      </c>
      <c r="C66" s="169"/>
      <c r="D66" s="169"/>
      <c r="E66" s="169">
        <f>'将来負担比率（分子）の構造'!J$41</f>
        <v>41795</v>
      </c>
      <c r="F66" s="169"/>
      <c r="G66" s="169"/>
      <c r="H66" s="169">
        <f>'将来負担比率（分子）の構造'!K$41</f>
        <v>41681</v>
      </c>
      <c r="I66" s="169"/>
      <c r="J66" s="169"/>
      <c r="K66" s="169">
        <f>'将来負担比率（分子）の構造'!L$41</f>
        <v>43098</v>
      </c>
      <c r="L66" s="169"/>
      <c r="M66" s="169"/>
      <c r="N66" s="169">
        <f>'将来負担比率（分子）の構造'!M$41</f>
        <v>43558</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410</v>
      </c>
      <c r="J67" s="169" t="e">
        <f>NA()</f>
        <v>#N/A</v>
      </c>
      <c r="K67" s="169" t="e">
        <f>NA()</f>
        <v>#N/A</v>
      </c>
      <c r="L67" s="169">
        <f>IF(ISNUMBER('将来負担比率（分子）の構造'!L$53), IF('将来負担比率（分子）の構造'!L$53 &lt; 0, 0, '将来負担比率（分子）の構造'!L$53), NA())</f>
        <v>1191</v>
      </c>
      <c r="M67" s="169" t="e">
        <f>NA()</f>
        <v>#N/A</v>
      </c>
      <c r="N67" s="169" t="e">
        <f>NA()</f>
        <v>#N/A</v>
      </c>
      <c r="O67" s="169">
        <f>IF(ISNUMBER('将来負担比率（分子）の構造'!M$53), IF('将来負担比率（分子）の構造'!M$53 &lt; 0, 0, '将来負担比率（分子）の構造'!M$53), NA())</f>
        <v>1892</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5515</v>
      </c>
      <c r="C72" s="173">
        <f>基金残高に係る経年分析!G55</f>
        <v>5516</v>
      </c>
      <c r="D72" s="173">
        <f>基金残高に係る経年分析!H55</f>
        <v>5516</v>
      </c>
    </row>
    <row r="73" spans="1:16" x14ac:dyDescent="0.2">
      <c r="A73" s="172" t="s">
        <v>74</v>
      </c>
      <c r="B73" s="173">
        <f>基金残高に係る経年分析!F56</f>
        <v>1839</v>
      </c>
      <c r="C73" s="173">
        <f>基金残高に係る経年分析!G56</f>
        <v>1746</v>
      </c>
      <c r="D73" s="173">
        <f>基金残高に係る経年分析!H56</f>
        <v>1705</v>
      </c>
    </row>
    <row r="74" spans="1:16" x14ac:dyDescent="0.2">
      <c r="A74" s="172" t="s">
        <v>75</v>
      </c>
      <c r="B74" s="173">
        <f>基金残高に係る経年分析!F57</f>
        <v>6104</v>
      </c>
      <c r="C74" s="173">
        <f>基金残高に係る経年分析!G57</f>
        <v>6179</v>
      </c>
      <c r="D74" s="173">
        <f>基金残高に係る経年分析!H57</f>
        <v>5736</v>
      </c>
    </row>
  </sheetData>
  <sheetProtection algorithmName="SHA-512" hashValue="rdigWnuLpp072QfvbTKskVK8uq53wO/yfzt3W/rOItptBEGKNl7HEY3JKp9ibBIYWru3nVfyiKFAIalnJir4LQ==" saltValue="VfV6b89GeYmTalPdx24k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櫻井 亜由美</cp:lastModifiedBy>
  <cp:lastPrinted>2025-03-18T07:41:19Z</cp:lastPrinted>
  <dcterms:created xsi:type="dcterms:W3CDTF">2025-02-19T02:51:40Z</dcterms:created>
  <dcterms:modified xsi:type="dcterms:W3CDTF">2025-03-19T08:21:53Z</dcterms:modified>
  <cp:category/>
</cp:coreProperties>
</file>