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digitalgojp-my.sharepoint.com/personal/t_hiruta_soumu_go_jp/Documents/デスクトップ/新しいフォルダー/"/>
    </mc:Choice>
  </mc:AlternateContent>
  <xr:revisionPtr revIDLastSave="3" documentId="11_1C8D7501147108651621A6A0E84FDD43FE5704FD" xr6:coauthVersionLast="47" xr6:coauthVersionMax="47" xr10:uidLastSave="{2396476A-18C2-46CF-A3E7-66CBE49657AB}"/>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12" l="1"/>
  <c r="AA34" i="12"/>
  <c r="AA33" i="12"/>
  <c r="AA31" i="12"/>
  <c r="AO39"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U39" i="10"/>
  <c r="C39" i="10"/>
  <c r="CO38" i="10"/>
  <c r="BE38" i="10"/>
  <c r="U38" i="10"/>
  <c r="C38" i="10"/>
  <c r="BE37" i="10"/>
  <c r="U37" i="10"/>
  <c r="C37" i="10"/>
  <c r="BE36" i="10"/>
  <c r="C36" i="10"/>
  <c r="BE35" i="10"/>
  <c r="C35" i="10"/>
  <c r="U34" i="10" s="1"/>
  <c r="BE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AM39"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<sst xmlns="http://schemas.openxmlformats.org/spreadsheetml/2006/main" count="1093" uniqueCount="570">
  <si>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</si>
  <si>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</si>
  <si>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</si>
  <si>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</si>
  <si>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</si>
  <si>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</si>
  <si>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</si>
  <si>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</si>
  <si>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</si>
  <si>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</si>
  <si>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</si>
  <si>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</si>
  <si>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</si>
  <si>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</si>
  <si>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</si>
  <si>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</si>
  <si>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</si>
  <si>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</si>
  <si>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</si>
  <si>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</si>
  <si>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</si>
  <si>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</si>
  <si>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</si>
  <si>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</si>
  <si>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</si>
  <si>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</si>
  <si>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</si>
  <si>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</si>
  <si>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</si>
  <si>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</si>
  <si>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</si>
  <si>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</si>
  <si>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</si>
  <si>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</si>
  <si>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</si>
  <si>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</si>
  <si>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</si>
  <si>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</si>
  <si>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</si>
  <si>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</si>
  <si>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</si>
  <si>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</si>
  <si>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</si>
  <si>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</si>
  <si>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</si>
  <si>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</si>
  <si>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</si>
  <si>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</si>
  <si>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</si>
  <si>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</si>
  <si>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</si>
  <si>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</si>
  <si>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</si>
  <si>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</si>
  <si>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</si>
  <si>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</si>
  <si>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</si>
  <si>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</si>
  <si>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</si>
  <si>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</si>
  <si>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</si>
  <si>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</si>
  <si>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</si>
  <si>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</si>
  <si>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</si>
  <si>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</si>
  <si>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</si>
  <si>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</si>
  <si>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</si>
  <si>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</si>
  <si>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</si>
  <si>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</si>
  <si>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</si>
  <si>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</si>
  <si>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</si>
  <si>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</si>
  <si>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</si>
  <si>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</si>
  <si>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</si>
  <si>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</si>
  <si>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</si>
  <si>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</si>
  <si>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</si>
  <si>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</si>
  <si>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</si>
  <si>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</si>
  <si>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</si>
  <si>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</si>
  <si>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</si>
  <si>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</si>
  <si>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</si>
  <si>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</si>
  <si>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</si>
  <si>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</si>
  <si>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御殿場市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</si>
  <si>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</si>
  <si>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</si>
  <si>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</si>
  <si>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</si>
  <si>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</si>
  <si>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</si>
  <si>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</si>
  <si>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</si>
  <si>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</si>
  <si>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</si>
  <si>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</si>
  <si>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</si>
  <si>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</si>
  <si>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</si>
  <si>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</si>
  <si>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</si>
  <si>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</si>
  <si>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</si>
  <si>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</si>
  <si>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</si>
  <si>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</si>
  <si>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</si>
  <si>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</si>
  <si>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</si>
  <si>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</si>
  <si>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</si>
  <si>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</si>
  <si>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</si>
  <si>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</si>
  <si>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</si>
  <si>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</si>
  <si>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</si>
  <si>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</si>
  <si>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</si>
  <si>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</si>
  <si>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</si>
  <si>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</si>
  <si>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</si>
  <si>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</si>
  <si>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</si>
  <si>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</si>
  <si>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</si>
  <si>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</si>
  <si>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</si>
  <si>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</si>
  <si>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</si>
  <si>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</si>
  <si>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</si>
  <si>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</si>
  <si>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</si>
  <si>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</si>
  <si>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</si>
  <si>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</si>
  <si>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</si>
  <si>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</si>
  <si>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</si>
  <si>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</si>
  <si>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</si>
  <si>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</si>
  <si>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</si>
  <si>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</si>
  <si>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</si>
  <si>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</si>
  <si>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</si>
  <si>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</si>
  <si>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</si>
  <si>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</si>
  <si>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</si>
  <si>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</si>
  <si>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</si>
  <si>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</si>
  <si>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</si>
  <si>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</si>
  <si>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</si>
  <si>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</si>
  <si>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</si>
  <si>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</si>
  <si>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</si>
  <si>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</si>
  <si>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</si>
  <si>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</si>
  <si>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</si>
  <si>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</si>
  <si>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</si>
  <si>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</si>
  <si>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</si>
  <si>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</si>
  <si>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</si>
  <si>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</si>
  <si>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</si>
  <si>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</si>
  <si>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</si>
  <si>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</si>
  <si>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</si>
  <si>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</si>
  <si>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</si>
  <si>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</si>
  <si>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</si>
  <si>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</si>
  <si>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</si>
  <si>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</si>
  <si>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</si>
  <si>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</si>
  <si>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</si>
  <si>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</si>
  <si>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</si>
  <si>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</si>
  <si>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</si>
  <si>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静岡県御殿場市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</si>
  <si>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</si>
  <si>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</si>
  <si>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</si>
  <si>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</si>
  <si>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</si>
  <si>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</si>
  <si>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</si>
  <si>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</si>
  <si>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</si>
  <si>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</si>
  <si>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</si>
  <si>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</si>
  <si>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</si>
  <si>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</si>
  <si>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</si>
  <si>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</si>
  <si>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</si>
  <si>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</si>
  <si>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</si>
  <si>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</si>
  <si>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</si>
  <si>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</si>
  <si>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</si>
  <si>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</si>
  <si>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</si>
  <si>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</si>
  <si>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</si>
  <si>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</si>
  <si>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</si>
  <si>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</si>
  <si>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</si>
  <si>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</si>
  <si>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</si>
  <si>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</si>
  <si>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</si>
  <si>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</si>
  <si>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</si>
  <si>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</si>
  <si>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</si>
  <si>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</si>
  <si>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</si>
  <si>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</si>
  <si>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</si>
  <si>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</si>
  <si>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</si>
  <si>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</si>
  <si>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</si>
  <si>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</si>
  <si>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</si>
  <si>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</si>
  <si>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</si>
  <si>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</si>
  <si>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</si>
  <si>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</si>
  <si>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</si>
  <si>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</si>
  <si>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</si>
  <si>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</si>
  <si>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</si>
  <si>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</si>
  <si>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</si>
  <si>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</si>
  <si>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</si>
  <si>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</si>
  <si>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</si>
  <si>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</si>
  <si>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</si>
  <si>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</si>
  <si>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</si>
  <si>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</si>
  <si>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</si>
  <si>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</si>
  <si>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</si>
  <si>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</si>
  <si>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</si>
  <si>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</si>
  <si>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</si>
  <si>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</si>
  <si>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</si>
  <si>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</si>
  <si>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</si>
  <si>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</si>
  <si>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</si>
  <si>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</si>
  <si>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</si>
  <si>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</si>
  <si>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</si>
  <si>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</si>
  <si>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</si>
  <si>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</si>
  <si>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</si>
  <si>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</si>
  <si>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</si>
  <si>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</si>
  <si>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</si>
  <si>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</si>
  <si>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</si>
  <si>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</si>
  <si>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</si>
  <si>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</si>
  <si>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</si>
  <si>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</si>
  <si>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</si>
  <si>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</si>
  <si>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</si>
  <si>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</si>
  <si>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</si>
  <si>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</si>
  <si>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</si>
  <si>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</si>
  <si>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</si>
  <si>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</si>
  <si>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</si>
  <si>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</si>
  <si>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</si>
  <si>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</si>
  <si>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</si>
  <si>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</si>
  <si>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</si>
  <si>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</si>
  <si>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</si>
  <si>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</si>
  <si>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</si>
  <si>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</si>
  <si>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</si>
  <si>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</si>
  <si>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</si>
  <si>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</si>
  <si>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</si>
  <si>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</si>
  <si>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</si>
  <si>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</si>
  <si>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</si>
  <si>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</si>
  <si>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</si>
  <si>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</si>
  <si>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</si>
  <si>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</si>
  <si>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</si>
  <si>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</si>
  <si>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</si>
  <si>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</si>
  <si>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</si>
  <si>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</si>
  <si>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</si>
  <si>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</si>
  <si>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</si>
  <si>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</si>
  <si>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</si>
  <si>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</si>
  <si>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静岡県御殿場市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</si>
  <si>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</si>
  <si>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</si>
  <si>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</si>
  <si>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</si>
  <si>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</si>
  <si>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</si>
  <si>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</si>
  <si>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</si>
  <si>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</si>
  <si>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</si>
  <si>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</si>
  <si>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</si>
  <si>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</si>
  <si>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</si>
  <si>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</si>
  <si>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</si>
  <si>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</si>
  <si>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</si>
  <si>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</si>
  <si>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</si>
  <si>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救急医療センター特別会計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</si>
  <si>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</si>
  <si>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</si>
  <si>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</si>
  <si>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</si>
  <si>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</si>
  <si>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</si>
  <si>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</si>
  <si>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</si>
  <si>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</si>
  <si>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</si>
  <si>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</si>
  <si>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</si>
  <si>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</si>
  <si>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</si>
  <si>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</si>
  <si>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</si>
  <si>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</si>
  <si>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</si>
  <si>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工業用水道事業会計</t>
    <phoneticPr fontId="5"/>
  </si>
  <si>
    <t>簡易水道事業会計</t>
    <phoneticPr fontId="5"/>
  </si>
  <si>
    <t>公共下水道事業会計</t>
    <phoneticPr fontId="5"/>
  </si>
  <si>
    <t>農業集落排水事業会計</t>
    <phoneticPr fontId="5"/>
  </si>
  <si>
    <t>公設浄化槽事業会計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</si>
  <si>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</si>
  <si>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</si>
  <si>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</si>
  <si>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</si>
  <si>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</si>
  <si>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</si>
  <si>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</si>
  <si>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</si>
  <si>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</si>
  <si>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</si>
  <si>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</si>
  <si>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</si>
  <si>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</si>
  <si>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</si>
  <si>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</si>
  <si>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</si>
  <si>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</si>
  <si>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</si>
  <si>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</si>
  <si>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</si>
  <si>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</si>
  <si>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</si>
  <si>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</si>
  <si>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</si>
  <si>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</si>
  <si>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</si>
  <si>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</si>
  <si>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</si>
  <si>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</si>
  <si>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</si>
  <si>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</si>
  <si>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</si>
  <si>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</si>
  <si>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</si>
  <si>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</si>
  <si>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</si>
  <si>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</si>
  <si>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</si>
  <si>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</si>
  <si>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</si>
  <si>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</si>
  <si>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</si>
  <si>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</si>
  <si>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</si>
  <si>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</si>
  <si>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</si>
  <si>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</si>
  <si>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</si>
  <si>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</si>
  <si>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</si>
  <si>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</si>
  <si>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</si>
  <si>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</si>
  <si>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</si>
  <si>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</si>
  <si>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</si>
  <si>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</si>
  <si>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</si>
  <si>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</si>
  <si>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</si>
  <si>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</si>
  <si>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</si>
  <si>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</si>
  <si>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</si>
  <si>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</si>
  <si>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</si>
  <si>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</si>
  <si>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</si>
  <si>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</si>
  <si>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</si>
  <si>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</si>
  <si>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</si>
  <si>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</si>
  <si>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</si>
  <si>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</si>
  <si>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</si>
  <si>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</si>
  <si>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</si>
  <si>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</si>
  <si>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</si>
  <si>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</si>
  <si>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</si>
  <si>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</si>
  <si>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</si>
  <si>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</si>
  <si>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</si>
  <si>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</si>
  <si>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</si>
  <si>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</si>
  <si>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</si>
  <si>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</si>
  <si>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</si>
  <si>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</si>
  <si>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</si>
  <si>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</si>
  <si>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</si>
  <si>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</si>
  <si>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</si>
  <si>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</si>
  <si>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</si>
  <si>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</si>
  <si>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</si>
  <si>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</si>
  <si>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</si>
  <si>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</si>
  <si>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</si>
  <si>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</si>
  <si>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</si>
  <si>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</si>
  <si>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</si>
  <si>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</si>
  <si>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</si>
  <si>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</si>
  <si>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</si>
  <si>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</si>
  <si>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</si>
  <si>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</si>
  <si>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</si>
  <si>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</si>
  <si>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</si>
  <si>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</si>
  <si>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</si>
  <si>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</si>
  <si>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</si>
  <si>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</si>
  <si>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</si>
  <si>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</si>
  <si>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</si>
  <si>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</si>
  <si>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</si>
  <si>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</si>
  <si>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</si>
  <si>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</si>
  <si>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</si>
  <si>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</si>
  <si>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4.58</t>
  </si>
  <si>
    <t>上水道事業会計</t>
  </si>
  <si>
    <t>一般会計</t>
  </si>
  <si>
    <t>工業用水道事業会計</t>
  </si>
  <si>
    <t>介護保険特別会計</t>
  </si>
  <si>
    <t>国民健康保険特別会計</t>
  </si>
  <si>
    <t>公共下水道事業会計</t>
  </si>
  <si>
    <t>後期高齢者医療特別会計</t>
  </si>
  <si>
    <t>救急医療センター特別会計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</si>
  <si>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</si>
  <si>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</si>
  <si>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</si>
  <si>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</si>
  <si>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</si>
  <si>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</si>
  <si>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</si>
  <si>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</si>
  <si>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</si>
  <si>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御殿場市・小山町広域行政組合</t>
  </si>
  <si>
    <t>駿東地区交通災害共済組合</t>
  </si>
  <si>
    <t>静岡県芦湖水利組合</t>
  </si>
  <si>
    <t>静岡県後期高齢者医療広域連合</t>
  </si>
  <si>
    <t>静岡県後期高齢者医療広域連合（事業会計分）</t>
  </si>
  <si>
    <t>静岡地方税滞納整理機構</t>
  </si>
  <si>
    <t>-</t>
    <phoneticPr fontId="2"/>
  </si>
  <si>
    <t>○</t>
    <phoneticPr fontId="10"/>
  </si>
  <si>
    <t>御殿場市小山町土地開発公社</t>
  </si>
  <si>
    <t>御殿場総合サービス</t>
  </si>
  <si>
    <t>御殿場まちづくり</t>
  </si>
  <si>
    <t>駿東勤労者福祉サービスセンター</t>
  </si>
  <si>
    <t>=</t>
    <phoneticPr fontId="10"/>
  </si>
  <si>
    <t>地域振興推進基金</t>
    <rPh sb="0" eb="8">
      <t>チイキシンコウスイシンキキン</t>
    </rPh>
    <phoneticPr fontId="5"/>
  </si>
  <si>
    <t>ふるさと応援基金</t>
    <rPh sb="4" eb="8">
      <t>オウエンキキン</t>
    </rPh>
    <phoneticPr fontId="10"/>
  </si>
  <si>
    <t>公共施設等整備基金</t>
    <phoneticPr fontId="10"/>
  </si>
  <si>
    <t>図書館整備事業基金</t>
    <phoneticPr fontId="2"/>
  </si>
  <si>
    <t>特定防衛施設周辺整備調整交付金事業基金（子ども医療）</t>
    <rPh sb="0" eb="15">
      <t>トクテイボウエイシセツシュウヘンセイビチョウセイコウフキン</t>
    </rPh>
    <rPh sb="15" eb="19">
      <t>ジギョウキキン</t>
    </rPh>
    <rPh sb="20" eb="21">
      <t>コ</t>
    </rPh>
    <rPh sb="23" eb="25">
      <t>イリョウ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</si>
</sst>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E3F-477F-B946-CBC6F89CA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80713</c:v>
                </c:pt>
                <c:pt idx="1">
                  <c:v>68425</c:v>
                </c:pt>
                <c:pt idx="2">
                  <c:v>48916</c:v>
                </c:pt>
                <c:pt idx="3">
                  <c:v>64010</c:v>
                </c:pt>
                <c:pt idx="4">
                  <c:v>80838</c:v>
                </c:pt>
              </c:numCache>
            </c:numRef>
          </c:val>
          <c:smooth val="0"/>
          <c:extLst>
            <c:ext xmlns:c16="http://schemas.microsoft.com/office/drawing/2014/chart" uri="{C3380CC4-5D6E-409C-BE32-E72D297353CC}">
              <c16:uniqueId val="{00000001-AE3F-477F-B946-CBC6F89CA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10.94</c:v>
                </c:pt>
                <c:pt idx="1">
                  <c:v>9.23</c:v>
                </c:pt>
                <c:pt idx="2">
                  <c:v>11.59</c:v>
                </c:pt>
                <c:pt idx="3">
                  <c:v>15.65</c:v>
                </c:pt>
                <c:pt idx="4">
                  <c:v>9.6300000000000008</c:v>
                </c:pt>
              </c:numCache>
            </c:numRef>
          </c:val>
          <c:extLst>
            <c:ext xmlns:c16="http://schemas.microsoft.com/office/drawing/2014/chart" uri="{C3380CC4-5D6E-409C-BE32-E72D297353CC}">
              <c16:uniqueId val="{00000000-8510-472E-AE2A-2B38D0D4E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12.08</c:v>
                </c:pt>
                <c:pt idx="1">
                  <c:v>13.24</c:v>
                </c:pt>
                <c:pt idx="2">
                  <c:v>14.46</c:v>
                </c:pt>
                <c:pt idx="3">
                  <c:v>18.32</c:v>
                </c:pt>
                <c:pt idx="4">
                  <c:v>17.8</c:v>
                </c:pt>
              </c:numCache>
            </c:numRef>
          </c:val>
          <c:extLst>
            <c:ext xmlns:c16="http://schemas.microsoft.com/office/drawing/2014/chart" uri="{C3380CC4-5D6E-409C-BE32-E72D297353CC}">
              <c16:uniqueId val="{00000001-8510-472E-AE2A-2B38D0D4E8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0.4</c:v>
                </c:pt>
                <c:pt idx="2">
                  <c:v>3.16</c:v>
                </c:pt>
                <c:pt idx="3">
                  <c:v>7.93</c:v>
                </c:pt>
                <c:pt idx="4">
                  <c:v>-4.58</c:v>
                </c:pt>
              </c:numCache>
            </c:numRef>
          </c:val>
          <c:smooth val="0"/>
          <c:extLst>
            <c:ext xmlns:c16="http://schemas.microsoft.com/office/drawing/2014/chart" uri="{C3380CC4-5D6E-409C-BE32-E72D297353CC}">
              <c16:uniqueId val="{00000002-8510-472E-AE2A-2B38D0D4E8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0.14000000000000001</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0-E45A-4ABB-9251-89E762D2C9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5A-4ABB-9251-89E762D2C9EF}"/>
            </c:ext>
          </c:extLst>
        </c:ser>
        <c:ser>
          <c:idx val="2"/>
          <c:order val="2"/>
          <c:tx>
            <c:strRef>
              <c:f>データシート!$A$29</c:f>
              <c:strCache>
                <c:ptCount val="1"/>
                <c:pt idx="0">
                  <c:v>救急医療センター特別会計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0.09</c:v>
                </c:pt>
                <c:pt idx="4">
                  <c:v>#N/A</c:v>
                </c:pt>
                <c:pt idx="5">
                  <c:v>0.16</c:v>
                </c:pt>
                <c:pt idx="6">
                  <c:v>#N/A</c:v>
                </c:pt>
                <c:pt idx="7">
                  <c:v>0.06</c:v>
                </c:pt>
                <c:pt idx="8">
                  <c:v>#N/A</c:v>
                </c:pt>
                <c:pt idx="9">
                  <c:v>0.11</c:v>
                </c:pt>
              </c:numCache>
            </c:numRef>
          </c:val>
          <c:extLst>
            <c:ext xmlns:c16="http://schemas.microsoft.com/office/drawing/2014/chart" uri="{C3380CC4-5D6E-409C-BE32-E72D297353CC}">
              <c16:uniqueId val="{00000002-E45A-4ABB-9251-89E762D2C9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0.02</c:v>
                </c:pt>
                <c:pt idx="6">
                  <c:v>#N/A</c:v>
                </c:pt>
                <c:pt idx="7">
                  <c:v>0.01</c:v>
                </c:pt>
                <c:pt idx="8">
                  <c:v>#N/A</c:v>
                </c:pt>
                <c:pt idx="9">
                  <c:v>0.31</c:v>
                </c:pt>
              </c:numCache>
            </c:numRef>
          </c:val>
          <c:extLst>
            <c:ext xmlns:c16="http://schemas.microsoft.com/office/drawing/2014/chart" uri="{C3380CC4-5D6E-409C-BE32-E72D297353CC}">
              <c16:uniqueId val="{00000003-E45A-4ABB-9251-89E762D2C9EF}"/>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0.46</c:v>
                </c:pt>
                <c:pt idx="4">
                  <c:v>#N/A</c:v>
                </c:pt>
                <c:pt idx="5">
                  <c:v>0.64</c:v>
                </c:pt>
                <c:pt idx="6">
                  <c:v>#N/A</c:v>
                </c:pt>
                <c:pt idx="7">
                  <c:v>0.44</c:v>
                </c:pt>
                <c:pt idx="8">
                  <c:v>#N/A</c:v>
                </c:pt>
                <c:pt idx="9">
                  <c:v>0.55000000000000004</c:v>
                </c:pt>
              </c:numCache>
            </c:numRef>
          </c:val>
          <c:extLst>
            <c:ext xmlns:c16="http://schemas.microsoft.com/office/drawing/2014/chart" uri="{C3380CC4-5D6E-409C-BE32-E72D297353CC}">
              <c16:uniqueId val="{00000004-E45A-4ABB-9251-89E762D2C9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1.87</c:v>
                </c:pt>
                <c:pt idx="2">
                  <c:v>#N/A</c:v>
                </c:pt>
                <c:pt idx="3">
                  <c:v>1.68</c:v>
                </c:pt>
                <c:pt idx="4">
                  <c:v>#N/A</c:v>
                </c:pt>
                <c:pt idx="5">
                  <c:v>1.83</c:v>
                </c:pt>
                <c:pt idx="6">
                  <c:v>#N/A</c:v>
                </c:pt>
                <c:pt idx="7">
                  <c:v>1.29</c:v>
                </c:pt>
                <c:pt idx="8">
                  <c:v>#N/A</c:v>
                </c:pt>
                <c:pt idx="9">
                  <c:v>1.68</c:v>
                </c:pt>
              </c:numCache>
            </c:numRef>
          </c:val>
          <c:extLst>
            <c:ext xmlns:c16="http://schemas.microsoft.com/office/drawing/2014/chart" uri="{C3380CC4-5D6E-409C-BE32-E72D297353CC}">
              <c16:uniqueId val="{00000005-E45A-4ABB-9251-89E762D2C9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1.74</c:v>
                </c:pt>
                <c:pt idx="2">
                  <c:v>#N/A</c:v>
                </c:pt>
                <c:pt idx="3">
                  <c:v>1.76</c:v>
                </c:pt>
                <c:pt idx="4">
                  <c:v>#N/A</c:v>
                </c:pt>
                <c:pt idx="5">
                  <c:v>2.2999999999999998</c:v>
                </c:pt>
                <c:pt idx="6">
                  <c:v>#N/A</c:v>
                </c:pt>
                <c:pt idx="7">
                  <c:v>2.5299999999999998</c:v>
                </c:pt>
                <c:pt idx="8">
                  <c:v>#N/A</c:v>
                </c:pt>
                <c:pt idx="9">
                  <c:v>2.12</c:v>
                </c:pt>
              </c:numCache>
            </c:numRef>
          </c:val>
          <c:extLst>
            <c:ext xmlns:c16="http://schemas.microsoft.com/office/drawing/2014/chart" uri="{C3380CC4-5D6E-409C-BE32-E72D297353CC}">
              <c16:uniqueId val="{00000006-E45A-4ABB-9251-89E762D2C9E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c:v>
                </c:pt>
                <c:pt idx="2">
                  <c:v>#N/A</c:v>
                </c:pt>
                <c:pt idx="3">
                  <c:v>2.5299999999999998</c:v>
                </c:pt>
                <c:pt idx="4">
                  <c:v>#N/A</c:v>
                </c:pt>
                <c:pt idx="5">
                  <c:v>2.61</c:v>
                </c:pt>
                <c:pt idx="6">
                  <c:v>#N/A</c:v>
                </c:pt>
                <c:pt idx="7">
                  <c:v>2.67</c:v>
                </c:pt>
                <c:pt idx="8">
                  <c:v>#N/A</c:v>
                </c:pt>
                <c:pt idx="9">
                  <c:v>2.62</c:v>
                </c:pt>
              </c:numCache>
            </c:numRef>
          </c:val>
          <c:extLst>
            <c:ext xmlns:c16="http://schemas.microsoft.com/office/drawing/2014/chart" uri="{C3380CC4-5D6E-409C-BE32-E72D297353CC}">
              <c16:uniqueId val="{00000007-E45A-4ABB-9251-89E762D2C9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10.81</c:v>
                </c:pt>
                <c:pt idx="2">
                  <c:v>#N/A</c:v>
                </c:pt>
                <c:pt idx="3">
                  <c:v>9.1300000000000008</c:v>
                </c:pt>
                <c:pt idx="4">
                  <c:v>#N/A</c:v>
                </c:pt>
                <c:pt idx="5">
                  <c:v>11.42</c:v>
                </c:pt>
                <c:pt idx="6">
                  <c:v>#N/A</c:v>
                </c:pt>
                <c:pt idx="7">
                  <c:v>15.58</c:v>
                </c:pt>
                <c:pt idx="8">
                  <c:v>#N/A</c:v>
                </c:pt>
                <c:pt idx="9">
                  <c:v>9.5</c:v>
                </c:pt>
              </c:numCache>
            </c:numRef>
          </c:val>
          <c:extLst>
            <c:ext xmlns:c16="http://schemas.microsoft.com/office/drawing/2014/chart" uri="{C3380CC4-5D6E-409C-BE32-E72D297353CC}">
              <c16:uniqueId val="{00000008-E45A-4ABB-9251-89E762D2C9E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23.17</c:v>
                </c:pt>
                <c:pt idx="2">
                  <c:v>#N/A</c:v>
                </c:pt>
                <c:pt idx="3">
                  <c:v>21.66</c:v>
                </c:pt>
                <c:pt idx="4">
                  <c:v>#N/A</c:v>
                </c:pt>
                <c:pt idx="5">
                  <c:v>23.92</c:v>
                </c:pt>
                <c:pt idx="6">
                  <c:v>#N/A</c:v>
                </c:pt>
                <c:pt idx="7">
                  <c:v>24.43</c:v>
                </c:pt>
                <c:pt idx="8">
                  <c:v>#N/A</c:v>
                </c:pt>
                <c:pt idx="9">
                  <c:v>23.15</c:v>
                </c:pt>
              </c:numCache>
            </c:numRef>
          </c:val>
          <c:extLst>
            <c:ext xmlns:c16="http://schemas.microsoft.com/office/drawing/2014/chart" uri="{C3380CC4-5D6E-409C-BE32-E72D297353CC}">
              <c16:uniqueId val="{00000009-E45A-4ABB-9251-89E762D2C9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1926</c:v>
                </c:pt>
                <c:pt idx="5">
                  <c:v>1893</c:v>
                </c:pt>
                <c:pt idx="8">
                  <c:v>1871</c:v>
                </c:pt>
                <c:pt idx="11">
                  <c:v>1834</c:v>
                </c:pt>
                <c:pt idx="14">
                  <c:v>1739</c:v>
                </c:pt>
              </c:numCache>
            </c:numRef>
          </c:val>
          <c:extLst>
            <c:ext xmlns:c16="http://schemas.microsoft.com/office/drawing/2014/chart" uri="{C3380CC4-5D6E-409C-BE32-E72D297353CC}">
              <c16:uniqueId val="{00000000-6E8A-46DF-B0E8-22CC9A71A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8A-46DF-B0E8-22CC9A71A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69</c:v>
                </c:pt>
                <c:pt idx="6">
                  <c:v>69</c:v>
                </c:pt>
                <c:pt idx="9">
                  <c:v>69</c:v>
                </c:pt>
                <c:pt idx="12">
                  <c:v>69</c:v>
                </c:pt>
              </c:numCache>
            </c:numRef>
          </c:val>
          <c:extLst>
            <c:ext xmlns:c16="http://schemas.microsoft.com/office/drawing/2014/chart" uri="{C3380CC4-5D6E-409C-BE32-E72D297353CC}">
              <c16:uniqueId val="{00000002-6E8A-46DF-B0E8-22CC9A71A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108</c:v>
                </c:pt>
                <c:pt idx="3">
                  <c:v>196</c:v>
                </c:pt>
                <c:pt idx="6">
                  <c:v>168</c:v>
                </c:pt>
                <c:pt idx="9">
                  <c:v>162</c:v>
                </c:pt>
                <c:pt idx="12">
                  <c:v>206</c:v>
                </c:pt>
              </c:numCache>
            </c:numRef>
          </c:val>
          <c:extLst>
            <c:ext xmlns:c16="http://schemas.microsoft.com/office/drawing/2014/chart" uri="{C3380CC4-5D6E-409C-BE32-E72D297353CC}">
              <c16:uniqueId val="{00000003-6E8A-46DF-B0E8-22CC9A71A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490</c:v>
                </c:pt>
                <c:pt idx="3">
                  <c:v>496</c:v>
                </c:pt>
                <c:pt idx="6">
                  <c:v>489</c:v>
                </c:pt>
                <c:pt idx="9">
                  <c:v>500</c:v>
                </c:pt>
                <c:pt idx="12">
                  <c:v>504</c:v>
                </c:pt>
              </c:numCache>
            </c:numRef>
          </c:val>
          <c:extLst>
            <c:ext xmlns:c16="http://schemas.microsoft.com/office/drawing/2014/chart" uri="{C3380CC4-5D6E-409C-BE32-E72D297353CC}">
              <c16:uniqueId val="{00000004-6E8A-46DF-B0E8-22CC9A71A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8A-46DF-B0E8-22CC9A71A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8A-46DF-B0E8-22CC9A71A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2894</c:v>
                </c:pt>
                <c:pt idx="3">
                  <c:v>2915</c:v>
                </c:pt>
                <c:pt idx="6">
                  <c:v>2940</c:v>
                </c:pt>
                <c:pt idx="9">
                  <c:v>2982</c:v>
                </c:pt>
                <c:pt idx="12">
                  <c:v>2859</c:v>
                </c:pt>
              </c:numCache>
            </c:numRef>
          </c:val>
          <c:extLst>
            <c:ext xmlns:c16="http://schemas.microsoft.com/office/drawing/2014/chart" uri="{C3380CC4-5D6E-409C-BE32-E72D297353CC}">
              <c16:uniqueId val="{00000007-6E8A-46DF-B0E8-22CC9A71A8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1635</c:v>
                </c:pt>
                <c:pt idx="2">
                  <c:v>#N/A</c:v>
                </c:pt>
                <c:pt idx="3">
                  <c:v>#N/A</c:v>
                </c:pt>
                <c:pt idx="4">
                  <c:v>1783</c:v>
                </c:pt>
                <c:pt idx="5">
                  <c:v>#N/A</c:v>
                </c:pt>
                <c:pt idx="6">
                  <c:v>#N/A</c:v>
                </c:pt>
                <c:pt idx="7">
                  <c:v>1795</c:v>
                </c:pt>
                <c:pt idx="8">
                  <c:v>#N/A</c:v>
                </c:pt>
                <c:pt idx="9">
                  <c:v>#N/A</c:v>
                </c:pt>
                <c:pt idx="10">
                  <c:v>1879</c:v>
                </c:pt>
                <c:pt idx="11">
                  <c:v>#N/A</c:v>
                </c:pt>
                <c:pt idx="12">
                  <c:v>#N/A</c:v>
                </c:pt>
                <c:pt idx="13">
                  <c:v>1899</c:v>
                </c:pt>
                <c:pt idx="14">
                  <c:v>#N/A</c:v>
                </c:pt>
              </c:numCache>
            </c:numRef>
          </c:val>
          <c:smooth val="0"/>
          <c:extLst>
            <c:ext xmlns:c16="http://schemas.microsoft.com/office/drawing/2014/chart" uri="{C3380CC4-5D6E-409C-BE32-E72D297353CC}">
              <c16:uniqueId val="{00000008-6E8A-46DF-B0E8-22CC9A71A8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15672</c:v>
                </c:pt>
                <c:pt idx="5">
                  <c:v>14935</c:v>
                </c:pt>
                <c:pt idx="8">
                  <c:v>14197</c:v>
                </c:pt>
                <c:pt idx="11">
                  <c:v>13121</c:v>
                </c:pt>
                <c:pt idx="14">
                  <c:v>12232</c:v>
                </c:pt>
              </c:numCache>
            </c:numRef>
          </c:val>
          <c:extLst>
            <c:ext xmlns:c16="http://schemas.microsoft.com/office/drawing/2014/chart" uri="{C3380CC4-5D6E-409C-BE32-E72D297353CC}">
              <c16:uniqueId val="{00000000-C504-41D1-BB3D-F271A24E3F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5317</c:v>
                </c:pt>
                <c:pt idx="5">
                  <c:v>5613</c:v>
                </c:pt>
                <c:pt idx="8">
                  <c:v>5893</c:v>
                </c:pt>
                <c:pt idx="11">
                  <c:v>6031</c:v>
                </c:pt>
                <c:pt idx="14">
                  <c:v>4987</c:v>
                </c:pt>
              </c:numCache>
            </c:numRef>
          </c:val>
          <c:extLst>
            <c:ext xmlns:c16="http://schemas.microsoft.com/office/drawing/2014/chart" uri="{C3380CC4-5D6E-409C-BE32-E72D297353CC}">
              <c16:uniqueId val="{00000001-C504-41D1-BB3D-F271A24E3F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7457</c:v>
                </c:pt>
                <c:pt idx="5">
                  <c:v>9599</c:v>
                </c:pt>
                <c:pt idx="8">
                  <c:v>11346</c:v>
                </c:pt>
                <c:pt idx="11">
                  <c:v>13103</c:v>
                </c:pt>
                <c:pt idx="14">
                  <c:v>13231</c:v>
                </c:pt>
              </c:numCache>
            </c:numRef>
          </c:val>
          <c:extLst>
            <c:ext xmlns:c16="http://schemas.microsoft.com/office/drawing/2014/chart" uri="{C3380CC4-5D6E-409C-BE32-E72D297353CC}">
              <c16:uniqueId val="{00000002-C504-41D1-BB3D-F271A24E3F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4-41D1-BB3D-F271A24E3F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4-41D1-BB3D-F271A24E3F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623</c:v>
                </c:pt>
                <c:pt idx="12">
                  <c:v>0</c:v>
                </c:pt>
              </c:numCache>
            </c:numRef>
          </c:val>
          <c:extLst>
            <c:ext xmlns:c16="http://schemas.microsoft.com/office/drawing/2014/chart" uri="{C3380CC4-5D6E-409C-BE32-E72D297353CC}">
              <c16:uniqueId val="{00000005-C504-41D1-BB3D-F271A24E3F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4026</c:v>
                </c:pt>
                <c:pt idx="3">
                  <c:v>4160</c:v>
                </c:pt>
                <c:pt idx="6">
                  <c:v>4158</c:v>
                </c:pt>
                <c:pt idx="9">
                  <c:v>4314</c:v>
                </c:pt>
                <c:pt idx="12">
                  <c:v>4487</c:v>
                </c:pt>
              </c:numCache>
            </c:numRef>
          </c:val>
          <c:extLst>
            <c:ext xmlns:c16="http://schemas.microsoft.com/office/drawing/2014/chart" uri="{C3380CC4-5D6E-409C-BE32-E72D297353CC}">
              <c16:uniqueId val="{00000006-C504-41D1-BB3D-F271A24E3F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1559</c:v>
                </c:pt>
                <c:pt idx="3">
                  <c:v>1377</c:v>
                </c:pt>
                <c:pt idx="6">
                  <c:v>1325</c:v>
                </c:pt>
                <c:pt idx="9">
                  <c:v>1214</c:v>
                </c:pt>
                <c:pt idx="12">
                  <c:v>1139</c:v>
                </c:pt>
              </c:numCache>
            </c:numRef>
          </c:val>
          <c:extLst>
            <c:ext xmlns:c16="http://schemas.microsoft.com/office/drawing/2014/chart" uri="{C3380CC4-5D6E-409C-BE32-E72D297353CC}">
              <c16:uniqueId val="{00000007-C504-41D1-BB3D-F271A24E3F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6880</c:v>
                </c:pt>
                <c:pt idx="3">
                  <c:v>6791</c:v>
                </c:pt>
                <c:pt idx="6">
                  <c:v>6493</c:v>
                </c:pt>
                <c:pt idx="9">
                  <c:v>6373</c:v>
                </c:pt>
                <c:pt idx="12">
                  <c:v>5011</c:v>
                </c:pt>
              </c:numCache>
            </c:numRef>
          </c:val>
          <c:extLst>
            <c:ext xmlns:c16="http://schemas.microsoft.com/office/drawing/2014/chart" uri="{C3380CC4-5D6E-409C-BE32-E72D297353CC}">
              <c16:uniqueId val="{00000008-C504-41D1-BB3D-F271A24E3F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1332</c:v>
                </c:pt>
                <c:pt idx="3">
                  <c:v>1123</c:v>
                </c:pt>
                <c:pt idx="6">
                  <c:v>1510</c:v>
                </c:pt>
                <c:pt idx="9">
                  <c:v>1212</c:v>
                </c:pt>
                <c:pt idx="12">
                  <c:v>1236</c:v>
                </c:pt>
              </c:numCache>
            </c:numRef>
          </c:val>
          <c:extLst>
            <c:ext xmlns:c16="http://schemas.microsoft.com/office/drawing/2014/chart" uri="{C3380CC4-5D6E-409C-BE32-E72D297353CC}">
              <c16:uniqueId val="{00000009-C504-41D1-BB3D-F271A24E3F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25441</c:v>
                </c:pt>
                <c:pt idx="3">
                  <c:v>24612</c:v>
                </c:pt>
                <c:pt idx="6">
                  <c:v>23186</c:v>
                </c:pt>
                <c:pt idx="9">
                  <c:v>21587</c:v>
                </c:pt>
                <c:pt idx="12">
                  <c:v>20630</c:v>
                </c:pt>
              </c:numCache>
            </c:numRef>
          </c:val>
          <c:extLst>
            <c:ext xmlns:c16="http://schemas.microsoft.com/office/drawing/2014/chart" uri="{C3380CC4-5D6E-409C-BE32-E72D297353CC}">
              <c16:uniqueId val="{0000000A-C504-41D1-BB3D-F271A24E3F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10792</c:v>
                </c:pt>
                <c:pt idx="2">
                  <c:v>#N/A</c:v>
                </c:pt>
                <c:pt idx="3">
                  <c:v>#N/A</c:v>
                </c:pt>
                <c:pt idx="4">
                  <c:v>7916</c:v>
                </c:pt>
                <c:pt idx="5">
                  <c:v>#N/A</c:v>
                </c:pt>
                <c:pt idx="6">
                  <c:v>#N/A</c:v>
                </c:pt>
                <c:pt idx="7">
                  <c:v>5236</c:v>
                </c:pt>
                <c:pt idx="8">
                  <c:v>#N/A</c:v>
                </c:pt>
                <c:pt idx="9">
                  <c:v>#N/A</c:v>
                </c:pt>
                <c:pt idx="10">
                  <c:v>3070</c:v>
                </c:pt>
                <c:pt idx="11">
                  <c:v>#N/A</c:v>
                </c:pt>
                <c:pt idx="12">
                  <c:v>#N/A</c:v>
                </c:pt>
                <c:pt idx="13">
                  <c:v>2053</c:v>
                </c:pt>
                <c:pt idx="14">
                  <c:v>#N/A</c:v>
                </c:pt>
              </c:numCache>
            </c:numRef>
          </c:val>
          <c:smooth val="0"/>
          <c:extLst>
            <c:ext xmlns:c16="http://schemas.microsoft.com/office/drawing/2014/chart" uri="{C3380CC4-5D6E-409C-BE32-E72D297353CC}">
              <c16:uniqueId val="{0000000B-C504-41D1-BB3D-F271A24E3F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2705</c:v>
                </c:pt>
                <c:pt idx="1">
                  <c:v>3428</c:v>
                </c:pt>
                <c:pt idx="2">
                  <c:v>3534</c:v>
                </c:pt>
              </c:numCache>
            </c:numRef>
          </c:val>
          <c:extLst>
            <c:ext xmlns:c16="http://schemas.microsoft.com/office/drawing/2014/chart" uri="{C3380CC4-5D6E-409C-BE32-E72D297353CC}">
              <c16:uniqueId val="{00000000-C06E-41EF-9820-AA45E011D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1780</c:v>
                </c:pt>
                <c:pt idx="1">
                  <c:v>2261</c:v>
                </c:pt>
                <c:pt idx="2">
                  <c:v>2061</c:v>
                </c:pt>
              </c:numCache>
            </c:numRef>
          </c:val>
          <c:extLst>
            <c:ext xmlns:c16="http://schemas.microsoft.com/office/drawing/2014/chart" uri="{C3380CC4-5D6E-409C-BE32-E72D297353CC}">
              <c16:uniqueId val="{00000001-C06E-41EF-9820-AA45E011D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4689</c:v>
                </c:pt>
                <c:pt idx="1">
                  <c:v>5137</c:v>
                </c:pt>
                <c:pt idx="2">
                  <c:v>5338</c:v>
                </c:pt>
              </c:numCache>
            </c:numRef>
          </c:val>
          <c:extLst>
            <c:ext xmlns:c16="http://schemas.microsoft.com/office/drawing/2014/chart" uri="{C3380CC4-5D6E-409C-BE32-E72D297353CC}">
              <c16:uniqueId val="{00000002-C06E-41EF-9820-AA45E011D1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84,240
81,609
194.90
44,636,357
42,387,447
1,911,922
19,859,413
20,629,999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令和５年度は前年度と同ポイントの１．０２となり、類似団体内平均値を上回っている。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普通交付税算定では、社会福祉費、臨時経済対策費等の需要額が増加したが、市町村民税の法人税割、地方消費税交付金等の収入額の増加額が上回ったため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単年度の財政力指数は０．０４５ポイント増の１．０５７となった。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歳入面では、税収等確保に努めるとともに、歳出面においては、財政力に見合った効率的な事業執行ができるよう事業の見直しを行っていく。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前年度と比較すると、３．１％の増となった。	</a:t>
          </a:r>
        </a:p>
        <a:p>
          <a:r>
            <a:rPr kumimoji="1" lang="ja-JP" altLang="en-US" sz="1300">
              <a:latin typeface="ＭＳ Ｐゴシック" panose="020B0600070205080204" pitchFamily="50" charset="-128"/>
              <a:ea typeface="ＭＳ Ｐゴシック" panose="020B0600070205080204" pitchFamily="50" charset="-128"/>
            </a:rPr>
            <a:t>　これは、収入面において地方税が減となり、歳出面において、人件費、扶助費への一般財源充当額が増となったことによるものである。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経常収支比率は低いものの、人件費、扶助費等の義務的経費は年々増加しており、今後もこの水準を維持することは難しい。行政改革への取組み等による義務的経費の削減や、事業の選択と集中による歳出削減を推進していくことが重要とな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66548</xdr:rowOff>
    </xdr:from>
    <xdr:to>
      <xdr:col>23</xdr:col>
      <xdr:colOff>133350</xdr:colOff>
      <xdr:row>60</xdr:row>
      <xdr:rowOff>44704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8209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8636</xdr:rowOff>
    </xdr:from>
    <xdr:to>
      <xdr:col>19</xdr:col>
      <xdr:colOff>133350</xdr:colOff>
      <xdr:row>59</xdr:row>
      <xdr:rowOff>66548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241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8636</xdr:rowOff>
    </xdr:from>
    <xdr:to>
      <xdr:col>15</xdr:col>
      <xdr:colOff>82550</xdr:colOff>
      <xdr:row>60</xdr:row>
      <xdr:rowOff>20574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241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71374</xdr:rowOff>
    </xdr:from>
    <xdr:to>
      <xdr:col>11</xdr:col>
      <xdr:colOff>31750</xdr:colOff>
      <xdr:row>60</xdr:row>
      <xdr:rowOff>20574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869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15748</xdr:rowOff>
    </xdr:from>
    <xdr:to>
      <xdr:col>19</xdr:col>
      <xdr:colOff>184150</xdr:colOff>
      <xdr:row>59</xdr:row>
      <xdr:rowOff>117348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127525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129286</xdr:rowOff>
    </xdr:from>
    <xdr:to>
      <xdr:col>15</xdr:col>
      <xdr:colOff>133350</xdr:colOff>
      <xdr:row>59</xdr:row>
      <xdr:rowOff>59436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69613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人口１人当たりの決算額としては、前年度と比べて増となり、引き続き類似団体平均値よりも高い数値となった。</a:t>
          </a:r>
        </a:p>
        <a:p>
          <a:r>
            <a:rPr kumimoji="1" lang="ja-JP" altLang="en-US" sz="1300">
              <a:latin typeface="ＭＳ Ｐゴシック" panose="020B0600070205080204" pitchFamily="50" charset="-128"/>
              <a:ea typeface="ＭＳ Ｐゴシック" panose="020B0600070205080204" pitchFamily="50" charset="-128"/>
            </a:rPr>
            <a:t>　人件費は、人事院勧告に伴う給料及び職員手当等の増に伴い３．５％のとなり、物件費については、プレミアム付きデジタル商品券事業やデジタル化推進事業の増などに伴い９．２％の増加となった。そのため、人口１人当たりの決算額の総額は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78991</xdr:rowOff>
    </xdr:from>
    <xdr:to>
      <xdr:col>23</xdr:col>
      <xdr:colOff>133350</xdr:colOff>
      <xdr:row>84</xdr:row>
      <xdr:rowOff>18123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9341"/>
          <a:ext cx="838200" cy="1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18442</xdr:rowOff>
    </xdr:from>
    <xdr:to>
      <xdr:col>19</xdr:col>
      <xdr:colOff>133350</xdr:colOff>
      <xdr:row>83</xdr:row>
      <xdr:rowOff>78991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8792"/>
          <a:ext cx="8890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134162</xdr:rowOff>
    </xdr:from>
    <xdr:to>
      <xdr:col>15</xdr:col>
      <xdr:colOff>82550</xdr:colOff>
      <xdr:row>83</xdr:row>
      <xdr:rowOff>18442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3062"/>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48830</xdr:rowOff>
    </xdr:from>
    <xdr:to>
      <xdr:col>11</xdr:col>
      <xdr:colOff>31750</xdr:colOff>
      <xdr:row>82</xdr:row>
      <xdr:rowOff>134162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7730"/>
          <a:ext cx="889000" cy="8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138773</xdr:rowOff>
    </xdr:from>
    <xdr:to>
      <xdr:col>23</xdr:col>
      <xdr:colOff>184150</xdr:colOff>
      <xdr:row>84</xdr:row>
      <xdr:rowOff>68923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110850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28191</xdr:rowOff>
    </xdr:from>
    <xdr:to>
      <xdr:col>19</xdr:col>
      <xdr:colOff>184150</xdr:colOff>
      <xdr:row>83</xdr:row>
      <xdr:rowOff>129791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114568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4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139092</xdr:rowOff>
    </xdr:from>
    <xdr:to>
      <xdr:col>15</xdr:col>
      <xdr:colOff>133350</xdr:colOff>
      <xdr:row>83</xdr:row>
      <xdr:rowOff>69242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54019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8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83362</xdr:rowOff>
    </xdr:from>
    <xdr:to>
      <xdr:col>11</xdr:col>
      <xdr:colOff>82550</xdr:colOff>
      <xdr:row>83</xdr:row>
      <xdr:rowOff>13512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169739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169480</xdr:rowOff>
    </xdr:from>
    <xdr:to>
      <xdr:col>7</xdr:col>
      <xdr:colOff>31750</xdr:colOff>
      <xdr:row>82</xdr:row>
      <xdr:rowOff>99630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84407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4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例年、人事院勧告に準拠した給与適正化に努めているが、新卒者以外の即戦力となる職員の採用を積極的に行っており、ラスパイレス指数の性質上、類似団体平均値より高い状態にある。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今後も、引き続き、人事院勧告及び地域の民間給与に準拠した給与適正化に努めていく。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082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39159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3289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159809</xdr:rowOff>
    </xdr:from>
    <xdr:to>
      <xdr:col>64</xdr:col>
      <xdr:colOff>152400</xdr:colOff>
      <xdr:row>90</xdr:row>
      <xdr:rowOff>89959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74736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特徴として、旧町村の地域振興及び財産区事務並びに住民に密接な窓口事務を行う支所（６支所）があること、東富士演習場に係る事務を行う専門部署があること、保育所及びこども園（９園）、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園）を公立で管理運営していること、農地や山林が多いこと等が挙げられる。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パスポート交付窓口業務等において民間委託を実施しているが、限られた経営資源の中で効率的な行政運営を行っていくためには、民間活力の活用の拡大等も視野に入れて検討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137478</xdr:rowOff>
    </xdr:from>
    <xdr:to>
      <xdr:col>81</xdr:col>
      <xdr:colOff>44450</xdr:colOff>
      <xdr:row>62</xdr:row>
      <xdr:rowOff>16298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9592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121391</xdr:rowOff>
    </xdr:from>
    <xdr:to>
      <xdr:col>77</xdr:col>
      <xdr:colOff>44450</xdr:colOff>
      <xdr:row>61</xdr:row>
      <xdr:rowOff>137478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7984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121391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375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105304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57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109025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86678</xdr:rowOff>
    </xdr:from>
    <xdr:to>
      <xdr:col>77</xdr:col>
      <xdr:colOff>95250</xdr:colOff>
      <xdr:row>62</xdr:row>
      <xdr:rowOff>16828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70591</xdr:rowOff>
    </xdr:from>
    <xdr:to>
      <xdr:col>73</xdr:col>
      <xdr:colOff>44450</xdr:colOff>
      <xdr:row>62</xdr:row>
      <xdr:rowOff>741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156968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140881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132838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標準税収入額等の増により、比率の分母が増加したことから、単年度は減となったが、３ヶ年平均は前年度と同ポイントとなった。</a:t>
          </a:r>
        </a:p>
        <a:p>
          <a:r>
            <a:rPr kumimoji="1" lang="ja-JP" altLang="en-US" sz="1300">
              <a:latin typeface="ＭＳ Ｐゴシック" panose="020B0600070205080204" pitchFamily="50" charset="-128"/>
              <a:ea typeface="ＭＳ Ｐゴシック" panose="020B0600070205080204" pitchFamily="50" charset="-128"/>
            </a:rPr>
            <a:t>　将来負担比率の分析欄でも挙げた本市の特徴と同じように、実質公債費比率も他団体に比べ高くなる傾向がある。</a:t>
          </a:r>
        </a:p>
        <a:p>
          <a:r>
            <a:rPr kumimoji="1" lang="ja-JP" altLang="en-US" sz="1300">
              <a:latin typeface="ＭＳ Ｐゴシック" panose="020B0600070205080204" pitchFamily="50" charset="-128"/>
              <a:ea typeface="ＭＳ Ｐゴシック" panose="020B0600070205080204" pitchFamily="50" charset="-128"/>
            </a:rPr>
            <a:t>　今後は、地方債償還額は大規模借入れの元金償還が始まることにより増加する一方、基準財政需要額算入額は増加が見込めず、市税収入の減少に伴う標準財政規模の減により、比率が増加することが予測さ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871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6773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7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前年度と比べ、比率は低下した。主な要因として、当該比率の算出に使用する地方債の現在高と公営企業債等繰入見込額の減が挙げられる。</a:t>
          </a:r>
        </a:p>
        <a:p>
          <a:pPr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依然として比率が高い状況にある。本市の特徴として、防衛関係補助金を財源とした事業が多いことや非合併団体であること等の理由により基準財政需要額に算入されない地方債の割合が高く、同程度の地方債元利償還金がある自治体と比べ、比率が高くなる傾向があることによる。	</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39310</xdr:rowOff>
    </xdr:from>
    <xdr:to>
      <xdr:col>81</xdr:col>
      <xdr:colOff>44450</xdr:colOff>
      <xdr:row>14</xdr:row>
      <xdr:rowOff>115147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3961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115147</xdr:rowOff>
    </xdr:from>
    <xdr:to>
      <xdr:col>77</xdr:col>
      <xdr:colOff>44450</xdr:colOff>
      <xdr:row>15</xdr:row>
      <xdr:rowOff>88477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154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16</xdr:row>
      <xdr:rowOff>84788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60227"/>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84788</xdr:rowOff>
    </xdr:from>
    <xdr:to>
      <xdr:col>68</xdr:col>
      <xdr:colOff>152400</xdr:colOff>
      <xdr:row>17</xdr:row>
      <xdr:rowOff>135104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27988"/>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159960</xdr:rowOff>
    </xdr:from>
    <xdr:to>
      <xdr:col>81</xdr:col>
      <xdr:colOff>95250</xdr:colOff>
      <xdr:row>14</xdr:row>
      <xdr:rowOff>90110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36787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64347</xdr:rowOff>
    </xdr:from>
    <xdr:to>
      <xdr:col>77</xdr:col>
      <xdr:colOff>95250</xdr:colOff>
      <xdr:row>14</xdr:row>
      <xdr:rowOff>165947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150724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5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33988</xdr:rowOff>
    </xdr:from>
    <xdr:to>
      <xdr:col>68</xdr:col>
      <xdr:colOff>203200</xdr:colOff>
      <xdr:row>16</xdr:row>
      <xdr:rowOff>135588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120365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84304</xdr:rowOff>
    </xdr:from>
    <xdr:to>
      <xdr:col>64</xdr:col>
      <xdr:colOff>152400</xdr:colOff>
      <xdr:row>18</xdr:row>
      <xdr:rowOff>14454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170681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84,240
81,609
194.90
44,636,357
42,387,447
1,911,922
19,859,413
20,629,999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人事院勧告に伴う給料及び職員手当等の増に伴い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市民サービスの拡充等により、業務量が増加傾向にある中、事務事業の効率化を図るとともに、国の動向等も視野に入れ、給与制度や職員定数の適正化を検討する。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36</xdr:row>
      <xdr:rowOff>51889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652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6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71483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71483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1089</xdr:rowOff>
    </xdr:from>
    <xdr:to>
      <xdr:col>24</xdr:col>
      <xdr:colOff>76200</xdr:colOff>
      <xdr:row>36</xdr:row>
      <xdr:rowOff>102689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144616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20683</xdr:rowOff>
    </xdr:from>
    <xdr:to>
      <xdr:col>11</xdr:col>
      <xdr:colOff>60325</xdr:colOff>
      <xdr:row>36</xdr:row>
      <xdr:rowOff>122283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107060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プレミアム付デジタル商品券事業やデジタル化推進事業などの増により、前年度より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経常的経費を抑制するため、民間委託等による事業の実施方法等の見直しや、必要に応じて廃止も検討することにより、経費削減に努めていく必要がある。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50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8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809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101854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364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施設型給付費や子ども医療助成費の増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類似団体平均値よりも低い数値となっているが、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今後も高齢化の進展により、扶助費の対象者が増加する見込みから、事業費は増加していくことが見込まれる。単独事業の見直しや適切な給付など、より適正な財政運営を図っていく必要がある。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3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93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157480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5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60960</xdr:rowOff>
    </xdr:from>
    <xdr:to>
      <xdr:col>24</xdr:col>
      <xdr:colOff>76200</xdr:colOff>
      <xdr:row>54</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77487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年度決算は介護保険特別会計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や後期高齢者医療会計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及び維持補修費が増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となったことにより、前年度から０．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維持補修費については、公共施設の老朽化の進行に伴い、今後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80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15422</xdr:rowOff>
    </xdr:from>
    <xdr:to>
      <xdr:col>73</xdr:col>
      <xdr:colOff>180975</xdr:colOff>
      <xdr:row>53</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0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15422</xdr:rowOff>
    </xdr:from>
    <xdr:to>
      <xdr:col>69</xdr:col>
      <xdr:colOff>92075</xdr:colOff>
      <xdr:row>53</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02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168728</xdr:rowOff>
    </xdr:from>
    <xdr:to>
      <xdr:col>82</xdr:col>
      <xdr:colOff>158750</xdr:colOff>
      <xdr:row>53</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77305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146957</xdr:rowOff>
    </xdr:from>
    <xdr:to>
      <xdr:col>74</xdr:col>
      <xdr:colOff>31750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136072</xdr:rowOff>
    </xdr:from>
    <xdr:to>
      <xdr:col>69</xdr:col>
      <xdr:colOff>142875</xdr:colOff>
      <xdr:row>53</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76399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8165</xdr:rowOff>
    </xdr:from>
    <xdr:to>
      <xdr:col>65</xdr:col>
      <xdr:colOff>53975</xdr:colOff>
      <xdr:row>53</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年度決算は、地域産業立地促進事業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や公的病院等運営費補助事業など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依然として類似団体平均値よりも高い水準で推移しており、今後は、既存の団体等への補助金・交付金の見直しや廃止を行うなど、経費を抑制していく必要がある。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16510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7045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142240</xdr:rowOff>
    </xdr:from>
    <xdr:to>
      <xdr:col>78</xdr:col>
      <xdr:colOff>69850</xdr:colOff>
      <xdr:row>41</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7000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40</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89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137160</xdr:rowOff>
    </xdr:from>
    <xdr:to>
      <xdr:col>82</xdr:col>
      <xdr:colOff>158750</xdr:colOff>
      <xdr:row>41</xdr:row>
      <xdr:rowOff>67310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109237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xdr:rowOff>
    </xdr:from>
    <xdr:to>
      <xdr:col>78</xdr:col>
      <xdr:colOff>120650</xdr:colOff>
      <xdr:row>41</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90187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91440</xdr:rowOff>
    </xdr:from>
    <xdr:to>
      <xdr:col>74</xdr:col>
      <xdr:colOff>31750</xdr:colOff>
      <xdr:row>41</xdr:row>
      <xdr:rowOff>21590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6367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臨時地方道整備事業債など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償還が完了した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、数年間は減少傾向となる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だが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大規模事業の元金償還が始まる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上昇していくこ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とが予測される。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今後の借入れに当たっては、世代間の公平性の確保という観点を考慮しながら、適正な借入れを行う必要がある。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人件費、扶助費が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公債費が減となったこと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により公債費以外は前年度から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物件費や補助費等をいかに縮減するかが課題となっており、経常的経費のみならず、義務的経費についても見直しによる歳出削減に取組む必要がある。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286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691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691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3556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24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78503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77457</xdr:rowOff>
    </xdr:from>
    <xdr:to>
      <xdr:col>29</xdr:col>
      <xdr:colOff>127000</xdr:colOff>
      <xdr:row>16</xdr:row>
      <xdr:rowOff>91364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282"/>
          <a:ext cx="647700" cy="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91364</xdr:rowOff>
    </xdr:from>
    <xdr:to>
      <xdr:col>26</xdr:col>
      <xdr:colOff>50800</xdr:colOff>
      <xdr:row>16</xdr:row>
      <xdr:rowOff>106515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189"/>
          <a:ext cx="6985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106515</xdr:rowOff>
    </xdr:from>
    <xdr:to>
      <xdr:col>22</xdr:col>
      <xdr:colOff>114300</xdr:colOff>
      <xdr:row>16</xdr:row>
      <xdr:rowOff>133058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7340"/>
          <a:ext cx="698500" cy="2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133058</xdr:rowOff>
    </xdr:from>
    <xdr:to>
      <xdr:col>18</xdr:col>
      <xdr:colOff>177800</xdr:colOff>
      <xdr:row>16</xdr:row>
      <xdr:rowOff>142913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883"/>
          <a:ext cx="698500" cy="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26657</xdr:rowOff>
    </xdr:from>
    <xdr:to>
      <xdr:col>29</xdr:col>
      <xdr:colOff>177800</xdr:colOff>
      <xdr:row>16</xdr:row>
      <xdr:rowOff>128257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43184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40564</xdr:rowOff>
    </xdr:from>
    <xdr:to>
      <xdr:col>26</xdr:col>
      <xdr:colOff>101600</xdr:colOff>
      <xdr:row>16</xdr:row>
      <xdr:rowOff>142164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152341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55715</xdr:rowOff>
    </xdr:from>
    <xdr:to>
      <xdr:col>22</xdr:col>
      <xdr:colOff>165100</xdr:colOff>
      <xdr:row>16</xdr:row>
      <xdr:rowOff>157315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167492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82258</xdr:rowOff>
    </xdr:from>
    <xdr:to>
      <xdr:col>19</xdr:col>
      <xdr:colOff>38100</xdr:colOff>
      <xdr:row>17</xdr:row>
      <xdr:rowOff>12408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92113</xdr:rowOff>
    </xdr:from>
    <xdr:to>
      <xdr:col>15</xdr:col>
      <xdr:colOff>101600</xdr:colOff>
      <xdr:row>17</xdr:row>
      <xdr:rowOff>22263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32440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280684</xdr:rowOff>
    </xdr:from>
    <xdr:to>
      <xdr:col>29</xdr:col>
      <xdr:colOff>127000</xdr:colOff>
      <xdr:row>34</xdr:row>
      <xdr:rowOff>297405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48134"/>
          <a:ext cx="647700" cy="1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297405</xdr:rowOff>
    </xdr:from>
    <xdr:to>
      <xdr:col>26</xdr:col>
      <xdr:colOff>50800</xdr:colOff>
      <xdr:row>34</xdr:row>
      <xdr:rowOff>341394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64855"/>
          <a:ext cx="698500" cy="4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341394</xdr:rowOff>
    </xdr:from>
    <xdr:to>
      <xdr:col>22</xdr:col>
      <xdr:colOff>114300</xdr:colOff>
      <xdr:row>35</xdr:row>
      <xdr:rowOff>10251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8844"/>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10251</xdr:rowOff>
    </xdr:from>
    <xdr:to>
      <xdr:col>18</xdr:col>
      <xdr:colOff>177800</xdr:colOff>
      <xdr:row>35</xdr:row>
      <xdr:rowOff>69295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20601"/>
          <a:ext cx="6985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229884</xdr:rowOff>
    </xdr:from>
    <xdr:to>
      <xdr:col>29</xdr:col>
      <xdr:colOff>177800</xdr:colOff>
      <xdr:row>34</xdr:row>
      <xdr:rowOff>331484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9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74961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4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246605</xdr:rowOff>
    </xdr:from>
    <xdr:to>
      <xdr:col>26</xdr:col>
      <xdr:colOff>101600</xdr:colOff>
      <xdr:row>35</xdr:row>
      <xdr:rowOff>5305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290594</xdr:rowOff>
    </xdr:from>
    <xdr:to>
      <xdr:col>22</xdr:col>
      <xdr:colOff>165100</xdr:colOff>
      <xdr:row>35</xdr:row>
      <xdr:rowOff>49294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59471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302351</xdr:rowOff>
    </xdr:from>
    <xdr:to>
      <xdr:col>19</xdr:col>
      <xdr:colOff>38100</xdr:colOff>
      <xdr:row>35</xdr:row>
      <xdr:rowOff>61051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6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71228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3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18495</xdr:rowOff>
    </xdr:from>
    <xdr:to>
      <xdr:col>15</xdr:col>
      <xdr:colOff>101600</xdr:colOff>
      <xdr:row>35</xdr:row>
      <xdr:rowOff>120095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130272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84,240
81,609
194.90
44,636,357
42,387,447
1,911,922
19,859,413
20,629,999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165665</xdr:rowOff>
    </xdr:from>
    <xdr:to>
      <xdr:col>24</xdr:col>
      <xdr:colOff>63500</xdr:colOff>
      <xdr:row>36</xdr:row>
      <xdr:rowOff>54813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6415"/>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18085</xdr:rowOff>
    </xdr:from>
    <xdr:to>
      <xdr:col>19</xdr:col>
      <xdr:colOff>177800</xdr:colOff>
      <xdr:row>36</xdr:row>
      <xdr:rowOff>54813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9028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18085</xdr:rowOff>
    </xdr:from>
    <xdr:to>
      <xdr:col>15</xdr:col>
      <xdr:colOff>50800</xdr:colOff>
      <xdr:row>36</xdr:row>
      <xdr:rowOff>54813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028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54813</xdr:rowOff>
    </xdr:from>
    <xdr:to>
      <xdr:col>10</xdr:col>
      <xdr:colOff>114300</xdr:colOff>
      <xdr:row>37</xdr:row>
      <xdr:rowOff>128308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7013"/>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114865</xdr:rowOff>
    </xdr:from>
    <xdr:to>
      <xdr:col>24</xdr:col>
      <xdr:colOff>114300</xdr:colOff>
      <xdr:row>36</xdr:row>
      <xdr:rowOff>45015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4013</xdr:rowOff>
    </xdr:from>
    <xdr:to>
      <xdr:col>20</xdr:col>
      <xdr:colOff>38100</xdr:colOff>
      <xdr:row>36</xdr:row>
      <xdr:rowOff>105613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122140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138735</xdr:rowOff>
    </xdr:from>
    <xdr:to>
      <xdr:col>15</xdr:col>
      <xdr:colOff>101600</xdr:colOff>
      <xdr:row>36</xdr:row>
      <xdr:rowOff>68885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85412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4013</xdr:rowOff>
    </xdr:from>
    <xdr:to>
      <xdr:col>10</xdr:col>
      <xdr:colOff>165100</xdr:colOff>
      <xdr:row>36</xdr:row>
      <xdr:rowOff>105613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77508</xdr:rowOff>
    </xdr:from>
    <xdr:to>
      <xdr:col>6</xdr:col>
      <xdr:colOff>38100</xdr:colOff>
      <xdr:row>38</xdr:row>
      <xdr:rowOff>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170235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69317</xdr:rowOff>
    </xdr:from>
    <xdr:to>
      <xdr:col>24</xdr:col>
      <xdr:colOff>63500</xdr:colOff>
      <xdr:row>55</xdr:row>
      <xdr:rowOff>169075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9067"/>
          <a:ext cx="8382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169075</xdr:rowOff>
    </xdr:from>
    <xdr:to>
      <xdr:col>19</xdr:col>
      <xdr:colOff>177800</xdr:colOff>
      <xdr:row>56</xdr:row>
      <xdr:rowOff>59703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8825"/>
          <a:ext cx="889000" cy="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59703</xdr:rowOff>
    </xdr:from>
    <xdr:to>
      <xdr:col>15</xdr:col>
      <xdr:colOff>50800</xdr:colOff>
      <xdr:row>56</xdr:row>
      <xdr:rowOff>116827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0903"/>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81585</xdr:rowOff>
    </xdr:from>
    <xdr:to>
      <xdr:col>10</xdr:col>
      <xdr:colOff>114300</xdr:colOff>
      <xdr:row>56</xdr:row>
      <xdr:rowOff>116827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82785"/>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18517</xdr:rowOff>
    </xdr:from>
    <xdr:to>
      <xdr:col>24</xdr:col>
      <xdr:colOff>114300</xdr:colOff>
      <xdr:row>55</xdr:row>
      <xdr:rowOff>120117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41394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118275</xdr:rowOff>
    </xdr:from>
    <xdr:to>
      <xdr:col>20</xdr:col>
      <xdr:colOff>38100</xdr:colOff>
      <xdr:row>56</xdr:row>
      <xdr:rowOff>48425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64952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8903</xdr:rowOff>
    </xdr:from>
    <xdr:to>
      <xdr:col>15</xdr:col>
      <xdr:colOff>101600</xdr:colOff>
      <xdr:row>56</xdr:row>
      <xdr:rowOff>110503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127030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66027</xdr:rowOff>
    </xdr:from>
    <xdr:to>
      <xdr:col>10</xdr:col>
      <xdr:colOff>165100</xdr:colOff>
      <xdr:row>56</xdr:row>
      <xdr:rowOff>167627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30785</xdr:rowOff>
    </xdr:from>
    <xdr:to>
      <xdr:col>6</xdr:col>
      <xdr:colOff>38100</xdr:colOff>
      <xdr:row>56</xdr:row>
      <xdr:rowOff>132385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148912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75767</xdr:rowOff>
    </xdr:from>
    <xdr:to>
      <xdr:col>24</xdr:col>
      <xdr:colOff>63500</xdr:colOff>
      <xdr:row>78</xdr:row>
      <xdr:rowOff>97637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8867"/>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97637</xdr:rowOff>
    </xdr:from>
    <xdr:to>
      <xdr:col>19</xdr:col>
      <xdr:colOff>177800</xdr:colOff>
      <xdr:row>78</xdr:row>
      <xdr:rowOff>128194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0737"/>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115049</xdr:rowOff>
    </xdr:from>
    <xdr:to>
      <xdr:col>15</xdr:col>
      <xdr:colOff>50800</xdr:colOff>
      <xdr:row>78</xdr:row>
      <xdr:rowOff>128194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8814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57099</xdr:rowOff>
    </xdr:from>
    <xdr:to>
      <xdr:col>10</xdr:col>
      <xdr:colOff>114300</xdr:colOff>
      <xdr:row>78</xdr:row>
      <xdr:rowOff>115049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019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24967</xdr:rowOff>
    </xdr:from>
    <xdr:to>
      <xdr:col>24</xdr:col>
      <xdr:colOff>114300</xdr:colOff>
      <xdr:row>78</xdr:row>
      <xdr:rowOff>126567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46837</xdr:rowOff>
    </xdr:from>
    <xdr:to>
      <xdr:col>20</xdr:col>
      <xdr:colOff>38100</xdr:colOff>
      <xdr:row>78</xdr:row>
      <xdr:rowOff>148437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77394</xdr:rowOff>
    </xdr:from>
    <xdr:to>
      <xdr:col>15</xdr:col>
      <xdr:colOff>101600</xdr:colOff>
      <xdr:row>79</xdr:row>
      <xdr:rowOff>7544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64249</xdr:rowOff>
    </xdr:from>
    <xdr:to>
      <xdr:col>10</xdr:col>
      <xdr:colOff>165100</xdr:colOff>
      <xdr:row>78</xdr:row>
      <xdr:rowOff>165849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6299</xdr:rowOff>
    </xdr:from>
    <xdr:to>
      <xdr:col>6</xdr:col>
      <xdr:colOff>38100</xdr:colOff>
      <xdr:row>78</xdr:row>
      <xdr:rowOff>107899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124426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148354</xdr:rowOff>
    </xdr:from>
    <xdr:to>
      <xdr:col>24</xdr:col>
      <xdr:colOff>63500</xdr:colOff>
      <xdr:row>98</xdr:row>
      <xdr:rowOff>71610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900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82071</xdr:rowOff>
    </xdr:from>
    <xdr:to>
      <xdr:col>19</xdr:col>
      <xdr:colOff>177800</xdr:colOff>
      <xdr:row>98</xdr:row>
      <xdr:rowOff>71610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12721"/>
          <a:ext cx="889000" cy="16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82071</xdr:rowOff>
    </xdr:from>
    <xdr:to>
      <xdr:col>15</xdr:col>
      <xdr:colOff>50800</xdr:colOff>
      <xdr:row>98</xdr:row>
      <xdr:rowOff>145436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2721"/>
          <a:ext cx="889000" cy="2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138449</xdr:rowOff>
    </xdr:from>
    <xdr:to>
      <xdr:col>10</xdr:col>
      <xdr:colOff>114300</xdr:colOff>
      <xdr:row>98</xdr:row>
      <xdr:rowOff>145436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0549"/>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97554</xdr:rowOff>
    </xdr:from>
    <xdr:to>
      <xdr:col>24</xdr:col>
      <xdr:colOff>114300</xdr:colOff>
      <xdr:row>98</xdr:row>
      <xdr:rowOff>27704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12481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20810</xdr:rowOff>
    </xdr:from>
    <xdr:to>
      <xdr:col>20</xdr:col>
      <xdr:colOff>38100</xdr:colOff>
      <xdr:row>98</xdr:row>
      <xdr:rowOff>122410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113537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31271</xdr:rowOff>
    </xdr:from>
    <xdr:to>
      <xdr:col>15</xdr:col>
      <xdr:colOff>101600</xdr:colOff>
      <xdr:row>97</xdr:row>
      <xdr:rowOff>132871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123998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94636</xdr:rowOff>
    </xdr:from>
    <xdr:to>
      <xdr:col>10</xdr:col>
      <xdr:colOff>165100</xdr:colOff>
      <xdr:row>99</xdr:row>
      <xdr:rowOff>24786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15913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87649</xdr:rowOff>
    </xdr:from>
    <xdr:to>
      <xdr:col>6</xdr:col>
      <xdr:colOff>38100</xdr:colOff>
      <xdr:row>99</xdr:row>
      <xdr:rowOff>17799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128194</xdr:rowOff>
    </xdr:from>
    <xdr:to>
      <xdr:col>55</xdr:col>
      <xdr:colOff>0</xdr:colOff>
      <xdr:row>35</xdr:row>
      <xdr:rowOff>129665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28944"/>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125077</xdr:rowOff>
    </xdr:from>
    <xdr:to>
      <xdr:col>50</xdr:col>
      <xdr:colOff>114300</xdr:colOff>
      <xdr:row>35</xdr:row>
      <xdr:rowOff>129665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25827"/>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76591</xdr:rowOff>
    </xdr:from>
    <xdr:to>
      <xdr:col>45</xdr:col>
      <xdr:colOff>177800</xdr:colOff>
      <xdr:row>35</xdr:row>
      <xdr:rowOff>125077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91541"/>
          <a:ext cx="889000" cy="7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76591</xdr:rowOff>
    </xdr:from>
    <xdr:to>
      <xdr:col>41</xdr:col>
      <xdr:colOff>50800</xdr:colOff>
      <xdr:row>36</xdr:row>
      <xdr:rowOff>45166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91541"/>
          <a:ext cx="889000" cy="8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77394</xdr:rowOff>
    </xdr:from>
    <xdr:to>
      <xdr:col>55</xdr:col>
      <xdr:colOff>50800</xdr:colOff>
      <xdr:row>36</xdr:row>
      <xdr:rowOff>7544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100271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78865</xdr:rowOff>
    </xdr:from>
    <xdr:to>
      <xdr:col>50</xdr:col>
      <xdr:colOff>165100</xdr:colOff>
      <xdr:row>36</xdr:row>
      <xdr:rowOff>9015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25542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74277</xdr:rowOff>
    </xdr:from>
    <xdr:to>
      <xdr:col>46</xdr:col>
      <xdr:colOff>38100</xdr:colOff>
      <xdr:row>36</xdr:row>
      <xdr:rowOff>4427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20954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25791</xdr:rowOff>
    </xdr:from>
    <xdr:to>
      <xdr:col>41</xdr:col>
      <xdr:colOff>101600</xdr:colOff>
      <xdr:row>31</xdr:row>
      <xdr:rowOff>127391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143918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165816</xdr:rowOff>
    </xdr:from>
    <xdr:to>
      <xdr:col>36</xdr:col>
      <xdr:colOff>165100</xdr:colOff>
      <xdr:row>36</xdr:row>
      <xdr:rowOff>95966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112493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46507</xdr:rowOff>
    </xdr:from>
    <xdr:to>
      <xdr:col>55</xdr:col>
      <xdr:colOff>0</xdr:colOff>
      <xdr:row>54</xdr:row>
      <xdr:rowOff>88773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33357"/>
          <a:ext cx="838200" cy="2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88773</xdr:rowOff>
    </xdr:from>
    <xdr:to>
      <xdr:col>50</xdr:col>
      <xdr:colOff>114300</xdr:colOff>
      <xdr:row>55</xdr:row>
      <xdr:rowOff>109017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47073"/>
          <a:ext cx="889000" cy="1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32703</xdr:rowOff>
    </xdr:from>
    <xdr:to>
      <xdr:col>45</xdr:col>
      <xdr:colOff>177800</xdr:colOff>
      <xdr:row>55</xdr:row>
      <xdr:rowOff>109017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91003"/>
          <a:ext cx="889000" cy="24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48095</xdr:rowOff>
    </xdr:from>
    <xdr:to>
      <xdr:col>41</xdr:col>
      <xdr:colOff>50800</xdr:colOff>
      <xdr:row>54</xdr:row>
      <xdr:rowOff>32703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134945"/>
          <a:ext cx="889000" cy="1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167157</xdr:rowOff>
    </xdr:from>
    <xdr:to>
      <xdr:col>55</xdr:col>
      <xdr:colOff>50800</xdr:colOff>
      <xdr:row>53</xdr:row>
      <xdr:rowOff>97307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18584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37973</xdr:rowOff>
    </xdr:from>
    <xdr:to>
      <xdr:col>50</xdr:col>
      <xdr:colOff>165100</xdr:colOff>
      <xdr:row>54</xdr:row>
      <xdr:rowOff>139573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156100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58217</xdr:rowOff>
    </xdr:from>
    <xdr:to>
      <xdr:col>46</xdr:col>
      <xdr:colOff>38100</xdr:colOff>
      <xdr:row>55</xdr:row>
      <xdr:rowOff>159817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153353</xdr:rowOff>
    </xdr:from>
    <xdr:to>
      <xdr:col>41</xdr:col>
      <xdr:colOff>101600</xdr:colOff>
      <xdr:row>54</xdr:row>
      <xdr:rowOff>83503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100030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168745</xdr:rowOff>
    </xdr:from>
    <xdr:to>
      <xdr:col>36</xdr:col>
      <xdr:colOff>165100</xdr:colOff>
      <xdr:row>53</xdr:row>
      <xdr:rowOff>98895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115422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8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157207</xdr:rowOff>
    </xdr:from>
    <xdr:to>
      <xdr:col>55</xdr:col>
      <xdr:colOff>0</xdr:colOff>
      <xdr:row>76</xdr:row>
      <xdr:rowOff>66948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44507"/>
          <a:ext cx="838200" cy="2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66948</xdr:rowOff>
    </xdr:from>
    <xdr:to>
      <xdr:col>50</xdr:col>
      <xdr:colOff>114300</xdr:colOff>
      <xdr:row>76</xdr:row>
      <xdr:rowOff>144653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97148"/>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143681</xdr:rowOff>
    </xdr:from>
    <xdr:to>
      <xdr:col>45</xdr:col>
      <xdr:colOff>177800</xdr:colOff>
      <xdr:row>76</xdr:row>
      <xdr:rowOff>144653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02431"/>
          <a:ext cx="889000" cy="17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136899</xdr:rowOff>
    </xdr:from>
    <xdr:to>
      <xdr:col>41</xdr:col>
      <xdr:colOff>50800</xdr:colOff>
      <xdr:row>75</xdr:row>
      <xdr:rowOff>143681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24199"/>
          <a:ext cx="889000" cy="1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106407</xdr:rowOff>
    </xdr:from>
    <xdr:to>
      <xdr:col>55</xdr:col>
      <xdr:colOff>50800</xdr:colOff>
      <xdr:row>75</xdr:row>
      <xdr:rowOff>36557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129284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16148</xdr:rowOff>
    </xdr:from>
    <xdr:to>
      <xdr:col>50</xdr:col>
      <xdr:colOff>165100</xdr:colOff>
      <xdr:row>76</xdr:row>
      <xdr:rowOff>117748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134275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93853</xdr:rowOff>
    </xdr:from>
    <xdr:to>
      <xdr:col>46</xdr:col>
      <xdr:colOff>38100</xdr:colOff>
      <xdr:row>77</xdr:row>
      <xdr:rowOff>24003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40530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92881</xdr:rowOff>
    </xdr:from>
    <xdr:to>
      <xdr:col>41</xdr:col>
      <xdr:colOff>101600</xdr:colOff>
      <xdr:row>76</xdr:row>
      <xdr:rowOff>23031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39558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86099</xdr:rowOff>
    </xdr:from>
    <xdr:to>
      <xdr:col>36</xdr:col>
      <xdr:colOff>165100</xdr:colOff>
      <xdr:row>75</xdr:row>
      <xdr:rowOff>16249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32776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86517</xdr:rowOff>
    </xdr:from>
    <xdr:to>
      <xdr:col>55</xdr:col>
      <xdr:colOff>0</xdr:colOff>
      <xdr:row>97</xdr:row>
      <xdr:rowOff>21366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45717"/>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21366</xdr:rowOff>
    </xdr:from>
    <xdr:to>
      <xdr:col>50</xdr:col>
      <xdr:colOff>114300</xdr:colOff>
      <xdr:row>97</xdr:row>
      <xdr:rowOff>103271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52016"/>
          <a:ext cx="8890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162706</xdr:rowOff>
    </xdr:from>
    <xdr:to>
      <xdr:col>45</xdr:col>
      <xdr:colOff>177800</xdr:colOff>
      <xdr:row>97</xdr:row>
      <xdr:rowOff>103271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190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77146</xdr:rowOff>
    </xdr:from>
    <xdr:to>
      <xdr:col>41</xdr:col>
      <xdr:colOff>50800</xdr:colOff>
      <xdr:row>96</xdr:row>
      <xdr:rowOff>162706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36346"/>
          <a:ext cx="8890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35717</xdr:rowOff>
    </xdr:from>
    <xdr:to>
      <xdr:col>55</xdr:col>
      <xdr:colOff>50800</xdr:colOff>
      <xdr:row>96</xdr:row>
      <xdr:rowOff>137317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58594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142016</xdr:rowOff>
    </xdr:from>
    <xdr:to>
      <xdr:col>50</xdr:col>
      <xdr:colOff>165100</xdr:colOff>
      <xdr:row>97</xdr:row>
      <xdr:rowOff>72166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63293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9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52471</xdr:rowOff>
    </xdr:from>
    <xdr:to>
      <xdr:col>46</xdr:col>
      <xdr:colOff>38100</xdr:colOff>
      <xdr:row>97</xdr:row>
      <xdr:rowOff>154071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145198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111906</xdr:rowOff>
    </xdr:from>
    <xdr:to>
      <xdr:col>41</xdr:col>
      <xdr:colOff>101600</xdr:colOff>
      <xdr:row>97</xdr:row>
      <xdr:rowOff>42056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58583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26346</xdr:rowOff>
    </xdr:from>
    <xdr:to>
      <xdr:col>36</xdr:col>
      <xdr:colOff>165100</xdr:colOff>
      <xdr:row>96</xdr:row>
      <xdr:rowOff>127946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144473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134442</xdr:rowOff>
    </xdr:from>
    <xdr:to>
      <xdr:col>85</xdr:col>
      <xdr:colOff>127000</xdr:colOff>
      <xdr:row>38</xdr:row>
      <xdr:rowOff>139654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954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116977</xdr:rowOff>
    </xdr:from>
    <xdr:to>
      <xdr:col>81</xdr:col>
      <xdr:colOff>50800</xdr:colOff>
      <xdr:row>38</xdr:row>
      <xdr:rowOff>139654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207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116977</xdr:rowOff>
    </xdr:from>
    <xdr:to>
      <xdr:col>76</xdr:col>
      <xdr:colOff>114300</xdr:colOff>
      <xdr:row>38</xdr:row>
      <xdr:rowOff>118577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3207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110942</xdr:rowOff>
    </xdr:from>
    <xdr:to>
      <xdr:col>71</xdr:col>
      <xdr:colOff>177800</xdr:colOff>
      <xdr:row>38</xdr:row>
      <xdr:rowOff>118577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604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83642</xdr:rowOff>
    </xdr:from>
    <xdr:to>
      <xdr:col>85</xdr:col>
      <xdr:colOff>177800</xdr:colOff>
      <xdr:row>39</xdr:row>
      <xdr:rowOff>13792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66177</xdr:rowOff>
    </xdr:from>
    <xdr:to>
      <xdr:col>76</xdr:col>
      <xdr:colOff>165100</xdr:colOff>
      <xdr:row>38</xdr:row>
      <xdr:rowOff>167777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158904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67777</xdr:rowOff>
    </xdr:from>
    <xdr:to>
      <xdr:col>72</xdr:col>
      <xdr:colOff>38100</xdr:colOff>
      <xdr:row>38</xdr:row>
      <xdr:rowOff>169377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160504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60142</xdr:rowOff>
    </xdr:from>
    <xdr:to>
      <xdr:col>67</xdr:col>
      <xdr:colOff>101600</xdr:colOff>
      <xdr:row>38</xdr:row>
      <xdr:rowOff>161742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152869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114706</xdr:rowOff>
    </xdr:from>
    <xdr:to>
      <xdr:col>85</xdr:col>
      <xdr:colOff>127000</xdr:colOff>
      <xdr:row>76</xdr:row>
      <xdr:rowOff>127712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44906"/>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114706</xdr:rowOff>
    </xdr:from>
    <xdr:to>
      <xdr:col>81</xdr:col>
      <xdr:colOff>50800</xdr:colOff>
      <xdr:row>76</xdr:row>
      <xdr:rowOff>128536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4490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128536</xdr:rowOff>
    </xdr:from>
    <xdr:to>
      <xdr:col>76</xdr:col>
      <xdr:colOff>114300</xdr:colOff>
      <xdr:row>76</xdr:row>
      <xdr:rowOff>136627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58736"/>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136627</xdr:rowOff>
    </xdr:from>
    <xdr:to>
      <xdr:col>71</xdr:col>
      <xdr:colOff>177800</xdr:colOff>
      <xdr:row>76</xdr:row>
      <xdr:rowOff>142266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668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76912</xdr:rowOff>
    </xdr:from>
    <xdr:to>
      <xdr:col>85</xdr:col>
      <xdr:colOff>177800</xdr:colOff>
      <xdr:row>77</xdr:row>
      <xdr:rowOff>7062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55339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63906</xdr:rowOff>
    </xdr:from>
    <xdr:to>
      <xdr:col>81</xdr:col>
      <xdr:colOff>101600</xdr:colOff>
      <xdr:row>76</xdr:row>
      <xdr:rowOff>165506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156633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77736</xdr:rowOff>
    </xdr:from>
    <xdr:to>
      <xdr:col>76</xdr:col>
      <xdr:colOff>165100</xdr:colOff>
      <xdr:row>77</xdr:row>
      <xdr:rowOff>7886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170463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85827</xdr:rowOff>
    </xdr:from>
    <xdr:to>
      <xdr:col>72</xdr:col>
      <xdr:colOff>38100</xdr:colOff>
      <xdr:row>77</xdr:row>
      <xdr:rowOff>15977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91466</xdr:rowOff>
    </xdr:from>
    <xdr:to>
      <xdr:col>67</xdr:col>
      <xdr:colOff>101600</xdr:colOff>
      <xdr:row>77</xdr:row>
      <xdr:rowOff>21616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112295</xdr:rowOff>
    </xdr:from>
    <xdr:to>
      <xdr:col>85</xdr:col>
      <xdr:colOff>127000</xdr:colOff>
      <xdr:row>96</xdr:row>
      <xdr:rowOff>51533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00045"/>
          <a:ext cx="8382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112295</xdr:rowOff>
    </xdr:from>
    <xdr:to>
      <xdr:col>81</xdr:col>
      <xdr:colOff>50800</xdr:colOff>
      <xdr:row>95</xdr:row>
      <xdr:rowOff>149008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0004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144966</xdr:rowOff>
    </xdr:from>
    <xdr:to>
      <xdr:col>76</xdr:col>
      <xdr:colOff>114300</xdr:colOff>
      <xdr:row>95</xdr:row>
      <xdr:rowOff>149008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432716"/>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144966</xdr:rowOff>
    </xdr:from>
    <xdr:to>
      <xdr:col>71</xdr:col>
      <xdr:colOff>177800</xdr:colOff>
      <xdr:row>97</xdr:row>
      <xdr:rowOff>44684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32716"/>
          <a:ext cx="889000" cy="2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733</xdr:rowOff>
    </xdr:from>
    <xdr:to>
      <xdr:col>85</xdr:col>
      <xdr:colOff>177800</xdr:colOff>
      <xdr:row>96</xdr:row>
      <xdr:rowOff>102333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23610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61495</xdr:rowOff>
    </xdr:from>
    <xdr:to>
      <xdr:col>81</xdr:col>
      <xdr:colOff>101600</xdr:colOff>
      <xdr:row>95</xdr:row>
      <xdr:rowOff>163095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2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98208</xdr:rowOff>
    </xdr:from>
    <xdr:to>
      <xdr:col>76</xdr:col>
      <xdr:colOff>165100</xdr:colOff>
      <xdr:row>96</xdr:row>
      <xdr:rowOff>28358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44885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94166</xdr:rowOff>
    </xdr:from>
    <xdr:to>
      <xdr:col>72</xdr:col>
      <xdr:colOff>38100</xdr:colOff>
      <xdr:row>96</xdr:row>
      <xdr:rowOff>24316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3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40843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165334</xdr:rowOff>
    </xdr:from>
    <xdr:to>
      <xdr:col>67</xdr:col>
      <xdr:colOff>101600</xdr:colOff>
      <xdr:row>97</xdr:row>
      <xdr:rowOff>95484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112011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21704</xdr:rowOff>
    </xdr:from>
    <xdr:to>
      <xdr:col>116</xdr:col>
      <xdr:colOff>63500</xdr:colOff>
      <xdr:row>59</xdr:row>
      <xdr:rowOff>24143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3725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24143</xdr:rowOff>
    </xdr:from>
    <xdr:to>
      <xdr:col>111</xdr:col>
      <xdr:colOff>177800</xdr:colOff>
      <xdr:row>59</xdr:row>
      <xdr:rowOff>24791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969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8789</xdr:rowOff>
    </xdr:from>
    <xdr:to>
      <xdr:col>107</xdr:col>
      <xdr:colOff>50800</xdr:colOff>
      <xdr:row>59</xdr:row>
      <xdr:rowOff>24791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433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165189</xdr:rowOff>
    </xdr:from>
    <xdr:to>
      <xdr:col>102</xdr:col>
      <xdr:colOff>114300</xdr:colOff>
      <xdr:row>59</xdr:row>
      <xdr:rowOff>8789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928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142354</xdr:rowOff>
    </xdr:from>
    <xdr:to>
      <xdr:col>116</xdr:col>
      <xdr:colOff>114300</xdr:colOff>
      <xdr:row>59</xdr:row>
      <xdr:rowOff>72504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144793</xdr:rowOff>
    </xdr:from>
    <xdr:to>
      <xdr:col>112</xdr:col>
      <xdr:colOff>38100</xdr:colOff>
      <xdr:row>59</xdr:row>
      <xdr:rowOff>74943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66070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145441</xdr:rowOff>
    </xdr:from>
    <xdr:to>
      <xdr:col>107</xdr:col>
      <xdr:colOff>101600</xdr:colOff>
      <xdr:row>59</xdr:row>
      <xdr:rowOff>75591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66718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129439</xdr:rowOff>
    </xdr:from>
    <xdr:to>
      <xdr:col>102</xdr:col>
      <xdr:colOff>165100</xdr:colOff>
      <xdr:row>59</xdr:row>
      <xdr:rowOff>59589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50716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114389</xdr:rowOff>
    </xdr:from>
    <xdr:to>
      <xdr:col>98</xdr:col>
      <xdr:colOff>38100</xdr:colOff>
      <xdr:row>59</xdr:row>
      <xdr:rowOff>44539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35666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116611</xdr:rowOff>
    </xdr:from>
    <xdr:to>
      <xdr:col>116</xdr:col>
      <xdr:colOff>63500</xdr:colOff>
      <xdr:row>79</xdr:row>
      <xdr:rowOff>124482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661161"/>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116611</xdr:rowOff>
    </xdr:from>
    <xdr:to>
      <xdr:col>111</xdr:col>
      <xdr:colOff>177800</xdr:colOff>
      <xdr:row>79</xdr:row>
      <xdr:rowOff>125168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661161"/>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125168</xdr:rowOff>
    </xdr:from>
    <xdr:to>
      <xdr:col>107</xdr:col>
      <xdr:colOff>50800</xdr:colOff>
      <xdr:row>79</xdr:row>
      <xdr:rowOff>146754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66971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146754</xdr:rowOff>
    </xdr:from>
    <xdr:to>
      <xdr:col>102</xdr:col>
      <xdr:colOff>114300</xdr:colOff>
      <xdr:row>79</xdr:row>
      <xdr:rowOff>149041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69130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73682</xdr:rowOff>
    </xdr:from>
    <xdr:to>
      <xdr:col>116</xdr:col>
      <xdr:colOff>114300</xdr:colOff>
      <xdr:row>80</xdr:row>
      <xdr:rowOff>3832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160059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5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65811</xdr:rowOff>
    </xdr:from>
    <xdr:to>
      <xdr:col>112</xdr:col>
      <xdr:colOff>38100</xdr:colOff>
      <xdr:row>79</xdr:row>
      <xdr:rowOff>167411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6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158538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7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74368</xdr:rowOff>
    </xdr:from>
    <xdr:to>
      <xdr:col>107</xdr:col>
      <xdr:colOff>101600</xdr:colOff>
      <xdr:row>80</xdr:row>
      <xdr:rowOff>4518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6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167095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7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95954</xdr:rowOff>
    </xdr:from>
    <xdr:to>
      <xdr:col>102</xdr:col>
      <xdr:colOff>165100</xdr:colOff>
      <xdr:row>80</xdr:row>
      <xdr:rowOff>26104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6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80</xdr:row>
      <xdr:rowOff>17231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7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98241</xdr:rowOff>
    </xdr:from>
    <xdr:to>
      <xdr:col>98</xdr:col>
      <xdr:colOff>38100</xdr:colOff>
      <xdr:row>80</xdr:row>
      <xdr:rowOff>28391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6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80</xdr:row>
      <xdr:rowOff>19518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7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類似団体平均値と比較すると、物件費、補助費等及び普通建設事業費については高い水準、扶助費は低い水準にある。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物件費については、年度により大規模事業に伴う臨時的な支出の増減があるものの、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高い水準が続いているため、経常的経費の抑制等によりさらなる歳出削減を行っていく必要がある。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補助費等については、財産区繰入金が財源となる市特有の事業があることで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普通建設事業費については、財産区繰入金及び防衛関係補助金が財源となる市特有の事業があることで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扶助費については、６５歳以上の人口割合が低いため類似団体平均を下回って推移しているものの、社会保障経費は徐々に増加していくことが見込まれるため、適切な予算執行をしていく必要がある。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扶助費以外の性質においても、国民健康保険特別会計や介護保険特別会計等への多額の繰出金のほか、公共施設の管理上、増加が見込まれる維持補修費については、注意していく必要がある。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静岡県御殿場市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84,240
81,609
194.90
44,636,357
42,387,447
1,911,922
19,859,413
20,629,999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44145</xdr:rowOff>
    </xdr:from>
    <xdr:to>
      <xdr:col>24</xdr:col>
      <xdr:colOff>63500</xdr:colOff>
      <xdr:row>37</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87795"/>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33172</xdr:rowOff>
    </xdr:from>
    <xdr:to>
      <xdr:col>19</xdr:col>
      <xdr:colOff>177800</xdr:colOff>
      <xdr:row>37</xdr:row>
      <xdr:rowOff>44145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768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33172</xdr:rowOff>
    </xdr:from>
    <xdr:to>
      <xdr:col>15</xdr:col>
      <xdr:colOff>50800</xdr:colOff>
      <xdr:row>37</xdr:row>
      <xdr:rowOff>49631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7682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6655</xdr:rowOff>
    </xdr:from>
    <xdr:to>
      <xdr:col>10</xdr:col>
      <xdr:colOff>114300</xdr:colOff>
      <xdr:row>37</xdr:row>
      <xdr:rowOff>49631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50305"/>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25807</xdr:rowOff>
    </xdr:from>
    <xdr:to>
      <xdr:col>24</xdr:col>
      <xdr:colOff>114300</xdr:colOff>
      <xdr:row>37</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112184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164795</xdr:rowOff>
    </xdr:from>
    <xdr:to>
      <xdr:col>20</xdr:col>
      <xdr:colOff>38100</xdr:colOff>
      <xdr:row>37</xdr:row>
      <xdr:rowOff>94945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86072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153822</xdr:rowOff>
    </xdr:from>
    <xdr:to>
      <xdr:col>15</xdr:col>
      <xdr:colOff>101600</xdr:colOff>
      <xdr:row>37</xdr:row>
      <xdr:rowOff>83972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170281</xdr:rowOff>
    </xdr:from>
    <xdr:to>
      <xdr:col>10</xdr:col>
      <xdr:colOff>165100</xdr:colOff>
      <xdr:row>37</xdr:row>
      <xdr:rowOff>100431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91558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127305</xdr:rowOff>
    </xdr:from>
    <xdr:to>
      <xdr:col>6</xdr:col>
      <xdr:colOff>38100</xdr:colOff>
      <xdr:row>37</xdr:row>
      <xdr:rowOff>57455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48582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135105</xdr:rowOff>
    </xdr:from>
    <xdr:to>
      <xdr:col>24</xdr:col>
      <xdr:colOff>63500</xdr:colOff>
      <xdr:row>54</xdr:row>
      <xdr:rowOff>156715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93405"/>
          <a:ext cx="8382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135105</xdr:rowOff>
    </xdr:from>
    <xdr:to>
      <xdr:col>19</xdr:col>
      <xdr:colOff>177800</xdr:colOff>
      <xdr:row>54</xdr:row>
      <xdr:rowOff>137963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934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90925</xdr:rowOff>
    </xdr:from>
    <xdr:to>
      <xdr:col>15</xdr:col>
      <xdr:colOff>50800</xdr:colOff>
      <xdr:row>54</xdr:row>
      <xdr:rowOff>137963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63425"/>
          <a:ext cx="889000" cy="7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90925</xdr:rowOff>
    </xdr:from>
    <xdr:to>
      <xdr:col>10</xdr:col>
      <xdr:colOff>114300</xdr:colOff>
      <xdr:row>56</xdr:row>
      <xdr:rowOff>11806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63425"/>
          <a:ext cx="889000" cy="9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105915</xdr:rowOff>
    </xdr:from>
    <xdr:to>
      <xdr:col>24</xdr:col>
      <xdr:colOff>114300</xdr:colOff>
      <xdr:row>55</xdr:row>
      <xdr:rowOff>36065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84305</xdr:rowOff>
    </xdr:from>
    <xdr:to>
      <xdr:col>20</xdr:col>
      <xdr:colOff>38100</xdr:colOff>
      <xdr:row>55</xdr:row>
      <xdr:rowOff>14455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30982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1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87163</xdr:rowOff>
    </xdr:from>
    <xdr:to>
      <xdr:col>15</xdr:col>
      <xdr:colOff>101600</xdr:colOff>
      <xdr:row>55</xdr:row>
      <xdr:rowOff>17313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33840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40125</xdr:rowOff>
    </xdr:from>
    <xdr:to>
      <xdr:col>10</xdr:col>
      <xdr:colOff>165100</xdr:colOff>
      <xdr:row>50</xdr:row>
      <xdr:rowOff>141725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158252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8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132456</xdr:rowOff>
    </xdr:from>
    <xdr:to>
      <xdr:col>6</xdr:col>
      <xdr:colOff>38100</xdr:colOff>
      <xdr:row>56</xdr:row>
      <xdr:rowOff>62606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79133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71600</xdr:rowOff>
    </xdr:from>
    <xdr:to>
      <xdr:col>24</xdr:col>
      <xdr:colOff>63500</xdr:colOff>
      <xdr:row>77</xdr:row>
      <xdr:rowOff>127524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3250"/>
          <a:ext cx="838200" cy="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31046</xdr:rowOff>
    </xdr:from>
    <xdr:to>
      <xdr:col>19</xdr:col>
      <xdr:colOff>177800</xdr:colOff>
      <xdr:row>77</xdr:row>
      <xdr:rowOff>127524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32696"/>
          <a:ext cx="889000" cy="9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31046</xdr:rowOff>
    </xdr:from>
    <xdr:to>
      <xdr:col>15</xdr:col>
      <xdr:colOff>50800</xdr:colOff>
      <xdr:row>78</xdr:row>
      <xdr:rowOff>54859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2696"/>
          <a:ext cx="889000" cy="19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54859</xdr:rowOff>
    </xdr:from>
    <xdr:to>
      <xdr:col>10</xdr:col>
      <xdr:colOff>114300</xdr:colOff>
      <xdr:row>78</xdr:row>
      <xdr:rowOff>103071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7959"/>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20800</xdr:rowOff>
    </xdr:from>
    <xdr:to>
      <xdr:col>24</xdr:col>
      <xdr:colOff>114300</xdr:colOff>
      <xdr:row>77</xdr:row>
      <xdr:rowOff>122400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107177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76724</xdr:rowOff>
    </xdr:from>
    <xdr:to>
      <xdr:col>20</xdr:col>
      <xdr:colOff>38100</xdr:colOff>
      <xdr:row>78</xdr:row>
      <xdr:rowOff>6874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169451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151696</xdr:rowOff>
    </xdr:from>
    <xdr:to>
      <xdr:col>15</xdr:col>
      <xdr:colOff>101600</xdr:colOff>
      <xdr:row>77</xdr:row>
      <xdr:rowOff>81846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4059</xdr:rowOff>
    </xdr:from>
    <xdr:to>
      <xdr:col>10</xdr:col>
      <xdr:colOff>165100</xdr:colOff>
      <xdr:row>78</xdr:row>
      <xdr:rowOff>105659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96786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52271</xdr:rowOff>
    </xdr:from>
    <xdr:to>
      <xdr:col>6</xdr:col>
      <xdr:colOff>38100</xdr:colOff>
      <xdr:row>78</xdr:row>
      <xdr:rowOff>153871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144998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65460</xdr:rowOff>
    </xdr:from>
    <xdr:to>
      <xdr:col>24</xdr:col>
      <xdr:colOff>63500</xdr:colOff>
      <xdr:row>98</xdr:row>
      <xdr:rowOff>69999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67560"/>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65460</xdr:rowOff>
    </xdr:from>
    <xdr:to>
      <xdr:col>19</xdr:col>
      <xdr:colOff>177800</xdr:colOff>
      <xdr:row>98</xdr:row>
      <xdr:rowOff>76541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7560"/>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76541</xdr:rowOff>
    </xdr:from>
    <xdr:to>
      <xdr:col>15</xdr:col>
      <xdr:colOff>50800</xdr:colOff>
      <xdr:row>98</xdr:row>
      <xdr:rowOff>151816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8641"/>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151816</xdr:rowOff>
    </xdr:from>
    <xdr:to>
      <xdr:col>10</xdr:col>
      <xdr:colOff>114300</xdr:colOff>
      <xdr:row>99</xdr:row>
      <xdr:rowOff>6589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53916"/>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19199</xdr:rowOff>
    </xdr:from>
    <xdr:to>
      <xdr:col>24</xdr:col>
      <xdr:colOff>114300</xdr:colOff>
      <xdr:row>98</xdr:row>
      <xdr:rowOff>120799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42076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14660</xdr:rowOff>
    </xdr:from>
    <xdr:to>
      <xdr:col>20</xdr:col>
      <xdr:colOff>38100</xdr:colOff>
      <xdr:row>98</xdr:row>
      <xdr:rowOff>116260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132787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25741</xdr:rowOff>
    </xdr:from>
    <xdr:to>
      <xdr:col>15</xdr:col>
      <xdr:colOff>101600</xdr:colOff>
      <xdr:row>98</xdr:row>
      <xdr:rowOff>127341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143868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0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101016</xdr:rowOff>
    </xdr:from>
    <xdr:to>
      <xdr:col>10</xdr:col>
      <xdr:colOff>165100</xdr:colOff>
      <xdr:row>99</xdr:row>
      <xdr:rowOff>31166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47693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127239</xdr:rowOff>
    </xdr:from>
    <xdr:to>
      <xdr:col>6</xdr:col>
      <xdr:colOff>38100</xdr:colOff>
      <xdr:row>99</xdr:row>
      <xdr:rowOff>57389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133495</xdr:rowOff>
    </xdr:from>
    <xdr:to>
      <xdr:col>55</xdr:col>
      <xdr:colOff>0</xdr:colOff>
      <xdr:row>38</xdr:row>
      <xdr:rowOff>60670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77145"/>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60670</xdr:rowOff>
    </xdr:from>
    <xdr:to>
      <xdr:col>50</xdr:col>
      <xdr:colOff>114300</xdr:colOff>
      <xdr:row>38</xdr:row>
      <xdr:rowOff>84836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7577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124351</xdr:rowOff>
    </xdr:from>
    <xdr:to>
      <xdr:col>45</xdr:col>
      <xdr:colOff>177800</xdr:colOff>
      <xdr:row>38</xdr:row>
      <xdr:rowOff>84836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68001"/>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164519</xdr:rowOff>
    </xdr:from>
    <xdr:to>
      <xdr:col>41</xdr:col>
      <xdr:colOff>50800</xdr:colOff>
      <xdr:row>37</xdr:row>
      <xdr:rowOff>124351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36719"/>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82695</xdr:rowOff>
    </xdr:from>
    <xdr:to>
      <xdr:col>55</xdr:col>
      <xdr:colOff>50800</xdr:colOff>
      <xdr:row>38</xdr:row>
      <xdr:rowOff>12845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105572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9870</xdr:rowOff>
    </xdr:from>
    <xdr:to>
      <xdr:col>50</xdr:col>
      <xdr:colOff>165100</xdr:colOff>
      <xdr:row>38</xdr:row>
      <xdr:rowOff>111470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127997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73551</xdr:rowOff>
    </xdr:from>
    <xdr:to>
      <xdr:col>41</xdr:col>
      <xdr:colOff>101600</xdr:colOff>
      <xdr:row>38</xdr:row>
      <xdr:rowOff>3701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20228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9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113719</xdr:rowOff>
    </xdr:from>
    <xdr:to>
      <xdr:col>36</xdr:col>
      <xdr:colOff>165100</xdr:colOff>
      <xdr:row>37</xdr:row>
      <xdr:rowOff>43869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60396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6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135051</xdr:rowOff>
    </xdr:from>
    <xdr:to>
      <xdr:col>55</xdr:col>
      <xdr:colOff>0</xdr:colOff>
      <xdr:row>57</xdr:row>
      <xdr:rowOff>37821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36251"/>
          <a:ext cx="8382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131508</xdr:rowOff>
    </xdr:from>
    <xdr:to>
      <xdr:col>50</xdr:col>
      <xdr:colOff>114300</xdr:colOff>
      <xdr:row>57</xdr:row>
      <xdr:rowOff>37821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32708"/>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131508</xdr:rowOff>
    </xdr:from>
    <xdr:to>
      <xdr:col>45</xdr:col>
      <xdr:colOff>177800</xdr:colOff>
      <xdr:row>57</xdr:row>
      <xdr:rowOff>55385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32708"/>
          <a:ext cx="8890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35916</xdr:rowOff>
    </xdr:from>
    <xdr:to>
      <xdr:col>41</xdr:col>
      <xdr:colOff>50800</xdr:colOff>
      <xdr:row>57</xdr:row>
      <xdr:rowOff>55385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08566"/>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84251</xdr:rowOff>
    </xdr:from>
    <xdr:to>
      <xdr:col>55</xdr:col>
      <xdr:colOff>50800</xdr:colOff>
      <xdr:row>57</xdr:row>
      <xdr:rowOff>14401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107128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158471</xdr:rowOff>
    </xdr:from>
    <xdr:to>
      <xdr:col>50</xdr:col>
      <xdr:colOff>165100</xdr:colOff>
      <xdr:row>57</xdr:row>
      <xdr:rowOff>88621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105148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5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80708</xdr:rowOff>
    </xdr:from>
    <xdr:to>
      <xdr:col>46</xdr:col>
      <xdr:colOff>38100</xdr:colOff>
      <xdr:row>57</xdr:row>
      <xdr:rowOff>10858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27385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4585</xdr:rowOff>
    </xdr:from>
    <xdr:to>
      <xdr:col>41</xdr:col>
      <xdr:colOff>101600</xdr:colOff>
      <xdr:row>57</xdr:row>
      <xdr:rowOff>106185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122712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5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156566</xdr:rowOff>
    </xdr:from>
    <xdr:to>
      <xdr:col>36</xdr:col>
      <xdr:colOff>165100</xdr:colOff>
      <xdr:row>57</xdr:row>
      <xdr:rowOff>86716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103243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53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4532</xdr:rowOff>
    </xdr:from>
    <xdr:to>
      <xdr:col>55</xdr:col>
      <xdr:colOff>0</xdr:colOff>
      <xdr:row>77</xdr:row>
      <xdr:rowOff>110308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06182"/>
          <a:ext cx="838200" cy="10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110308</xdr:rowOff>
    </xdr:from>
    <xdr:to>
      <xdr:col>50</xdr:col>
      <xdr:colOff>114300</xdr:colOff>
      <xdr:row>77</xdr:row>
      <xdr:rowOff>144402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11958"/>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28012</xdr:rowOff>
    </xdr:from>
    <xdr:to>
      <xdr:col>45</xdr:col>
      <xdr:colOff>177800</xdr:colOff>
      <xdr:row>77</xdr:row>
      <xdr:rowOff>144402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9662"/>
          <a:ext cx="8890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28012</xdr:rowOff>
    </xdr:from>
    <xdr:to>
      <xdr:col>41</xdr:col>
      <xdr:colOff>50800</xdr:colOff>
      <xdr:row>78</xdr:row>
      <xdr:rowOff>31539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966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125182</xdr:rowOff>
    </xdr:from>
    <xdr:to>
      <xdr:col>55</xdr:col>
      <xdr:colOff>50800</xdr:colOff>
      <xdr:row>77</xdr:row>
      <xdr:rowOff>55332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148059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59508</xdr:rowOff>
    </xdr:from>
    <xdr:to>
      <xdr:col>50</xdr:col>
      <xdr:colOff>165100</xdr:colOff>
      <xdr:row>77</xdr:row>
      <xdr:rowOff>161108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93602</xdr:rowOff>
    </xdr:from>
    <xdr:to>
      <xdr:col>46</xdr:col>
      <xdr:colOff>38100</xdr:colOff>
      <xdr:row>78</xdr:row>
      <xdr:rowOff>23752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148662</xdr:rowOff>
    </xdr:from>
    <xdr:to>
      <xdr:col>41</xdr:col>
      <xdr:colOff>101600</xdr:colOff>
      <xdr:row>77</xdr:row>
      <xdr:rowOff>78812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95339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152189</xdr:rowOff>
    </xdr:from>
    <xdr:to>
      <xdr:col>36</xdr:col>
      <xdr:colOff>165100</xdr:colOff>
      <xdr:row>78</xdr:row>
      <xdr:rowOff>82339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98866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12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90734</xdr:rowOff>
    </xdr:from>
    <xdr:to>
      <xdr:col>55</xdr:col>
      <xdr:colOff>0</xdr:colOff>
      <xdr:row>93</xdr:row>
      <xdr:rowOff>93272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035584"/>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93272</xdr:rowOff>
    </xdr:from>
    <xdr:to>
      <xdr:col>50</xdr:col>
      <xdr:colOff>114300</xdr:colOff>
      <xdr:row>94</xdr:row>
      <xdr:rowOff>40053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38122"/>
          <a:ext cx="889000" cy="1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170173</xdr:rowOff>
    </xdr:from>
    <xdr:to>
      <xdr:col>45</xdr:col>
      <xdr:colOff>177800</xdr:colOff>
      <xdr:row>94</xdr:row>
      <xdr:rowOff>40053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943573"/>
          <a:ext cx="889000" cy="2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170173</xdr:rowOff>
    </xdr:from>
    <xdr:to>
      <xdr:col>41</xdr:col>
      <xdr:colOff>50800</xdr:colOff>
      <xdr:row>93</xdr:row>
      <xdr:rowOff>7043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943573"/>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39934</xdr:rowOff>
    </xdr:from>
    <xdr:to>
      <xdr:col>55</xdr:col>
      <xdr:colOff>50800</xdr:colOff>
      <xdr:row>93</xdr:row>
      <xdr:rowOff>141534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62811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42472</xdr:rowOff>
    </xdr:from>
    <xdr:to>
      <xdr:col>50</xdr:col>
      <xdr:colOff>165100</xdr:colOff>
      <xdr:row>93</xdr:row>
      <xdr:rowOff>144072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160599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160703</xdr:rowOff>
    </xdr:from>
    <xdr:to>
      <xdr:col>46</xdr:col>
      <xdr:colOff>38100</xdr:colOff>
      <xdr:row>94</xdr:row>
      <xdr:rowOff>90853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107380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119373</xdr:rowOff>
    </xdr:from>
    <xdr:to>
      <xdr:col>41</xdr:col>
      <xdr:colOff>101600</xdr:colOff>
      <xdr:row>93</xdr:row>
      <xdr:rowOff>49523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8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66050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6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127693</xdr:rowOff>
    </xdr:from>
    <xdr:to>
      <xdr:col>36</xdr:col>
      <xdr:colOff>165100</xdr:colOff>
      <xdr:row>93</xdr:row>
      <xdr:rowOff>57843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74370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67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6464</xdr:rowOff>
    </xdr:from>
    <xdr:to>
      <xdr:col>85</xdr:col>
      <xdr:colOff>127000</xdr:colOff>
      <xdr:row>38</xdr:row>
      <xdr:rowOff>42469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21564"/>
          <a:ext cx="8382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42469</xdr:rowOff>
    </xdr:from>
    <xdr:to>
      <xdr:col>81</xdr:col>
      <xdr:colOff>50800</xdr:colOff>
      <xdr:row>38</xdr:row>
      <xdr:rowOff>70472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5756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53784</xdr:rowOff>
    </xdr:from>
    <xdr:to>
      <xdr:col>76</xdr:col>
      <xdr:colOff>114300</xdr:colOff>
      <xdr:row>38</xdr:row>
      <xdr:rowOff>70472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6888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29858</xdr:rowOff>
    </xdr:from>
    <xdr:to>
      <xdr:col>71</xdr:col>
      <xdr:colOff>177800</xdr:colOff>
      <xdr:row>38</xdr:row>
      <xdr:rowOff>53784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44958"/>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127114</xdr:rowOff>
    </xdr:from>
    <xdr:to>
      <xdr:col>85</xdr:col>
      <xdr:colOff>177800</xdr:colOff>
      <xdr:row>38</xdr:row>
      <xdr:rowOff>57265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0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105541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163119</xdr:rowOff>
    </xdr:from>
    <xdr:to>
      <xdr:col>81</xdr:col>
      <xdr:colOff>101600</xdr:colOff>
      <xdr:row>38</xdr:row>
      <xdr:rowOff>93269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84396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19672</xdr:rowOff>
    </xdr:from>
    <xdr:to>
      <xdr:col>76</xdr:col>
      <xdr:colOff>165100</xdr:colOff>
      <xdr:row>38</xdr:row>
      <xdr:rowOff>121272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112399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2984</xdr:rowOff>
    </xdr:from>
    <xdr:to>
      <xdr:col>72</xdr:col>
      <xdr:colOff>38100</xdr:colOff>
      <xdr:row>38</xdr:row>
      <xdr:rowOff>104584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95711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150508</xdr:rowOff>
    </xdr:from>
    <xdr:to>
      <xdr:col>67</xdr:col>
      <xdr:colOff>101600</xdr:colOff>
      <xdr:row>38</xdr:row>
      <xdr:rowOff>80658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71785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2524</xdr:rowOff>
    </xdr:from>
    <xdr:to>
      <xdr:col>85</xdr:col>
      <xdr:colOff>127000</xdr:colOff>
      <xdr:row>55</xdr:row>
      <xdr:rowOff>67625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260824"/>
          <a:ext cx="838200" cy="2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67625</xdr:rowOff>
    </xdr:from>
    <xdr:to>
      <xdr:col>81</xdr:col>
      <xdr:colOff>50800</xdr:colOff>
      <xdr:row>56</xdr:row>
      <xdr:rowOff>125902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97375"/>
          <a:ext cx="889000" cy="2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75088</xdr:rowOff>
    </xdr:from>
    <xdr:to>
      <xdr:col>76</xdr:col>
      <xdr:colOff>114300</xdr:colOff>
      <xdr:row>56</xdr:row>
      <xdr:rowOff>125902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04838"/>
          <a:ext cx="889000" cy="2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128581</xdr:rowOff>
    </xdr:from>
    <xdr:to>
      <xdr:col>71</xdr:col>
      <xdr:colOff>177800</xdr:colOff>
      <xdr:row>55</xdr:row>
      <xdr:rowOff>75088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86881"/>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123174</xdr:rowOff>
    </xdr:from>
    <xdr:to>
      <xdr:col>85</xdr:col>
      <xdr:colOff>177800</xdr:colOff>
      <xdr:row>54</xdr:row>
      <xdr:rowOff>53324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146051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0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16825</xdr:rowOff>
    </xdr:from>
    <xdr:to>
      <xdr:col>81</xdr:col>
      <xdr:colOff>101600</xdr:colOff>
      <xdr:row>55</xdr:row>
      <xdr:rowOff>118425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134952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75102</xdr:rowOff>
    </xdr:from>
    <xdr:to>
      <xdr:col>76</xdr:col>
      <xdr:colOff>165100</xdr:colOff>
      <xdr:row>57</xdr:row>
      <xdr:rowOff>5252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21779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24288</xdr:rowOff>
    </xdr:from>
    <xdr:to>
      <xdr:col>72</xdr:col>
      <xdr:colOff>38100</xdr:colOff>
      <xdr:row>55</xdr:row>
      <xdr:rowOff>125888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142415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77781</xdr:rowOff>
    </xdr:from>
    <xdr:to>
      <xdr:col>67</xdr:col>
      <xdr:colOff>101600</xdr:colOff>
      <xdr:row>55</xdr:row>
      <xdr:rowOff>7931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24458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134443</xdr:rowOff>
    </xdr:from>
    <xdr:to>
      <xdr:col>85</xdr:col>
      <xdr:colOff>127000</xdr:colOff>
      <xdr:row>78</xdr:row>
      <xdr:rowOff>139655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754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116977</xdr:rowOff>
    </xdr:from>
    <xdr:to>
      <xdr:col>81</xdr:col>
      <xdr:colOff>50800</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90077"/>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116977</xdr:rowOff>
    </xdr:from>
    <xdr:to>
      <xdr:col>76</xdr:col>
      <xdr:colOff>114300</xdr:colOff>
      <xdr:row>78</xdr:row>
      <xdr:rowOff>118577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9007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110942</xdr:rowOff>
    </xdr:from>
    <xdr:to>
      <xdr:col>71</xdr:col>
      <xdr:colOff>177800</xdr:colOff>
      <xdr:row>78</xdr:row>
      <xdr:rowOff>118577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404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83643</xdr:rowOff>
    </xdr:from>
    <xdr:to>
      <xdr:col>85</xdr:col>
      <xdr:colOff>177800</xdr:colOff>
      <xdr:row>79</xdr:row>
      <xdr:rowOff>13793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66177</xdr:rowOff>
    </xdr:from>
    <xdr:to>
      <xdr:col>76</xdr:col>
      <xdr:colOff>165100</xdr:colOff>
      <xdr:row>78</xdr:row>
      <xdr:rowOff>167777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158904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32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67777</xdr:rowOff>
    </xdr:from>
    <xdr:to>
      <xdr:col>72</xdr:col>
      <xdr:colOff>38100</xdr:colOff>
      <xdr:row>78</xdr:row>
      <xdr:rowOff>169377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160504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60142</xdr:rowOff>
    </xdr:from>
    <xdr:to>
      <xdr:col>67</xdr:col>
      <xdr:colOff>101600</xdr:colOff>
      <xdr:row>78</xdr:row>
      <xdr:rowOff>161742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152869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2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114706</xdr:rowOff>
    </xdr:from>
    <xdr:to>
      <xdr:col>85</xdr:col>
      <xdr:colOff>127000</xdr:colOff>
      <xdr:row>96</xdr:row>
      <xdr:rowOff>127712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73906"/>
          <a:ext cx="8382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114706</xdr:rowOff>
    </xdr:from>
    <xdr:to>
      <xdr:col>81</xdr:col>
      <xdr:colOff>50800</xdr:colOff>
      <xdr:row>96</xdr:row>
      <xdr:rowOff>128536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7390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128536</xdr:rowOff>
    </xdr:from>
    <xdr:to>
      <xdr:col>76</xdr:col>
      <xdr:colOff>114300</xdr:colOff>
      <xdr:row>96</xdr:row>
      <xdr:rowOff>136627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87736"/>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136627</xdr:rowOff>
    </xdr:from>
    <xdr:to>
      <xdr:col>71</xdr:col>
      <xdr:colOff>177800</xdr:colOff>
      <xdr:row>96</xdr:row>
      <xdr:rowOff>142266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958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76912</xdr:rowOff>
    </xdr:from>
    <xdr:to>
      <xdr:col>85</xdr:col>
      <xdr:colOff>177800</xdr:colOff>
      <xdr:row>97</xdr:row>
      <xdr:rowOff>7062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55339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63906</xdr:rowOff>
    </xdr:from>
    <xdr:to>
      <xdr:col>81</xdr:col>
      <xdr:colOff>101600</xdr:colOff>
      <xdr:row>96</xdr:row>
      <xdr:rowOff>165506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156633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77736</xdr:rowOff>
    </xdr:from>
    <xdr:to>
      <xdr:col>76</xdr:col>
      <xdr:colOff>165100</xdr:colOff>
      <xdr:row>97</xdr:row>
      <xdr:rowOff>7886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170463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85827</xdr:rowOff>
    </xdr:from>
    <xdr:to>
      <xdr:col>72</xdr:col>
      <xdr:colOff>38100</xdr:colOff>
      <xdr:row>97</xdr:row>
      <xdr:rowOff>15977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91466</xdr:rowOff>
    </xdr:from>
    <xdr:to>
      <xdr:col>67</xdr:col>
      <xdr:colOff>101600</xdr:colOff>
      <xdr:row>97</xdr:row>
      <xdr:rowOff>21616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類似団体平均値との差が大きい費目として、総務費及び土木費が高い水準、議会費と民生費が低い水準となっている。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各種基金元金相当分の積立金の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により昨年度より数値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は下降したが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土木費については、財産区繰入金及び防衛関係補助金が財源となる市特有の事業があることで高い水準になっており、今後もその傾向は続くと思われる。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一方、民生費については、６５歳以上の人口割合が低いため類似団体平均よりも低水準で推移しているものの増加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傾向があり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が続くと思われる。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また、教育費については、施設の老朽化による小中学校の大規模改修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や新図書の整備事業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が計画、実施されていることから、増加しており、今後も高い水準で推移する見込みである。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上記で挙げた以外の費目については、大きな増減はなく、今後も同じような傾向が続くと思われるが、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事業の見直し等により、適正な財政運営を図っていく必要がある。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財政調整基金残高については、取崩額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が積立額を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実質収支額は、前年度から減少したものの高い水準を推移している。市税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廃道敷等土地売払収入（工業団地）などが減少したことによる歳入の減少が主な要因である。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実質単年度収支は、実質収支額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今後も引き続き、財源確保とあわせ、事業等の抜本的な見直しによる歳出削減を図り、財政調整基金の残高確保に努める必要がある。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前年度に続き、すべての会計で黒字を維持している。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標準財政規模比は前年度と比較すると、特に上水道事業会計、一般会計、工業用水道事業会計、介護保険特別会計で黒字幅が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一般会計については、市税、廃道敷等土地売払収入（工業団地）などの歳入が減となったことが、黒字幅を減少させた要因である。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年度繰越金などの歳入が増となったものの、基金積立金や償還金及び還付加算金が増となったことが黒字幅を減少させた要因である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も黒字ではあるものの、特に国民健康保険特別会計、介護保険特別会計及び公共下水道事業会計は一般会計からの繰出金も大きいため、個別会計内においても効率的な財政運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年度においては、元利償還金は前年度と比べ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元利償還金等は、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臨時地方道路整備事業債等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に係る元金償還の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完了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した。また、算入公債費等は、災害復旧費に係る基準財政需要額等の減少により、前年度と比べ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本市の特徴として、単独事業債や防衛関係補助金を財源とする事業債が多いことや、非合併団体であること等により、算入公債費等の割合が低い。</a:t>
          </a:r>
          <a:endParaRPr lang="ja-JP" altLang="ja-JP" sz="13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今後も大規模建設事業が複数予定されていることから、建設事業費の縮減や平準化に努め、元利償還金の低減を図る。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静岡県御殿場市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年度においては、前年度と比べ将来負担額は減少し、充当可能財源等も減少した。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地方債残高については、今後も大規模事業が複数予定されているため、起債計画に沿った借入により、地方債残高の抑制に努める。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一般職</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に属する職員に対する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の増に伴い増加した。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については、増加傾向にあるが、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財政調整基金の計画的な積立てについては不透明な状況にある。今後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、基金残高を増やしていくとともに起債発行額や債務負担行為の総額を抑制し、将来負担額の縮減及び充当可能</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財減等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の増額に努める必要がある。　</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静岡県御殿場市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令和５年度末の基金残高は、１０９億３，４００万円となっており、前年度から１億８００万円の増加となっている。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この主な要因として、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減債基金の減（２億円）や図書館整備事業基金の減（１億円）、ふるさと応援基金の減（１億４，９１５万円）となったものの、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億６００万円余）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や公共施設等整備基金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円）等が挙げられる。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財政計画等に基づき、計画的に積立てを行っていくとともに、その他特定目的基金については、基金の目的に沿った積立て、事業充当を行い、適正かつ計画的な基金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・地域振興推進基金：地域の学校や道路等の整備、環境対策等による地域振興の推進。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・ふるさと応援基金：ふるさと納税制度により本市に寄附を行った寄附者の思いを実現するための事業。</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・公共施設等整備基金：老朽化する公共施設の長寿命化等の整備のため不足する財源として充当する。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・図書館整備事業基金：図書館整備のため不足する財源として充当する。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・特定防衛施設周辺整備調整交付金事業基金（子ども医療費助成事業）：子育て世帯の医療費負担を軽減するため、特定防衛施設周辺整備調整交付金を財源として子ども医療費の助成を行う。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・地域振興推進基金：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寄附金を積立てた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一方で、浄化槽設置事業等の財源として取崩しを行ったことにより、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００万円余の減となった。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・ふるさと応援基金：各種事業に対して、取崩を行った一方で、ふるさと納税寄附金を積立てたことにより、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，９００万円余の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・公共施設等整備基金：決算余剰金を積立てたことにより、５億円余の増となった。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・図書館整備基金：新図書館整備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事業の財源として取崩しを行ったこ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・特定防衛施設周辺整備調整交付金事業基金（子ども医療費助成事業）：国の交付決定に基づく事業充当配分による増。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・基金の目的に沿った積立て、事業への充当を行うとともに、所期の目的を達成した基金については整理する等、適正な運営を行う。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・ふるさと応援基金については、基金からの取り崩しは積極的に行うが、ふるさと納税寄附金の積み立ても同時に行うため、ふるさと納税寄附金の増減により残高も増減する見込みである。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財産収入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前年度繰越金の増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００万円余の積立てを行った。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収入の１割程度（１５億円程度）を下限に確保しておくことを目標に計画的に積立てを行っていく。そのためにも、歳入確保と歳出抑制に努めるとともに、事業の見直しや統廃合等により事業の効率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今後数年で公債費のピークを迎え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起債計画上、公債費がピークを迎え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、大規模事業も予定されていることから、計画的に取崩を行う。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44636357</v>
      </c>
      <c r="BO4" s="371"/>
      <c r="BP4" s="371"/>
      <c r="BQ4" s="371"/>
      <c r="BR4" s="371"/>
      <c r="BS4" s="371"/>
      <c r="BT4" s="371"/>
      <c r="BU4" s="372"/>
      <c r="BV4" s="370">
        <v>44222544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15.7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42387447</v>
      </c>
      <c r="BO5" s="408"/>
      <c r="BP5" s="408"/>
      <c r="BQ5" s="408"/>
      <c r="BR5" s="408"/>
      <c r="BS5" s="408"/>
      <c r="BT5" s="408"/>
      <c r="BU5" s="409"/>
      <c r="BV5" s="407">
        <v>40846034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82.3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2248910</v>
      </c>
      <c r="BO6" s="408"/>
      <c r="BP6" s="408"/>
      <c r="BQ6" s="408"/>
      <c r="BR6" s="408"/>
      <c r="BS6" s="408"/>
      <c r="BT6" s="408"/>
      <c r="BU6" s="409"/>
      <c r="BV6" s="407">
        <v>3376510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85.4</v>
      </c>
      <c r="CU6" s="445"/>
      <c r="CV6" s="445"/>
      <c r="CW6" s="445"/>
      <c r="CX6" s="445"/>
      <c r="CY6" s="445"/>
      <c r="CZ6" s="445"/>
      <c r="DA6" s="446"/>
      <c r="DB6" s="444">
        <v>82.3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336988</v>
      </c>
      <c r="BO7" s="408"/>
      <c r="BP7" s="408"/>
      <c r="BQ7" s="408"/>
      <c r="BR7" s="408"/>
      <c r="BS7" s="408"/>
      <c r="BT7" s="408"/>
      <c r="BU7" s="409"/>
      <c r="BV7" s="407">
        <v>448388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19859413</v>
      </c>
      <c r="CU7" s="408"/>
      <c r="CV7" s="408"/>
      <c r="CW7" s="408"/>
      <c r="CX7" s="408"/>
      <c r="CY7" s="408"/>
      <c r="CZ7" s="408"/>
      <c r="DA7" s="409"/>
      <c r="DB7" s="407">
        <v>18709812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1911922</v>
      </c>
      <c r="BO8" s="408"/>
      <c r="BP8" s="408"/>
      <c r="BQ8" s="408"/>
      <c r="BR8" s="408"/>
      <c r="BS8" s="408"/>
      <c r="BT8" s="408"/>
      <c r="BU8" s="409"/>
      <c r="BV8" s="407">
        <v>2928122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1.02</v>
      </c>
      <c r="CU8" s="448"/>
      <c r="CV8" s="448"/>
      <c r="CW8" s="448"/>
      <c r="CX8" s="448"/>
      <c r="CY8" s="448"/>
      <c r="CZ8" s="448"/>
      <c r="DA8" s="449"/>
      <c r="DB8" s="447">
        <v>1.02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86614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-1016200</v>
      </c>
      <c r="BO9" s="408"/>
      <c r="BP9" s="408"/>
      <c r="BQ9" s="408"/>
      <c r="BR9" s="408"/>
      <c r="BS9" s="408"/>
      <c r="BT9" s="408"/>
      <c r="BU9" s="409"/>
      <c r="BV9" s="407">
        <v>759833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10.4</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88078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1845826</v>
      </c>
      <c r="BO10" s="408"/>
      <c r="BP10" s="408"/>
      <c r="BQ10" s="408"/>
      <c r="BR10" s="408"/>
      <c r="BS10" s="408"/>
      <c r="BT10" s="408"/>
      <c r="BU10" s="409"/>
      <c r="BV10" s="407">
        <v>2427699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84240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1740000</v>
      </c>
      <c r="BO12" s="408"/>
      <c r="BP12" s="408"/>
      <c r="BQ12" s="408"/>
      <c r="BR12" s="408"/>
      <c r="BS12" s="408"/>
      <c r="BT12" s="408"/>
      <c r="BU12" s="409"/>
      <c r="BV12" s="407">
        <v>1704164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81609</v>
      </c>
      <c r="S13" s="492"/>
      <c r="T13" s="492"/>
      <c r="U13" s="492"/>
      <c r="V13" s="493"/>
      <c r="W13" s="423" t="s">
        <v>131</v>
      </c>
      <c r="X13" s="424"/>
      <c r="Y13" s="424"/>
      <c r="Z13" s="424"/>
      <c r="AA13" s="424"/>
      <c r="AB13" s="414"/>
      <c r="AC13" s="458">
        <v>1318</v>
      </c>
      <c r="AD13" s="459"/>
      <c r="AE13" s="459"/>
      <c r="AF13" s="459"/>
      <c r="AG13" s="501"/>
      <c r="AH13" s="458">
        <v>1198</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-910374</v>
      </c>
      <c r="BO13" s="408"/>
      <c r="BP13" s="408"/>
      <c r="BQ13" s="408"/>
      <c r="BR13" s="408"/>
      <c r="BS13" s="408"/>
      <c r="BT13" s="408"/>
      <c r="BU13" s="409"/>
      <c r="BV13" s="407">
        <v>1483368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10.4</v>
      </c>
      <c r="CU13" s="405"/>
      <c r="CV13" s="405"/>
      <c r="CW13" s="405"/>
      <c r="CX13" s="405"/>
      <c r="CY13" s="405"/>
      <c r="CZ13" s="405"/>
      <c r="DA13" s="406"/>
      <c r="DB13" s="404">
        <v>10.4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85267</v>
      </c>
      <c r="S14" s="492"/>
      <c r="T14" s="492"/>
      <c r="U14" s="492"/>
      <c r="V14" s="493"/>
      <c r="W14" s="397"/>
      <c r="X14" s="398"/>
      <c r="Y14" s="398"/>
      <c r="Z14" s="398"/>
      <c r="AA14" s="398"/>
      <c r="AB14" s="387"/>
      <c r="AC14" s="494">
        <v>3</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v>
      </c>
      <c r="CU14" s="506"/>
      <c r="CV14" s="506"/>
      <c r="CW14" s="506"/>
      <c r="CX14" s="506"/>
      <c r="CY14" s="506"/>
      <c r="CZ14" s="506"/>
      <c r="DA14" s="507"/>
      <c r="DB14" s="505">
        <v>17.600000000000001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82921</v>
      </c>
      <c r="S15" s="492"/>
      <c r="T15" s="492"/>
      <c r="U15" s="492"/>
      <c r="V15" s="493"/>
      <c r="W15" s="423" t="s">
        <v>137</v>
      </c>
      <c r="X15" s="424"/>
      <c r="Y15" s="424"/>
      <c r="Z15" s="424"/>
      <c r="AA15" s="424"/>
      <c r="AB15" s="414"/>
      <c r="AC15" s="458">
        <v>12215</v>
      </c>
      <c r="AD15" s="459"/>
      <c r="AE15" s="459"/>
      <c r="AF15" s="459"/>
      <c r="AG15" s="501"/>
      <c r="AH15" s="458">
        <v>13167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15546108</v>
      </c>
      <c r="BO15" s="371"/>
      <c r="BP15" s="371"/>
      <c r="BQ15" s="371"/>
      <c r="BR15" s="371"/>
      <c r="BS15" s="371"/>
      <c r="BT15" s="371"/>
      <c r="BU15" s="372"/>
      <c r="BV15" s="370">
        <v>14673362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v>
      </c>
      <c r="AD16" s="495"/>
      <c r="AE16" s="495"/>
      <c r="AF16" s="495"/>
      <c r="AG16" s="496"/>
      <c r="AH16" s="494">
        <v>29.2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14712240</v>
      </c>
      <c r="BO16" s="408"/>
      <c r="BP16" s="408"/>
      <c r="BQ16" s="408"/>
      <c r="BR16" s="408"/>
      <c r="BS16" s="408"/>
      <c r="BT16" s="408"/>
      <c r="BU16" s="409"/>
      <c r="BV16" s="407">
        <v>14501471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30065</v>
      </c>
      <c r="AD17" s="459"/>
      <c r="AE17" s="459"/>
      <c r="AF17" s="459"/>
      <c r="AG17" s="501"/>
      <c r="AH17" s="458">
        <v>30788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19859413</v>
      </c>
      <c r="BO17" s="408"/>
      <c r="BP17" s="408"/>
      <c r="BQ17" s="408"/>
      <c r="BR17" s="408"/>
      <c r="BS17" s="408"/>
      <c r="BT17" s="408"/>
      <c r="BU17" s="409"/>
      <c r="BV17" s="407">
        <v>18709812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194.9</v>
      </c>
      <c r="M18" s="531"/>
      <c r="N18" s="531"/>
      <c r="O18" s="531"/>
      <c r="P18" s="531"/>
      <c r="Q18" s="531"/>
      <c r="R18" s="532"/>
      <c r="S18" s="532"/>
      <c r="T18" s="532"/>
      <c r="U18" s="532"/>
      <c r="V18" s="533"/>
      <c r="W18" s="425"/>
      <c r="X18" s="426"/>
      <c r="Y18" s="426"/>
      <c r="Z18" s="426"/>
      <c r="AA18" s="426"/>
      <c r="AB18" s="417"/>
      <c r="AC18" s="534">
        <v>69</v>
      </c>
      <c r="AD18" s="535"/>
      <c r="AE18" s="535"/>
      <c r="AF18" s="535"/>
      <c r="AG18" s="536"/>
      <c r="AH18" s="534">
        <v>68.2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16747241</v>
      </c>
      <c r="BO18" s="408"/>
      <c r="BP18" s="408"/>
      <c r="BQ18" s="408"/>
      <c r="BR18" s="408"/>
      <c r="BS18" s="408"/>
      <c r="BT18" s="408"/>
      <c r="BU18" s="409"/>
      <c r="BV18" s="407">
        <v>16612980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444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27393742</v>
      </c>
      <c r="BO19" s="408"/>
      <c r="BP19" s="408"/>
      <c r="BQ19" s="408"/>
      <c r="BR19" s="408"/>
      <c r="BS19" s="408"/>
      <c r="BT19" s="408"/>
      <c r="BU19" s="409"/>
      <c r="BV19" s="407">
        <v>28189313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33529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20629999</v>
      </c>
      <c r="BO22" s="371"/>
      <c r="BP22" s="371"/>
      <c r="BQ22" s="371"/>
      <c r="BR22" s="371"/>
      <c r="BS22" s="371"/>
      <c r="BT22" s="371"/>
      <c r="BU22" s="372"/>
      <c r="BV22" s="370">
        <v>21587325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3364839</v>
      </c>
      <c r="BO23" s="408"/>
      <c r="BP23" s="408"/>
      <c r="BQ23" s="408"/>
      <c r="BR23" s="408"/>
      <c r="BS23" s="408"/>
      <c r="BT23" s="408"/>
      <c r="BU23" s="409"/>
      <c r="BV23" s="407">
        <v>3560983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567</v>
      </c>
      <c r="AI24" s="459"/>
      <c r="AJ24" s="459"/>
      <c r="AK24" s="459"/>
      <c r="AL24" s="501"/>
      <c r="AM24" s="458">
        <v>1753164</v>
      </c>
      <c r="AN24" s="459"/>
      <c r="AO24" s="459"/>
      <c r="AP24" s="459"/>
      <c r="AQ24" s="459"/>
      <c r="AR24" s="501"/>
      <c r="AS24" s="458">
        <v>3092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18832216</v>
      </c>
      <c r="BO24" s="408"/>
      <c r="BP24" s="408"/>
      <c r="BQ24" s="408"/>
      <c r="BR24" s="408"/>
      <c r="BS24" s="408"/>
      <c r="BT24" s="408"/>
      <c r="BU24" s="409"/>
      <c r="BV24" s="407">
        <v>19221556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9100824</v>
      </c>
      <c r="BO25" s="371"/>
      <c r="BP25" s="371"/>
      <c r="BQ25" s="371"/>
      <c r="BR25" s="371"/>
      <c r="BS25" s="371"/>
      <c r="BT25" s="371"/>
      <c r="BU25" s="372"/>
      <c r="BV25" s="370">
        <v>10203973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6730</v>
      </c>
      <c r="R26" s="459"/>
      <c r="S26" s="459"/>
      <c r="T26" s="459"/>
      <c r="U26" s="459"/>
      <c r="V26" s="501"/>
      <c r="W26" s="553"/>
      <c r="X26" s="554"/>
      <c r="Y26" s="555"/>
      <c r="Z26" s="457" t="s">
        <v>168</v>
      </c>
      <c r="AA26" s="559"/>
      <c r="AB26" s="559"/>
      <c r="AC26" s="559"/>
      <c r="AD26" s="559"/>
      <c r="AE26" s="559"/>
      <c r="AF26" s="559"/>
      <c r="AG26" s="560"/>
      <c r="AH26" s="458">
        <v>28</v>
      </c>
      <c r="AI26" s="459"/>
      <c r="AJ26" s="459"/>
      <c r="AK26" s="459"/>
      <c r="AL26" s="501"/>
      <c r="AM26" s="458">
        <v>104468</v>
      </c>
      <c r="AN26" s="459"/>
      <c r="AO26" s="459"/>
      <c r="AP26" s="459"/>
      <c r="AQ26" s="459"/>
      <c r="AR26" s="501"/>
      <c r="AS26" s="458">
        <v>3731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45</v>
      </c>
      <c r="AI27" s="459"/>
      <c r="AJ27" s="459"/>
      <c r="AK27" s="459"/>
      <c r="AL27" s="501"/>
      <c r="AM27" s="458">
        <v>142842</v>
      </c>
      <c r="AN27" s="459"/>
      <c r="AO27" s="459"/>
      <c r="AP27" s="459"/>
      <c r="AQ27" s="459"/>
      <c r="AR27" s="501"/>
      <c r="AS27" s="458">
        <v>3174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3534193</v>
      </c>
      <c r="BO28" s="371"/>
      <c r="BP28" s="371"/>
      <c r="BQ28" s="371"/>
      <c r="BR28" s="371"/>
      <c r="BS28" s="371"/>
      <c r="BT28" s="371"/>
      <c r="BU28" s="372"/>
      <c r="BV28" s="370">
        <v>3428367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19</v>
      </c>
      <c r="M29" s="459"/>
      <c r="N29" s="459"/>
      <c r="O29" s="459"/>
      <c r="P29" s="501"/>
      <c r="Q29" s="458">
        <v>3830</v>
      </c>
      <c r="R29" s="459"/>
      <c r="S29" s="459"/>
      <c r="T29" s="459"/>
      <c r="U29" s="459"/>
      <c r="V29" s="501"/>
      <c r="W29" s="556"/>
      <c r="X29" s="557"/>
      <c r="Y29" s="558"/>
      <c r="Z29" s="457" t="s">
        <v>177</v>
      </c>
      <c r="AA29" s="437"/>
      <c r="AB29" s="437"/>
      <c r="AC29" s="437"/>
      <c r="AD29" s="437"/>
      <c r="AE29" s="437"/>
      <c r="AF29" s="437"/>
      <c r="AG29" s="438"/>
      <c r="AH29" s="458">
        <v>612</v>
      </c>
      <c r="AI29" s="459"/>
      <c r="AJ29" s="459"/>
      <c r="AK29" s="459"/>
      <c r="AL29" s="501"/>
      <c r="AM29" s="458">
        <v>1896006</v>
      </c>
      <c r="AN29" s="459"/>
      <c r="AO29" s="459"/>
      <c r="AP29" s="459"/>
      <c r="AQ29" s="459"/>
      <c r="AR29" s="501"/>
      <c r="AS29" s="458">
        <v>3098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2061480</v>
      </c>
      <c r="BO29" s="408"/>
      <c r="BP29" s="408"/>
      <c r="BQ29" s="408"/>
      <c r="BR29" s="408"/>
      <c r="BS29" s="408"/>
      <c r="BT29" s="408"/>
      <c r="BU29" s="409"/>
      <c r="BV29" s="407">
        <v>2260837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5338272</v>
      </c>
      <c r="BO30" s="527"/>
      <c r="BP30" s="527"/>
      <c r="BQ30" s="527"/>
      <c r="BR30" s="527"/>
      <c r="BS30" s="527"/>
      <c r="BT30" s="527"/>
      <c r="BU30" s="528"/>
      <c r="BV30" s="526">
        <v>5137131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御殿場市・小山町広域行政組合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御殿場市小山町土地開発公社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救急医療センター特別会計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駿東地区交通災害共済組合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御殿場総合サービス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簡易水道事業会計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静岡県芦湖水利組合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御殿場まちづくり</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公共下水道事業会計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静岡県後期高齢者医療広域連合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駿東勤労者福祉サービスセンター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10</v>
      </c>
      <c r="AN38" s="597"/>
      <c r="AO38" s="598" t="str">
        <f>IF('各会計、関係団体の財政状況及び健全化判断比率'!B35="","",'各会計、関係団体の財政状況及び健全化判断比率'!B35)</f>
        <v>農業集落排水事業会計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静岡県後期高齢者医療広域連合（事業会計分）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11</v>
      </c>
      <c r="AN39" s="597"/>
      <c r="AO39" s="598" t="str">
        <f>IF('各会計、関係団体の財政状況及び健全化判断比率'!B36="","",'各会計、関係団体の財政状況及び健全化判断比率'!B36)</f>
        <v>公設浄化槽事業会計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静岡地方税滞納整理機構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XX+5NkQBtw+i3JFNonY6bQ3Sh8C2jMMgDKh8irXcDYAczwRrrvIFpVntEfCwGic6Lmus6TnE/3KkMQdDMyVdg==" saltValue="fN9n5sq2tDz2b2dxHOM+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16438167</v>
      </c>
      <c r="S5" s="613"/>
      <c r="T5" s="613"/>
      <c r="U5" s="613"/>
      <c r="V5" s="613"/>
      <c r="W5" s="613"/>
      <c r="X5" s="613"/>
      <c r="Y5" s="614"/>
      <c r="Z5" s="615">
        <v>36.799999999999997</v>
      </c>
      <c r="AA5" s="615"/>
      <c r="AB5" s="615"/>
      <c r="AC5" s="615"/>
      <c r="AD5" s="616">
        <v>15900075</v>
      </c>
      <c r="AE5" s="616"/>
      <c r="AF5" s="616"/>
      <c r="AG5" s="616"/>
      <c r="AH5" s="616"/>
      <c r="AI5" s="616"/>
      <c r="AJ5" s="616"/>
      <c r="AK5" s="616"/>
      <c r="AL5" s="617">
        <v>81</v>
      </c>
      <c r="AM5" s="618"/>
      <c r="AN5" s="618"/>
      <c r="AO5" s="619"/>
      <c r="AP5" s="609" t="s">
        <v>216</v>
      </c>
      <c r="AQ5" s="610"/>
      <c r="AR5" s="610"/>
      <c r="AS5" s="610"/>
      <c r="AT5" s="610"/>
      <c r="AU5" s="610"/>
      <c r="AV5" s="610"/>
      <c r="AW5" s="610"/>
      <c r="AX5" s="610"/>
      <c r="AY5" s="610"/>
      <c r="AZ5" s="610"/>
      <c r="BA5" s="610"/>
      <c r="BB5" s="610"/>
      <c r="BC5" s="610"/>
      <c r="BD5" s="610"/>
      <c r="BE5" s="610"/>
      <c r="BF5" s="611"/>
      <c r="BG5" s="623">
        <v>15860565</v>
      </c>
      <c r="BH5" s="624"/>
      <c r="BI5" s="624"/>
      <c r="BJ5" s="624"/>
      <c r="BK5" s="624"/>
      <c r="BL5" s="624"/>
      <c r="BM5" s="624"/>
      <c r="BN5" s="625"/>
      <c r="BO5" s="626">
        <v>96.5</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311285</v>
      </c>
      <c r="S6" s="624"/>
      <c r="T6" s="624"/>
      <c r="U6" s="624"/>
      <c r="V6" s="624"/>
      <c r="W6" s="624"/>
      <c r="X6" s="624"/>
      <c r="Y6" s="625"/>
      <c r="Z6" s="626">
        <v>0.7</v>
      </c>
      <c r="AA6" s="626"/>
      <c r="AB6" s="626"/>
      <c r="AC6" s="626"/>
      <c r="AD6" s="627">
        <v>311285</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15860565</v>
      </c>
      <c r="BH6" s="624"/>
      <c r="BI6" s="624"/>
      <c r="BJ6" s="624"/>
      <c r="BK6" s="624"/>
      <c r="BL6" s="624"/>
      <c r="BM6" s="624"/>
      <c r="BN6" s="625"/>
      <c r="BO6" s="626">
        <v>96.5</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211722</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211110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6074</v>
      </c>
      <c r="S7" s="624"/>
      <c r="T7" s="624"/>
      <c r="U7" s="624"/>
      <c r="V7" s="624"/>
      <c r="W7" s="624"/>
      <c r="X7" s="624"/>
      <c r="Y7" s="625"/>
      <c r="Z7" s="626">
        <v>0</v>
      </c>
      <c r="AA7" s="626"/>
      <c r="AB7" s="626"/>
      <c r="AC7" s="626"/>
      <c r="AD7" s="627">
        <v>6074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7053668</v>
      </c>
      <c r="BH7" s="624"/>
      <c r="BI7" s="624"/>
      <c r="BJ7" s="624"/>
      <c r="BK7" s="624"/>
      <c r="BL7" s="624"/>
      <c r="BM7" s="624"/>
      <c r="BN7" s="625"/>
      <c r="BO7" s="626">
        <v>42.9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8235878</v>
      </c>
      <c r="CS7" s="624"/>
      <c r="CT7" s="624"/>
      <c r="CU7" s="624"/>
      <c r="CV7" s="624"/>
      <c r="CW7" s="624"/>
      <c r="CX7" s="624"/>
      <c r="CY7" s="625"/>
      <c r="CZ7" s="626">
        <v>19.399999999999999</v>
      </c>
      <c r="DA7" s="626"/>
      <c r="DB7" s="626"/>
      <c r="DC7" s="626"/>
      <c r="DD7" s="632">
        <v>281482</v>
      </c>
      <c r="DE7" s="624"/>
      <c r="DF7" s="624"/>
      <c r="DG7" s="624"/>
      <c r="DH7" s="624"/>
      <c r="DI7" s="624"/>
      <c r="DJ7" s="624"/>
      <c r="DK7" s="624"/>
      <c r="DL7" s="624"/>
      <c r="DM7" s="624"/>
      <c r="DN7" s="624"/>
      <c r="DO7" s="624"/>
      <c r="DP7" s="625"/>
      <c r="DQ7" s="632">
        <v>5866028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94133</v>
      </c>
      <c r="S8" s="624"/>
      <c r="T8" s="624"/>
      <c r="U8" s="624"/>
      <c r="V8" s="624"/>
      <c r="W8" s="624"/>
      <c r="X8" s="624"/>
      <c r="Y8" s="625"/>
      <c r="Z8" s="626">
        <v>0.2</v>
      </c>
      <c r="AA8" s="626"/>
      <c r="AB8" s="626"/>
      <c r="AC8" s="626"/>
      <c r="AD8" s="627">
        <v>94133</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174533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11914628</v>
      </c>
      <c r="CS8" s="624"/>
      <c r="CT8" s="624"/>
      <c r="CU8" s="624"/>
      <c r="CV8" s="624"/>
      <c r="CW8" s="624"/>
      <c r="CX8" s="624"/>
      <c r="CY8" s="625"/>
      <c r="CZ8" s="626">
        <v>28.1</v>
      </c>
      <c r="DA8" s="626"/>
      <c r="DB8" s="626"/>
      <c r="DC8" s="626"/>
      <c r="DD8" s="632">
        <v>76038</v>
      </c>
      <c r="DE8" s="624"/>
      <c r="DF8" s="624"/>
      <c r="DG8" s="624"/>
      <c r="DH8" s="624"/>
      <c r="DI8" s="624"/>
      <c r="DJ8" s="624"/>
      <c r="DK8" s="624"/>
      <c r="DL8" s="624"/>
      <c r="DM8" s="624"/>
      <c r="DN8" s="624"/>
      <c r="DO8" s="624"/>
      <c r="DP8" s="625"/>
      <c r="DQ8" s="632">
        <v>6198438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152395</v>
      </c>
      <c r="S9" s="624"/>
      <c r="T9" s="624"/>
      <c r="U9" s="624"/>
      <c r="V9" s="624"/>
      <c r="W9" s="624"/>
      <c r="X9" s="624"/>
      <c r="Y9" s="625"/>
      <c r="Z9" s="626">
        <v>0.3</v>
      </c>
      <c r="AA9" s="626"/>
      <c r="AB9" s="626"/>
      <c r="AC9" s="626"/>
      <c r="AD9" s="627">
        <v>152395</v>
      </c>
      <c r="AE9" s="627"/>
      <c r="AF9" s="627"/>
      <c r="AG9" s="627"/>
      <c r="AH9" s="627"/>
      <c r="AI9" s="627"/>
      <c r="AJ9" s="627"/>
      <c r="AK9" s="627"/>
      <c r="AL9" s="628">
        <v>0.8</v>
      </c>
      <c r="AM9" s="629"/>
      <c r="AN9" s="629"/>
      <c r="AO9" s="630"/>
      <c r="AP9" s="620" t="s">
        <v>230</v>
      </c>
      <c r="AQ9" s="621"/>
      <c r="AR9" s="621"/>
      <c r="AS9" s="621"/>
      <c r="AT9" s="621"/>
      <c r="AU9" s="621"/>
      <c r="AV9" s="621"/>
      <c r="AW9" s="621"/>
      <c r="AX9" s="621"/>
      <c r="AY9" s="621"/>
      <c r="AZ9" s="621"/>
      <c r="BA9" s="621"/>
      <c r="BB9" s="621"/>
      <c r="BC9" s="621"/>
      <c r="BD9" s="621"/>
      <c r="BE9" s="621"/>
      <c r="BF9" s="622"/>
      <c r="BG9" s="623">
        <v>5429668</v>
      </c>
      <c r="BH9" s="624"/>
      <c r="BI9" s="624"/>
      <c r="BJ9" s="624"/>
      <c r="BK9" s="624"/>
      <c r="BL9" s="624"/>
      <c r="BM9" s="624"/>
      <c r="BN9" s="625"/>
      <c r="BO9" s="626">
        <v>33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4077500</v>
      </c>
      <c r="CS9" s="624"/>
      <c r="CT9" s="624"/>
      <c r="CU9" s="624"/>
      <c r="CV9" s="624"/>
      <c r="CW9" s="624"/>
      <c r="CX9" s="624"/>
      <c r="CY9" s="625"/>
      <c r="CZ9" s="626">
        <v>9.6</v>
      </c>
      <c r="DA9" s="626"/>
      <c r="DB9" s="626"/>
      <c r="DC9" s="626"/>
      <c r="DD9" s="632">
        <v>53448</v>
      </c>
      <c r="DE9" s="624"/>
      <c r="DF9" s="624"/>
      <c r="DG9" s="624"/>
      <c r="DH9" s="624"/>
      <c r="DI9" s="624"/>
      <c r="DJ9" s="624"/>
      <c r="DK9" s="624"/>
      <c r="DL9" s="624"/>
      <c r="DM9" s="624"/>
      <c r="DN9" s="624"/>
      <c r="DO9" s="624"/>
      <c r="DP9" s="625"/>
      <c r="DQ9" s="632">
        <v>2287947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331280</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79559</v>
      </c>
      <c r="CS10" s="624"/>
      <c r="CT10" s="624"/>
      <c r="CU10" s="624"/>
      <c r="CV10" s="624"/>
      <c r="CW10" s="624"/>
      <c r="CX10" s="624"/>
      <c r="CY10" s="625"/>
      <c r="CZ10" s="626">
        <v>0.2</v>
      </c>
      <c r="DA10" s="626"/>
      <c r="DB10" s="626"/>
      <c r="DC10" s="626"/>
      <c r="DD10" s="632">
        <v>3322</v>
      </c>
      <c r="DE10" s="624"/>
      <c r="DF10" s="624"/>
      <c r="DG10" s="624"/>
      <c r="DH10" s="624"/>
      <c r="DI10" s="624"/>
      <c r="DJ10" s="624"/>
      <c r="DK10" s="624"/>
      <c r="DL10" s="624"/>
      <c r="DM10" s="624"/>
      <c r="DN10" s="624"/>
      <c r="DO10" s="624"/>
      <c r="DP10" s="625"/>
      <c r="DQ10" s="632">
        <v>68453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2251637</v>
      </c>
      <c r="S11" s="624"/>
      <c r="T11" s="624"/>
      <c r="U11" s="624"/>
      <c r="V11" s="624"/>
      <c r="W11" s="624"/>
      <c r="X11" s="624"/>
      <c r="Y11" s="625"/>
      <c r="Z11" s="628">
        <v>5</v>
      </c>
      <c r="AA11" s="629"/>
      <c r="AB11" s="629"/>
      <c r="AC11" s="635"/>
      <c r="AD11" s="632">
        <v>2251637</v>
      </c>
      <c r="AE11" s="624"/>
      <c r="AF11" s="624"/>
      <c r="AG11" s="624"/>
      <c r="AH11" s="624"/>
      <c r="AI11" s="624"/>
      <c r="AJ11" s="624"/>
      <c r="AK11" s="625"/>
      <c r="AL11" s="628">
        <v>11.5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1118187</v>
      </c>
      <c r="BH11" s="624"/>
      <c r="BI11" s="624"/>
      <c r="BJ11" s="624"/>
      <c r="BK11" s="624"/>
      <c r="BL11" s="624"/>
      <c r="BM11" s="624"/>
      <c r="BN11" s="625"/>
      <c r="BO11" s="626">
        <v>6.8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936931</v>
      </c>
      <c r="CS11" s="624"/>
      <c r="CT11" s="624"/>
      <c r="CU11" s="624"/>
      <c r="CV11" s="624"/>
      <c r="CW11" s="624"/>
      <c r="CX11" s="624"/>
      <c r="CY11" s="625"/>
      <c r="CZ11" s="626">
        <v>2.2000000000000002</v>
      </c>
      <c r="DA11" s="626"/>
      <c r="DB11" s="626"/>
      <c r="DC11" s="626"/>
      <c r="DD11" s="632">
        <v>477784</v>
      </c>
      <c r="DE11" s="624"/>
      <c r="DF11" s="624"/>
      <c r="DG11" s="624"/>
      <c r="DH11" s="624"/>
      <c r="DI11" s="624"/>
      <c r="DJ11" s="624"/>
      <c r="DK11" s="624"/>
      <c r="DL11" s="624"/>
      <c r="DM11" s="624"/>
      <c r="DN11" s="624"/>
      <c r="DO11" s="624"/>
      <c r="DP11" s="625"/>
      <c r="DQ11" s="632">
        <v>443385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188518</v>
      </c>
      <c r="S12" s="624"/>
      <c r="T12" s="624"/>
      <c r="U12" s="624"/>
      <c r="V12" s="624"/>
      <c r="W12" s="624"/>
      <c r="X12" s="624"/>
      <c r="Y12" s="625"/>
      <c r="Z12" s="626">
        <v>0.4</v>
      </c>
      <c r="AA12" s="626"/>
      <c r="AB12" s="626"/>
      <c r="AC12" s="626"/>
      <c r="AD12" s="627">
        <v>188518</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7684761</v>
      </c>
      <c r="BH12" s="624"/>
      <c r="BI12" s="624"/>
      <c r="BJ12" s="624"/>
      <c r="BK12" s="624"/>
      <c r="BL12" s="624"/>
      <c r="BM12" s="624"/>
      <c r="BN12" s="625"/>
      <c r="BO12" s="626">
        <v>46.7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1127886</v>
      </c>
      <c r="CS12" s="624"/>
      <c r="CT12" s="624"/>
      <c r="CU12" s="624"/>
      <c r="CV12" s="624"/>
      <c r="CW12" s="624"/>
      <c r="CX12" s="624"/>
      <c r="CY12" s="625"/>
      <c r="CZ12" s="626">
        <v>2.7</v>
      </c>
      <c r="DA12" s="626"/>
      <c r="DB12" s="626"/>
      <c r="DC12" s="626"/>
      <c r="DD12" s="632">
        <v>102340</v>
      </c>
      <c r="DE12" s="624"/>
      <c r="DF12" s="624"/>
      <c r="DG12" s="624"/>
      <c r="DH12" s="624"/>
      <c r="DI12" s="624"/>
      <c r="DJ12" s="624"/>
      <c r="DK12" s="624"/>
      <c r="DL12" s="624"/>
      <c r="DM12" s="624"/>
      <c r="DN12" s="624"/>
      <c r="DO12" s="624"/>
      <c r="DP12" s="625"/>
      <c r="DQ12" s="632">
        <v>797347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7675269</v>
      </c>
      <c r="BH13" s="624"/>
      <c r="BI13" s="624"/>
      <c r="BJ13" s="624"/>
      <c r="BK13" s="624"/>
      <c r="BL13" s="624"/>
      <c r="BM13" s="624"/>
      <c r="BN13" s="625"/>
      <c r="BO13" s="626">
        <v>46.7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5024236</v>
      </c>
      <c r="CS13" s="624"/>
      <c r="CT13" s="624"/>
      <c r="CU13" s="624"/>
      <c r="CV13" s="624"/>
      <c r="CW13" s="624"/>
      <c r="CX13" s="624"/>
      <c r="CY13" s="625"/>
      <c r="CZ13" s="626">
        <v>11.9</v>
      </c>
      <c r="DA13" s="626"/>
      <c r="DB13" s="626"/>
      <c r="DC13" s="626"/>
      <c r="DD13" s="632">
        <v>3221793</v>
      </c>
      <c r="DE13" s="624"/>
      <c r="DF13" s="624"/>
      <c r="DG13" s="624"/>
      <c r="DH13" s="624"/>
      <c r="DI13" s="624"/>
      <c r="DJ13" s="624"/>
      <c r="DK13" s="624"/>
      <c r="DL13" s="624"/>
      <c r="DM13" s="624"/>
      <c r="DN13" s="624"/>
      <c r="DO13" s="624"/>
      <c r="DP13" s="625"/>
      <c r="DQ13" s="632">
        <v>2160018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3927</v>
      </c>
      <c r="S14" s="624"/>
      <c r="T14" s="624"/>
      <c r="U14" s="624"/>
      <c r="V14" s="624"/>
      <c r="W14" s="624"/>
      <c r="X14" s="624"/>
      <c r="Y14" s="625"/>
      <c r="Z14" s="626">
        <v>0</v>
      </c>
      <c r="AA14" s="626"/>
      <c r="AB14" s="626"/>
      <c r="AC14" s="626"/>
      <c r="AD14" s="627">
        <v>3927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307563</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1305435</v>
      </c>
      <c r="CS14" s="624"/>
      <c r="CT14" s="624"/>
      <c r="CU14" s="624"/>
      <c r="CV14" s="624"/>
      <c r="CW14" s="624"/>
      <c r="CX14" s="624"/>
      <c r="CY14" s="625"/>
      <c r="CZ14" s="626">
        <v>3.1</v>
      </c>
      <c r="DA14" s="626"/>
      <c r="DB14" s="626"/>
      <c r="DC14" s="626"/>
      <c r="DD14" s="632">
        <v>17338</v>
      </c>
      <c r="DE14" s="624"/>
      <c r="DF14" s="624"/>
      <c r="DG14" s="624"/>
      <c r="DH14" s="624"/>
      <c r="DI14" s="624"/>
      <c r="DJ14" s="624"/>
      <c r="DK14" s="624"/>
      <c r="DL14" s="624"/>
      <c r="DM14" s="624"/>
      <c r="DN14" s="624"/>
      <c r="DO14" s="624"/>
      <c r="DP14" s="625"/>
      <c r="DQ14" s="632">
        <v>1232785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814573</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6604514</v>
      </c>
      <c r="CS15" s="624"/>
      <c r="CT15" s="624"/>
      <c r="CU15" s="624"/>
      <c r="CV15" s="624"/>
      <c r="CW15" s="624"/>
      <c r="CX15" s="624"/>
      <c r="CY15" s="625"/>
      <c r="CZ15" s="626">
        <v>15.6</v>
      </c>
      <c r="DA15" s="626"/>
      <c r="DB15" s="626"/>
      <c r="DC15" s="626"/>
      <c r="DD15" s="632">
        <v>2576237</v>
      </c>
      <c r="DE15" s="624"/>
      <c r="DF15" s="624"/>
      <c r="DG15" s="624"/>
      <c r="DH15" s="624"/>
      <c r="DI15" s="624"/>
      <c r="DJ15" s="624"/>
      <c r="DK15" s="624"/>
      <c r="DL15" s="624"/>
      <c r="DM15" s="624"/>
      <c r="DN15" s="624"/>
      <c r="DO15" s="624"/>
      <c r="DP15" s="625"/>
      <c r="DQ15" s="632">
        <v>3015963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45298</v>
      </c>
      <c r="S16" s="624"/>
      <c r="T16" s="624"/>
      <c r="U16" s="624"/>
      <c r="V16" s="624"/>
      <c r="W16" s="624"/>
      <c r="X16" s="624"/>
      <c r="Y16" s="625"/>
      <c r="Z16" s="626">
        <v>0.1</v>
      </c>
      <c r="AA16" s="626"/>
      <c r="AB16" s="626"/>
      <c r="AC16" s="626"/>
      <c r="AD16" s="627">
        <v>45298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9708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3908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246292</v>
      </c>
      <c r="S17" s="624"/>
      <c r="T17" s="624"/>
      <c r="U17" s="624"/>
      <c r="V17" s="624"/>
      <c r="W17" s="624"/>
      <c r="X17" s="624"/>
      <c r="Y17" s="625"/>
      <c r="Z17" s="626">
        <v>0.6</v>
      </c>
      <c r="AA17" s="626"/>
      <c r="AB17" s="626"/>
      <c r="AC17" s="626"/>
      <c r="AD17" s="627">
        <v>246292</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2859450</v>
      </c>
      <c r="CS17" s="624"/>
      <c r="CT17" s="624"/>
      <c r="CU17" s="624"/>
      <c r="CV17" s="624"/>
      <c r="CW17" s="624"/>
      <c r="CX17" s="624"/>
      <c r="CY17" s="625"/>
      <c r="CZ17" s="626">
        <v>6.7</v>
      </c>
      <c r="DA17" s="626"/>
      <c r="DB17" s="626"/>
      <c r="DC17" s="626"/>
      <c r="DD17" s="632" t="s">
        <v>122</v>
      </c>
      <c r="DE17" s="624"/>
      <c r="DF17" s="624"/>
      <c r="DG17" s="624"/>
      <c r="DH17" s="624"/>
      <c r="DI17" s="624"/>
      <c r="DJ17" s="624"/>
      <c r="DK17" s="624"/>
      <c r="DL17" s="624"/>
      <c r="DM17" s="624"/>
      <c r="DN17" s="624"/>
      <c r="DO17" s="624"/>
      <c r="DP17" s="625"/>
      <c r="DQ17" s="632">
        <v>2859450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97814</v>
      </c>
      <c r="S18" s="624"/>
      <c r="T18" s="624"/>
      <c r="U18" s="624"/>
      <c r="V18" s="624"/>
      <c r="W18" s="624"/>
      <c r="X18" s="624"/>
      <c r="Y18" s="625"/>
      <c r="Z18" s="626">
        <v>0.2</v>
      </c>
      <c r="AA18" s="626"/>
      <c r="AB18" s="626"/>
      <c r="AC18" s="626"/>
      <c r="AD18" s="627">
        <v>97814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84054</v>
      </c>
      <c r="S19" s="624"/>
      <c r="T19" s="624"/>
      <c r="U19" s="624"/>
      <c r="V19" s="624"/>
      <c r="W19" s="624"/>
      <c r="X19" s="624"/>
      <c r="Y19" s="625"/>
      <c r="Z19" s="626">
        <v>0.2</v>
      </c>
      <c r="AA19" s="626"/>
      <c r="AB19" s="626"/>
      <c r="AC19" s="626"/>
      <c r="AD19" s="627">
        <v>84054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577602</v>
      </c>
      <c r="BH19" s="624"/>
      <c r="BI19" s="624"/>
      <c r="BJ19" s="624"/>
      <c r="BK19" s="624"/>
      <c r="BL19" s="624"/>
      <c r="BM19" s="624"/>
      <c r="BN19" s="625"/>
      <c r="BO19" s="626">
        <v>3.5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13760</v>
      </c>
      <c r="S20" s="624"/>
      <c r="T20" s="624"/>
      <c r="U20" s="624"/>
      <c r="V20" s="624"/>
      <c r="W20" s="624"/>
      <c r="X20" s="624"/>
      <c r="Y20" s="625"/>
      <c r="Z20" s="626">
        <v>0</v>
      </c>
      <c r="AA20" s="626"/>
      <c r="AB20" s="626"/>
      <c r="AC20" s="626"/>
      <c r="AD20" s="627">
        <v>13760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577602</v>
      </c>
      <c r="BH20" s="624"/>
      <c r="BI20" s="624"/>
      <c r="BJ20" s="624"/>
      <c r="BK20" s="624"/>
      <c r="BL20" s="624"/>
      <c r="BM20" s="624"/>
      <c r="BN20" s="625"/>
      <c r="BO20" s="626">
        <v>3.5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42387447</v>
      </c>
      <c r="CS20" s="624"/>
      <c r="CT20" s="624"/>
      <c r="CU20" s="624"/>
      <c r="CV20" s="624"/>
      <c r="CW20" s="624"/>
      <c r="CX20" s="624"/>
      <c r="CY20" s="625"/>
      <c r="CZ20" s="626">
        <v>100</v>
      </c>
      <c r="DA20" s="626"/>
      <c r="DB20" s="626"/>
      <c r="DC20" s="626"/>
      <c r="DD20" s="632">
        <v>6809782</v>
      </c>
      <c r="DE20" s="624"/>
      <c r="DF20" s="624"/>
      <c r="DG20" s="624"/>
      <c r="DH20" s="624"/>
      <c r="DI20" s="624"/>
      <c r="DJ20" s="624"/>
      <c r="DK20" s="624"/>
      <c r="DL20" s="624"/>
      <c r="DM20" s="624"/>
      <c r="DN20" s="624"/>
      <c r="DO20" s="624"/>
      <c r="DP20" s="625"/>
      <c r="DQ20" s="632">
        <v>25144832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56715</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39510</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56715</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538092</v>
      </c>
      <c r="BH23" s="624"/>
      <c r="BI23" s="624"/>
      <c r="BJ23" s="624"/>
      <c r="BK23" s="624"/>
      <c r="BL23" s="624"/>
      <c r="BM23" s="624"/>
      <c r="BN23" s="625"/>
      <c r="BO23" s="626">
        <v>3.3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16050708</v>
      </c>
      <c r="CS24" s="613"/>
      <c r="CT24" s="613"/>
      <c r="CU24" s="613"/>
      <c r="CV24" s="613"/>
      <c r="CW24" s="613"/>
      <c r="CX24" s="613"/>
      <c r="CY24" s="614"/>
      <c r="CZ24" s="617">
        <v>37.9</v>
      </c>
      <c r="DA24" s="618"/>
      <c r="DB24" s="618"/>
      <c r="DC24" s="634"/>
      <c r="DD24" s="653">
        <v>10334764</v>
      </c>
      <c r="DE24" s="613"/>
      <c r="DF24" s="613"/>
      <c r="DG24" s="613"/>
      <c r="DH24" s="613"/>
      <c r="DI24" s="613"/>
      <c r="DJ24" s="613"/>
      <c r="DK24" s="614"/>
      <c r="DL24" s="653">
        <v>9394626</v>
      </c>
      <c r="DM24" s="613"/>
      <c r="DN24" s="613"/>
      <c r="DO24" s="613"/>
      <c r="DP24" s="613"/>
      <c r="DQ24" s="613"/>
      <c r="DR24" s="613"/>
      <c r="DS24" s="613"/>
      <c r="DT24" s="613"/>
      <c r="DU24" s="613"/>
      <c r="DV24" s="614"/>
      <c r="DW24" s="617">
        <v>47.9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19892255</v>
      </c>
      <c r="S25" s="624"/>
      <c r="T25" s="624"/>
      <c r="U25" s="624"/>
      <c r="V25" s="624"/>
      <c r="W25" s="624"/>
      <c r="X25" s="624"/>
      <c r="Y25" s="625"/>
      <c r="Z25" s="626">
        <v>44.6</v>
      </c>
      <c r="AA25" s="626"/>
      <c r="AB25" s="626"/>
      <c r="AC25" s="626"/>
      <c r="AD25" s="627">
        <v>19297448</v>
      </c>
      <c r="AE25" s="627"/>
      <c r="AF25" s="627"/>
      <c r="AG25" s="627"/>
      <c r="AH25" s="627"/>
      <c r="AI25" s="627"/>
      <c r="AJ25" s="627"/>
      <c r="AK25" s="627"/>
      <c r="AL25" s="628">
        <v>98.4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5866205</v>
      </c>
      <c r="CS25" s="656"/>
      <c r="CT25" s="656"/>
      <c r="CU25" s="656"/>
      <c r="CV25" s="656"/>
      <c r="CW25" s="656"/>
      <c r="CX25" s="656"/>
      <c r="CY25" s="657"/>
      <c r="CZ25" s="628">
        <v>13.8</v>
      </c>
      <c r="DA25" s="654"/>
      <c r="DB25" s="654"/>
      <c r="DC25" s="658"/>
      <c r="DD25" s="632">
        <v>5031316</v>
      </c>
      <c r="DE25" s="656"/>
      <c r="DF25" s="656"/>
      <c r="DG25" s="656"/>
      <c r="DH25" s="656"/>
      <c r="DI25" s="656"/>
      <c r="DJ25" s="656"/>
      <c r="DK25" s="657"/>
      <c r="DL25" s="632">
        <v>4816593</v>
      </c>
      <c r="DM25" s="656"/>
      <c r="DN25" s="656"/>
      <c r="DO25" s="656"/>
      <c r="DP25" s="656"/>
      <c r="DQ25" s="656"/>
      <c r="DR25" s="656"/>
      <c r="DS25" s="656"/>
      <c r="DT25" s="656"/>
      <c r="DU25" s="656"/>
      <c r="DV25" s="657"/>
      <c r="DW25" s="628">
        <v>24.6</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12597</v>
      </c>
      <c r="S26" s="624"/>
      <c r="T26" s="624"/>
      <c r="U26" s="624"/>
      <c r="V26" s="624"/>
      <c r="W26" s="624"/>
      <c r="X26" s="624"/>
      <c r="Y26" s="625"/>
      <c r="Z26" s="626">
        <v>0</v>
      </c>
      <c r="AA26" s="626"/>
      <c r="AB26" s="626"/>
      <c r="AC26" s="626"/>
      <c r="AD26" s="627">
        <v>12597</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3875293</v>
      </c>
      <c r="CS26" s="624"/>
      <c r="CT26" s="624"/>
      <c r="CU26" s="624"/>
      <c r="CV26" s="624"/>
      <c r="CW26" s="624"/>
      <c r="CX26" s="624"/>
      <c r="CY26" s="625"/>
      <c r="CZ26" s="628">
        <v>9.1</v>
      </c>
      <c r="DA26" s="654"/>
      <c r="DB26" s="654"/>
      <c r="DC26" s="658"/>
      <c r="DD26" s="632">
        <v>3438105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253338</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16438167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7325053</v>
      </c>
      <c r="CS27" s="656"/>
      <c r="CT27" s="656"/>
      <c r="CU27" s="656"/>
      <c r="CV27" s="656"/>
      <c r="CW27" s="656"/>
      <c r="CX27" s="656"/>
      <c r="CY27" s="657"/>
      <c r="CZ27" s="628">
        <v>17.3</v>
      </c>
      <c r="DA27" s="654"/>
      <c r="DB27" s="654"/>
      <c r="DC27" s="658"/>
      <c r="DD27" s="632">
        <v>2443998</v>
      </c>
      <c r="DE27" s="656"/>
      <c r="DF27" s="656"/>
      <c r="DG27" s="656"/>
      <c r="DH27" s="656"/>
      <c r="DI27" s="656"/>
      <c r="DJ27" s="656"/>
      <c r="DK27" s="657"/>
      <c r="DL27" s="632">
        <v>1718583</v>
      </c>
      <c r="DM27" s="656"/>
      <c r="DN27" s="656"/>
      <c r="DO27" s="656"/>
      <c r="DP27" s="656"/>
      <c r="DQ27" s="656"/>
      <c r="DR27" s="656"/>
      <c r="DS27" s="656"/>
      <c r="DT27" s="656"/>
      <c r="DU27" s="656"/>
      <c r="DV27" s="657"/>
      <c r="DW27" s="628">
        <v>8.8000000000000007</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385676</v>
      </c>
      <c r="S28" s="624"/>
      <c r="T28" s="624"/>
      <c r="U28" s="624"/>
      <c r="V28" s="624"/>
      <c r="W28" s="624"/>
      <c r="X28" s="624"/>
      <c r="Y28" s="625"/>
      <c r="Z28" s="626">
        <v>0.9</v>
      </c>
      <c r="AA28" s="626"/>
      <c r="AB28" s="626"/>
      <c r="AC28" s="626"/>
      <c r="AD28" s="627">
        <v>33298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2859450</v>
      </c>
      <c r="CS28" s="624"/>
      <c r="CT28" s="624"/>
      <c r="CU28" s="624"/>
      <c r="CV28" s="624"/>
      <c r="CW28" s="624"/>
      <c r="CX28" s="624"/>
      <c r="CY28" s="625"/>
      <c r="CZ28" s="628">
        <v>6.7</v>
      </c>
      <c r="DA28" s="654"/>
      <c r="DB28" s="654"/>
      <c r="DC28" s="658"/>
      <c r="DD28" s="632">
        <v>2859450</v>
      </c>
      <c r="DE28" s="624"/>
      <c r="DF28" s="624"/>
      <c r="DG28" s="624"/>
      <c r="DH28" s="624"/>
      <c r="DI28" s="624"/>
      <c r="DJ28" s="624"/>
      <c r="DK28" s="625"/>
      <c r="DL28" s="632">
        <v>2859450</v>
      </c>
      <c r="DM28" s="624"/>
      <c r="DN28" s="624"/>
      <c r="DO28" s="624"/>
      <c r="DP28" s="624"/>
      <c r="DQ28" s="624"/>
      <c r="DR28" s="624"/>
      <c r="DS28" s="624"/>
      <c r="DT28" s="624"/>
      <c r="DU28" s="624"/>
      <c r="DV28" s="625"/>
      <c r="DW28" s="628">
        <v>14.6</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54010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2859450</v>
      </c>
      <c r="CS29" s="656"/>
      <c r="CT29" s="656"/>
      <c r="CU29" s="656"/>
      <c r="CV29" s="656"/>
      <c r="CW29" s="656"/>
      <c r="CX29" s="656"/>
      <c r="CY29" s="657"/>
      <c r="CZ29" s="628">
        <v>6.7</v>
      </c>
      <c r="DA29" s="654"/>
      <c r="DB29" s="654"/>
      <c r="DC29" s="658"/>
      <c r="DD29" s="632">
        <v>2859450</v>
      </c>
      <c r="DE29" s="656"/>
      <c r="DF29" s="656"/>
      <c r="DG29" s="656"/>
      <c r="DH29" s="656"/>
      <c r="DI29" s="656"/>
      <c r="DJ29" s="656"/>
      <c r="DK29" s="657"/>
      <c r="DL29" s="632">
        <v>2859450</v>
      </c>
      <c r="DM29" s="656"/>
      <c r="DN29" s="656"/>
      <c r="DO29" s="656"/>
      <c r="DP29" s="656"/>
      <c r="DQ29" s="656"/>
      <c r="DR29" s="656"/>
      <c r="DS29" s="656"/>
      <c r="DT29" s="656"/>
      <c r="DU29" s="656"/>
      <c r="DV29" s="657"/>
      <c r="DW29" s="628">
        <v>14.6</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6326661</v>
      </c>
      <c r="S30" s="624"/>
      <c r="T30" s="624"/>
      <c r="U30" s="624"/>
      <c r="V30" s="624"/>
      <c r="W30" s="624"/>
      <c r="X30" s="624"/>
      <c r="Y30" s="625"/>
      <c r="Z30" s="626">
        <v>14.2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2740526</v>
      </c>
      <c r="CS30" s="624"/>
      <c r="CT30" s="624"/>
      <c r="CU30" s="624"/>
      <c r="CV30" s="624"/>
      <c r="CW30" s="624"/>
      <c r="CX30" s="624"/>
      <c r="CY30" s="625"/>
      <c r="CZ30" s="628">
        <v>6.5</v>
      </c>
      <c r="DA30" s="654"/>
      <c r="DB30" s="654"/>
      <c r="DC30" s="658"/>
      <c r="DD30" s="632">
        <v>2740526</v>
      </c>
      <c r="DE30" s="624"/>
      <c r="DF30" s="624"/>
      <c r="DG30" s="624"/>
      <c r="DH30" s="624"/>
      <c r="DI30" s="624"/>
      <c r="DJ30" s="624"/>
      <c r="DK30" s="625"/>
      <c r="DL30" s="632">
        <v>2740526</v>
      </c>
      <c r="DM30" s="624"/>
      <c r="DN30" s="624"/>
      <c r="DO30" s="624"/>
      <c r="DP30" s="624"/>
      <c r="DQ30" s="624"/>
      <c r="DR30" s="624"/>
      <c r="DS30" s="624"/>
      <c r="DT30" s="624"/>
      <c r="DU30" s="624"/>
      <c r="DV30" s="625"/>
      <c r="DW30" s="628">
        <v>14</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160152</v>
      </c>
      <c r="S31" s="624"/>
      <c r="T31" s="624"/>
      <c r="U31" s="624"/>
      <c r="V31" s="624"/>
      <c r="W31" s="624"/>
      <c r="X31" s="624"/>
      <c r="Y31" s="625"/>
      <c r="Z31" s="626">
        <v>0.4</v>
      </c>
      <c r="AA31" s="626"/>
      <c r="AB31" s="626"/>
      <c r="AC31" s="626"/>
      <c r="AD31" s="627">
        <v>160152</v>
      </c>
      <c r="AE31" s="627"/>
      <c r="AF31" s="627"/>
      <c r="AG31" s="627"/>
      <c r="AH31" s="627"/>
      <c r="AI31" s="627"/>
      <c r="AJ31" s="627"/>
      <c r="AK31" s="627"/>
      <c r="AL31" s="628">
        <v>0.8</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v>
      </c>
      <c r="BN31" s="667"/>
      <c r="BO31" s="667"/>
      <c r="BP31" s="667"/>
      <c r="BQ31" s="668"/>
      <c r="BR31" s="679">
        <v>99.7</v>
      </c>
      <c r="BS31" s="667"/>
      <c r="BT31" s="667"/>
      <c r="BU31" s="667"/>
      <c r="BV31" s="667"/>
      <c r="BW31" s="667"/>
      <c r="BX31" s="618">
        <v>99</v>
      </c>
      <c r="BY31" s="667"/>
      <c r="BZ31" s="667"/>
      <c r="CA31" s="667"/>
      <c r="CB31" s="668"/>
      <c r="CD31" s="661"/>
      <c r="CE31" s="662"/>
      <c r="CF31" s="620" t="s">
        <v>300</v>
      </c>
      <c r="CG31" s="621"/>
      <c r="CH31" s="621"/>
      <c r="CI31" s="621"/>
      <c r="CJ31" s="621"/>
      <c r="CK31" s="621"/>
      <c r="CL31" s="621"/>
      <c r="CM31" s="621"/>
      <c r="CN31" s="621"/>
      <c r="CO31" s="621"/>
      <c r="CP31" s="621"/>
      <c r="CQ31" s="622"/>
      <c r="CR31" s="623">
        <v>118924</v>
      </c>
      <c r="CS31" s="656"/>
      <c r="CT31" s="656"/>
      <c r="CU31" s="656"/>
      <c r="CV31" s="656"/>
      <c r="CW31" s="656"/>
      <c r="CX31" s="656"/>
      <c r="CY31" s="657"/>
      <c r="CZ31" s="628">
        <v>0.3</v>
      </c>
      <c r="DA31" s="654"/>
      <c r="DB31" s="654"/>
      <c r="DC31" s="658"/>
      <c r="DD31" s="632">
        <v>118924</v>
      </c>
      <c r="DE31" s="656"/>
      <c r="DF31" s="656"/>
      <c r="DG31" s="656"/>
      <c r="DH31" s="656"/>
      <c r="DI31" s="656"/>
      <c r="DJ31" s="656"/>
      <c r="DK31" s="657"/>
      <c r="DL31" s="632">
        <v>118924</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2118082</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98.9</v>
      </c>
      <c r="BN32" s="656"/>
      <c r="BO32" s="656"/>
      <c r="BP32" s="656"/>
      <c r="BQ32" s="678"/>
      <c r="BR32" s="680">
        <v>99.6</v>
      </c>
      <c r="BS32" s="656"/>
      <c r="BT32" s="656"/>
      <c r="BU32" s="656"/>
      <c r="BV32" s="656"/>
      <c r="BW32" s="656"/>
      <c r="BX32" s="629">
        <v>98.8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132670</v>
      </c>
      <c r="S33" s="624"/>
      <c r="T33" s="624"/>
      <c r="U33" s="624"/>
      <c r="V33" s="624"/>
      <c r="W33" s="624"/>
      <c r="X33" s="624"/>
      <c r="Y33" s="625"/>
      <c r="Z33" s="626">
        <v>0.3</v>
      </c>
      <c r="AA33" s="626"/>
      <c r="AB33" s="626"/>
      <c r="AC33" s="626"/>
      <c r="AD33" s="627">
        <v>93075</v>
      </c>
      <c r="AE33" s="627"/>
      <c r="AF33" s="627"/>
      <c r="AG33" s="627"/>
      <c r="AH33" s="627"/>
      <c r="AI33" s="627"/>
      <c r="AJ33" s="627"/>
      <c r="AK33" s="627"/>
      <c r="AL33" s="628">
        <v>0.5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99.8</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19517249</v>
      </c>
      <c r="CS33" s="656"/>
      <c r="CT33" s="656"/>
      <c r="CU33" s="656"/>
      <c r="CV33" s="656"/>
      <c r="CW33" s="656"/>
      <c r="CX33" s="656"/>
      <c r="CY33" s="657"/>
      <c r="CZ33" s="628">
        <v>46</v>
      </c>
      <c r="DA33" s="654"/>
      <c r="DB33" s="654"/>
      <c r="DC33" s="658"/>
      <c r="DD33" s="632">
        <v>13495495</v>
      </c>
      <c r="DE33" s="656"/>
      <c r="DF33" s="656"/>
      <c r="DG33" s="656"/>
      <c r="DH33" s="656"/>
      <c r="DI33" s="656"/>
      <c r="DJ33" s="656"/>
      <c r="DK33" s="657"/>
      <c r="DL33" s="632">
        <v>7352615</v>
      </c>
      <c r="DM33" s="656"/>
      <c r="DN33" s="656"/>
      <c r="DO33" s="656"/>
      <c r="DP33" s="656"/>
      <c r="DQ33" s="656"/>
      <c r="DR33" s="656"/>
      <c r="DS33" s="656"/>
      <c r="DT33" s="656"/>
      <c r="DU33" s="656"/>
      <c r="DV33" s="657"/>
      <c r="DW33" s="628">
        <v>37.5</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1787712</v>
      </c>
      <c r="S34" s="624"/>
      <c r="T34" s="624"/>
      <c r="U34" s="624"/>
      <c r="V34" s="624"/>
      <c r="W34" s="624"/>
      <c r="X34" s="624"/>
      <c r="Y34" s="625"/>
      <c r="Z34" s="626">
        <v>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6911181</v>
      </c>
      <c r="CS34" s="624"/>
      <c r="CT34" s="624"/>
      <c r="CU34" s="624"/>
      <c r="CV34" s="624"/>
      <c r="CW34" s="624"/>
      <c r="CX34" s="624"/>
      <c r="CY34" s="625"/>
      <c r="CZ34" s="628">
        <v>16.3</v>
      </c>
      <c r="DA34" s="654"/>
      <c r="DB34" s="654"/>
      <c r="DC34" s="658"/>
      <c r="DD34" s="632">
        <v>4002901</v>
      </c>
      <c r="DE34" s="624"/>
      <c r="DF34" s="624"/>
      <c r="DG34" s="624"/>
      <c r="DH34" s="624"/>
      <c r="DI34" s="624"/>
      <c r="DJ34" s="624"/>
      <c r="DK34" s="625"/>
      <c r="DL34" s="632">
        <v>2375858</v>
      </c>
      <c r="DM34" s="624"/>
      <c r="DN34" s="624"/>
      <c r="DO34" s="624"/>
      <c r="DP34" s="624"/>
      <c r="DQ34" s="624"/>
      <c r="DR34" s="624"/>
      <c r="DS34" s="624"/>
      <c r="DT34" s="624"/>
      <c r="DU34" s="624"/>
      <c r="DV34" s="625"/>
      <c r="DW34" s="628">
        <v>12.1</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7629990</v>
      </c>
      <c r="S35" s="624"/>
      <c r="T35" s="624"/>
      <c r="U35" s="624"/>
      <c r="V35" s="624"/>
      <c r="W35" s="624"/>
      <c r="X35" s="624"/>
      <c r="Y35" s="625"/>
      <c r="Z35" s="626">
        <v>17.100000000000001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309873</v>
      </c>
      <c r="CS35" s="656"/>
      <c r="CT35" s="656"/>
      <c r="CU35" s="656"/>
      <c r="CV35" s="656"/>
      <c r="CW35" s="656"/>
      <c r="CX35" s="656"/>
      <c r="CY35" s="657"/>
      <c r="CZ35" s="628">
        <v>0.7</v>
      </c>
      <c r="DA35" s="654"/>
      <c r="DB35" s="654"/>
      <c r="DC35" s="658"/>
      <c r="DD35" s="632">
        <v>195467</v>
      </c>
      <c r="DE35" s="656"/>
      <c r="DF35" s="656"/>
      <c r="DG35" s="656"/>
      <c r="DH35" s="656"/>
      <c r="DI35" s="656"/>
      <c r="DJ35" s="656"/>
      <c r="DK35" s="657"/>
      <c r="DL35" s="632">
        <v>195467</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3376510</v>
      </c>
      <c r="S36" s="624"/>
      <c r="T36" s="624"/>
      <c r="U36" s="624"/>
      <c r="V36" s="624"/>
      <c r="W36" s="624"/>
      <c r="X36" s="624"/>
      <c r="Y36" s="625"/>
      <c r="Z36" s="626">
        <v>7.6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2302027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335601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6655830</v>
      </c>
      <c r="CS36" s="624"/>
      <c r="CT36" s="624"/>
      <c r="CU36" s="624"/>
      <c r="CV36" s="624"/>
      <c r="CW36" s="624"/>
      <c r="CX36" s="624"/>
      <c r="CY36" s="625"/>
      <c r="CZ36" s="628">
        <v>15.7</v>
      </c>
      <c r="DA36" s="654"/>
      <c r="DB36" s="654"/>
      <c r="DC36" s="658"/>
      <c r="DD36" s="632">
        <v>5163377</v>
      </c>
      <c r="DE36" s="624"/>
      <c r="DF36" s="624"/>
      <c r="DG36" s="624"/>
      <c r="DH36" s="624"/>
      <c r="DI36" s="624"/>
      <c r="DJ36" s="624"/>
      <c r="DK36" s="625"/>
      <c r="DL36" s="632">
        <v>3581610</v>
      </c>
      <c r="DM36" s="624"/>
      <c r="DN36" s="624"/>
      <c r="DO36" s="624"/>
      <c r="DP36" s="624"/>
      <c r="DQ36" s="624"/>
      <c r="DR36" s="624"/>
      <c r="DS36" s="624"/>
      <c r="DT36" s="624"/>
      <c r="DU36" s="624"/>
      <c r="DV36" s="625"/>
      <c r="DW36" s="628">
        <v>18.3</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723504</v>
      </c>
      <c r="S37" s="624"/>
      <c r="T37" s="624"/>
      <c r="U37" s="624"/>
      <c r="V37" s="624"/>
      <c r="W37" s="624"/>
      <c r="X37" s="624"/>
      <c r="Y37" s="625"/>
      <c r="Z37" s="626">
        <v>1.6</v>
      </c>
      <c r="AA37" s="626"/>
      <c r="AB37" s="626"/>
      <c r="AC37" s="626"/>
      <c r="AD37" s="627">
        <v>21198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671852</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311650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2134638</v>
      </c>
      <c r="CS37" s="656"/>
      <c r="CT37" s="656"/>
      <c r="CU37" s="656"/>
      <c r="CV37" s="656"/>
      <c r="CW37" s="656"/>
      <c r="CX37" s="656"/>
      <c r="CY37" s="657"/>
      <c r="CZ37" s="628">
        <v>5</v>
      </c>
      <c r="DA37" s="654"/>
      <c r="DB37" s="654"/>
      <c r="DC37" s="658"/>
      <c r="DD37" s="632">
        <v>1845138</v>
      </c>
      <c r="DE37" s="656"/>
      <c r="DF37" s="656"/>
      <c r="DG37" s="656"/>
      <c r="DH37" s="656"/>
      <c r="DI37" s="656"/>
      <c r="DJ37" s="656"/>
      <c r="DK37" s="657"/>
      <c r="DL37" s="632">
        <v>1632054</v>
      </c>
      <c r="DM37" s="656"/>
      <c r="DN37" s="656"/>
      <c r="DO37" s="656"/>
      <c r="DP37" s="656"/>
      <c r="DQ37" s="656"/>
      <c r="DR37" s="656"/>
      <c r="DS37" s="656"/>
      <c r="DT37" s="656"/>
      <c r="DU37" s="656"/>
      <c r="DV37" s="657"/>
      <c r="DW37" s="628">
        <v>8.3000000000000007</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1783200</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11405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9274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1618770</v>
      </c>
      <c r="CS38" s="624"/>
      <c r="CT38" s="624"/>
      <c r="CU38" s="624"/>
      <c r="CV38" s="624"/>
      <c r="CW38" s="624"/>
      <c r="CX38" s="624"/>
      <c r="CY38" s="625"/>
      <c r="CZ38" s="628">
        <v>3.8</v>
      </c>
      <c r="DA38" s="654"/>
      <c r="DB38" s="654"/>
      <c r="DC38" s="658"/>
      <c r="DD38" s="632">
        <v>1238059</v>
      </c>
      <c r="DE38" s="624"/>
      <c r="DF38" s="624"/>
      <c r="DG38" s="624"/>
      <c r="DH38" s="624"/>
      <c r="DI38" s="624"/>
      <c r="DJ38" s="624"/>
      <c r="DK38" s="625"/>
      <c r="DL38" s="632">
        <v>1199680</v>
      </c>
      <c r="DM38" s="624"/>
      <c r="DN38" s="624"/>
      <c r="DO38" s="624"/>
      <c r="DP38" s="624"/>
      <c r="DQ38" s="624"/>
      <c r="DR38" s="624"/>
      <c r="DS38" s="624"/>
      <c r="DT38" s="624"/>
      <c r="DU38" s="624"/>
      <c r="DV38" s="625"/>
      <c r="DW38" s="628">
        <v>6.1</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13514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3971283</v>
      </c>
      <c r="CS39" s="656"/>
      <c r="CT39" s="656"/>
      <c r="CU39" s="656"/>
      <c r="CV39" s="656"/>
      <c r="CW39" s="656"/>
      <c r="CX39" s="656"/>
      <c r="CY39" s="657"/>
      <c r="CZ39" s="628">
        <v>9.4</v>
      </c>
      <c r="DA39" s="654"/>
      <c r="DB39" s="654"/>
      <c r="DC39" s="658"/>
      <c r="DD39" s="632">
        <v>2845379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50312</v>
      </c>
      <c r="CS40" s="624"/>
      <c r="CT40" s="624"/>
      <c r="CU40" s="624"/>
      <c r="CV40" s="624"/>
      <c r="CW40" s="624"/>
      <c r="CX40" s="624"/>
      <c r="CY40" s="625"/>
      <c r="CZ40" s="628">
        <v>0.1</v>
      </c>
      <c r="DA40" s="654"/>
      <c r="DB40" s="654"/>
      <c r="DC40" s="658"/>
      <c r="DD40" s="632">
        <v>50312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44636357</v>
      </c>
      <c r="S41" s="696"/>
      <c r="T41" s="696"/>
      <c r="U41" s="696"/>
      <c r="V41" s="696"/>
      <c r="W41" s="696"/>
      <c r="X41" s="696"/>
      <c r="Y41" s="700"/>
      <c r="Z41" s="701">
        <v>100</v>
      </c>
      <c r="AA41" s="701"/>
      <c r="AB41" s="701"/>
      <c r="AC41" s="701"/>
      <c r="AD41" s="702">
        <v>19617768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462803</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1155967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6819490</v>
      </c>
      <c r="CS42" s="656"/>
      <c r="CT42" s="656"/>
      <c r="CU42" s="656"/>
      <c r="CV42" s="656"/>
      <c r="CW42" s="656"/>
      <c r="CX42" s="656"/>
      <c r="CY42" s="657"/>
      <c r="CZ42" s="628">
        <v>16.100000000000001</v>
      </c>
      <c r="DA42" s="654"/>
      <c r="DB42" s="654"/>
      <c r="DC42" s="658"/>
      <c r="DD42" s="632">
        <v>1314573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204918</v>
      </c>
      <c r="CS43" s="656"/>
      <c r="CT43" s="656"/>
      <c r="CU43" s="656"/>
      <c r="CV43" s="656"/>
      <c r="CW43" s="656"/>
      <c r="CX43" s="656"/>
      <c r="CY43" s="657"/>
      <c r="CZ43" s="628">
        <v>0.5</v>
      </c>
      <c r="DA43" s="654"/>
      <c r="DB43" s="654"/>
      <c r="DC43" s="658"/>
      <c r="DD43" s="632">
        <v>159479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6809782</v>
      </c>
      <c r="CS44" s="624"/>
      <c r="CT44" s="624"/>
      <c r="CU44" s="624"/>
      <c r="CV44" s="624"/>
      <c r="CW44" s="624"/>
      <c r="CX44" s="624"/>
      <c r="CY44" s="625"/>
      <c r="CZ44" s="628">
        <v>16.100000000000001</v>
      </c>
      <c r="DA44" s="629"/>
      <c r="DB44" s="629"/>
      <c r="DC44" s="635"/>
      <c r="DD44" s="632">
        <v>1310665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1736529</v>
      </c>
      <c r="CS45" s="656"/>
      <c r="CT45" s="656"/>
      <c r="CU45" s="656"/>
      <c r="CV45" s="656"/>
      <c r="CW45" s="656"/>
      <c r="CX45" s="656"/>
      <c r="CY45" s="657"/>
      <c r="CZ45" s="628">
        <v>4.0999999999999996</v>
      </c>
      <c r="DA45" s="654"/>
      <c r="DB45" s="654"/>
      <c r="DC45" s="658"/>
      <c r="DD45" s="632">
        <v>189369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4912390</v>
      </c>
      <c r="CS46" s="624"/>
      <c r="CT46" s="624"/>
      <c r="CU46" s="624"/>
      <c r="CV46" s="624"/>
      <c r="CW46" s="624"/>
      <c r="CX46" s="624"/>
      <c r="CY46" s="625"/>
      <c r="CZ46" s="628">
        <v>11.6</v>
      </c>
      <c r="DA46" s="629"/>
      <c r="DB46" s="629"/>
      <c r="DC46" s="635"/>
      <c r="DD46" s="632">
        <v>1082905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9708</v>
      </c>
      <c r="CS47" s="656"/>
      <c r="CT47" s="656"/>
      <c r="CU47" s="656"/>
      <c r="CV47" s="656"/>
      <c r="CW47" s="656"/>
      <c r="CX47" s="656"/>
      <c r="CY47" s="657"/>
      <c r="CZ47" s="628">
        <v>0</v>
      </c>
      <c r="DA47" s="654"/>
      <c r="DB47" s="654"/>
      <c r="DC47" s="658"/>
      <c r="DD47" s="632">
        <v>3908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42387447</v>
      </c>
      <c r="CS49" s="682"/>
      <c r="CT49" s="682"/>
      <c r="CU49" s="682"/>
      <c r="CV49" s="682"/>
      <c r="CW49" s="682"/>
      <c r="CX49" s="682"/>
      <c r="CY49" s="711"/>
      <c r="CZ49" s="703">
        <v>100</v>
      </c>
      <c r="DA49" s="712"/>
      <c r="DB49" s="712"/>
      <c r="DC49" s="713"/>
      <c r="DD49" s="714">
        <v>25144832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zWGFkkHGU2Bnc9vpUSjCiXQS7B4UbIfEK9TSyL1ePVxe27lTRsYZaimhm8jzNCOLeY6U6G3U1GTgN2MN+C+7w==" saltValue="dRFYhm3z1FC9a5ithXVu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45202</v>
      </c>
      <c r="R7" s="753"/>
      <c r="S7" s="753"/>
      <c r="T7" s="753"/>
      <c r="U7" s="753"/>
      <c r="V7" s="753">
        <v>42978</v>
      </c>
      <c r="W7" s="753"/>
      <c r="X7" s="753"/>
      <c r="Y7" s="753"/>
      <c r="Z7" s="753"/>
      <c r="AA7" s="753">
        <v>2224</v>
      </c>
      <c r="AB7" s="753"/>
      <c r="AC7" s="753"/>
      <c r="AD7" s="753"/>
      <c r="AE7" s="754"/>
      <c r="AF7" s="755">
        <v>1888</v>
      </c>
      <c r="AG7" s="756"/>
      <c r="AH7" s="756"/>
      <c r="AI7" s="756"/>
      <c r="AJ7" s="757"/>
      <c r="AK7" s="758">
        <v>7630</v>
      </c>
      <c r="AL7" s="759"/>
      <c r="AM7" s="759"/>
      <c r="AN7" s="759"/>
      <c r="AO7" s="759"/>
      <c r="AP7" s="759">
        <v>20630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559</v>
      </c>
      <c r="BS7" s="746" t="s">
        <v>560</v>
      </c>
      <c r="BT7" s="747"/>
      <c r="BU7" s="747"/>
      <c r="BV7" s="747"/>
      <c r="BW7" s="747"/>
      <c r="BX7" s="747"/>
      <c r="BY7" s="747"/>
      <c r="BZ7" s="747"/>
      <c r="CA7" s="747"/>
      <c r="CB7" s="747"/>
      <c r="CC7" s="747"/>
      <c r="CD7" s="747"/>
      <c r="CE7" s="747"/>
      <c r="CF7" s="747"/>
      <c r="CG7" s="762"/>
      <c r="CH7" s="743">
        <v>0</v>
      </c>
      <c r="CI7" s="744"/>
      <c r="CJ7" s="744"/>
      <c r="CK7" s="744"/>
      <c r="CL7" s="745"/>
      <c r="CM7" s="743">
        <v>17</v>
      </c>
      <c r="CN7" s="744"/>
      <c r="CO7" s="744"/>
      <c r="CP7" s="744"/>
      <c r="CQ7" s="745"/>
      <c r="CR7" s="743">
        <v>2</v>
      </c>
      <c r="CS7" s="744"/>
      <c r="CT7" s="744"/>
      <c r="CU7" s="744"/>
      <c r="CV7" s="745"/>
      <c r="CW7" s="743">
        <v>3</v>
      </c>
      <c r="CX7" s="744"/>
      <c r="CY7" s="744"/>
      <c r="CZ7" s="744"/>
      <c r="DA7" s="745"/>
      <c r="DB7" s="743" t="s">
        <v>551</v>
      </c>
      <c r="DC7" s="744"/>
      <c r="DD7" s="744"/>
      <c r="DE7" s="744"/>
      <c r="DF7" s="745"/>
      <c r="DG7" s="743">
        <v>722</v>
      </c>
      <c r="DH7" s="744"/>
      <c r="DI7" s="744"/>
      <c r="DJ7" s="744"/>
      <c r="DK7" s="745"/>
      <c r="DL7" s="743" t="s">
        <v>551</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509</v>
      </c>
      <c r="R8" s="784"/>
      <c r="S8" s="784"/>
      <c r="T8" s="784"/>
      <c r="U8" s="784"/>
      <c r="V8" s="784">
        <v>485</v>
      </c>
      <c r="W8" s="784"/>
      <c r="X8" s="784"/>
      <c r="Y8" s="784"/>
      <c r="Z8" s="784"/>
      <c r="AA8" s="784">
        <v>24</v>
      </c>
      <c r="AB8" s="784"/>
      <c r="AC8" s="784"/>
      <c r="AD8" s="784"/>
      <c r="AE8" s="785"/>
      <c r="AF8" s="786">
        <v>24</v>
      </c>
      <c r="AG8" s="787"/>
      <c r="AH8" s="787"/>
      <c r="AI8" s="787"/>
      <c r="AJ8" s="788"/>
      <c r="AK8" s="769">
        <v>307</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0</v>
      </c>
      <c r="CI8" s="777"/>
      <c r="CJ8" s="777"/>
      <c r="CK8" s="777"/>
      <c r="CL8" s="778"/>
      <c r="CM8" s="776">
        <v>106</v>
      </c>
      <c r="CN8" s="777"/>
      <c r="CO8" s="777"/>
      <c r="CP8" s="777"/>
      <c r="CQ8" s="778"/>
      <c r="CR8" s="776">
        <v>50</v>
      </c>
      <c r="CS8" s="777"/>
      <c r="CT8" s="777"/>
      <c r="CU8" s="777"/>
      <c r="CV8" s="778"/>
      <c r="CW8" s="776" t="s">
        <v>551</v>
      </c>
      <c r="CX8" s="777"/>
      <c r="CY8" s="777"/>
      <c r="CZ8" s="777"/>
      <c r="DA8" s="778"/>
      <c r="DB8" s="776" t="s">
        <v>564</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-10</v>
      </c>
      <c r="CI9" s="777"/>
      <c r="CJ9" s="777"/>
      <c r="CK9" s="777"/>
      <c r="CL9" s="778"/>
      <c r="CM9" s="776">
        <v>505</v>
      </c>
      <c r="CN9" s="777"/>
      <c r="CO9" s="777"/>
      <c r="CP9" s="777"/>
      <c r="CQ9" s="778"/>
      <c r="CR9" s="776">
        <v>200</v>
      </c>
      <c r="CS9" s="777"/>
      <c r="CT9" s="777"/>
      <c r="CU9" s="777"/>
      <c r="CV9" s="778"/>
      <c r="CW9" s="776">
        <v>29</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-4</v>
      </c>
      <c r="CI10" s="777"/>
      <c r="CJ10" s="777"/>
      <c r="CK10" s="777"/>
      <c r="CL10" s="778"/>
      <c r="CM10" s="776">
        <v>170</v>
      </c>
      <c r="CN10" s="777"/>
      <c r="CO10" s="777"/>
      <c r="CP10" s="777"/>
      <c r="CQ10" s="778"/>
      <c r="CR10" s="776">
        <v>37</v>
      </c>
      <c r="CS10" s="777"/>
      <c r="CT10" s="777"/>
      <c r="CU10" s="777"/>
      <c r="CV10" s="778"/>
      <c r="CW10" s="776" t="s">
        <v>551</v>
      </c>
      <c r="CX10" s="777"/>
      <c r="CY10" s="777"/>
      <c r="CZ10" s="777"/>
      <c r="DA10" s="778"/>
      <c r="DB10" s="776" t="s">
        <v>551</v>
      </c>
      <c r="DC10" s="777"/>
      <c r="DD10" s="777"/>
      <c r="DE10" s="777"/>
      <c r="DF10" s="778"/>
      <c r="DG10" s="776" t="s">
        <v>551</v>
      </c>
      <c r="DH10" s="777"/>
      <c r="DI10" s="777"/>
      <c r="DJ10" s="777"/>
      <c r="DK10" s="778"/>
      <c r="DL10" s="776" t="s">
        <v>551</v>
      </c>
      <c r="DM10" s="777"/>
      <c r="DN10" s="777"/>
      <c r="DO10" s="777"/>
      <c r="DP10" s="778"/>
      <c r="DQ10" s="776" t="s">
        <v>551</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44636</v>
      </c>
      <c r="R23" s="793"/>
      <c r="S23" s="793"/>
      <c r="T23" s="793"/>
      <c r="U23" s="793"/>
      <c r="V23" s="793">
        <v>42387</v>
      </c>
      <c r="W23" s="793"/>
      <c r="X23" s="793"/>
      <c r="Y23" s="793"/>
      <c r="Z23" s="793"/>
      <c r="AA23" s="793">
        <v>2249</v>
      </c>
      <c r="AB23" s="793"/>
      <c r="AC23" s="793"/>
      <c r="AD23" s="793"/>
      <c r="AE23" s="794"/>
      <c r="AF23" s="795">
        <v>1912</v>
      </c>
      <c r="AG23" s="793"/>
      <c r="AH23" s="793"/>
      <c r="AI23" s="793"/>
      <c r="AJ23" s="796"/>
      <c r="AK23" s="797"/>
      <c r="AL23" s="798"/>
      <c r="AM23" s="798"/>
      <c r="AN23" s="798"/>
      <c r="AO23" s="798"/>
      <c r="AP23" s="793">
        <v>20630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7157</v>
      </c>
      <c r="R28" s="823"/>
      <c r="S28" s="823"/>
      <c r="T28" s="823"/>
      <c r="U28" s="823"/>
      <c r="V28" s="823">
        <v>6821</v>
      </c>
      <c r="W28" s="823"/>
      <c r="X28" s="823"/>
      <c r="Y28" s="823"/>
      <c r="Z28" s="823"/>
      <c r="AA28" s="823">
        <v>336</v>
      </c>
      <c r="AB28" s="823"/>
      <c r="AC28" s="823"/>
      <c r="AD28" s="823"/>
      <c r="AE28" s="824"/>
      <c r="AF28" s="825">
        <v>336</v>
      </c>
      <c r="AG28" s="823"/>
      <c r="AH28" s="823"/>
      <c r="AI28" s="823"/>
      <c r="AJ28" s="826"/>
      <c r="AK28" s="827">
        <v>643</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6727</v>
      </c>
      <c r="R29" s="784"/>
      <c r="S29" s="784"/>
      <c r="T29" s="784"/>
      <c r="U29" s="784"/>
      <c r="V29" s="784">
        <v>6304</v>
      </c>
      <c r="W29" s="784"/>
      <c r="X29" s="784"/>
      <c r="Y29" s="784"/>
      <c r="Z29" s="784"/>
      <c r="AA29" s="784">
        <v>423</v>
      </c>
      <c r="AB29" s="784"/>
      <c r="AC29" s="784"/>
      <c r="AD29" s="784"/>
      <c r="AE29" s="785"/>
      <c r="AF29" s="786">
        <v>423</v>
      </c>
      <c r="AG29" s="787"/>
      <c r="AH29" s="787"/>
      <c r="AI29" s="787"/>
      <c r="AJ29" s="788"/>
      <c r="AK29" s="834">
        <v>975</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1150</v>
      </c>
      <c r="R30" s="784"/>
      <c r="S30" s="784"/>
      <c r="T30" s="784"/>
      <c r="U30" s="784"/>
      <c r="V30" s="784">
        <v>1087</v>
      </c>
      <c r="W30" s="784"/>
      <c r="X30" s="784"/>
      <c r="Y30" s="784"/>
      <c r="Z30" s="784"/>
      <c r="AA30" s="784">
        <v>63</v>
      </c>
      <c r="AB30" s="784"/>
      <c r="AC30" s="784"/>
      <c r="AD30" s="784"/>
      <c r="AE30" s="785"/>
      <c r="AF30" s="786">
        <v>63</v>
      </c>
      <c r="AG30" s="787"/>
      <c r="AH30" s="787"/>
      <c r="AI30" s="787"/>
      <c r="AJ30" s="788"/>
      <c r="AK30" s="834">
        <v>141</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1524</v>
      </c>
      <c r="R31" s="784"/>
      <c r="S31" s="784"/>
      <c r="T31" s="784"/>
      <c r="U31" s="784"/>
      <c r="V31" s="784">
        <v>1158</v>
      </c>
      <c r="W31" s="784"/>
      <c r="X31" s="784"/>
      <c r="Y31" s="784"/>
      <c r="Z31" s="784"/>
      <c r="AA31" s="784">
        <f>Q31-V31</f>
        <v>366</v>
      </c>
      <c r="AB31" s="784"/>
      <c r="AC31" s="784"/>
      <c r="AD31" s="784"/>
      <c r="AE31" s="785"/>
      <c r="AF31" s="786">
        <v>4598</v>
      </c>
      <c r="AG31" s="787"/>
      <c r="AH31" s="787"/>
      <c r="AI31" s="787"/>
      <c r="AJ31" s="788"/>
      <c r="AK31" s="834">
        <v>39</v>
      </c>
      <c r="AL31" s="830"/>
      <c r="AM31" s="830"/>
      <c r="AN31" s="830"/>
      <c r="AO31" s="830"/>
      <c r="AP31" s="830">
        <v>225</v>
      </c>
      <c r="AQ31" s="830"/>
      <c r="AR31" s="830"/>
      <c r="AS31" s="830"/>
      <c r="AT31" s="830"/>
      <c r="AU31" s="835" t="s">
        <v>551</v>
      </c>
      <c r="AV31" s="830"/>
      <c r="AW31" s="830"/>
      <c r="AX31" s="830"/>
      <c r="AY31" s="830"/>
      <c r="AZ31" s="835" t="s">
        <v>551</v>
      </c>
      <c r="BA31" s="830"/>
      <c r="BB31" s="830"/>
      <c r="BC31" s="830"/>
      <c r="BD31" s="830"/>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53</v>
      </c>
      <c r="R32" s="784"/>
      <c r="S32" s="784"/>
      <c r="T32" s="784"/>
      <c r="U32" s="784"/>
      <c r="V32" s="784">
        <v>36</v>
      </c>
      <c r="W32" s="784"/>
      <c r="X32" s="784"/>
      <c r="Y32" s="784"/>
      <c r="Z32" s="784"/>
      <c r="AA32" s="784">
        <v>18</v>
      </c>
      <c r="AB32" s="784"/>
      <c r="AC32" s="784"/>
      <c r="AD32" s="784"/>
      <c r="AE32" s="785"/>
      <c r="AF32" s="786">
        <v>521</v>
      </c>
      <c r="AG32" s="787"/>
      <c r="AH32" s="787"/>
      <c r="AI32" s="787"/>
      <c r="AJ32" s="788"/>
      <c r="AK32" s="834">
        <v>0</v>
      </c>
      <c r="AL32" s="830"/>
      <c r="AM32" s="830"/>
      <c r="AN32" s="830"/>
      <c r="AO32" s="830"/>
      <c r="AP32" s="835" t="s">
        <v>551</v>
      </c>
      <c r="AQ32" s="830"/>
      <c r="AR32" s="830"/>
      <c r="AS32" s="830"/>
      <c r="AT32" s="830"/>
      <c r="AU32" s="835" t="s">
        <v>551</v>
      </c>
      <c r="AV32" s="830"/>
      <c r="AW32" s="830"/>
      <c r="AX32" s="830"/>
      <c r="AY32" s="830"/>
      <c r="AZ32" s="835" t="s">
        <v>551</v>
      </c>
      <c r="BA32" s="830"/>
      <c r="BB32" s="830"/>
      <c r="BC32" s="830"/>
      <c r="BD32" s="830"/>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71</v>
      </c>
      <c r="R33" s="784"/>
      <c r="S33" s="784"/>
      <c r="T33" s="784"/>
      <c r="U33" s="784"/>
      <c r="V33" s="784">
        <v>71</v>
      </c>
      <c r="W33" s="784"/>
      <c r="X33" s="784"/>
      <c r="Y33" s="784"/>
      <c r="Z33" s="784"/>
      <c r="AA33" s="784">
        <f>Q33-V33</f>
        <v>0</v>
      </c>
      <c r="AB33" s="784"/>
      <c r="AC33" s="784"/>
      <c r="AD33" s="784"/>
      <c r="AE33" s="785"/>
      <c r="AF33" s="786">
        <v>4</v>
      </c>
      <c r="AG33" s="787"/>
      <c r="AH33" s="787"/>
      <c r="AI33" s="787"/>
      <c r="AJ33" s="788"/>
      <c r="AK33" s="834">
        <v>51</v>
      </c>
      <c r="AL33" s="830"/>
      <c r="AM33" s="830"/>
      <c r="AN33" s="830"/>
      <c r="AO33" s="830"/>
      <c r="AP33" s="835" t="s">
        <v>551</v>
      </c>
      <c r="AQ33" s="830"/>
      <c r="AR33" s="830"/>
      <c r="AS33" s="830"/>
      <c r="AT33" s="830"/>
      <c r="AU33" s="835" t="s">
        <v>551</v>
      </c>
      <c r="AV33" s="830"/>
      <c r="AW33" s="830"/>
      <c r="AX33" s="830"/>
      <c r="AY33" s="830"/>
      <c r="AZ33" s="835" t="s">
        <v>551</v>
      </c>
      <c r="BA33" s="830"/>
      <c r="BB33" s="830"/>
      <c r="BC33" s="830"/>
      <c r="BD33" s="830"/>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1073</v>
      </c>
      <c r="R34" s="784"/>
      <c r="S34" s="784"/>
      <c r="T34" s="784"/>
      <c r="U34" s="784"/>
      <c r="V34" s="784">
        <v>1086</v>
      </c>
      <c r="W34" s="784"/>
      <c r="X34" s="784"/>
      <c r="Y34" s="784"/>
      <c r="Z34" s="784"/>
      <c r="AA34" s="784">
        <f>Q34-V34</f>
        <v>-13</v>
      </c>
      <c r="AB34" s="784"/>
      <c r="AC34" s="784"/>
      <c r="AD34" s="784"/>
      <c r="AE34" s="785"/>
      <c r="AF34" s="786">
        <v>111</v>
      </c>
      <c r="AG34" s="787"/>
      <c r="AH34" s="787"/>
      <c r="AI34" s="787"/>
      <c r="AJ34" s="788"/>
      <c r="AK34" s="834">
        <v>579</v>
      </c>
      <c r="AL34" s="830"/>
      <c r="AM34" s="830"/>
      <c r="AN34" s="830"/>
      <c r="AO34" s="830"/>
      <c r="AP34" s="830">
        <v>8592</v>
      </c>
      <c r="AQ34" s="830"/>
      <c r="AR34" s="830"/>
      <c r="AS34" s="830"/>
      <c r="AT34" s="830"/>
      <c r="AU34" s="830">
        <v>4906</v>
      </c>
      <c r="AV34" s="830"/>
      <c r="AW34" s="830"/>
      <c r="AX34" s="830"/>
      <c r="AY34" s="830"/>
      <c r="AZ34" s="835" t="s">
        <v>551</v>
      </c>
      <c r="BA34" s="830"/>
      <c r="BB34" s="830"/>
      <c r="BC34" s="830"/>
      <c r="BD34" s="830"/>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78</v>
      </c>
      <c r="R35" s="784"/>
      <c r="S35" s="784"/>
      <c r="T35" s="784"/>
      <c r="U35" s="784"/>
      <c r="V35" s="784">
        <v>69</v>
      </c>
      <c r="W35" s="784"/>
      <c r="X35" s="784"/>
      <c r="Y35" s="784"/>
      <c r="Z35" s="784"/>
      <c r="AA35" s="784">
        <f>Q35-V35</f>
        <v>9</v>
      </c>
      <c r="AB35" s="784"/>
      <c r="AC35" s="784"/>
      <c r="AD35" s="784"/>
      <c r="AE35" s="785"/>
      <c r="AF35" s="786">
        <v>10</v>
      </c>
      <c r="AG35" s="787"/>
      <c r="AH35" s="787"/>
      <c r="AI35" s="787"/>
      <c r="AJ35" s="788"/>
      <c r="AK35" s="834">
        <v>51</v>
      </c>
      <c r="AL35" s="830"/>
      <c r="AM35" s="830"/>
      <c r="AN35" s="830"/>
      <c r="AO35" s="830"/>
      <c r="AP35" s="830">
        <v>126</v>
      </c>
      <c r="AQ35" s="830"/>
      <c r="AR35" s="830"/>
      <c r="AS35" s="830"/>
      <c r="AT35" s="830"/>
      <c r="AU35" s="830">
        <v>105</v>
      </c>
      <c r="AV35" s="830"/>
      <c r="AW35" s="830"/>
      <c r="AX35" s="830"/>
      <c r="AY35" s="830"/>
      <c r="AZ35" s="835" t="s">
        <v>551</v>
      </c>
      <c r="BA35" s="830"/>
      <c r="BB35" s="830"/>
      <c r="BC35" s="830"/>
      <c r="BD35" s="830"/>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783">
        <v>85</v>
      </c>
      <c r="R36" s="784"/>
      <c r="S36" s="784"/>
      <c r="T36" s="784"/>
      <c r="U36" s="784"/>
      <c r="V36" s="784">
        <v>82</v>
      </c>
      <c r="W36" s="784"/>
      <c r="X36" s="784"/>
      <c r="Y36" s="784"/>
      <c r="Z36" s="784"/>
      <c r="AA36" s="784">
        <v>4</v>
      </c>
      <c r="AB36" s="784"/>
      <c r="AC36" s="784"/>
      <c r="AD36" s="784"/>
      <c r="AE36" s="785"/>
      <c r="AF36" s="786">
        <v>15</v>
      </c>
      <c r="AG36" s="787"/>
      <c r="AH36" s="787"/>
      <c r="AI36" s="787"/>
      <c r="AJ36" s="788"/>
      <c r="AK36" s="834">
        <v>75</v>
      </c>
      <c r="AL36" s="830"/>
      <c r="AM36" s="830"/>
      <c r="AN36" s="830"/>
      <c r="AO36" s="830"/>
      <c r="AP36" s="835" t="s">
        <v>551</v>
      </c>
      <c r="AQ36" s="830"/>
      <c r="AR36" s="830"/>
      <c r="AS36" s="830"/>
      <c r="AT36" s="830"/>
      <c r="AU36" s="835" t="s">
        <v>551</v>
      </c>
      <c r="AV36" s="830"/>
      <c r="AW36" s="830"/>
      <c r="AX36" s="830"/>
      <c r="AY36" s="830"/>
      <c r="AZ36" s="835" t="s">
        <v>551</v>
      </c>
      <c r="BA36" s="830"/>
      <c r="BB36" s="830"/>
      <c r="BC36" s="830"/>
      <c r="BD36" s="830"/>
      <c r="BE36" s="832" t="s">
        <v>393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400</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6080</v>
      </c>
      <c r="AG63" s="845"/>
      <c r="AH63" s="845"/>
      <c r="AI63" s="845"/>
      <c r="AJ63" s="846"/>
      <c r="AK63" s="847"/>
      <c r="AL63" s="842"/>
      <c r="AM63" s="842"/>
      <c r="AN63" s="842"/>
      <c r="AO63" s="842"/>
      <c r="AP63" s="845">
        <v>8943</v>
      </c>
      <c r="AQ63" s="845"/>
      <c r="AR63" s="845"/>
      <c r="AS63" s="845"/>
      <c r="AT63" s="845"/>
      <c r="AU63" s="845">
        <v>5011</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5"/>
      <c r="AH66" s="815"/>
      <c r="AI66" s="815"/>
      <c r="AJ66" s="856"/>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552</v>
      </c>
      <c r="C68" s="871"/>
      <c r="D68" s="871"/>
      <c r="E68" s="871"/>
      <c r="F68" s="871"/>
      <c r="G68" s="871"/>
      <c r="H68" s="871"/>
      <c r="I68" s="871"/>
      <c r="J68" s="871"/>
      <c r="K68" s="871"/>
      <c r="L68" s="871"/>
      <c r="M68" s="871"/>
      <c r="N68" s="871"/>
      <c r="O68" s="871"/>
      <c r="P68" s="872"/>
      <c r="Q68" s="873">
        <v>3702</v>
      </c>
      <c r="R68" s="867"/>
      <c r="S68" s="867"/>
      <c r="T68" s="867"/>
      <c r="U68" s="867"/>
      <c r="V68" s="867">
        <v>3595</v>
      </c>
      <c r="W68" s="867"/>
      <c r="X68" s="867"/>
      <c r="Y68" s="867"/>
      <c r="Z68" s="867"/>
      <c r="AA68" s="867">
        <v>107</v>
      </c>
      <c r="AB68" s="867"/>
      <c r="AC68" s="867"/>
      <c r="AD68" s="867"/>
      <c r="AE68" s="867"/>
      <c r="AF68" s="867">
        <v>107</v>
      </c>
      <c r="AG68" s="867"/>
      <c r="AH68" s="867"/>
      <c r="AI68" s="867"/>
      <c r="AJ68" s="867"/>
      <c r="AK68" s="867">
        <v>20</v>
      </c>
      <c r="AL68" s="867"/>
      <c r="AM68" s="867"/>
      <c r="AN68" s="867"/>
      <c r="AO68" s="867"/>
      <c r="AP68" s="867">
        <v>1424</v>
      </c>
      <c r="AQ68" s="867"/>
      <c r="AR68" s="867"/>
      <c r="AS68" s="867"/>
      <c r="AT68" s="867"/>
      <c r="AU68" s="835">
        <v>1139</v>
      </c>
      <c r="AV68" s="830"/>
      <c r="AW68" s="830"/>
      <c r="AX68" s="830"/>
      <c r="AY68" s="830"/>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553</v>
      </c>
      <c r="C69" s="875"/>
      <c r="D69" s="875"/>
      <c r="E69" s="875"/>
      <c r="F69" s="875"/>
      <c r="G69" s="875"/>
      <c r="H69" s="875"/>
      <c r="I69" s="875"/>
      <c r="J69" s="875"/>
      <c r="K69" s="875"/>
      <c r="L69" s="875"/>
      <c r="M69" s="875"/>
      <c r="N69" s="875"/>
      <c r="O69" s="875"/>
      <c r="P69" s="876"/>
      <c r="Q69" s="877">
        <v>26</v>
      </c>
      <c r="R69" s="830"/>
      <c r="S69" s="830"/>
      <c r="T69" s="830"/>
      <c r="U69" s="830"/>
      <c r="V69" s="830">
        <v>25</v>
      </c>
      <c r="W69" s="830"/>
      <c r="X69" s="830"/>
      <c r="Y69" s="830"/>
      <c r="Z69" s="830"/>
      <c r="AA69" s="830">
        <v>1</v>
      </c>
      <c r="AB69" s="830"/>
      <c r="AC69" s="830"/>
      <c r="AD69" s="830"/>
      <c r="AE69" s="830"/>
      <c r="AF69" s="835">
        <v>1</v>
      </c>
      <c r="AG69" s="830"/>
      <c r="AH69" s="830"/>
      <c r="AI69" s="830"/>
      <c r="AJ69" s="830"/>
      <c r="AK69" s="835" t="s">
        <v>558</v>
      </c>
      <c r="AL69" s="830"/>
      <c r="AM69" s="830"/>
      <c r="AN69" s="830"/>
      <c r="AO69" s="830"/>
      <c r="AP69" s="835" t="s">
        <v>558</v>
      </c>
      <c r="AQ69" s="830"/>
      <c r="AR69" s="830"/>
      <c r="AS69" s="830"/>
      <c r="AT69" s="830"/>
      <c r="AU69" s="835"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554</v>
      </c>
      <c r="C70" s="875"/>
      <c r="D70" s="875"/>
      <c r="E70" s="875"/>
      <c r="F70" s="875"/>
      <c r="G70" s="875"/>
      <c r="H70" s="875"/>
      <c r="I70" s="875"/>
      <c r="J70" s="875"/>
      <c r="K70" s="875"/>
      <c r="L70" s="875"/>
      <c r="M70" s="875"/>
      <c r="N70" s="875"/>
      <c r="O70" s="875"/>
      <c r="P70" s="876"/>
      <c r="Q70" s="877">
        <v>9</v>
      </c>
      <c r="R70" s="830"/>
      <c r="S70" s="830"/>
      <c r="T70" s="830"/>
      <c r="U70" s="830"/>
      <c r="V70" s="830">
        <v>4</v>
      </c>
      <c r="W70" s="830"/>
      <c r="X70" s="830"/>
      <c r="Y70" s="830"/>
      <c r="Z70" s="830"/>
      <c r="AA70" s="830">
        <v>5</v>
      </c>
      <c r="AB70" s="830"/>
      <c r="AC70" s="830"/>
      <c r="AD70" s="830"/>
      <c r="AE70" s="830"/>
      <c r="AF70" s="830">
        <v>5</v>
      </c>
      <c r="AG70" s="830"/>
      <c r="AH70" s="830"/>
      <c r="AI70" s="830"/>
      <c r="AJ70" s="830"/>
      <c r="AK70" s="835" t="s">
        <v>558</v>
      </c>
      <c r="AL70" s="830"/>
      <c r="AM70" s="830"/>
      <c r="AN70" s="830"/>
      <c r="AO70" s="830"/>
      <c r="AP70" s="835" t="s">
        <v>558</v>
      </c>
      <c r="AQ70" s="830"/>
      <c r="AR70" s="830"/>
      <c r="AS70" s="830"/>
      <c r="AT70" s="830"/>
      <c r="AU70" s="835"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555</v>
      </c>
      <c r="C71" s="875"/>
      <c r="D71" s="875"/>
      <c r="E71" s="875"/>
      <c r="F71" s="875"/>
      <c r="G71" s="875"/>
      <c r="H71" s="875"/>
      <c r="I71" s="875"/>
      <c r="J71" s="875"/>
      <c r="K71" s="875"/>
      <c r="L71" s="875"/>
      <c r="M71" s="875"/>
      <c r="N71" s="875"/>
      <c r="O71" s="875"/>
      <c r="P71" s="876"/>
      <c r="Q71" s="877">
        <v>150</v>
      </c>
      <c r="R71" s="830"/>
      <c r="S71" s="830"/>
      <c r="T71" s="830"/>
      <c r="U71" s="830"/>
      <c r="V71" s="830">
        <v>143</v>
      </c>
      <c r="W71" s="830"/>
      <c r="X71" s="830"/>
      <c r="Y71" s="830"/>
      <c r="Z71" s="830"/>
      <c r="AA71" s="830">
        <v>7</v>
      </c>
      <c r="AB71" s="830"/>
      <c r="AC71" s="830"/>
      <c r="AD71" s="830"/>
      <c r="AE71" s="830"/>
      <c r="AF71" s="830">
        <v>7</v>
      </c>
      <c r="AG71" s="830"/>
      <c r="AH71" s="830"/>
      <c r="AI71" s="830"/>
      <c r="AJ71" s="830"/>
      <c r="AK71" s="835" t="s">
        <v>558</v>
      </c>
      <c r="AL71" s="830"/>
      <c r="AM71" s="830"/>
      <c r="AN71" s="830"/>
      <c r="AO71" s="830"/>
      <c r="AP71" s="835" t="s">
        <v>558</v>
      </c>
      <c r="AQ71" s="830"/>
      <c r="AR71" s="830"/>
      <c r="AS71" s="830"/>
      <c r="AT71" s="830"/>
      <c r="AU71" s="835"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556</v>
      </c>
      <c r="C72" s="875"/>
      <c r="D72" s="875"/>
      <c r="E72" s="875"/>
      <c r="F72" s="875"/>
      <c r="G72" s="875"/>
      <c r="H72" s="875"/>
      <c r="I72" s="875"/>
      <c r="J72" s="875"/>
      <c r="K72" s="875"/>
      <c r="L72" s="875"/>
      <c r="M72" s="875"/>
      <c r="N72" s="875"/>
      <c r="O72" s="875"/>
      <c r="P72" s="876"/>
      <c r="Q72" s="877">
        <v>487502</v>
      </c>
      <c r="R72" s="830"/>
      <c r="S72" s="830"/>
      <c r="T72" s="830"/>
      <c r="U72" s="830"/>
      <c r="V72" s="830">
        <v>478943</v>
      </c>
      <c r="W72" s="830"/>
      <c r="X72" s="830"/>
      <c r="Y72" s="830"/>
      <c r="Z72" s="830"/>
      <c r="AA72" s="830">
        <v>8559</v>
      </c>
      <c r="AB72" s="830"/>
      <c r="AC72" s="830"/>
      <c r="AD72" s="830"/>
      <c r="AE72" s="830"/>
      <c r="AF72" s="830">
        <v>8559</v>
      </c>
      <c r="AG72" s="830"/>
      <c r="AH72" s="830"/>
      <c r="AI72" s="830"/>
      <c r="AJ72" s="830"/>
      <c r="AK72" s="835" t="s">
        <v>558</v>
      </c>
      <c r="AL72" s="830"/>
      <c r="AM72" s="830"/>
      <c r="AN72" s="830"/>
      <c r="AO72" s="830"/>
      <c r="AP72" s="835" t="s">
        <v>558</v>
      </c>
      <c r="AQ72" s="830"/>
      <c r="AR72" s="830"/>
      <c r="AS72" s="830"/>
      <c r="AT72" s="830"/>
      <c r="AU72" s="835"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557</v>
      </c>
      <c r="C73" s="875"/>
      <c r="D73" s="875"/>
      <c r="E73" s="875"/>
      <c r="F73" s="875"/>
      <c r="G73" s="875"/>
      <c r="H73" s="875"/>
      <c r="I73" s="875"/>
      <c r="J73" s="875"/>
      <c r="K73" s="875"/>
      <c r="L73" s="875"/>
      <c r="M73" s="875"/>
      <c r="N73" s="875"/>
      <c r="O73" s="875"/>
      <c r="P73" s="876"/>
      <c r="Q73" s="877">
        <v>308</v>
      </c>
      <c r="R73" s="830"/>
      <c r="S73" s="830"/>
      <c r="T73" s="830"/>
      <c r="U73" s="830"/>
      <c r="V73" s="830">
        <v>297</v>
      </c>
      <c r="W73" s="830"/>
      <c r="X73" s="830"/>
      <c r="Y73" s="830"/>
      <c r="Z73" s="830"/>
      <c r="AA73" s="830">
        <v>11</v>
      </c>
      <c r="AB73" s="830"/>
      <c r="AC73" s="830"/>
      <c r="AD73" s="830"/>
      <c r="AE73" s="830"/>
      <c r="AF73" s="830">
        <v>11</v>
      </c>
      <c r="AG73" s="830"/>
      <c r="AH73" s="830"/>
      <c r="AI73" s="830"/>
      <c r="AJ73" s="830"/>
      <c r="AK73" s="830">
        <v>27</v>
      </c>
      <c r="AL73" s="830"/>
      <c r="AM73" s="830"/>
      <c r="AN73" s="830"/>
      <c r="AO73" s="830"/>
      <c r="AP73" s="835" t="s">
        <v>558</v>
      </c>
      <c r="AQ73" s="830"/>
      <c r="AR73" s="830"/>
      <c r="AS73" s="830"/>
      <c r="AT73" s="830"/>
      <c r="AU73" s="835" t="s">
        <v>558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c r="C74" s="875"/>
      <c r="D74" s="875"/>
      <c r="E74" s="875"/>
      <c r="F74" s="875"/>
      <c r="G74" s="875"/>
      <c r="H74" s="875"/>
      <c r="I74" s="875"/>
      <c r="J74" s="875"/>
      <c r="K74" s="875"/>
      <c r="L74" s="875"/>
      <c r="M74" s="875"/>
      <c r="N74" s="875"/>
      <c r="O74" s="875"/>
      <c r="P74" s="876"/>
      <c r="Q74" s="877"/>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c r="C75" s="875"/>
      <c r="D75" s="875"/>
      <c r="E75" s="875"/>
      <c r="F75" s="875"/>
      <c r="G75" s="875"/>
      <c r="H75" s="875"/>
      <c r="I75" s="875"/>
      <c r="J75" s="875"/>
      <c r="K75" s="875"/>
      <c r="L75" s="875"/>
      <c r="M75" s="875"/>
      <c r="N75" s="875"/>
      <c r="O75" s="875"/>
      <c r="P75" s="876"/>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404</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8690</v>
      </c>
      <c r="AG88" s="845"/>
      <c r="AH88" s="845"/>
      <c r="AI88" s="845"/>
      <c r="AJ88" s="845"/>
      <c r="AK88" s="842"/>
      <c r="AL88" s="842"/>
      <c r="AM88" s="842"/>
      <c r="AN88" s="842"/>
      <c r="AO88" s="842"/>
      <c r="AP88" s="845">
        <v>1424</v>
      </c>
      <c r="AQ88" s="845"/>
      <c r="AR88" s="845"/>
      <c r="AS88" s="845"/>
      <c r="AT88" s="845"/>
      <c r="AU88" s="845">
        <v>1139</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289</v>
      </c>
      <c r="CS102" s="853"/>
      <c r="CT102" s="853"/>
      <c r="CU102" s="853"/>
      <c r="CV102" s="892"/>
      <c r="CW102" s="891">
        <v>32</v>
      </c>
      <c r="CX102" s="853"/>
      <c r="CY102" s="853"/>
      <c r="CZ102" s="853"/>
      <c r="DA102" s="892"/>
      <c r="DB102" s="891" t="s">
        <v>558</v>
      </c>
      <c r="DC102" s="853"/>
      <c r="DD102" s="853"/>
      <c r="DE102" s="853"/>
      <c r="DF102" s="892"/>
      <c r="DG102" s="891">
        <v>722</v>
      </c>
      <c r="DH102" s="853"/>
      <c r="DI102" s="853"/>
      <c r="DJ102" s="853"/>
      <c r="DK102" s="892"/>
      <c r="DL102" s="891" t="s">
        <v>558</v>
      </c>
      <c r="DM102" s="853"/>
      <c r="DN102" s="853"/>
      <c r="DO102" s="853"/>
      <c r="DP102" s="892"/>
      <c r="DQ102" s="891">
        <v>0</v>
      </c>
      <c r="DR102" s="853"/>
      <c r="DS102" s="853"/>
      <c r="DT102" s="853"/>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410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412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413</v>
      </c>
      <c r="AB109" s="894"/>
      <c r="AC109" s="894"/>
      <c r="AD109" s="894"/>
      <c r="AE109" s="895"/>
      <c r="AF109" s="893" t="s">
        <v>414</v>
      </c>
      <c r="AG109" s="894"/>
      <c r="AH109" s="894"/>
      <c r="AI109" s="894"/>
      <c r="AJ109" s="895"/>
      <c r="AK109" s="893" t="s">
        <v>294</v>
      </c>
      <c r="AL109" s="894"/>
      <c r="AM109" s="894"/>
      <c r="AN109" s="894"/>
      <c r="AO109" s="895"/>
      <c r="AP109" s="893" t="s">
        <v>415</v>
      </c>
      <c r="AQ109" s="894"/>
      <c r="AR109" s="894"/>
      <c r="AS109" s="894"/>
      <c r="AT109" s="896"/>
      <c r="AU109" s="913" t="s">
        <v>412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413</v>
      </c>
      <c r="BR109" s="894"/>
      <c r="BS109" s="894"/>
      <c r="BT109" s="894"/>
      <c r="BU109" s="895"/>
      <c r="BV109" s="893" t="s">
        <v>414</v>
      </c>
      <c r="BW109" s="894"/>
      <c r="BX109" s="894"/>
      <c r="BY109" s="894"/>
      <c r="BZ109" s="895"/>
      <c r="CA109" s="893" t="s">
        <v>294</v>
      </c>
      <c r="CB109" s="894"/>
      <c r="CC109" s="894"/>
      <c r="CD109" s="894"/>
      <c r="CE109" s="895"/>
      <c r="CF109" s="914" t="s">
        <v>415</v>
      </c>
      <c r="CG109" s="914"/>
      <c r="CH109" s="914"/>
      <c r="CI109" s="914"/>
      <c r="CJ109" s="914"/>
      <c r="CK109" s="893" t="s">
        <v>416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413</v>
      </c>
      <c r="DH109" s="894"/>
      <c r="DI109" s="894"/>
      <c r="DJ109" s="894"/>
      <c r="DK109" s="895"/>
      <c r="DL109" s="893" t="s">
        <v>414</v>
      </c>
      <c r="DM109" s="894"/>
      <c r="DN109" s="894"/>
      <c r="DO109" s="894"/>
      <c r="DP109" s="895"/>
      <c r="DQ109" s="893" t="s">
        <v>294</v>
      </c>
      <c r="DR109" s="894"/>
      <c r="DS109" s="894"/>
      <c r="DT109" s="894"/>
      <c r="DU109" s="895"/>
      <c r="DV109" s="893" t="s">
        <v>415</v>
      </c>
      <c r="DW109" s="894"/>
      <c r="DX109" s="894"/>
      <c r="DY109" s="894"/>
      <c r="DZ109" s="896"/>
    </row>
    <row r="110" spans="1:131" s="230" customFormat="1" ht="26.25" customHeight="1" x14ac:dyDescent="0.2">
      <c r="A110" s="897" t="s">
        <v>417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2939924</v>
      </c>
      <c r="AB110" s="901"/>
      <c r="AC110" s="901"/>
      <c r="AD110" s="901"/>
      <c r="AE110" s="902"/>
      <c r="AF110" s="903">
        <v>2981629</v>
      </c>
      <c r="AG110" s="901"/>
      <c r="AH110" s="901"/>
      <c r="AI110" s="901"/>
      <c r="AJ110" s="902"/>
      <c r="AK110" s="903">
        <v>2859450</v>
      </c>
      <c r="AL110" s="901"/>
      <c r="AM110" s="901"/>
      <c r="AN110" s="901"/>
      <c r="AO110" s="902"/>
      <c r="AP110" s="904">
        <v>15.4</v>
      </c>
      <c r="AQ110" s="905"/>
      <c r="AR110" s="905"/>
      <c r="AS110" s="905"/>
      <c r="AT110" s="906"/>
      <c r="AU110" s="907" t="s">
        <v>69</v>
      </c>
      <c r="AV110" s="908"/>
      <c r="AW110" s="908"/>
      <c r="AX110" s="908"/>
      <c r="AY110" s="908"/>
      <c r="AZ110" s="930" t="s">
        <v>418</v>
      </c>
      <c r="BA110" s="898"/>
      <c r="BB110" s="898"/>
      <c r="BC110" s="898"/>
      <c r="BD110" s="898"/>
      <c r="BE110" s="898"/>
      <c r="BF110" s="898"/>
      <c r="BG110" s="898"/>
      <c r="BH110" s="898"/>
      <c r="BI110" s="898"/>
      <c r="BJ110" s="898"/>
      <c r="BK110" s="898"/>
      <c r="BL110" s="898"/>
      <c r="BM110" s="898"/>
      <c r="BN110" s="898"/>
      <c r="BO110" s="898"/>
      <c r="BP110" s="899"/>
      <c r="BQ110" s="931">
        <v>23186024</v>
      </c>
      <c r="BR110" s="932"/>
      <c r="BS110" s="932"/>
      <c r="BT110" s="932"/>
      <c r="BU110" s="932"/>
      <c r="BV110" s="932">
        <v>21587326</v>
      </c>
      <c r="BW110" s="932"/>
      <c r="BX110" s="932"/>
      <c r="BY110" s="932"/>
      <c r="BZ110" s="932"/>
      <c r="CA110" s="932">
        <v>20629999</v>
      </c>
      <c r="CB110" s="932"/>
      <c r="CC110" s="932"/>
      <c r="CD110" s="932"/>
      <c r="CE110" s="932"/>
      <c r="CF110" s="945">
        <v>110.9</v>
      </c>
      <c r="CG110" s="946"/>
      <c r="CH110" s="946"/>
      <c r="CI110" s="946"/>
      <c r="CJ110" s="946"/>
      <c r="CK110" s="947" t="s">
        <v>419</v>
      </c>
      <c r="CL110" s="948"/>
      <c r="CM110" s="930" t="s">
        <v>420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275267</v>
      </c>
      <c r="DH110" s="932"/>
      <c r="DI110" s="932"/>
      <c r="DJ110" s="932"/>
      <c r="DK110" s="932"/>
      <c r="DL110" s="932">
        <v>206543</v>
      </c>
      <c r="DM110" s="932"/>
      <c r="DN110" s="932"/>
      <c r="DO110" s="932"/>
      <c r="DP110" s="932"/>
      <c r="DQ110" s="932">
        <v>137757</v>
      </c>
      <c r="DR110" s="932"/>
      <c r="DS110" s="932"/>
      <c r="DT110" s="932"/>
      <c r="DU110" s="932"/>
      <c r="DV110" s="933">
        <v>0.7</v>
      </c>
      <c r="DW110" s="933"/>
      <c r="DX110" s="933"/>
      <c r="DY110" s="933"/>
      <c r="DZ110" s="934"/>
    </row>
    <row r="111" spans="1:131" s="230" customFormat="1" ht="26.25" customHeight="1" x14ac:dyDescent="0.2">
      <c r="A111" s="935" t="s">
        <v>421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422</v>
      </c>
      <c r="BA111" s="924"/>
      <c r="BB111" s="924"/>
      <c r="BC111" s="924"/>
      <c r="BD111" s="924"/>
      <c r="BE111" s="924"/>
      <c r="BF111" s="924"/>
      <c r="BG111" s="924"/>
      <c r="BH111" s="924"/>
      <c r="BI111" s="924"/>
      <c r="BJ111" s="924"/>
      <c r="BK111" s="924"/>
      <c r="BL111" s="924"/>
      <c r="BM111" s="924"/>
      <c r="BN111" s="924"/>
      <c r="BO111" s="924"/>
      <c r="BP111" s="925"/>
      <c r="BQ111" s="926">
        <v>1510248</v>
      </c>
      <c r="BR111" s="927"/>
      <c r="BS111" s="927"/>
      <c r="BT111" s="927"/>
      <c r="BU111" s="927"/>
      <c r="BV111" s="927">
        <v>1212287</v>
      </c>
      <c r="BW111" s="927"/>
      <c r="BX111" s="927"/>
      <c r="BY111" s="927"/>
      <c r="BZ111" s="927"/>
      <c r="CA111" s="927">
        <v>1236207</v>
      </c>
      <c r="CB111" s="927"/>
      <c r="CC111" s="927"/>
      <c r="CD111" s="927"/>
      <c r="CE111" s="927"/>
      <c r="CF111" s="921">
        <v>6.6</v>
      </c>
      <c r="CG111" s="922"/>
      <c r="CH111" s="922"/>
      <c r="CI111" s="922"/>
      <c r="CJ111" s="922"/>
      <c r="CK111" s="949"/>
      <c r="CL111" s="950"/>
      <c r="CM111" s="923" t="s">
        <v>423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424</v>
      </c>
      <c r="B112" s="954"/>
      <c r="C112" s="924" t="s">
        <v>425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426</v>
      </c>
      <c r="BA112" s="924"/>
      <c r="BB112" s="924"/>
      <c r="BC112" s="924"/>
      <c r="BD112" s="924"/>
      <c r="BE112" s="924"/>
      <c r="BF112" s="924"/>
      <c r="BG112" s="924"/>
      <c r="BH112" s="924"/>
      <c r="BI112" s="924"/>
      <c r="BJ112" s="924"/>
      <c r="BK112" s="924"/>
      <c r="BL112" s="924"/>
      <c r="BM112" s="924"/>
      <c r="BN112" s="924"/>
      <c r="BO112" s="924"/>
      <c r="BP112" s="925"/>
      <c r="BQ112" s="926">
        <v>6492640</v>
      </c>
      <c r="BR112" s="927"/>
      <c r="BS112" s="927"/>
      <c r="BT112" s="927"/>
      <c r="BU112" s="927"/>
      <c r="BV112" s="927">
        <v>6373408</v>
      </c>
      <c r="BW112" s="927"/>
      <c r="BX112" s="927"/>
      <c r="BY112" s="927"/>
      <c r="BZ112" s="927"/>
      <c r="CA112" s="927">
        <v>5011286</v>
      </c>
      <c r="CB112" s="927"/>
      <c r="CC112" s="927"/>
      <c r="CD112" s="927"/>
      <c r="CE112" s="927"/>
      <c r="CF112" s="921">
        <v>27</v>
      </c>
      <c r="CG112" s="922"/>
      <c r="CH112" s="922"/>
      <c r="CI112" s="922"/>
      <c r="CJ112" s="922"/>
      <c r="CK112" s="949"/>
      <c r="CL112" s="950"/>
      <c r="CM112" s="923" t="s">
        <v>427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489495</v>
      </c>
      <c r="AB113" s="939"/>
      <c r="AC113" s="939"/>
      <c r="AD113" s="939"/>
      <c r="AE113" s="940"/>
      <c r="AF113" s="941">
        <v>499935</v>
      </c>
      <c r="AG113" s="939"/>
      <c r="AH113" s="939"/>
      <c r="AI113" s="939"/>
      <c r="AJ113" s="940"/>
      <c r="AK113" s="941">
        <v>504244</v>
      </c>
      <c r="AL113" s="939"/>
      <c r="AM113" s="939"/>
      <c r="AN113" s="939"/>
      <c r="AO113" s="940"/>
      <c r="AP113" s="942">
        <v>2.7</v>
      </c>
      <c r="AQ113" s="943"/>
      <c r="AR113" s="943"/>
      <c r="AS113" s="943"/>
      <c r="AT113" s="944"/>
      <c r="AU113" s="909"/>
      <c r="AV113" s="910"/>
      <c r="AW113" s="910"/>
      <c r="AX113" s="910"/>
      <c r="AY113" s="910"/>
      <c r="AZ113" s="923" t="s">
        <v>429</v>
      </c>
      <c r="BA113" s="924"/>
      <c r="BB113" s="924"/>
      <c r="BC113" s="924"/>
      <c r="BD113" s="924"/>
      <c r="BE113" s="924"/>
      <c r="BF113" s="924"/>
      <c r="BG113" s="924"/>
      <c r="BH113" s="924"/>
      <c r="BI113" s="924"/>
      <c r="BJ113" s="924"/>
      <c r="BK113" s="924"/>
      <c r="BL113" s="924"/>
      <c r="BM113" s="924"/>
      <c r="BN113" s="924"/>
      <c r="BO113" s="924"/>
      <c r="BP113" s="925"/>
      <c r="BQ113" s="926">
        <v>1324575</v>
      </c>
      <c r="BR113" s="927"/>
      <c r="BS113" s="927"/>
      <c r="BT113" s="927"/>
      <c r="BU113" s="927"/>
      <c r="BV113" s="927">
        <v>1213538</v>
      </c>
      <c r="BW113" s="927"/>
      <c r="BX113" s="927"/>
      <c r="BY113" s="927"/>
      <c r="BZ113" s="927"/>
      <c r="CA113" s="927">
        <v>1139052</v>
      </c>
      <c r="CB113" s="927"/>
      <c r="CC113" s="927"/>
      <c r="CD113" s="927"/>
      <c r="CE113" s="927"/>
      <c r="CF113" s="921">
        <v>6.1</v>
      </c>
      <c r="CG113" s="922"/>
      <c r="CH113" s="922"/>
      <c r="CI113" s="922"/>
      <c r="CJ113" s="922"/>
      <c r="CK113" s="949"/>
      <c r="CL113" s="950"/>
      <c r="CM113" s="923" t="s">
        <v>430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431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167701</v>
      </c>
      <c r="AB114" s="960"/>
      <c r="AC114" s="960"/>
      <c r="AD114" s="960"/>
      <c r="AE114" s="961"/>
      <c r="AF114" s="962">
        <v>161984</v>
      </c>
      <c r="AG114" s="960"/>
      <c r="AH114" s="960"/>
      <c r="AI114" s="960"/>
      <c r="AJ114" s="961"/>
      <c r="AK114" s="962">
        <v>206001</v>
      </c>
      <c r="AL114" s="960"/>
      <c r="AM114" s="960"/>
      <c r="AN114" s="960"/>
      <c r="AO114" s="961"/>
      <c r="AP114" s="963">
        <v>1.1000000000000001</v>
      </c>
      <c r="AQ114" s="964"/>
      <c r="AR114" s="964"/>
      <c r="AS114" s="964"/>
      <c r="AT114" s="965"/>
      <c r="AU114" s="909"/>
      <c r="AV114" s="910"/>
      <c r="AW114" s="910"/>
      <c r="AX114" s="910"/>
      <c r="AY114" s="910"/>
      <c r="AZ114" s="923" t="s">
        <v>432</v>
      </c>
      <c r="BA114" s="924"/>
      <c r="BB114" s="924"/>
      <c r="BC114" s="924"/>
      <c r="BD114" s="924"/>
      <c r="BE114" s="924"/>
      <c r="BF114" s="924"/>
      <c r="BG114" s="924"/>
      <c r="BH114" s="924"/>
      <c r="BI114" s="924"/>
      <c r="BJ114" s="924"/>
      <c r="BK114" s="924"/>
      <c r="BL114" s="924"/>
      <c r="BM114" s="924"/>
      <c r="BN114" s="924"/>
      <c r="BO114" s="924"/>
      <c r="BP114" s="925"/>
      <c r="BQ114" s="926">
        <v>4158163</v>
      </c>
      <c r="BR114" s="927"/>
      <c r="BS114" s="927"/>
      <c r="BT114" s="927"/>
      <c r="BU114" s="927"/>
      <c r="BV114" s="927">
        <v>4314204</v>
      </c>
      <c r="BW114" s="927"/>
      <c r="BX114" s="927"/>
      <c r="BY114" s="927"/>
      <c r="BZ114" s="927"/>
      <c r="CA114" s="927">
        <v>4487005</v>
      </c>
      <c r="CB114" s="927"/>
      <c r="CC114" s="927"/>
      <c r="CD114" s="927"/>
      <c r="CE114" s="927"/>
      <c r="CF114" s="921">
        <v>24.1</v>
      </c>
      <c r="CG114" s="922"/>
      <c r="CH114" s="922"/>
      <c r="CI114" s="922"/>
      <c r="CJ114" s="922"/>
      <c r="CK114" s="949"/>
      <c r="CL114" s="950"/>
      <c r="CM114" s="923" t="s">
        <v>433</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434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68665</v>
      </c>
      <c r="AB115" s="939"/>
      <c r="AC115" s="939"/>
      <c r="AD115" s="939"/>
      <c r="AE115" s="940"/>
      <c r="AF115" s="941">
        <v>68725</v>
      </c>
      <c r="AG115" s="939"/>
      <c r="AH115" s="939"/>
      <c r="AI115" s="939"/>
      <c r="AJ115" s="940"/>
      <c r="AK115" s="941">
        <v>68785</v>
      </c>
      <c r="AL115" s="939"/>
      <c r="AM115" s="939"/>
      <c r="AN115" s="939"/>
      <c r="AO115" s="940"/>
      <c r="AP115" s="942">
        <v>0.4</v>
      </c>
      <c r="AQ115" s="943"/>
      <c r="AR115" s="943"/>
      <c r="AS115" s="943"/>
      <c r="AT115" s="944"/>
      <c r="AU115" s="909"/>
      <c r="AV115" s="910"/>
      <c r="AW115" s="910"/>
      <c r="AX115" s="910"/>
      <c r="AY115" s="910"/>
      <c r="AZ115" s="923" t="s">
        <v>435</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v>623131</v>
      </c>
      <c r="BW115" s="927"/>
      <c r="BX115" s="927"/>
      <c r="BY115" s="927"/>
      <c r="BZ115" s="927"/>
      <c r="CA115" s="927" t="s">
        <v>122</v>
      </c>
      <c r="CB115" s="927"/>
      <c r="CC115" s="927"/>
      <c r="CD115" s="927"/>
      <c r="CE115" s="927"/>
      <c r="CF115" s="921" t="s">
        <v>122</v>
      </c>
      <c r="CG115" s="922"/>
      <c r="CH115" s="922"/>
      <c r="CI115" s="922"/>
      <c r="CJ115" s="922"/>
      <c r="CK115" s="949"/>
      <c r="CL115" s="950"/>
      <c r="CM115" s="923" t="s">
        <v>436</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v>1234981</v>
      </c>
      <c r="DH115" s="960"/>
      <c r="DI115" s="960"/>
      <c r="DJ115" s="960"/>
      <c r="DK115" s="961"/>
      <c r="DL115" s="962">
        <v>1005744</v>
      </c>
      <c r="DM115" s="960"/>
      <c r="DN115" s="960"/>
      <c r="DO115" s="960"/>
      <c r="DP115" s="961"/>
      <c r="DQ115" s="962">
        <v>1098450</v>
      </c>
      <c r="DR115" s="960"/>
      <c r="DS115" s="960"/>
      <c r="DT115" s="960"/>
      <c r="DU115" s="961"/>
      <c r="DV115" s="963">
        <v>5.9</v>
      </c>
      <c r="DW115" s="964"/>
      <c r="DX115" s="964"/>
      <c r="DY115" s="964"/>
      <c r="DZ115" s="965"/>
    </row>
    <row r="116" spans="1:130" s="230" customFormat="1" ht="26.25" customHeight="1" x14ac:dyDescent="0.2">
      <c r="A116" s="957"/>
      <c r="B116" s="958"/>
      <c r="C116" s="966" t="s">
        <v>437</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438</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439</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440</v>
      </c>
      <c r="Z117" s="895"/>
      <c r="AA117" s="979">
        <v>3665785</v>
      </c>
      <c r="AB117" s="980"/>
      <c r="AC117" s="980"/>
      <c r="AD117" s="980"/>
      <c r="AE117" s="981"/>
      <c r="AF117" s="982">
        <v>3712273</v>
      </c>
      <c r="AG117" s="980"/>
      <c r="AH117" s="980"/>
      <c r="AI117" s="980"/>
      <c r="AJ117" s="981"/>
      <c r="AK117" s="982">
        <v>3638480</v>
      </c>
      <c r="AL117" s="980"/>
      <c r="AM117" s="980"/>
      <c r="AN117" s="980"/>
      <c r="AO117" s="981"/>
      <c r="AP117" s="983"/>
      <c r="AQ117" s="984"/>
      <c r="AR117" s="984"/>
      <c r="AS117" s="984"/>
      <c r="AT117" s="985"/>
      <c r="AU117" s="909"/>
      <c r="AV117" s="910"/>
      <c r="AW117" s="910"/>
      <c r="AX117" s="910"/>
      <c r="AY117" s="910"/>
      <c r="AZ117" s="975" t="s">
        <v>441</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442</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413</v>
      </c>
      <c r="AB118" s="894"/>
      <c r="AC118" s="894"/>
      <c r="AD118" s="894"/>
      <c r="AE118" s="895"/>
      <c r="AF118" s="893" t="s">
        <v>414</v>
      </c>
      <c r="AG118" s="894"/>
      <c r="AH118" s="894"/>
      <c r="AI118" s="894"/>
      <c r="AJ118" s="895"/>
      <c r="AK118" s="893" t="s">
        <v>294</v>
      </c>
      <c r="AL118" s="894"/>
      <c r="AM118" s="894"/>
      <c r="AN118" s="894"/>
      <c r="AO118" s="895"/>
      <c r="AP118" s="971" t="s">
        <v>415</v>
      </c>
      <c r="AQ118" s="972"/>
      <c r="AR118" s="972"/>
      <c r="AS118" s="972"/>
      <c r="AT118" s="973"/>
      <c r="AU118" s="909"/>
      <c r="AV118" s="910"/>
      <c r="AW118" s="910"/>
      <c r="AX118" s="910"/>
      <c r="AY118" s="910"/>
      <c r="AZ118" s="974" t="s">
        <v>443</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444</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419</v>
      </c>
      <c r="B119" s="948"/>
      <c r="C119" s="930" t="s">
        <v>420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68665</v>
      </c>
      <c r="AB119" s="901"/>
      <c r="AC119" s="901"/>
      <c r="AD119" s="901"/>
      <c r="AE119" s="902"/>
      <c r="AF119" s="903">
        <v>68725</v>
      </c>
      <c r="AG119" s="901"/>
      <c r="AH119" s="901"/>
      <c r="AI119" s="901"/>
      <c r="AJ119" s="902"/>
      <c r="AK119" s="903">
        <v>68785</v>
      </c>
      <c r="AL119" s="901"/>
      <c r="AM119" s="901"/>
      <c r="AN119" s="901"/>
      <c r="AO119" s="902"/>
      <c r="AP119" s="904">
        <v>0.4</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445</v>
      </c>
      <c r="BP119" s="1006"/>
      <c r="BQ119" s="1000">
        <v>36671650</v>
      </c>
      <c r="BR119" s="1001"/>
      <c r="BS119" s="1001"/>
      <c r="BT119" s="1001"/>
      <c r="BU119" s="1001"/>
      <c r="BV119" s="1001">
        <v>35323894</v>
      </c>
      <c r="BW119" s="1001"/>
      <c r="BX119" s="1001"/>
      <c r="BY119" s="1001"/>
      <c r="BZ119" s="1001"/>
      <c r="CA119" s="1001">
        <v>32503549</v>
      </c>
      <c r="CB119" s="1001"/>
      <c r="CC119" s="1001"/>
      <c r="CD119" s="1001"/>
      <c r="CE119" s="1001"/>
      <c r="CF119" s="1002"/>
      <c r="CG119" s="1003"/>
      <c r="CH119" s="1003"/>
      <c r="CI119" s="1003"/>
      <c r="CJ119" s="1004"/>
      <c r="CK119" s="951"/>
      <c r="CL119" s="952"/>
      <c r="CM119" s="974" t="s">
        <v>446</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423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447</v>
      </c>
      <c r="AV120" s="993"/>
      <c r="AW120" s="993"/>
      <c r="AX120" s="993"/>
      <c r="AY120" s="994"/>
      <c r="AZ120" s="930" t="s">
        <v>448</v>
      </c>
      <c r="BA120" s="898"/>
      <c r="BB120" s="898"/>
      <c r="BC120" s="898"/>
      <c r="BD120" s="898"/>
      <c r="BE120" s="898"/>
      <c r="BF120" s="898"/>
      <c r="BG120" s="898"/>
      <c r="BH120" s="898"/>
      <c r="BI120" s="898"/>
      <c r="BJ120" s="898"/>
      <c r="BK120" s="898"/>
      <c r="BL120" s="898"/>
      <c r="BM120" s="898"/>
      <c r="BN120" s="898"/>
      <c r="BO120" s="898"/>
      <c r="BP120" s="899"/>
      <c r="BQ120" s="931">
        <v>11345614</v>
      </c>
      <c r="BR120" s="932"/>
      <c r="BS120" s="932"/>
      <c r="BT120" s="932"/>
      <c r="BU120" s="932"/>
      <c r="BV120" s="932">
        <v>13102729</v>
      </c>
      <c r="BW120" s="932"/>
      <c r="BX120" s="932"/>
      <c r="BY120" s="932"/>
      <c r="BZ120" s="932"/>
      <c r="CA120" s="932">
        <v>13231000</v>
      </c>
      <c r="CB120" s="932"/>
      <c r="CC120" s="932"/>
      <c r="CD120" s="932"/>
      <c r="CE120" s="932"/>
      <c r="CF120" s="945">
        <v>71.2</v>
      </c>
      <c r="CG120" s="946"/>
      <c r="CH120" s="946"/>
      <c r="CI120" s="946"/>
      <c r="CJ120" s="946"/>
      <c r="CK120" s="1007" t="s">
        <v>449</v>
      </c>
      <c r="CL120" s="1008"/>
      <c r="CM120" s="1008"/>
      <c r="CN120" s="1008"/>
      <c r="CO120" s="1009"/>
      <c r="CP120" s="1015" t="s">
        <v>396</v>
      </c>
      <c r="CQ120" s="1016"/>
      <c r="CR120" s="1016"/>
      <c r="CS120" s="1016"/>
      <c r="CT120" s="1016"/>
      <c r="CU120" s="1016"/>
      <c r="CV120" s="1016"/>
      <c r="CW120" s="1016"/>
      <c r="CX120" s="1016"/>
      <c r="CY120" s="1016"/>
      <c r="CZ120" s="1016"/>
      <c r="DA120" s="1016"/>
      <c r="DB120" s="1016"/>
      <c r="DC120" s="1016"/>
      <c r="DD120" s="1016"/>
      <c r="DE120" s="1016"/>
      <c r="DF120" s="1017"/>
      <c r="DG120" s="931">
        <v>6357764</v>
      </c>
      <c r="DH120" s="932"/>
      <c r="DI120" s="932"/>
      <c r="DJ120" s="932"/>
      <c r="DK120" s="932"/>
      <c r="DL120" s="932">
        <v>6258165</v>
      </c>
      <c r="DM120" s="932"/>
      <c r="DN120" s="932"/>
      <c r="DO120" s="932"/>
      <c r="DP120" s="932"/>
      <c r="DQ120" s="932">
        <v>4906158</v>
      </c>
      <c r="DR120" s="932"/>
      <c r="DS120" s="932"/>
      <c r="DT120" s="932"/>
      <c r="DU120" s="932"/>
      <c r="DV120" s="933">
        <v>26.4</v>
      </c>
      <c r="DW120" s="933"/>
      <c r="DX120" s="933"/>
      <c r="DY120" s="933"/>
      <c r="DZ120" s="934"/>
    </row>
    <row r="121" spans="1:130" s="230" customFormat="1" ht="26.25" customHeight="1" x14ac:dyDescent="0.2">
      <c r="A121" s="1058"/>
      <c r="B121" s="950"/>
      <c r="C121" s="975" t="s">
        <v>450</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451</v>
      </c>
      <c r="BA121" s="924"/>
      <c r="BB121" s="924"/>
      <c r="BC121" s="924"/>
      <c r="BD121" s="924"/>
      <c r="BE121" s="924"/>
      <c r="BF121" s="924"/>
      <c r="BG121" s="924"/>
      <c r="BH121" s="924"/>
      <c r="BI121" s="924"/>
      <c r="BJ121" s="924"/>
      <c r="BK121" s="924"/>
      <c r="BL121" s="924"/>
      <c r="BM121" s="924"/>
      <c r="BN121" s="924"/>
      <c r="BO121" s="924"/>
      <c r="BP121" s="925"/>
      <c r="BQ121" s="926">
        <v>5893452</v>
      </c>
      <c r="BR121" s="927"/>
      <c r="BS121" s="927"/>
      <c r="BT121" s="927"/>
      <c r="BU121" s="927"/>
      <c r="BV121" s="927">
        <v>6030515</v>
      </c>
      <c r="BW121" s="927"/>
      <c r="BX121" s="927"/>
      <c r="BY121" s="927"/>
      <c r="BZ121" s="927"/>
      <c r="CA121" s="927">
        <v>4987349</v>
      </c>
      <c r="CB121" s="927"/>
      <c r="CC121" s="927"/>
      <c r="CD121" s="927"/>
      <c r="CE121" s="927"/>
      <c r="CF121" s="921">
        <v>26.8</v>
      </c>
      <c r="CG121" s="922"/>
      <c r="CH121" s="922"/>
      <c r="CI121" s="922"/>
      <c r="CJ121" s="922"/>
      <c r="CK121" s="1010"/>
      <c r="CL121" s="1011"/>
      <c r="CM121" s="1011"/>
      <c r="CN121" s="1011"/>
      <c r="CO121" s="1012"/>
      <c r="CP121" s="1020" t="s">
        <v>397</v>
      </c>
      <c r="CQ121" s="1021"/>
      <c r="CR121" s="1021"/>
      <c r="CS121" s="1021"/>
      <c r="CT121" s="1021"/>
      <c r="CU121" s="1021"/>
      <c r="CV121" s="1021"/>
      <c r="CW121" s="1021"/>
      <c r="CX121" s="1021"/>
      <c r="CY121" s="1021"/>
      <c r="CZ121" s="1021"/>
      <c r="DA121" s="1021"/>
      <c r="DB121" s="1021"/>
      <c r="DC121" s="1021"/>
      <c r="DD121" s="1021"/>
      <c r="DE121" s="1021"/>
      <c r="DF121" s="1022"/>
      <c r="DG121" s="926">
        <v>134876</v>
      </c>
      <c r="DH121" s="927"/>
      <c r="DI121" s="927"/>
      <c r="DJ121" s="927"/>
      <c r="DK121" s="927"/>
      <c r="DL121" s="927">
        <v>115243</v>
      </c>
      <c r="DM121" s="927"/>
      <c r="DN121" s="927"/>
      <c r="DO121" s="927"/>
      <c r="DP121" s="927"/>
      <c r="DQ121" s="927">
        <v>105128</v>
      </c>
      <c r="DR121" s="927"/>
      <c r="DS121" s="927"/>
      <c r="DT121" s="927"/>
      <c r="DU121" s="927"/>
      <c r="DV121" s="928">
        <v>0.6</v>
      </c>
      <c r="DW121" s="928"/>
      <c r="DX121" s="928"/>
      <c r="DY121" s="928"/>
      <c r="DZ121" s="929"/>
    </row>
    <row r="122" spans="1:130" s="230" customFormat="1" ht="26.25" customHeight="1" x14ac:dyDescent="0.2">
      <c r="A122" s="1058"/>
      <c r="B122" s="950"/>
      <c r="C122" s="923" t="s">
        <v>433</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452</v>
      </c>
      <c r="BA122" s="966"/>
      <c r="BB122" s="966"/>
      <c r="BC122" s="966"/>
      <c r="BD122" s="966"/>
      <c r="BE122" s="966"/>
      <c r="BF122" s="966"/>
      <c r="BG122" s="966"/>
      <c r="BH122" s="966"/>
      <c r="BI122" s="966"/>
      <c r="BJ122" s="966"/>
      <c r="BK122" s="966"/>
      <c r="BL122" s="966"/>
      <c r="BM122" s="966"/>
      <c r="BN122" s="966"/>
      <c r="BO122" s="966"/>
      <c r="BP122" s="967"/>
      <c r="BQ122" s="1000">
        <v>14196923</v>
      </c>
      <c r="BR122" s="1001"/>
      <c r="BS122" s="1001"/>
      <c r="BT122" s="1001"/>
      <c r="BU122" s="1001"/>
      <c r="BV122" s="1001">
        <v>13120953</v>
      </c>
      <c r="BW122" s="1001"/>
      <c r="BX122" s="1001"/>
      <c r="BY122" s="1001"/>
      <c r="BZ122" s="1001"/>
      <c r="CA122" s="1001">
        <v>12232175</v>
      </c>
      <c r="CB122" s="1001"/>
      <c r="CC122" s="1001"/>
      <c r="CD122" s="1001"/>
      <c r="CE122" s="1001"/>
      <c r="CF122" s="1018">
        <v>65.8</v>
      </c>
      <c r="CG122" s="1019"/>
      <c r="CH122" s="1019"/>
      <c r="CI122" s="1019"/>
      <c r="CJ122" s="1019"/>
      <c r="CK122" s="1010"/>
      <c r="CL122" s="1011"/>
      <c r="CM122" s="1011"/>
      <c r="CN122" s="1011"/>
      <c r="CO122" s="1012"/>
      <c r="CP122" s="1020" t="s">
        <v>395</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439</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453</v>
      </c>
      <c r="BP123" s="1006"/>
      <c r="BQ123" s="1064">
        <v>31435989</v>
      </c>
      <c r="BR123" s="1065"/>
      <c r="BS123" s="1065"/>
      <c r="BT123" s="1065"/>
      <c r="BU123" s="1065"/>
      <c r="BV123" s="1065">
        <v>32254197</v>
      </c>
      <c r="BW123" s="1065"/>
      <c r="BX123" s="1065"/>
      <c r="BY123" s="1065"/>
      <c r="BZ123" s="1065"/>
      <c r="CA123" s="1065">
        <v>30450524</v>
      </c>
      <c r="CB123" s="1065"/>
      <c r="CC123" s="1065"/>
      <c r="CD123" s="1065"/>
      <c r="CE123" s="1065"/>
      <c r="CF123" s="1002"/>
      <c r="CG123" s="1003"/>
      <c r="CH123" s="1003"/>
      <c r="CI123" s="1003"/>
      <c r="CJ123" s="1004"/>
      <c r="CK123" s="1010"/>
      <c r="CL123" s="1011"/>
      <c r="CM123" s="1011"/>
      <c r="CN123" s="1011"/>
      <c r="CO123" s="1012"/>
      <c r="CP123" s="1020" t="s">
        <v>398</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442</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30.2</v>
      </c>
      <c r="BR124" s="1028"/>
      <c r="BS124" s="1028"/>
      <c r="BT124" s="1028"/>
      <c r="BU124" s="1028"/>
      <c r="BV124" s="1028">
        <v>17.600000000000001</v>
      </c>
      <c r="BW124" s="1028"/>
      <c r="BX124" s="1028"/>
      <c r="BY124" s="1028"/>
      <c r="BZ124" s="1028"/>
      <c r="CA124" s="1028">
        <v>11</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444</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456</v>
      </c>
      <c r="CL125" s="1008"/>
      <c r="CM125" s="1008"/>
      <c r="CN125" s="1008"/>
      <c r="CO125" s="1009"/>
      <c r="CP125" s="930" t="s">
        <v>457</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446</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458</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v>623131</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59"/>
      <c r="B127" s="952"/>
      <c r="C127" s="974" t="s">
        <v>459</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464</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484607</v>
      </c>
      <c r="AB128" s="1047"/>
      <c r="AC128" s="1047"/>
      <c r="AD128" s="1047"/>
      <c r="AE128" s="1048"/>
      <c r="AF128" s="1049">
        <v>473981</v>
      </c>
      <c r="AG128" s="1047"/>
      <c r="AH128" s="1047"/>
      <c r="AI128" s="1047"/>
      <c r="AJ128" s="1048"/>
      <c r="AK128" s="1049">
        <v>474323</v>
      </c>
      <c r="AL128" s="1047"/>
      <c r="AM128" s="1047"/>
      <c r="AN128" s="1047"/>
      <c r="AO128" s="1048"/>
      <c r="AP128" s="1050"/>
      <c r="AQ128" s="1051"/>
      <c r="AR128" s="1051"/>
      <c r="AS128" s="1051"/>
      <c r="AT128" s="1052"/>
      <c r="AU128" s="232"/>
      <c r="AV128" s="232"/>
      <c r="AW128" s="232"/>
      <c r="AX128" s="897" t="s">
        <v>467</v>
      </c>
      <c r="AY128" s="898"/>
      <c r="AZ128" s="898"/>
      <c r="BA128" s="898"/>
      <c r="BB128" s="898"/>
      <c r="BC128" s="898"/>
      <c r="BD128" s="898"/>
      <c r="BE128" s="899"/>
      <c r="BF128" s="1053" t="s">
        <v>122</v>
      </c>
      <c r="BG128" s="1054"/>
      <c r="BH128" s="1054"/>
      <c r="BI128" s="1054"/>
      <c r="BJ128" s="1054"/>
      <c r="BK128" s="1054"/>
      <c r="BL128" s="1055"/>
      <c r="BM128" s="1053">
        <v>12.51</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468</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469</v>
      </c>
      <c r="X129" s="1072"/>
      <c r="Y129" s="1072"/>
      <c r="Z129" s="1073"/>
      <c r="AA129" s="959">
        <v>18700296</v>
      </c>
      <c r="AB129" s="960"/>
      <c r="AC129" s="960"/>
      <c r="AD129" s="960"/>
      <c r="AE129" s="961"/>
      <c r="AF129" s="962">
        <v>18709812</v>
      </c>
      <c r="AG129" s="960"/>
      <c r="AH129" s="960"/>
      <c r="AI129" s="960"/>
      <c r="AJ129" s="961"/>
      <c r="AK129" s="962">
        <v>19859413</v>
      </c>
      <c r="AL129" s="960"/>
      <c r="AM129" s="960"/>
      <c r="AN129" s="960"/>
      <c r="AO129" s="961"/>
      <c r="AP129" s="1074"/>
      <c r="AQ129" s="1075"/>
      <c r="AR129" s="1075"/>
      <c r="AS129" s="1075"/>
      <c r="AT129" s="1076"/>
      <c r="AU129" s="233"/>
      <c r="AV129" s="233"/>
      <c r="AW129" s="233"/>
      <c r="AX129" s="1066" t="s">
        <v>470</v>
      </c>
      <c r="AY129" s="924"/>
      <c r="AZ129" s="924"/>
      <c r="BA129" s="924"/>
      <c r="BB129" s="924"/>
      <c r="BC129" s="924"/>
      <c r="BD129" s="924"/>
      <c r="BE129" s="925"/>
      <c r="BF129" s="1067" t="s">
        <v>122</v>
      </c>
      <c r="BG129" s="1068"/>
      <c r="BH129" s="1068"/>
      <c r="BI129" s="1068"/>
      <c r="BJ129" s="1068"/>
      <c r="BK129" s="1068"/>
      <c r="BL129" s="1069"/>
      <c r="BM129" s="1067">
        <v>17.510000000000002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471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472</v>
      </c>
      <c r="X130" s="1072"/>
      <c r="Y130" s="1072"/>
      <c r="Z130" s="1073"/>
      <c r="AA130" s="959">
        <v>1386185</v>
      </c>
      <c r="AB130" s="960"/>
      <c r="AC130" s="960"/>
      <c r="AD130" s="960"/>
      <c r="AE130" s="961"/>
      <c r="AF130" s="962">
        <v>1359732</v>
      </c>
      <c r="AG130" s="960"/>
      <c r="AH130" s="960"/>
      <c r="AI130" s="960"/>
      <c r="AJ130" s="961"/>
      <c r="AK130" s="962">
        <v>1265079</v>
      </c>
      <c r="AL130" s="960"/>
      <c r="AM130" s="960"/>
      <c r="AN130" s="960"/>
      <c r="AO130" s="961"/>
      <c r="AP130" s="1074"/>
      <c r="AQ130" s="1075"/>
      <c r="AR130" s="1075"/>
      <c r="AS130" s="1075"/>
      <c r="AT130" s="1076"/>
      <c r="AU130" s="233"/>
      <c r="AV130" s="233"/>
      <c r="AW130" s="233"/>
      <c r="AX130" s="1066" t="s">
        <v>473</v>
      </c>
      <c r="AY130" s="924"/>
      <c r="AZ130" s="924"/>
      <c r="BA130" s="924"/>
      <c r="BB130" s="924"/>
      <c r="BC130" s="924"/>
      <c r="BD130" s="924"/>
      <c r="BE130" s="925"/>
      <c r="BF130" s="1102">
        <v>10.4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474</v>
      </c>
      <c r="X131" s="1109"/>
      <c r="Y131" s="1109"/>
      <c r="Z131" s="1110"/>
      <c r="AA131" s="1005">
        <v>17314111</v>
      </c>
      <c r="AB131" s="987"/>
      <c r="AC131" s="987"/>
      <c r="AD131" s="987"/>
      <c r="AE131" s="988"/>
      <c r="AF131" s="986">
        <v>17350080</v>
      </c>
      <c r="AG131" s="987"/>
      <c r="AH131" s="987"/>
      <c r="AI131" s="987"/>
      <c r="AJ131" s="988"/>
      <c r="AK131" s="986">
        <v>18594334</v>
      </c>
      <c r="AL131" s="987"/>
      <c r="AM131" s="987"/>
      <c r="AN131" s="987"/>
      <c r="AO131" s="988"/>
      <c r="AP131" s="1111"/>
      <c r="AQ131" s="1112"/>
      <c r="AR131" s="1112"/>
      <c r="AS131" s="1112"/>
      <c r="AT131" s="1113"/>
      <c r="AU131" s="233"/>
      <c r="AV131" s="233"/>
      <c r="AW131" s="233"/>
      <c r="AX131" s="1084" t="s">
        <v>475</v>
      </c>
      <c r="AY131" s="726"/>
      <c r="AZ131" s="726"/>
      <c r="BA131" s="726"/>
      <c r="BB131" s="726"/>
      <c r="BC131" s="726"/>
      <c r="BD131" s="726"/>
      <c r="BE131" s="1037"/>
      <c r="BF131" s="1085">
        <v>11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476</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477</v>
      </c>
      <c r="W132" s="1095"/>
      <c r="X132" s="1095"/>
      <c r="Y132" s="1095"/>
      <c r="Z132" s="1096"/>
      <c r="AA132" s="1097">
        <v>10.367225899999999</v>
      </c>
      <c r="AB132" s="1098"/>
      <c r="AC132" s="1098"/>
      <c r="AD132" s="1098"/>
      <c r="AE132" s="1099"/>
      <c r="AF132" s="1100">
        <v>10.827385230000001</v>
      </c>
      <c r="AG132" s="1098"/>
      <c r="AH132" s="1098"/>
      <c r="AI132" s="1098"/>
      <c r="AJ132" s="1099"/>
      <c r="AK132" s="1100">
        <v>10.21320796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478</v>
      </c>
      <c r="W133" s="1078"/>
      <c r="X133" s="1078"/>
      <c r="Y133" s="1078"/>
      <c r="Z133" s="1079"/>
      <c r="AA133" s="1080">
        <v>10</v>
      </c>
      <c r="AB133" s="1081"/>
      <c r="AC133" s="1081"/>
      <c r="AD133" s="1081"/>
      <c r="AE133" s="1082"/>
      <c r="AF133" s="1080">
        <v>10.4</v>
      </c>
      <c r="AG133" s="1081"/>
      <c r="AH133" s="1081"/>
      <c r="AI133" s="1081"/>
      <c r="AJ133" s="1082"/>
      <c r="AK133" s="1080">
        <v>10.4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LCUstgz5ePQvSFEHzEJv5sMbbTGT6OevS/i97z7HQ0YaiKjqWktBdXObv+vuDb+2j/zvEmrd9aBUX9f6PsQjA==" saltValue="57q3p5U+Yh8IUapaP2Ax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MAMINu2BUwG2Z0uTZ5lyq2rZQen2JJi3TDo3dnpyTKI8szPhJD+HwfdV9+nqkfRuvZDpbtEoomKYTGMRTvyHA==" saltValue="5qne1+P+NyfSF0D03uiv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m8vMynljGwMkFi+9x7AJGwAPlOG65uuh5AF1vDKGTIQT+ZQQYRM0yzDGlsx8mI9nJ2cvBC0UnzZxTSqz7LaSA==" saltValue="ahm0otIyz99abf6ncjZ/C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487</v>
      </c>
      <c r="AL9" s="1118"/>
      <c r="AM9" s="1118"/>
      <c r="AN9" s="1119"/>
      <c r="AO9" s="281">
        <v>5866205</v>
      </c>
      <c r="AP9" s="281">
        <v>69637</v>
      </c>
      <c r="AQ9" s="282">
        <v>66486</v>
      </c>
      <c r="AR9" s="283">
        <v>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488</v>
      </c>
      <c r="AL10" s="1118"/>
      <c r="AM10" s="1118"/>
      <c r="AN10" s="1119"/>
      <c r="AO10" s="284">
        <v>978067</v>
      </c>
      <c r="AP10" s="284">
        <v>11610</v>
      </c>
      <c r="AQ10" s="285">
        <v>6147</v>
      </c>
      <c r="AR10" s="286">
        <v>88.9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489</v>
      </c>
      <c r="AL11" s="1118"/>
      <c r="AM11" s="1118"/>
      <c r="AN11" s="1119"/>
      <c r="AO11" s="284" t="s">
        <v>490</v>
      </c>
      <c r="AP11" s="284" t="s">
        <v>490</v>
      </c>
      <c r="AQ11" s="285">
        <v>1219</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491</v>
      </c>
      <c r="AL12" s="1118"/>
      <c r="AM12" s="1118"/>
      <c r="AN12" s="1119"/>
      <c r="AO12" s="284" t="s">
        <v>490</v>
      </c>
      <c r="AP12" s="284" t="s">
        <v>490</v>
      </c>
      <c r="AQ12" s="285">
        <v>9</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492</v>
      </c>
      <c r="AL13" s="1118"/>
      <c r="AM13" s="1118"/>
      <c r="AN13" s="1119"/>
      <c r="AO13" s="284">
        <v>205185</v>
      </c>
      <c r="AP13" s="284">
        <v>2436</v>
      </c>
      <c r="AQ13" s="285">
        <v>2955</v>
      </c>
      <c r="AR13" s="286">
        <v>-17.600000000000001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493</v>
      </c>
      <c r="AL14" s="1118"/>
      <c r="AM14" s="1118"/>
      <c r="AN14" s="1119"/>
      <c r="AO14" s="284">
        <v>204918</v>
      </c>
      <c r="AP14" s="284">
        <v>2433</v>
      </c>
      <c r="AQ14" s="285">
        <v>1434</v>
      </c>
      <c r="AR14" s="286">
        <v>69.7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494</v>
      </c>
      <c r="AL15" s="1121"/>
      <c r="AM15" s="1121"/>
      <c r="AN15" s="1122"/>
      <c r="AO15" s="284">
        <v>-165517</v>
      </c>
      <c r="AP15" s="284">
        <v>-1965</v>
      </c>
      <c r="AQ15" s="285">
        <v>-3102</v>
      </c>
      <c r="AR15" s="286">
        <v>-36.700000000000003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7088858</v>
      </c>
      <c r="AP16" s="284">
        <v>84151</v>
      </c>
      <c r="AQ16" s="285">
        <v>75147</v>
      </c>
      <c r="AR16" s="286">
        <v>12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499</v>
      </c>
      <c r="AL21" s="1124"/>
      <c r="AM21" s="1124"/>
      <c r="AN21" s="1125"/>
      <c r="AO21" s="297">
        <v>7.26</v>
      </c>
      <c r="AP21" s="298">
        <v>6.62</v>
      </c>
      <c r="AQ21" s="299">
        <v>0.64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500</v>
      </c>
      <c r="AL22" s="1124"/>
      <c r="AM22" s="1124"/>
      <c r="AN22" s="1125"/>
      <c r="AO22" s="302">
        <v>101</v>
      </c>
      <c r="AP22" s="303">
        <v>98.3</v>
      </c>
      <c r="AQ22" s="304">
        <v>2.7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501</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504</v>
      </c>
      <c r="AL32" s="1132"/>
      <c r="AM32" s="1132"/>
      <c r="AN32" s="1133"/>
      <c r="AO32" s="312">
        <v>2859450</v>
      </c>
      <c r="AP32" s="312">
        <v>33944</v>
      </c>
      <c r="AQ32" s="313">
        <v>34847</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505</v>
      </c>
      <c r="AL33" s="1132"/>
      <c r="AM33" s="1132"/>
      <c r="AN33" s="1133"/>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506</v>
      </c>
      <c r="AL34" s="1132"/>
      <c r="AM34" s="1132"/>
      <c r="AN34" s="1133"/>
      <c r="AO34" s="312" t="s">
        <v>490</v>
      </c>
      <c r="AP34" s="312" t="s">
        <v>490</v>
      </c>
      <c r="AQ34" s="313">
        <v>5</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507</v>
      </c>
      <c r="AL35" s="1132"/>
      <c r="AM35" s="1132"/>
      <c r="AN35" s="1133"/>
      <c r="AO35" s="312">
        <v>504244</v>
      </c>
      <c r="AP35" s="312">
        <v>5986</v>
      </c>
      <c r="AQ35" s="313">
        <v>8260</v>
      </c>
      <c r="AR35" s="314">
        <v>-27.5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508</v>
      </c>
      <c r="AL36" s="1132"/>
      <c r="AM36" s="1132"/>
      <c r="AN36" s="1133"/>
      <c r="AO36" s="312">
        <v>206001</v>
      </c>
      <c r="AP36" s="312">
        <v>2445</v>
      </c>
      <c r="AQ36" s="313">
        <v>1689</v>
      </c>
      <c r="AR36" s="314">
        <v>44.8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509</v>
      </c>
      <c r="AL37" s="1132"/>
      <c r="AM37" s="1132"/>
      <c r="AN37" s="1133"/>
      <c r="AO37" s="312">
        <v>68785</v>
      </c>
      <c r="AP37" s="312">
        <v>817</v>
      </c>
      <c r="AQ37" s="313">
        <v>748</v>
      </c>
      <c r="AR37" s="314">
        <v>9.1999999999999993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510</v>
      </c>
      <c r="AL38" s="1135"/>
      <c r="AM38" s="1135"/>
      <c r="AN38" s="1136"/>
      <c r="AO38" s="315" t="s">
        <v>490</v>
      </c>
      <c r="AP38" s="315" t="s">
        <v>490</v>
      </c>
      <c r="AQ38" s="316">
        <v>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511</v>
      </c>
      <c r="AL39" s="1135"/>
      <c r="AM39" s="1135"/>
      <c r="AN39" s="1136"/>
      <c r="AO39" s="312">
        <v>-474323</v>
      </c>
      <c r="AP39" s="312">
        <v>-5631</v>
      </c>
      <c r="AQ39" s="313">
        <v>-5762</v>
      </c>
      <c r="AR39" s="314">
        <v>-2.2999999999999998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512</v>
      </c>
      <c r="AL40" s="1132"/>
      <c r="AM40" s="1132"/>
      <c r="AN40" s="1133"/>
      <c r="AO40" s="312">
        <v>-1265079</v>
      </c>
      <c r="AP40" s="312">
        <v>-15018</v>
      </c>
      <c r="AQ40" s="313">
        <v>-27609</v>
      </c>
      <c r="AR40" s="314">
        <v>-45.6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1899078</v>
      </c>
      <c r="AP41" s="312">
        <v>22544</v>
      </c>
      <c r="AQ41" s="313">
        <v>12179</v>
      </c>
      <c r="AR41" s="314">
        <v>85.1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482</v>
      </c>
      <c r="AN49" s="1128" t="s">
        <v>515</v>
      </c>
      <c r="AO49" s="1129"/>
      <c r="AP49" s="1129"/>
      <c r="AQ49" s="1129"/>
      <c r="AR49" s="113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7123064</v>
      </c>
      <c r="AN51" s="334">
        <v>80713</v>
      </c>
      <c r="AO51" s="335">
        <v>-17.2</v>
      </c>
      <c r="AP51" s="336">
        <v>45588</v>
      </c>
      <c r="AQ51" s="337">
        <v>8.6999999999999993</v>
      </c>
      <c r="AR51" s="338">
        <v>-25.9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3777084</v>
      </c>
      <c r="AN52" s="342">
        <v>42799</v>
      </c>
      <c r="AO52" s="343">
        <v>-12.5</v>
      </c>
      <c r="AP52" s="344">
        <v>24150</v>
      </c>
      <c r="AQ52" s="345">
        <v>3.4</v>
      </c>
      <c r="AR52" s="346">
        <v>-15.9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5999956</v>
      </c>
      <c r="AN53" s="334">
        <v>68425</v>
      </c>
      <c r="AO53" s="335">
        <v>-15.2</v>
      </c>
      <c r="AP53" s="336">
        <v>45483</v>
      </c>
      <c r="AQ53" s="337">
        <v>-0.2</v>
      </c>
      <c r="AR53" s="338">
        <v>-15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3823545</v>
      </c>
      <c r="AN54" s="342">
        <v>43604</v>
      </c>
      <c r="AO54" s="343">
        <v>1.9</v>
      </c>
      <c r="AP54" s="344">
        <v>24241</v>
      </c>
      <c r="AQ54" s="345">
        <v>0.4</v>
      </c>
      <c r="AR54" s="346">
        <v>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4244817</v>
      </c>
      <c r="AN55" s="334">
        <v>48916</v>
      </c>
      <c r="AO55" s="335">
        <v>-28.5</v>
      </c>
      <c r="AP55" s="336">
        <v>45945</v>
      </c>
      <c r="AQ55" s="337">
        <v>1</v>
      </c>
      <c r="AR55" s="338">
        <v>-29.5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2865342</v>
      </c>
      <c r="AN56" s="342">
        <v>33019</v>
      </c>
      <c r="AO56" s="343">
        <v>-24.3</v>
      </c>
      <c r="AP56" s="344">
        <v>25180</v>
      </c>
      <c r="AQ56" s="345">
        <v>3.9</v>
      </c>
      <c r="AR56" s="346">
        <v>-28.2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5457945</v>
      </c>
      <c r="AN57" s="334">
        <v>64010</v>
      </c>
      <c r="AO57" s="335">
        <v>30.9</v>
      </c>
      <c r="AP57" s="336">
        <v>44475</v>
      </c>
      <c r="AQ57" s="337">
        <v>-3.2</v>
      </c>
      <c r="AR57" s="338">
        <v>34.1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3929938</v>
      </c>
      <c r="AN58" s="342">
        <v>46090</v>
      </c>
      <c r="AO58" s="343">
        <v>39.6</v>
      </c>
      <c r="AP58" s="344">
        <v>24780</v>
      </c>
      <c r="AQ58" s="345">
        <v>-1.6</v>
      </c>
      <c r="AR58" s="346">
        <v>41.2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6809782</v>
      </c>
      <c r="AN59" s="334">
        <v>80838</v>
      </c>
      <c r="AO59" s="335">
        <v>26.3</v>
      </c>
      <c r="AP59" s="336">
        <v>45982</v>
      </c>
      <c r="AQ59" s="337">
        <v>3.4</v>
      </c>
      <c r="AR59" s="338">
        <v>22.9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4912390</v>
      </c>
      <c r="AN60" s="342">
        <v>58314</v>
      </c>
      <c r="AO60" s="343">
        <v>26.5</v>
      </c>
      <c r="AP60" s="344">
        <v>25583</v>
      </c>
      <c r="AQ60" s="345">
        <v>3.2</v>
      </c>
      <c r="AR60" s="346">
        <v>23.3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5927113</v>
      </c>
      <c r="AN61" s="349">
        <v>68580</v>
      </c>
      <c r="AO61" s="350">
        <v>-0.7</v>
      </c>
      <c r="AP61" s="351">
        <v>45495</v>
      </c>
      <c r="AQ61" s="352">
        <v>1.9</v>
      </c>
      <c r="AR61" s="338">
        <v>-2.6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3861660</v>
      </c>
      <c r="AN62" s="342">
        <v>44765</v>
      </c>
      <c r="AO62" s="343">
        <v>6.2</v>
      </c>
      <c r="AP62" s="344">
        <v>24787</v>
      </c>
      <c r="AQ62" s="345">
        <v>1.9</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81f3BeMVsbVjjPCN/nR5dGQoPrr7+1y1c74GwaAU/nHqwN3zY3cveVP4WEN6nAGpAecR29U1zQb1Gx65UQc/g==" saltValue="8TexTD3T2h7i5u/zX+sS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sSkU5HuHtPGS6udI2BqPfkyRP6hkofbTlf5p0AOnrQgLxRN4I1HUwMIcdS/tXZVbqTvo6wr9NqpZ5TqL6sSgqw==" saltValue="wAjdmTmyjOO9IcDQDtRY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UQYcDBmuM717mtrSo8BOjMfBlrbXqXrfQpkEV9+i0iTkS3/oA5PYX2c3MmbSwxUOxOqL6RUFgjVpRO0YXK6yEg==" saltValue="B6Vc05Cr6EUUMt/LT0YY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40" t="s">
        <v>3</v>
      </c>
      <c r="D47" s="1140"/>
      <c r="E47" s="1141"/>
      <c r="F47" s="11">
        <v>12.08</v>
      </c>
      <c r="G47" s="12">
        <v>13.24</v>
      </c>
      <c r="H47" s="12">
        <v>14.46</v>
      </c>
      <c r="I47" s="12">
        <v>18.32</v>
      </c>
      <c r="J47" s="13">
        <v>17.8</v>
      </c>
    </row>
    <row r="48" spans="2:10" ht="57.75" customHeight="1" x14ac:dyDescent="0.2">
      <c r="B48" s="14"/>
      <c r="C48" s="1142" t="s">
        <v>4</v>
      </c>
      <c r="D48" s="1142"/>
      <c r="E48" s="1143"/>
      <c r="F48" s="15">
        <v>10.94</v>
      </c>
      <c r="G48" s="16">
        <v>9.23</v>
      </c>
      <c r="H48" s="16">
        <v>11.59</v>
      </c>
      <c r="I48" s="16">
        <v>15.65</v>
      </c>
      <c r="J48" s="17">
        <v>9.6300000000000008</v>
      </c>
    </row>
    <row r="49" spans="2:10" ht="57.75" customHeight="1" thickBot="1" x14ac:dyDescent="0.25">
      <c r="B49" s="18"/>
      <c r="C49" s="1144" t="s">
        <v>5</v>
      </c>
      <c r="D49" s="1144"/>
      <c r="E49" s="1145"/>
      <c r="F49" s="19">
        <v>3.06</v>
      </c>
      <c r="G49" s="20">
        <v>0.4</v>
      </c>
      <c r="H49" s="20">
        <v>3.16</v>
      </c>
      <c r="I49" s="20">
        <v>7.93</v>
      </c>
      <c r="J49" s="21" t="s">
        <v>534</v>
      </c>
    </row>
    <row r="50" spans="2:10" ht="13" x14ac:dyDescent="0.2"/>
  </sheetData>
  <sheetProtection algorithmName="SHA-512" hashValue="EvNcIkNWK1PqE0JGugIMPfmVVQsmjDXfi9Y+1nZuSMoDIvyoCOh7KS77nZiH8rwOYWbXQ/PmiDAkEOeoFxdlJA==" saltValue="j6OMbVAAaNZjwB/khHpY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2" t="s">
        <v>535</v>
      </c>
      <c r="D34" s="1152"/>
      <c r="E34" s="1153"/>
      <c r="F34" s="32">
        <v>23.17</v>
      </c>
      <c r="G34" s="33">
        <v>21.66</v>
      </c>
      <c r="H34" s="33">
        <v>23.92</v>
      </c>
      <c r="I34" s="33">
        <v>24.43</v>
      </c>
      <c r="J34" s="34">
        <v>23.15</v>
      </c>
      <c r="K34" s="22"/>
      <c r="L34" s="22"/>
      <c r="M34" s="22"/>
      <c r="N34" s="22"/>
      <c r="O34" s="22"/>
      <c r="P34" s="22"/>
    </row>
    <row r="35" spans="1:16" ht="39" customHeight="1" x14ac:dyDescent="0.2">
      <c r="A35" s="22"/>
      <c r="B35" s="35"/>
      <c r="C35" s="1146" t="s">
        <v>536</v>
      </c>
      <c r="D35" s="1147"/>
      <c r="E35" s="1148"/>
      <c r="F35" s="36">
        <v>10.81</v>
      </c>
      <c r="G35" s="37">
        <v>9.1300000000000008</v>
      </c>
      <c r="H35" s="37">
        <v>11.42</v>
      </c>
      <c r="I35" s="37">
        <v>15.58</v>
      </c>
      <c r="J35" s="38">
        <v>9.5</v>
      </c>
      <c r="K35" s="22"/>
      <c r="L35" s="22"/>
      <c r="M35" s="22"/>
      <c r="N35" s="22"/>
      <c r="O35" s="22"/>
      <c r="P35" s="22"/>
    </row>
    <row r="36" spans="1:16" ht="39" customHeight="1" x14ac:dyDescent="0.2">
      <c r="A36" s="22"/>
      <c r="B36" s="35"/>
      <c r="C36" s="1146" t="s">
        <v>537</v>
      </c>
      <c r="D36" s="1147"/>
      <c r="E36" s="1148"/>
      <c r="F36" s="36">
        <v>2.5</v>
      </c>
      <c r="G36" s="37">
        <v>2.5299999999999998</v>
      </c>
      <c r="H36" s="37">
        <v>2.61</v>
      </c>
      <c r="I36" s="37">
        <v>2.67</v>
      </c>
      <c r="J36" s="38">
        <v>2.62</v>
      </c>
      <c r="K36" s="22"/>
      <c r="L36" s="22"/>
      <c r="M36" s="22"/>
      <c r="N36" s="22"/>
      <c r="O36" s="22"/>
      <c r="P36" s="22"/>
    </row>
    <row r="37" spans="1:16" ht="39" customHeight="1" x14ac:dyDescent="0.2">
      <c r="A37" s="22"/>
      <c r="B37" s="35"/>
      <c r="C37" s="1146" t="s">
        <v>538</v>
      </c>
      <c r="D37" s="1147"/>
      <c r="E37" s="1148"/>
      <c r="F37" s="36">
        <v>1.74</v>
      </c>
      <c r="G37" s="37">
        <v>1.76</v>
      </c>
      <c r="H37" s="37">
        <v>2.2999999999999998</v>
      </c>
      <c r="I37" s="37">
        <v>2.5299999999999998</v>
      </c>
      <c r="J37" s="38">
        <v>2.12</v>
      </c>
      <c r="K37" s="22"/>
      <c r="L37" s="22"/>
      <c r="M37" s="22"/>
      <c r="N37" s="22"/>
      <c r="O37" s="22"/>
      <c r="P37" s="22"/>
    </row>
    <row r="38" spans="1:16" ht="39" customHeight="1" x14ac:dyDescent="0.2">
      <c r="A38" s="22"/>
      <c r="B38" s="35"/>
      <c r="C38" s="1146" t="s">
        <v>539</v>
      </c>
      <c r="D38" s="1147"/>
      <c r="E38" s="1148"/>
      <c r="F38" s="36">
        <v>1.87</v>
      </c>
      <c r="G38" s="37">
        <v>1.68</v>
      </c>
      <c r="H38" s="37">
        <v>1.83</v>
      </c>
      <c r="I38" s="37">
        <v>1.29</v>
      </c>
      <c r="J38" s="38">
        <v>1.68</v>
      </c>
      <c r="K38" s="22"/>
      <c r="L38" s="22"/>
      <c r="M38" s="22"/>
      <c r="N38" s="22"/>
      <c r="O38" s="22"/>
      <c r="P38" s="22"/>
    </row>
    <row r="39" spans="1:16" ht="39" customHeight="1" x14ac:dyDescent="0.2">
      <c r="A39" s="22"/>
      <c r="B39" s="35"/>
      <c r="C39" s="1146" t="s">
        <v>540</v>
      </c>
      <c r="D39" s="1147"/>
      <c r="E39" s="1148"/>
      <c r="F39" s="36">
        <v>0.28999999999999998</v>
      </c>
      <c r="G39" s="37">
        <v>0.46</v>
      </c>
      <c r="H39" s="37">
        <v>0.64</v>
      </c>
      <c r="I39" s="37">
        <v>0.44</v>
      </c>
      <c r="J39" s="38">
        <v>0.55000000000000004</v>
      </c>
      <c r="K39" s="22"/>
      <c r="L39" s="22"/>
      <c r="M39" s="22"/>
      <c r="N39" s="22"/>
      <c r="O39" s="22"/>
      <c r="P39" s="22"/>
    </row>
    <row r="40" spans="1:16" ht="39" customHeight="1" x14ac:dyDescent="0.2">
      <c r="A40" s="22"/>
      <c r="B40" s="35"/>
      <c r="C40" s="1146" t="s">
        <v>541</v>
      </c>
      <c r="D40" s="1147"/>
      <c r="E40" s="1148"/>
      <c r="F40" s="36">
        <v>0.05</v>
      </c>
      <c r="G40" s="37">
        <v>0.04</v>
      </c>
      <c r="H40" s="37">
        <v>0.02</v>
      </c>
      <c r="I40" s="37">
        <v>0.01</v>
      </c>
      <c r="J40" s="38">
        <v>0.31</v>
      </c>
      <c r="K40" s="22"/>
      <c r="L40" s="22"/>
      <c r="M40" s="22"/>
      <c r="N40" s="22"/>
      <c r="O40" s="22"/>
      <c r="P40" s="22"/>
    </row>
    <row r="41" spans="1:16" ht="39" customHeight="1" x14ac:dyDescent="0.2">
      <c r="A41" s="22"/>
      <c r="B41" s="35"/>
      <c r="C41" s="1146" t="s">
        <v>542</v>
      </c>
      <c r="D41" s="1147"/>
      <c r="E41" s="1148"/>
      <c r="F41" s="36">
        <v>0.12</v>
      </c>
      <c r="G41" s="37">
        <v>0.09</v>
      </c>
      <c r="H41" s="37">
        <v>0.16</v>
      </c>
      <c r="I41" s="37">
        <v>0.06</v>
      </c>
      <c r="J41" s="38">
        <v>0.11</v>
      </c>
      <c r="K41" s="22"/>
      <c r="L41" s="22"/>
      <c r="M41" s="22"/>
      <c r="N41" s="22"/>
      <c r="O41" s="22"/>
      <c r="P41" s="22"/>
    </row>
    <row r="42" spans="1:16" ht="39" customHeight="1" x14ac:dyDescent="0.2">
      <c r="A42" s="22"/>
      <c r="B42" s="39"/>
      <c r="C42" s="1146" t="s">
        <v>543</v>
      </c>
      <c r="D42" s="1147"/>
      <c r="E42" s="1148"/>
      <c r="F42" s="36" t="s">
        <v>490</v>
      </c>
      <c r="G42" s="37" t="s">
        <v>490</v>
      </c>
      <c r="H42" s="37" t="s">
        <v>490</v>
      </c>
      <c r="I42" s="37" t="s">
        <v>490</v>
      </c>
      <c r="J42" s="38" t="s">
        <v>490</v>
      </c>
      <c r="K42" s="22"/>
      <c r="L42" s="22"/>
      <c r="M42" s="22"/>
      <c r="N42" s="22"/>
      <c r="O42" s="22"/>
      <c r="P42" s="22"/>
    </row>
    <row r="43" spans="1:16" ht="39" customHeight="1" thickBot="1" x14ac:dyDescent="0.25">
      <c r="A43" s="22"/>
      <c r="B43" s="40"/>
      <c r="C43" s="1149" t="s">
        <v>544</v>
      </c>
      <c r="D43" s="1150"/>
      <c r="E43" s="1151"/>
      <c r="F43" s="41">
        <v>0.23</v>
      </c>
      <c r="G43" s="42">
        <v>0.14000000000000001</v>
      </c>
      <c r="H43" s="42">
        <v>0.15</v>
      </c>
      <c r="I43" s="42">
        <v>0.14000000000000001</v>
      </c>
      <c r="J43" s="43">
        <v>0.14000000000000001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tPlSD38ijK13RU0qlZLem9tevI3uvEGfPRKRn8TahlXvmTdtxYGc70WQEnSBQcz8/qjr1/yNPEyYjXE2xWQoQ==" saltValue="67risPi0v3g3n5c3XBTf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2894</v>
      </c>
      <c r="L45" s="60">
        <v>2915</v>
      </c>
      <c r="M45" s="60">
        <v>2940</v>
      </c>
      <c r="N45" s="60">
        <v>2982</v>
      </c>
      <c r="O45" s="61">
        <v>2859</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2">
      <c r="A48" s="48"/>
      <c r="B48" s="1156"/>
      <c r="C48" s="1157"/>
      <c r="D48" s="62"/>
      <c r="E48" s="1162" t="s">
        <v>13</v>
      </c>
      <c r="F48" s="1162"/>
      <c r="G48" s="1162"/>
      <c r="H48" s="1162"/>
      <c r="I48" s="1162"/>
      <c r="J48" s="1163"/>
      <c r="K48" s="63">
        <v>490</v>
      </c>
      <c r="L48" s="64">
        <v>496</v>
      </c>
      <c r="M48" s="64">
        <v>489</v>
      </c>
      <c r="N48" s="64">
        <v>500</v>
      </c>
      <c r="O48" s="65">
        <v>504</v>
      </c>
      <c r="P48" s="48"/>
      <c r="Q48" s="48"/>
      <c r="R48" s="48"/>
      <c r="S48" s="48"/>
      <c r="T48" s="48"/>
      <c r="U48" s="48"/>
    </row>
    <row r="49" spans="1:21" ht="30.75" customHeight="1" x14ac:dyDescent="0.2">
      <c r="A49" s="48"/>
      <c r="B49" s="1156"/>
      <c r="C49" s="1157"/>
      <c r="D49" s="62"/>
      <c r="E49" s="1162" t="s">
        <v>14</v>
      </c>
      <c r="F49" s="1162"/>
      <c r="G49" s="1162"/>
      <c r="H49" s="1162"/>
      <c r="I49" s="1162"/>
      <c r="J49" s="1163"/>
      <c r="K49" s="63">
        <v>108</v>
      </c>
      <c r="L49" s="64">
        <v>196</v>
      </c>
      <c r="M49" s="64">
        <v>168</v>
      </c>
      <c r="N49" s="64">
        <v>162</v>
      </c>
      <c r="O49" s="65">
        <v>206</v>
      </c>
      <c r="P49" s="48"/>
      <c r="Q49" s="48"/>
      <c r="R49" s="48"/>
      <c r="S49" s="48"/>
      <c r="T49" s="48"/>
      <c r="U49" s="48"/>
    </row>
    <row r="50" spans="1:21" ht="30.75" customHeight="1" x14ac:dyDescent="0.2">
      <c r="A50" s="48"/>
      <c r="B50" s="1156"/>
      <c r="C50" s="1157"/>
      <c r="D50" s="62"/>
      <c r="E50" s="1162" t="s">
        <v>15</v>
      </c>
      <c r="F50" s="1162"/>
      <c r="G50" s="1162"/>
      <c r="H50" s="1162"/>
      <c r="I50" s="1162"/>
      <c r="J50" s="1163"/>
      <c r="K50" s="63">
        <v>69</v>
      </c>
      <c r="L50" s="64">
        <v>69</v>
      </c>
      <c r="M50" s="64">
        <v>69</v>
      </c>
      <c r="N50" s="64">
        <v>69</v>
      </c>
      <c r="O50" s="65">
        <v>69</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1926</v>
      </c>
      <c r="L52" s="64">
        <v>1893</v>
      </c>
      <c r="M52" s="64">
        <v>1871</v>
      </c>
      <c r="N52" s="64">
        <v>1834</v>
      </c>
      <c r="O52" s="65">
        <v>1739</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1635</v>
      </c>
      <c r="L53" s="69">
        <v>1783</v>
      </c>
      <c r="M53" s="69">
        <v>1795</v>
      </c>
      <c r="N53" s="69">
        <v>1879</v>
      </c>
      <c r="O53" s="70">
        <v>1899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fQgJxsLvmbHs7VIWv5fKktejNTpXcAvy2RvqqP3LFYgbLgBsSIfy7N4KxdgBgZ6Kdz19PLl0n8aQfycBlYSw==" saltValue="j6L8Vc29Rtu7ybz1ttln4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5" t="s">
        <v>30</v>
      </c>
      <c r="C41" s="1186"/>
      <c r="D41" s="105"/>
      <c r="E41" s="1191" t="s">
        <v>31</v>
      </c>
      <c r="F41" s="1191"/>
      <c r="G41" s="1191"/>
      <c r="H41" s="1192"/>
      <c r="I41" s="355">
        <v>25441</v>
      </c>
      <c r="J41" s="356">
        <v>24612</v>
      </c>
      <c r="K41" s="356">
        <v>23186</v>
      </c>
      <c r="L41" s="356">
        <v>21587</v>
      </c>
      <c r="M41" s="357">
        <v>20630</v>
      </c>
    </row>
    <row r="42" spans="2:13" ht="27.75" customHeight="1" x14ac:dyDescent="0.2">
      <c r="B42" s="1187"/>
      <c r="C42" s="1188"/>
      <c r="D42" s="106"/>
      <c r="E42" s="1193" t="s">
        <v>32</v>
      </c>
      <c r="F42" s="1193"/>
      <c r="G42" s="1193"/>
      <c r="H42" s="1194"/>
      <c r="I42" s="358">
        <v>1332</v>
      </c>
      <c r="J42" s="359">
        <v>1123</v>
      </c>
      <c r="K42" s="359">
        <v>1510</v>
      </c>
      <c r="L42" s="359">
        <v>1212</v>
      </c>
      <c r="M42" s="360">
        <v>1236</v>
      </c>
    </row>
    <row r="43" spans="2:13" ht="27.75" customHeight="1" x14ac:dyDescent="0.2">
      <c r="B43" s="1187"/>
      <c r="C43" s="1188"/>
      <c r="D43" s="106"/>
      <c r="E43" s="1193" t="s">
        <v>33</v>
      </c>
      <c r="F43" s="1193"/>
      <c r="G43" s="1193"/>
      <c r="H43" s="1194"/>
      <c r="I43" s="358">
        <v>6880</v>
      </c>
      <c r="J43" s="359">
        <v>6791</v>
      </c>
      <c r="K43" s="359">
        <v>6493</v>
      </c>
      <c r="L43" s="359">
        <v>6373</v>
      </c>
      <c r="M43" s="360">
        <v>5011</v>
      </c>
    </row>
    <row r="44" spans="2:13" ht="27.75" customHeight="1" x14ac:dyDescent="0.2">
      <c r="B44" s="1187"/>
      <c r="C44" s="1188"/>
      <c r="D44" s="106"/>
      <c r="E44" s="1193" t="s">
        <v>34</v>
      </c>
      <c r="F44" s="1193"/>
      <c r="G44" s="1193"/>
      <c r="H44" s="1194"/>
      <c r="I44" s="358">
        <v>1559</v>
      </c>
      <c r="J44" s="359">
        <v>1377</v>
      </c>
      <c r="K44" s="359">
        <v>1325</v>
      </c>
      <c r="L44" s="359">
        <v>1214</v>
      </c>
      <c r="M44" s="360">
        <v>1139</v>
      </c>
    </row>
    <row r="45" spans="2:13" ht="27.75" customHeight="1" x14ac:dyDescent="0.2">
      <c r="B45" s="1187"/>
      <c r="C45" s="1188"/>
      <c r="D45" s="106"/>
      <c r="E45" s="1193" t="s">
        <v>35</v>
      </c>
      <c r="F45" s="1193"/>
      <c r="G45" s="1193"/>
      <c r="H45" s="1194"/>
      <c r="I45" s="358">
        <v>4026</v>
      </c>
      <c r="J45" s="359">
        <v>4160</v>
      </c>
      <c r="K45" s="359">
        <v>4158</v>
      </c>
      <c r="L45" s="359">
        <v>4314</v>
      </c>
      <c r="M45" s="360">
        <v>4487</v>
      </c>
    </row>
    <row r="46" spans="2:13" ht="27.75" customHeight="1" x14ac:dyDescent="0.2">
      <c r="B46" s="1187"/>
      <c r="C46" s="1188"/>
      <c r="D46" s="107"/>
      <c r="E46" s="1193" t="s">
        <v>36</v>
      </c>
      <c r="F46" s="1193"/>
      <c r="G46" s="1193"/>
      <c r="H46" s="1194"/>
      <c r="I46" s="358" t="s">
        <v>490</v>
      </c>
      <c r="J46" s="359" t="s">
        <v>490</v>
      </c>
      <c r="K46" s="359" t="s">
        <v>490</v>
      </c>
      <c r="L46" s="359">
        <v>623</v>
      </c>
      <c r="M46" s="360" t="s">
        <v>490</v>
      </c>
    </row>
    <row r="47" spans="2:13" ht="27.75" customHeight="1" x14ac:dyDescent="0.2">
      <c r="B47" s="1187"/>
      <c r="C47" s="1188"/>
      <c r="D47" s="108"/>
      <c r="E47" s="1195" t="s">
        <v>37</v>
      </c>
      <c r="F47" s="1196"/>
      <c r="G47" s="1196"/>
      <c r="H47" s="1197"/>
      <c r="I47" s="358" t="s">
        <v>490</v>
      </c>
      <c r="J47" s="359" t="s">
        <v>490</v>
      </c>
      <c r="K47" s="359" t="s">
        <v>490</v>
      </c>
      <c r="L47" s="359" t="s">
        <v>490</v>
      </c>
      <c r="M47" s="360" t="s">
        <v>490</v>
      </c>
    </row>
    <row r="48" spans="2:13" ht="27.75" customHeight="1" x14ac:dyDescent="0.2">
      <c r="B48" s="1187"/>
      <c r="C48" s="1188"/>
      <c r="D48" s="106"/>
      <c r="E48" s="1193" t="s">
        <v>38</v>
      </c>
      <c r="F48" s="1193"/>
      <c r="G48" s="1193"/>
      <c r="H48" s="1194"/>
      <c r="I48" s="358" t="s">
        <v>490</v>
      </c>
      <c r="J48" s="359" t="s">
        <v>490</v>
      </c>
      <c r="K48" s="359" t="s">
        <v>490</v>
      </c>
      <c r="L48" s="359" t="s">
        <v>490</v>
      </c>
      <c r="M48" s="360" t="s">
        <v>490</v>
      </c>
    </row>
    <row r="49" spans="2:13" ht="27.75" customHeight="1" x14ac:dyDescent="0.2">
      <c r="B49" s="1189"/>
      <c r="C49" s="1190"/>
      <c r="D49" s="106"/>
      <c r="E49" s="1193" t="s">
        <v>39</v>
      </c>
      <c r="F49" s="1193"/>
      <c r="G49" s="1193"/>
      <c r="H49" s="1194"/>
      <c r="I49" s="358" t="s">
        <v>490</v>
      </c>
      <c r="J49" s="359" t="s">
        <v>490</v>
      </c>
      <c r="K49" s="359" t="s">
        <v>490</v>
      </c>
      <c r="L49" s="359" t="s">
        <v>490</v>
      </c>
      <c r="M49" s="360" t="s">
        <v>490</v>
      </c>
    </row>
    <row r="50" spans="2:13" ht="27.75" customHeight="1" x14ac:dyDescent="0.2">
      <c r="B50" s="1198" t="s">
        <v>40</v>
      </c>
      <c r="C50" s="1199"/>
      <c r="D50" s="109"/>
      <c r="E50" s="1193" t="s">
        <v>41</v>
      </c>
      <c r="F50" s="1193"/>
      <c r="G50" s="1193"/>
      <c r="H50" s="1194"/>
      <c r="I50" s="358">
        <v>7457</v>
      </c>
      <c r="J50" s="359">
        <v>9599</v>
      </c>
      <c r="K50" s="359">
        <v>11346</v>
      </c>
      <c r="L50" s="359">
        <v>13103</v>
      </c>
      <c r="M50" s="360">
        <v>13231</v>
      </c>
    </row>
    <row r="51" spans="2:13" ht="27.75" customHeight="1" x14ac:dyDescent="0.2">
      <c r="B51" s="1187"/>
      <c r="C51" s="1188"/>
      <c r="D51" s="106"/>
      <c r="E51" s="1193" t="s">
        <v>42</v>
      </c>
      <c r="F51" s="1193"/>
      <c r="G51" s="1193"/>
      <c r="H51" s="1194"/>
      <c r="I51" s="358">
        <v>5317</v>
      </c>
      <c r="J51" s="359">
        <v>5613</v>
      </c>
      <c r="K51" s="359">
        <v>5893</v>
      </c>
      <c r="L51" s="359">
        <v>6031</v>
      </c>
      <c r="M51" s="360">
        <v>4987</v>
      </c>
    </row>
    <row r="52" spans="2:13" ht="27.75" customHeight="1" x14ac:dyDescent="0.2">
      <c r="B52" s="1189"/>
      <c r="C52" s="1190"/>
      <c r="D52" s="106"/>
      <c r="E52" s="1193" t="s">
        <v>43</v>
      </c>
      <c r="F52" s="1193"/>
      <c r="G52" s="1193"/>
      <c r="H52" s="1194"/>
      <c r="I52" s="358">
        <v>15672</v>
      </c>
      <c r="J52" s="359">
        <v>14935</v>
      </c>
      <c r="K52" s="359">
        <v>14197</v>
      </c>
      <c r="L52" s="359">
        <v>13121</v>
      </c>
      <c r="M52" s="360">
        <v>12232</v>
      </c>
    </row>
    <row r="53" spans="2:13" ht="27.75" customHeight="1" thickBot="1" x14ac:dyDescent="0.25">
      <c r="B53" s="1200" t="s">
        <v>19</v>
      </c>
      <c r="C53" s="1201"/>
      <c r="D53" s="110"/>
      <c r="E53" s="1202" t="s">
        <v>44</v>
      </c>
      <c r="F53" s="1202"/>
      <c r="G53" s="1202"/>
      <c r="H53" s="1203"/>
      <c r="I53" s="361">
        <v>10792</v>
      </c>
      <c r="J53" s="362">
        <v>7916</v>
      </c>
      <c r="K53" s="362">
        <v>5236</v>
      </c>
      <c r="L53" s="362">
        <v>3070</v>
      </c>
      <c r="M53" s="363">
        <v>2053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0Iizn/UiWTtu09dBOzwekkUDK6zpEdgrGJxVtWf8cVfDEP/zG3Fu1xC1Cq2Af3aYFnBiBcYlGavYrajytWkmxg==" saltValue="iyccVX2/DLm0z7UJjGCJ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2" t="s">
        <v>46</v>
      </c>
      <c r="D55" s="1212"/>
      <c r="E55" s="1213"/>
      <c r="F55" s="122">
        <v>2705</v>
      </c>
      <c r="G55" s="122">
        <v>3428</v>
      </c>
      <c r="H55" s="123">
        <v>3534</v>
      </c>
    </row>
    <row r="56" spans="2:8" ht="52.5" customHeight="1" x14ac:dyDescent="0.2">
      <c r="B56" s="124"/>
      <c r="C56" s="1214" t="s">
        <v>47</v>
      </c>
      <c r="D56" s="1214"/>
      <c r="E56" s="1215"/>
      <c r="F56" s="125">
        <v>1780</v>
      </c>
      <c r="G56" s="125">
        <v>2261</v>
      </c>
      <c r="H56" s="126">
        <v>2061</v>
      </c>
    </row>
    <row r="57" spans="2:8" ht="53.25" customHeight="1" x14ac:dyDescent="0.2">
      <c r="B57" s="124"/>
      <c r="C57" s="1216" t="s">
        <v>48</v>
      </c>
      <c r="D57" s="1216"/>
      <c r="E57" s="1217"/>
      <c r="F57" s="127">
        <v>4689</v>
      </c>
      <c r="G57" s="127">
        <v>5137</v>
      </c>
      <c r="H57" s="128">
        <v>5338</v>
      </c>
    </row>
    <row r="58" spans="2:8" ht="45.75" customHeight="1" x14ac:dyDescent="0.2">
      <c r="B58" s="129"/>
      <c r="C58" s="1204" t="s">
        <v>565</v>
      </c>
      <c r="D58" s="1205"/>
      <c r="E58" s="1206"/>
      <c r="F58" s="130">
        <v>2263</v>
      </c>
      <c r="G58" s="130">
        <v>2116</v>
      </c>
      <c r="H58" s="131">
        <v>2042</v>
      </c>
    </row>
    <row r="59" spans="2:8" ht="45.75" customHeight="1" x14ac:dyDescent="0.2">
      <c r="B59" s="129"/>
      <c r="C59" s="1204" t="s">
        <v>566</v>
      </c>
      <c r="D59" s="1205"/>
      <c r="E59" s="1206"/>
      <c r="F59" s="130">
        <v>1516</v>
      </c>
      <c r="G59" s="130">
        <v>1585</v>
      </c>
      <c r="H59" s="131">
        <v>1436</v>
      </c>
    </row>
    <row r="60" spans="2:8" ht="45.75" customHeight="1" x14ac:dyDescent="0.2">
      <c r="B60" s="129"/>
      <c r="C60" s="1204" t="s">
        <v>567</v>
      </c>
      <c r="D60" s="1205"/>
      <c r="E60" s="1206"/>
      <c r="F60" s="130">
        <v>0</v>
      </c>
      <c r="G60" s="130">
        <v>293</v>
      </c>
      <c r="H60" s="131">
        <v>793</v>
      </c>
    </row>
    <row r="61" spans="2:8" ht="45.75" customHeight="1" x14ac:dyDescent="0.2">
      <c r="B61" s="129"/>
      <c r="C61" s="1204" t="s">
        <v>568</v>
      </c>
      <c r="D61" s="1205"/>
      <c r="E61" s="1206"/>
      <c r="F61" s="130">
        <v>100</v>
      </c>
      <c r="G61" s="130">
        <v>400</v>
      </c>
      <c r="H61" s="131">
        <v>300</v>
      </c>
    </row>
    <row r="62" spans="2:8" ht="45.75" customHeight="1" thickBot="1" x14ac:dyDescent="0.25">
      <c r="B62" s="132"/>
      <c r="C62" s="1207" t="s">
        <v>569</v>
      </c>
      <c r="D62" s="1208"/>
      <c r="E62" s="1209"/>
      <c r="F62" s="133">
        <v>188</v>
      </c>
      <c r="G62" s="133">
        <v>193</v>
      </c>
      <c r="H62" s="134">
        <v>240</v>
      </c>
    </row>
    <row r="63" spans="2:8" ht="52.5" customHeight="1" thickBot="1" x14ac:dyDescent="0.25">
      <c r="B63" s="135"/>
      <c r="C63" s="1210" t="s">
        <v>49</v>
      </c>
      <c r="D63" s="1210"/>
      <c r="E63" s="1211"/>
      <c r="F63" s="136">
        <v>9174</v>
      </c>
      <c r="G63" s="136">
        <v>10826</v>
      </c>
      <c r="H63" s="137">
        <v>10934</v>
      </c>
    </row>
    <row r="64" spans="2:8" ht="13" x14ac:dyDescent="0.2"/>
  </sheetData>
  <sheetProtection algorithmName="SHA-512" hashValue="VnOU3LEzAW9d6InNThhYmkHFKr+YZnBP57Bax84s0ulLZvUOsu/0+ZB6+EW7cXRA5jCSQQEPWlYtjtjiUHlNwQ==" saltValue="V9Cr0aTJW1jSmKXkJZ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80713</v>
      </c>
      <c r="E3" s="156"/>
      <c r="F3" s="157">
        <v>45588</v>
      </c>
      <c r="G3" s="158"/>
      <c r="H3" s="159"/>
    </row>
    <row r="4" spans="1:8" x14ac:dyDescent="0.2">
      <c r="A4" s="160"/>
      <c r="B4" s="161"/>
      <c r="C4" s="162"/>
      <c r="D4" s="163">
        <v>42799</v>
      </c>
      <c r="E4" s="164"/>
      <c r="F4" s="165">
        <v>24150</v>
      </c>
      <c r="G4" s="166"/>
      <c r="H4" s="167"/>
    </row>
    <row r="5" spans="1:8" x14ac:dyDescent="0.2">
      <c r="A5" s="148" t="s">
        <v>523</v>
      </c>
      <c r="B5" s="153"/>
      <c r="C5" s="154"/>
      <c r="D5" s="155">
        <v>68425</v>
      </c>
      <c r="E5" s="156"/>
      <c r="F5" s="157">
        <v>45483</v>
      </c>
      <c r="G5" s="158"/>
      <c r="H5" s="159"/>
    </row>
    <row r="6" spans="1:8" x14ac:dyDescent="0.2">
      <c r="A6" s="160"/>
      <c r="B6" s="161"/>
      <c r="C6" s="162"/>
      <c r="D6" s="163">
        <v>43604</v>
      </c>
      <c r="E6" s="164"/>
      <c r="F6" s="165">
        <v>24241</v>
      </c>
      <c r="G6" s="166"/>
      <c r="H6" s="167"/>
    </row>
    <row r="7" spans="1:8" x14ac:dyDescent="0.2">
      <c r="A7" s="148" t="s">
        <v>524</v>
      </c>
      <c r="B7" s="153"/>
      <c r="C7" s="154"/>
      <c r="D7" s="155">
        <v>48916</v>
      </c>
      <c r="E7" s="156"/>
      <c r="F7" s="157">
        <v>45945</v>
      </c>
      <c r="G7" s="158"/>
      <c r="H7" s="159"/>
    </row>
    <row r="8" spans="1:8" x14ac:dyDescent="0.2">
      <c r="A8" s="160"/>
      <c r="B8" s="161"/>
      <c r="C8" s="162"/>
      <c r="D8" s="163">
        <v>33019</v>
      </c>
      <c r="E8" s="164"/>
      <c r="F8" s="165">
        <v>25180</v>
      </c>
      <c r="G8" s="166"/>
      <c r="H8" s="167"/>
    </row>
    <row r="9" spans="1:8" x14ac:dyDescent="0.2">
      <c r="A9" s="148" t="s">
        <v>525</v>
      </c>
      <c r="B9" s="153"/>
      <c r="C9" s="154"/>
      <c r="D9" s="155">
        <v>64010</v>
      </c>
      <c r="E9" s="156"/>
      <c r="F9" s="157">
        <v>44475</v>
      </c>
      <c r="G9" s="158"/>
      <c r="H9" s="159"/>
    </row>
    <row r="10" spans="1:8" x14ac:dyDescent="0.2">
      <c r="A10" s="160"/>
      <c r="B10" s="161"/>
      <c r="C10" s="162"/>
      <c r="D10" s="163">
        <v>46090</v>
      </c>
      <c r="E10" s="164"/>
      <c r="F10" s="165">
        <v>24780</v>
      </c>
      <c r="G10" s="166"/>
      <c r="H10" s="167"/>
    </row>
    <row r="11" spans="1:8" x14ac:dyDescent="0.2">
      <c r="A11" s="148" t="s">
        <v>526</v>
      </c>
      <c r="B11" s="153"/>
      <c r="C11" s="154"/>
      <c r="D11" s="155">
        <v>80838</v>
      </c>
      <c r="E11" s="156"/>
      <c r="F11" s="157">
        <v>45982</v>
      </c>
      <c r="G11" s="158"/>
      <c r="H11" s="159"/>
    </row>
    <row r="12" spans="1:8" x14ac:dyDescent="0.2">
      <c r="A12" s="160"/>
      <c r="B12" s="161"/>
      <c r="C12" s="168"/>
      <c r="D12" s="163">
        <v>58314</v>
      </c>
      <c r="E12" s="164"/>
      <c r="F12" s="165">
        <v>25583</v>
      </c>
      <c r="G12" s="166"/>
      <c r="H12" s="167"/>
    </row>
    <row r="13" spans="1:8" x14ac:dyDescent="0.2">
      <c r="A13" s="148"/>
      <c r="B13" s="153"/>
      <c r="C13" s="169"/>
      <c r="D13" s="170">
        <v>68580</v>
      </c>
      <c r="E13" s="171"/>
      <c r="F13" s="172">
        <v>45495</v>
      </c>
      <c r="G13" s="173"/>
      <c r="H13" s="159"/>
    </row>
    <row r="14" spans="1:8" x14ac:dyDescent="0.2">
      <c r="A14" s="160"/>
      <c r="B14" s="161"/>
      <c r="C14" s="162"/>
      <c r="D14" s="163">
        <v>44765</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10.94</v>
      </c>
      <c r="C19" s="174">
        <f>ROUND(VALUE(SUBSTITUTE(実質収支比率等に係る経年分析!G$48,"▲","-")),2)</f>
        <v>9.23</v>
      </c>
      <c r="D19" s="174">
        <f>ROUND(VALUE(SUBSTITUTE(実質収支比率等に係る経年分析!H$48,"▲","-")),2)</f>
        <v>11.59</v>
      </c>
      <c r="E19" s="174">
        <f>ROUND(VALUE(SUBSTITUTE(実質収支比率等に係る経年分析!I$48,"▲","-")),2)</f>
        <v>15.65</v>
      </c>
      <c r="F19" s="174">
        <f>ROUND(VALUE(SUBSTITUTE(実質収支比率等に係る経年分析!J$48,"▲","-")),2)</f>
        <v>9.6300000000000008</v>
      </c>
    </row>
    <row r="20" spans="1:11" x14ac:dyDescent="0.2">
      <c r="A20" s="174" t="s">
        <v>53</v>
      </c>
      <c r="B20" s="174">
        <f>ROUND(VALUE(SUBSTITUTE(実質収支比率等に係る経年分析!F$47,"▲","-")),2)</f>
        <v>12.08</v>
      </c>
      <c r="C20" s="174">
        <f>ROUND(VALUE(SUBSTITUTE(実質収支比率等に係る経年分析!G$47,"▲","-")),2)</f>
        <v>13.24</v>
      </c>
      <c r="D20" s="174">
        <f>ROUND(VALUE(SUBSTITUTE(実質収支比率等に係る経年分析!H$47,"▲","-")),2)</f>
        <v>14.46</v>
      </c>
      <c r="E20" s="174">
        <f>ROUND(VALUE(SUBSTITUTE(実質収支比率等に係る経年分析!I$47,"▲","-")),2)</f>
        <v>18.32</v>
      </c>
      <c r="F20" s="174">
        <f>ROUND(VALUE(SUBSTITUTE(実質収支比率等に係る経年分析!J$47,"▲","-")),2)</f>
        <v>17.8</v>
      </c>
    </row>
    <row r="21" spans="1:11" x14ac:dyDescent="0.2">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0.4</v>
      </c>
      <c r="D21" s="174">
        <f>IF(ISNUMBER(VALUE(SUBSTITUTE(実質収支比率等に係る経年分析!H$49,"▲","-"))),ROUND(VALUE(SUBSTITUTE(実質収支比率等に係る経年分析!H$49,"▲","-")),2),NA())</f>
        <v>3.16</v>
      </c>
      <c r="E21" s="174">
        <f>IF(ISNUMBER(VALUE(SUBSTITUTE(実質収支比率等に係る経年分析!I$49,"▲","-"))),ROUND(VALUE(SUBSTITUTE(実質収支比率等に係る経年分析!I$49,"▲","-")),2),NA())</f>
        <v>7.93</v>
      </c>
      <c r="F21" s="174">
        <f>IF(ISNUMBER(VALUE(SUBSTITUTE(実質収支比率等に係る経年分析!J$49,"▲","-"))),ROUND(VALUE(SUBSTITUTE(実質収支比率等に係る経年分析!J$49,"▲","-")),2),NA())</f>
        <v>-4.58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救急医療センター特別会計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2">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2.5299999999999998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2.12</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2.5299999999999998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23.15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1926</v>
      </c>
      <c r="E42" s="176"/>
      <c r="F42" s="176"/>
      <c r="G42" s="176">
        <f>'実質公債費比率（分子）の構造'!L$52</f>
        <v>1893</v>
      </c>
      <c r="H42" s="176"/>
      <c r="I42" s="176"/>
      <c r="J42" s="176">
        <f>'実質公債費比率（分子）の構造'!M$52</f>
        <v>1871</v>
      </c>
      <c r="K42" s="176"/>
      <c r="L42" s="176"/>
      <c r="M42" s="176">
        <f>'実質公債費比率（分子）の構造'!N$52</f>
        <v>1834</v>
      </c>
      <c r="N42" s="176"/>
      <c r="O42" s="176"/>
      <c r="P42" s="176">
        <f>'実質公債費比率（分子）の構造'!O$52</f>
        <v>1739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69</v>
      </c>
      <c r="C44" s="176"/>
      <c r="D44" s="176"/>
      <c r="E44" s="176">
        <f>'実質公債費比率（分子）の構造'!L$50</f>
        <v>69</v>
      </c>
      <c r="F44" s="176"/>
      <c r="G44" s="176"/>
      <c r="H44" s="176">
        <f>'実質公債費比率（分子）の構造'!M$50</f>
        <v>69</v>
      </c>
      <c r="I44" s="176"/>
      <c r="J44" s="176"/>
      <c r="K44" s="176">
        <f>'実質公債費比率（分子）の構造'!N$50</f>
        <v>69</v>
      </c>
      <c r="L44" s="176"/>
      <c r="M44" s="176"/>
      <c r="N44" s="176">
        <f>'実質公債費比率（分子）の構造'!O$50</f>
        <v>69</v>
      </c>
      <c r="O44" s="176"/>
      <c r="P44" s="176"/>
    </row>
    <row r="45" spans="1:16" x14ac:dyDescent="0.2">
      <c r="A45" s="176" t="s">
        <v>63</v>
      </c>
      <c r="B45" s="176">
        <f>'実質公債費比率（分子）の構造'!K$49</f>
        <v>108</v>
      </c>
      <c r="C45" s="176"/>
      <c r="D45" s="176"/>
      <c r="E45" s="176">
        <f>'実質公債費比率（分子）の構造'!L$49</f>
        <v>196</v>
      </c>
      <c r="F45" s="176"/>
      <c r="G45" s="176"/>
      <c r="H45" s="176">
        <f>'実質公債費比率（分子）の構造'!M$49</f>
        <v>168</v>
      </c>
      <c r="I45" s="176"/>
      <c r="J45" s="176"/>
      <c r="K45" s="176">
        <f>'実質公債費比率（分子）の構造'!N$49</f>
        <v>162</v>
      </c>
      <c r="L45" s="176"/>
      <c r="M45" s="176"/>
      <c r="N45" s="176">
        <f>'実質公債費比率（分子）の構造'!O$49</f>
        <v>206</v>
      </c>
      <c r="O45" s="176"/>
      <c r="P45" s="176"/>
    </row>
    <row r="46" spans="1:16" x14ac:dyDescent="0.2">
      <c r="A46" s="176" t="s">
        <v>64</v>
      </c>
      <c r="B46" s="176">
        <f>'実質公債費比率（分子）の構造'!K$48</f>
        <v>490</v>
      </c>
      <c r="C46" s="176"/>
      <c r="D46" s="176"/>
      <c r="E46" s="176">
        <f>'実質公債費比率（分子）の構造'!L$48</f>
        <v>496</v>
      </c>
      <c r="F46" s="176"/>
      <c r="G46" s="176"/>
      <c r="H46" s="176">
        <f>'実質公債費比率（分子）の構造'!M$48</f>
        <v>489</v>
      </c>
      <c r="I46" s="176"/>
      <c r="J46" s="176"/>
      <c r="K46" s="176">
        <f>'実質公債費比率（分子）の構造'!N$48</f>
        <v>500</v>
      </c>
      <c r="L46" s="176"/>
      <c r="M46" s="176"/>
      <c r="N46" s="176">
        <f>'実質公債費比率（分子）の構造'!O$48</f>
        <v>504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2894</v>
      </c>
      <c r="C49" s="176"/>
      <c r="D49" s="176"/>
      <c r="E49" s="176">
        <f>'実質公債費比率（分子）の構造'!L$45</f>
        <v>2915</v>
      </c>
      <c r="F49" s="176"/>
      <c r="G49" s="176"/>
      <c r="H49" s="176">
        <f>'実質公債費比率（分子）の構造'!M$45</f>
        <v>2940</v>
      </c>
      <c r="I49" s="176"/>
      <c r="J49" s="176"/>
      <c r="K49" s="176">
        <f>'実質公債費比率（分子）の構造'!N$45</f>
        <v>2982</v>
      </c>
      <c r="L49" s="176"/>
      <c r="M49" s="176"/>
      <c r="N49" s="176">
        <f>'実質公債費比率（分子）の構造'!O$45</f>
        <v>2859</v>
      </c>
      <c r="O49" s="176"/>
      <c r="P49" s="176"/>
    </row>
    <row r="50" spans="1:16" x14ac:dyDescent="0.2">
      <c r="A50" s="176" t="s">
        <v>67</v>
      </c>
      <c r="B50" s="176" t="e">
        <f>NA()</f>
        <v>#N/A</v>
      </c>
      <c r="C50" s="176">
        <f>IF(ISNUMBER('実質公債費比率（分子）の構造'!K$53),'実質公債費比率（分子）の構造'!K$53,NA())</f>
        <v>1635</v>
      </c>
      <c r="D50" s="176" t="e">
        <f>NA()</f>
        <v>#N/A</v>
      </c>
      <c r="E50" s="176" t="e">
        <f>NA()</f>
        <v>#N/A</v>
      </c>
      <c r="F50" s="176">
        <f>IF(ISNUMBER('実質公債費比率（分子）の構造'!L$53),'実質公債費比率（分子）の構造'!L$53,NA())</f>
        <v>1783</v>
      </c>
      <c r="G50" s="176" t="e">
        <f>NA()</f>
        <v>#N/A</v>
      </c>
      <c r="H50" s="176" t="e">
        <f>NA()</f>
        <v>#N/A</v>
      </c>
      <c r="I50" s="176">
        <f>IF(ISNUMBER('実質公債費比率（分子）の構造'!M$53),'実質公債費比率（分子）の構造'!M$53,NA())</f>
        <v>1795</v>
      </c>
      <c r="J50" s="176" t="e">
        <f>NA()</f>
        <v>#N/A</v>
      </c>
      <c r="K50" s="176" t="e">
        <f>NA()</f>
        <v>#N/A</v>
      </c>
      <c r="L50" s="176">
        <f>IF(ISNUMBER('実質公債費比率（分子）の構造'!N$53),'実質公債費比率（分子）の構造'!N$53,NA())</f>
        <v>1879</v>
      </c>
      <c r="M50" s="176" t="e">
        <f>NA()</f>
        <v>#N/A</v>
      </c>
      <c r="N50" s="176" t="e">
        <f>NA()</f>
        <v>#N/A</v>
      </c>
      <c r="O50" s="176">
        <f>IF(ISNUMBER('実質公債費比率（分子）の構造'!O$53),'実質公債費比率（分子）の構造'!O$53,NA())</f>
        <v>1899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15672</v>
      </c>
      <c r="E56" s="175"/>
      <c r="F56" s="175"/>
      <c r="G56" s="175">
        <f>'将来負担比率（分子）の構造'!J$52</f>
        <v>14935</v>
      </c>
      <c r="H56" s="175"/>
      <c r="I56" s="175"/>
      <c r="J56" s="175">
        <f>'将来負担比率（分子）の構造'!K$52</f>
        <v>14197</v>
      </c>
      <c r="K56" s="175"/>
      <c r="L56" s="175"/>
      <c r="M56" s="175">
        <f>'将来負担比率（分子）の構造'!L$52</f>
        <v>13121</v>
      </c>
      <c r="N56" s="175"/>
      <c r="O56" s="175"/>
      <c r="P56" s="175">
        <f>'将来負担比率（分子）の構造'!M$52</f>
        <v>12232</v>
      </c>
    </row>
    <row r="57" spans="1:16" x14ac:dyDescent="0.2">
      <c r="A57" s="175" t="s">
        <v>42</v>
      </c>
      <c r="B57" s="175"/>
      <c r="C57" s="175"/>
      <c r="D57" s="175">
        <f>'将来負担比率（分子）の構造'!I$51</f>
        <v>5317</v>
      </c>
      <c r="E57" s="175"/>
      <c r="F57" s="175"/>
      <c r="G57" s="175">
        <f>'将来負担比率（分子）の構造'!J$51</f>
        <v>5613</v>
      </c>
      <c r="H57" s="175"/>
      <c r="I57" s="175"/>
      <c r="J57" s="175">
        <f>'将来負担比率（分子）の構造'!K$51</f>
        <v>5893</v>
      </c>
      <c r="K57" s="175"/>
      <c r="L57" s="175"/>
      <c r="M57" s="175">
        <f>'将来負担比率（分子）の構造'!L$51</f>
        <v>6031</v>
      </c>
      <c r="N57" s="175"/>
      <c r="O57" s="175"/>
      <c r="P57" s="175">
        <f>'将来負担比率（分子）の構造'!M$51</f>
        <v>4987</v>
      </c>
    </row>
    <row r="58" spans="1:16" x14ac:dyDescent="0.2">
      <c r="A58" s="175" t="s">
        <v>41</v>
      </c>
      <c r="B58" s="175"/>
      <c r="C58" s="175"/>
      <c r="D58" s="175">
        <f>'将来負担比率（分子）の構造'!I$50</f>
        <v>7457</v>
      </c>
      <c r="E58" s="175"/>
      <c r="F58" s="175"/>
      <c r="G58" s="175">
        <f>'将来負担比率（分子）の構造'!J$50</f>
        <v>9599</v>
      </c>
      <c r="H58" s="175"/>
      <c r="I58" s="175"/>
      <c r="J58" s="175">
        <f>'将来負担比率（分子）の構造'!K$50</f>
        <v>11346</v>
      </c>
      <c r="K58" s="175"/>
      <c r="L58" s="175"/>
      <c r="M58" s="175">
        <f>'将来負担比率（分子）の構造'!L$50</f>
        <v>13103</v>
      </c>
      <c r="N58" s="175"/>
      <c r="O58" s="175"/>
      <c r="P58" s="175">
        <f>'将来負担比率（分子）の構造'!M$50</f>
        <v>13231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623</v>
      </c>
      <c r="L61" s="175"/>
      <c r="M61" s="175"/>
      <c r="N61" s="175" t="str">
        <f>'将来負担比率（分子）の構造'!M$46</f>
        <v>-</v>
      </c>
      <c r="O61" s="175"/>
      <c r="P61" s="175"/>
    </row>
    <row r="62" spans="1:16" x14ac:dyDescent="0.2">
      <c r="A62" s="175" t="s">
        <v>35</v>
      </c>
      <c r="B62" s="175">
        <f>'将来負担比率（分子）の構造'!I$45</f>
        <v>4026</v>
      </c>
      <c r="C62" s="175"/>
      <c r="D62" s="175"/>
      <c r="E62" s="175">
        <f>'将来負担比率（分子）の構造'!J$45</f>
        <v>4160</v>
      </c>
      <c r="F62" s="175"/>
      <c r="G62" s="175"/>
      <c r="H62" s="175">
        <f>'将来負担比率（分子）の構造'!K$45</f>
        <v>4158</v>
      </c>
      <c r="I62" s="175"/>
      <c r="J62" s="175"/>
      <c r="K62" s="175">
        <f>'将来負担比率（分子）の構造'!L$45</f>
        <v>4314</v>
      </c>
      <c r="L62" s="175"/>
      <c r="M62" s="175"/>
      <c r="N62" s="175">
        <f>'将来負担比率（分子）の構造'!M$45</f>
        <v>4487</v>
      </c>
      <c r="O62" s="175"/>
      <c r="P62" s="175"/>
    </row>
    <row r="63" spans="1:16" x14ac:dyDescent="0.2">
      <c r="A63" s="175" t="s">
        <v>34</v>
      </c>
      <c r="B63" s="175">
        <f>'将来負担比率（分子）の構造'!I$44</f>
        <v>1559</v>
      </c>
      <c r="C63" s="175"/>
      <c r="D63" s="175"/>
      <c r="E63" s="175">
        <f>'将来負担比率（分子）の構造'!J$44</f>
        <v>1377</v>
      </c>
      <c r="F63" s="175"/>
      <c r="G63" s="175"/>
      <c r="H63" s="175">
        <f>'将来負担比率（分子）の構造'!K$44</f>
        <v>1325</v>
      </c>
      <c r="I63" s="175"/>
      <c r="J63" s="175"/>
      <c r="K63" s="175">
        <f>'将来負担比率（分子）の構造'!L$44</f>
        <v>1214</v>
      </c>
      <c r="L63" s="175"/>
      <c r="M63" s="175"/>
      <c r="N63" s="175">
        <f>'将来負担比率（分子）の構造'!M$44</f>
        <v>1139</v>
      </c>
      <c r="O63" s="175"/>
      <c r="P63" s="175"/>
    </row>
    <row r="64" spans="1:16" x14ac:dyDescent="0.2">
      <c r="A64" s="175" t="s">
        <v>33</v>
      </c>
      <c r="B64" s="175">
        <f>'将来負担比率（分子）の構造'!I$43</f>
        <v>6880</v>
      </c>
      <c r="C64" s="175"/>
      <c r="D64" s="175"/>
      <c r="E64" s="175">
        <f>'将来負担比率（分子）の構造'!J$43</f>
        <v>6791</v>
      </c>
      <c r="F64" s="175"/>
      <c r="G64" s="175"/>
      <c r="H64" s="175">
        <f>'将来負担比率（分子）の構造'!K$43</f>
        <v>6493</v>
      </c>
      <c r="I64" s="175"/>
      <c r="J64" s="175"/>
      <c r="K64" s="175">
        <f>'将来負担比率（分子）の構造'!L$43</f>
        <v>6373</v>
      </c>
      <c r="L64" s="175"/>
      <c r="M64" s="175"/>
      <c r="N64" s="175">
        <f>'将来負担比率（分子）の構造'!M$43</f>
        <v>5011</v>
      </c>
      <c r="O64" s="175"/>
      <c r="P64" s="175"/>
    </row>
    <row r="65" spans="1:16" x14ac:dyDescent="0.2">
      <c r="A65" s="175" t="s">
        <v>32</v>
      </c>
      <c r="B65" s="175">
        <f>'将来負担比率（分子）の構造'!I$42</f>
        <v>1332</v>
      </c>
      <c r="C65" s="175"/>
      <c r="D65" s="175"/>
      <c r="E65" s="175">
        <f>'将来負担比率（分子）の構造'!J$42</f>
        <v>1123</v>
      </c>
      <c r="F65" s="175"/>
      <c r="G65" s="175"/>
      <c r="H65" s="175">
        <f>'将来負担比率（分子）の構造'!K$42</f>
        <v>1510</v>
      </c>
      <c r="I65" s="175"/>
      <c r="J65" s="175"/>
      <c r="K65" s="175">
        <f>'将来負担比率（分子）の構造'!L$42</f>
        <v>1212</v>
      </c>
      <c r="L65" s="175"/>
      <c r="M65" s="175"/>
      <c r="N65" s="175">
        <f>'将来負担比率（分子）の構造'!M$42</f>
        <v>1236</v>
      </c>
      <c r="O65" s="175"/>
      <c r="P65" s="175"/>
    </row>
    <row r="66" spans="1:16" x14ac:dyDescent="0.2">
      <c r="A66" s="175" t="s">
        <v>31</v>
      </c>
      <c r="B66" s="175">
        <f>'将来負担比率（分子）の構造'!I$41</f>
        <v>25441</v>
      </c>
      <c r="C66" s="175"/>
      <c r="D66" s="175"/>
      <c r="E66" s="175">
        <f>'将来負担比率（分子）の構造'!J$41</f>
        <v>24612</v>
      </c>
      <c r="F66" s="175"/>
      <c r="G66" s="175"/>
      <c r="H66" s="175">
        <f>'将来負担比率（分子）の構造'!K$41</f>
        <v>23186</v>
      </c>
      <c r="I66" s="175"/>
      <c r="J66" s="175"/>
      <c r="K66" s="175">
        <f>'将来負担比率（分子）の構造'!L$41</f>
        <v>21587</v>
      </c>
      <c r="L66" s="175"/>
      <c r="M66" s="175"/>
      <c r="N66" s="175">
        <f>'将来負担比率（分子）の構造'!M$41</f>
        <v>20630</v>
      </c>
      <c r="O66" s="175"/>
      <c r="P66" s="175"/>
    </row>
    <row r="67" spans="1:16" x14ac:dyDescent="0.2">
      <c r="A67" s="175" t="s">
        <v>71</v>
      </c>
      <c r="B67" s="175" t="e">
        <f>NA()</f>
        <v>#N/A</v>
      </c>
      <c r="C67" s="175">
        <f>IF(ISNUMBER('将来負担比率（分子）の構造'!I$53), IF('将来負担比率（分子）の構造'!I$53 &lt; 0, 0, '将来負担比率（分子）の構造'!I$53), NA())</f>
        <v>10792</v>
      </c>
      <c r="D67" s="175" t="e">
        <f>NA()</f>
        <v>#N/A</v>
      </c>
      <c r="E67" s="175" t="e">
        <f>NA()</f>
        <v>#N/A</v>
      </c>
      <c r="F67" s="175">
        <f>IF(ISNUMBER('将来負担比率（分子）の構造'!J$53), IF('将来負担比率（分子）の構造'!J$53 &lt; 0, 0, '将来負担比率（分子）の構造'!J$53), NA())</f>
        <v>7916</v>
      </c>
      <c r="G67" s="175" t="e">
        <f>NA()</f>
        <v>#N/A</v>
      </c>
      <c r="H67" s="175" t="e">
        <f>NA()</f>
        <v>#N/A</v>
      </c>
      <c r="I67" s="175">
        <f>IF(ISNUMBER('将来負担比率（分子）の構造'!K$53), IF('将来負担比率（分子）の構造'!K$53 &lt; 0, 0, '将来負担比率（分子）の構造'!K$53), NA())</f>
        <v>5236</v>
      </c>
      <c r="J67" s="175" t="e">
        <f>NA()</f>
        <v>#N/A</v>
      </c>
      <c r="K67" s="175" t="e">
        <f>NA()</f>
        <v>#N/A</v>
      </c>
      <c r="L67" s="175">
        <f>IF(ISNUMBER('将来負担比率（分子）の構造'!L$53), IF('将来負担比率（分子）の構造'!L$53 &lt; 0, 0, '将来負担比率（分子）の構造'!L$53), NA())</f>
        <v>3070</v>
      </c>
      <c r="M67" s="175" t="e">
        <f>NA()</f>
        <v>#N/A</v>
      </c>
      <c r="N67" s="175" t="e">
        <f>NA()</f>
        <v>#N/A</v>
      </c>
      <c r="O67" s="175">
        <f>IF(ISNUMBER('将来負担比率（分子）の構造'!M$53), IF('将来負担比率（分子）の構造'!M$53 &lt; 0, 0, '将来負担比率（分子）の構造'!M$53), NA())</f>
        <v>2053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2705</v>
      </c>
      <c r="C72" s="179">
        <f>基金残高に係る経年分析!G55</f>
        <v>3428</v>
      </c>
      <c r="D72" s="179">
        <f>基金残高に係る経年分析!H55</f>
        <v>3534</v>
      </c>
    </row>
    <row r="73" spans="1:16" x14ac:dyDescent="0.2">
      <c r="A73" s="178" t="s">
        <v>74</v>
      </c>
      <c r="B73" s="179">
        <f>基金残高に係る経年分析!F56</f>
        <v>1780</v>
      </c>
      <c r="C73" s="179">
        <f>基金残高に係る経年分析!G56</f>
        <v>2261</v>
      </c>
      <c r="D73" s="179">
        <f>基金残高に係る経年分析!H56</f>
        <v>2061</v>
      </c>
    </row>
    <row r="74" spans="1:16" x14ac:dyDescent="0.2">
      <c r="A74" s="178" t="s">
        <v>75</v>
      </c>
      <c r="B74" s="179">
        <f>基金残高に係る経年分析!F57</f>
        <v>4689</v>
      </c>
      <c r="C74" s="179">
        <f>基金残高に係る経年分析!G57</f>
        <v>5137</v>
      </c>
      <c r="D74" s="179">
        <f>基金残高に係る経年分析!H57</f>
        <v>5338</v>
      </c>
    </row>
  </sheetData>
  <sheetProtection algorithmName="SHA-512" hashValue="ZFHTFOvQ6/igVJN7ix2D3Au0PpsJACcD7qZDrAdrOGh56YSceX8aJfdYyue/iGx8agojZxbFzXbWsD9hhwntJg==" saltValue="9BqBoAFXG3RXbtZt9xr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2025-03-10T02:39:46Z</cp:lastPrinted>
  <dcterms:created xsi:type="dcterms:W3CDTF">2025-02-19T02:52:55Z</dcterms:created>
  <dcterms:modified xsi:type="dcterms:W3CDTF">2025-03-24T04:09:54Z</dcterms:modified>
  <cp:category/>
</cp:coreProperties>
</file>