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XJiOHH7uwZnA9k2pQpjivHjNGnjGlNm4EYR+oEVk6mUcToqQMUBgQninFDOAzjysFkPQue3Hunktm66EvDAfg==" workbookSaltValue="F/kWCBEeqkvlk9SjY0xwrQ==" workbookSpinCount="100000"/>
  <bookViews>
    <workbookView xWindow="28680" yWindow="-120" windowWidth="29040" windowHeight="1779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<sst xmlns="http://schemas.openxmlformats.org/spreadsheetml/2006/main" xmlns:r="http://schemas.openxmlformats.org/officeDocument/2006/relationships" count="111" uniqueCount="111">
  <si>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</si>
  <si>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</si>
  <si>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</si>
  <si>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</si>
  <si>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</si>
  <si>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</si>
  <si>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</si>
  <si>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</si>
  <si>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</si>
  <si>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</si>
  <si>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</si>
  <si>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</si>
  <si>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</si>
  <si>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</si>
  <si>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</si>
  <si>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</si>
  <si>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</si>
  <si>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</si>
  <si>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</si>
  <si>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</si>
  <si>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</si>
  <si>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</si>
  <si>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</si>
  <si>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</si>
  <si>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</si>
  <si>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</si>
  <si>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</si>
  <si>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</si>
  <si>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</si>
  <si>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</si>
  <si>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</si>
  <si>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</si>
  <si>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</si>
  <si>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</si>
  <si>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</si>
  <si>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</si>
  <si>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</si>
  <si>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</si>
  <si>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</si>
  <si>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</si>
  <si>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</si>
  <si>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</si>
  <si>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　現状においては健全な経営をしていると考えているが、配水量の減少に伴い、水道事業の主たる財源である給水収益が減少を続けており、将来において、経営状況が厳しくなると予測される。
　一方で、上述のとおり、水道施設の更新・耐震化事業についても計画的に実施していく必要がある中、健全な経営を維持するために令和６年７月と令和７年１月に段階的な料金改定を実施した。引き続き経費削減に努めるとともに、適時適切な料金改定を検討する等、自主財源の確保に努める必要がある。</t>
    <rPh sb="49" eb="51">
      <t>キュウスイ</t>
    </rPh>
    <rPh sb="63" eb="65">
      <t>ショウライ</t>
    </rPh>
    <rPh sb="108" eb="111">
      <t>タイシンカ</t>
    </rPh>
    <rPh sb="148" eb="150">
      <t>レイワ</t>
    </rPh>
    <rPh sb="151" eb="152">
      <t>ネン</t>
    </rPh>
    <rPh sb="153" eb="154">
      <t>ガツ</t>
    </rPh>
    <rPh sb="155" eb="157">
      <t>レイワ</t>
    </rPh>
    <rPh sb="158" eb="159">
      <t>ネン</t>
    </rPh>
    <rPh sb="160" eb="161">
      <t>ガツ</t>
    </rPh>
    <rPh sb="162" eb="165">
      <t>ダンカイテキ</t>
    </rPh>
    <rPh sb="166" eb="170">
      <t>リョウキンカイテイ</t>
    </rPh>
    <rPh sb="171" eb="173">
      <t>ジッシ</t>
    </rPh>
    <rPh sb="180" eb="184">
      <t>ケイヒサクゲン</t>
    </rPh>
    <rPh sb="185" eb="186">
      <t>ツト</t>
    </rPh>
    <rPh sb="193" eb="197">
      <t>テキジテキセツ</t>
    </rPh>
    <rPh sb="198" eb="202">
      <t>リョウキンカイテイ</t>
    </rPh>
    <rPh sb="203" eb="205">
      <t>ケントウ</t>
    </rPh>
    <rPh sb="207" eb="208">
      <t>ナド</t>
    </rPh>
    <phoneticPr fontId="1"/>
  </si>
  <si>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</si>
  <si>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</si>
  <si>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</si>
  <si>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</si>
  <si>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</si>
  <si>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</si>
  <si>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</si>
  <si>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</si>
  <si>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</si>
  <si>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</si>
  <si>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</si>
  <si>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</si>
  <si>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</si>
  <si>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</si>
  <si>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</si>
  <si>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</si>
  <si>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</si>
  <si>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</si>
  <si>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</si>
  <si>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</si>
  <si>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</si>
  <si>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</si>
  <si>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</si>
  <si>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</si>
  <si>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</si>
  <si>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</si>
  <si>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</si>
  <si>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</si>
  <si>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</si>
  <si>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</si>
  <si>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</si>
  <si>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</si>
  <si>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</si>
  <si>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</si>
  <si>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</si>
  <si>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</si>
  <si>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</si>
  <si>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</si>
  <si>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</si>
  <si>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</si>
  <si>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</si>
  <si>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</si>
  <si>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</si>
  <si>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</si>
  <si>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</si>
  <si>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</si>
  <si>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</si>
  <si>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</si>
  <si>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</si>
  <si>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</si>
  <si>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</si>
  <si>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沼津市</t>
  </si>
  <si>
    <t>法適用</t>
  </si>
  <si>
    <t>水道事業</t>
  </si>
  <si>
    <t>末端給水事業</t>
  </si>
  <si>
    <t>A2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</si>
  <si>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</si>
  <si>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</si>
  <si>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</si>
  <si>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</si>
  <si>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</si>
  <si>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</si>
  <si>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</si>
  <si>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</si>
  <si>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</si>
  <si>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</si>
  <si>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水道事業の経営状況は、①経常収支比率が全国平均及び類似団体平均値を下回っているものの100％を超えていること、②累積欠損金比率が0％であること、③流動比率が令和３年度から増加傾向にあることから、健全な経営を維持していると考えている。
　これは、有収水量１㎥当たりにどの程度費用がかかるかを表す⑥給水原価で示されるように、本市は良質で豊富な水資源に恵まれていることから水道水供給にかかる費用が抑えられているためである。ただし、給水原価が上昇傾向にあることについては、今後も注視していく必要がある。
　料金水準の指標となる⑤料金回収率については、配水量の減少による給水収益の減に加え、物価高騰の影響による経費の増などにより、100％を下回る状況となっている。また、④企業債残高対給水収益比率については、施設更新に係る事業費の増加に伴い、企業債借入額が増加傾向にあり、全国平均及び類似団体平均値を大きく上回っている。
　このような状況から、令和６年７月と令和７年１月に段階的な料金改定を実施したことで、自主財源の確保に努めている。引き続き、適時適正な料金改定を検討するとともに企業債への依存度を低下させ、企業債残高を適正な水準とするよう留意する必要がある。
　⑦施設利用率については、今後、人口減少や節水機器の普及による配水量の減少に伴い、施設利用率の低下が想定されることから、効率的な施設形態となるようダウンサイジング等を検討する必要がある。なお、｢当該値｣Ｒ01の値を次のとおり訂正する。
        誤　  正
Ｒ01 54.34　75.44　　
　また、⑧有収率は全国平均及び類似団体平均値と比較して、漏水等の影響により収益につながらない水量が多いことが分かる。引き続き、計画的な管路更新を進めるとともに、漏水調査を実施して漏水の早期発見に努めていく。</t>
    <rPh sb="76" eb="80">
      <t>リュウドウヒリツ</t>
    </rPh>
    <rPh sb="81" eb="83">
      <t>レイワ</t>
    </rPh>
    <rPh sb="84" eb="86">
      <t>ネンド</t>
    </rPh>
    <rPh sb="88" eb="92">
      <t>ゾウカケイコウ</t>
    </rPh>
    <rPh sb="106" eb="108">
      <t>イジ</t>
    </rPh>
    <rPh sb="113" eb="114">
      <t>カンガ</t>
    </rPh>
    <rPh sb="198" eb="199">
      <t>オサ</t>
    </rPh>
    <rPh sb="215" eb="219">
      <t>キュウスイゲンカ</t>
    </rPh>
    <rPh sb="220" eb="222">
      <t>ジョウショウ</t>
    </rPh>
    <rPh sb="222" eb="224">
      <t>ケイコウ</t>
    </rPh>
    <rPh sb="235" eb="237">
      <t>コンゴ</t>
    </rPh>
    <rPh sb="238" eb="240">
      <t>チュウシ</t>
    </rPh>
    <rPh sb="244" eb="246">
      <t>ヒツヨウ</t>
    </rPh>
    <rPh sb="252" eb="256">
      <t>リョウキンスイジュン</t>
    </rPh>
    <rPh sb="257" eb="259">
      <t>シヒョウ</t>
    </rPh>
    <rPh sb="274" eb="277">
      <t>ハイスイリョウ</t>
    </rPh>
    <rPh sb="278" eb="280">
      <t>ゲンショウ</t>
    </rPh>
    <rPh sb="283" eb="287">
      <t>キュウスイシュウエキ</t>
    </rPh>
    <rPh sb="288" eb="289">
      <t>ゲン</t>
    </rPh>
    <rPh sb="290" eb="291">
      <t>クワ</t>
    </rPh>
    <rPh sb="293" eb="297">
      <t>ブッカコウトウ</t>
    </rPh>
    <rPh sb="298" eb="300">
      <t>エイキョウ</t>
    </rPh>
    <rPh sb="303" eb="305">
      <t>ケイヒ</t>
    </rPh>
    <rPh sb="306" eb="307">
      <t>ゾウ</t>
    </rPh>
    <rPh sb="321" eb="323">
      <t>ジョウキョウ</t>
    </rPh>
    <rPh sb="352" eb="354">
      <t>シセツ</t>
    </rPh>
    <rPh sb="354" eb="356">
      <t>コウシン</t>
    </rPh>
    <rPh sb="357" eb="358">
      <t>カカ</t>
    </rPh>
    <rPh sb="359" eb="362">
      <t>ジギョウヒ</t>
    </rPh>
    <rPh sb="363" eb="365">
      <t>ゾウカ</t>
    </rPh>
    <rPh sb="366" eb="367">
      <t>トモナ</t>
    </rPh>
    <rPh sb="396" eb="397">
      <t>チ</t>
    </rPh>
    <rPh sb="415" eb="417">
      <t>ジョウキョウ</t>
    </rPh>
    <rPh sb="420" eb="422">
      <t>レイワ</t>
    </rPh>
    <rPh sb="423" eb="424">
      <t>ネン</t>
    </rPh>
    <rPh sb="425" eb="426">
      <t>ガツ</t>
    </rPh>
    <rPh sb="427" eb="429">
      <t>レイワ</t>
    </rPh>
    <rPh sb="430" eb="431">
      <t>ネン</t>
    </rPh>
    <rPh sb="432" eb="433">
      <t>ガツ</t>
    </rPh>
    <rPh sb="434" eb="437">
      <t>ダンカイテキ</t>
    </rPh>
    <rPh sb="438" eb="442">
      <t>リョウキンカイテイ</t>
    </rPh>
    <rPh sb="443" eb="445">
      <t>ジッシ</t>
    </rPh>
    <rPh sb="465" eb="466">
      <t>ヒ</t>
    </rPh>
    <rPh sb="467" eb="468">
      <t>ツヅ</t>
    </rPh>
    <rPh sb="690" eb="692">
      <t>ヘイキン</t>
    </rPh>
    <rPh sb="698" eb="701">
      <t>ヘイキンチ</t>
    </rPh>
    <rPh sb="702" eb="704">
      <t>ヒカク</t>
    </rPh>
    <phoneticPr fontId="1"/>
  </si>
  <si>
    <r>
      <t>　当該年度の管路更新ペースを表す③管路更新率は、全国平均及び類似団体平均値を上回っているものの、施設や管路の老朽化の影響により、①有形固定資産減価償却率は、近年上昇傾向にある。さらに、法定耐用年数を超えた管路延長の割合を表す②管路経年化率も上昇傾向にあり、全国平均及び類似団体平均値を上回っている</t>
    </r>
    <r>
      <rPr>
        <sz val="11"/>
        <color auto="1"/>
        <rFont val="ＭＳ ゴシック"/>
      </rPr>
      <t>。主な理由としては、重要施設であり、経費のかかる大口径の基幹管路の更新を優先的に実施したためである。
　今後、水道施設の更新需要の増加が見込まれる中、②管路経年化率上昇の抑制及び③管路更新率向上を図るため、アセットマネジメントに基づき計画的に更新を進めていく必要がある。</t>
    </r>
    <rPh sb="80" eb="82">
      <t>ジョウショウ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</si>
</sst>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9"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9"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c:v>
                </c:pt>
                <c:pt idx="1">
                  <c:v>1.4</c:v>
                </c:pt>
                <c:pt idx="2">
                  <c:v>1.36</c:v>
                </c:pt>
                <c:pt idx="3">
                  <c:v>1.28</c:v>
                </c:pt>
                <c:pt idx="4">
                  <c:v>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0.69</c:v>
                </c:pt>
                <c:pt idx="2">
                  <c:v>0.69</c:v>
                </c:pt>
                <c:pt idx="3">
                  <c:v>0.67</c:v>
                </c:pt>
                <c:pt idx="4">
                  <c:v>0.61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54.34</c:v>
                </c:pt>
                <c:pt idx="1">
                  <c:v>77.569999999999993</c:v>
                </c:pt>
                <c:pt idx="2">
                  <c:v>75.040000000000006</c:v>
                </c:pt>
                <c:pt idx="3">
                  <c:v>73.42</c:v>
                </c:pt>
                <c:pt idx="4">
                  <c:v>72.680000000000007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61.71</c:v>
                </c:pt>
                <c:pt idx="1">
                  <c:v>63.12</c:v>
                </c:pt>
                <c:pt idx="2">
                  <c:v>62.57</c:v>
                </c:pt>
                <c:pt idx="3">
                  <c:v>61.56</c:v>
                </c:pt>
                <c:pt idx="4">
                  <c:v>60.84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85.49</c:v>
                </c:pt>
                <c:pt idx="1">
                  <c:v>86.34</c:v>
                </c:pt>
                <c:pt idx="2">
                  <c:v>87.66</c:v>
                </c:pt>
                <c:pt idx="3">
                  <c:v>87.37</c:v>
                </c:pt>
                <c:pt idx="4">
                  <c:v>86.8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90.03</c:v>
                </c:pt>
                <c:pt idx="1">
                  <c:v>90.09</c:v>
                </c:pt>
                <c:pt idx="2">
                  <c:v>90.21</c:v>
                </c:pt>
                <c:pt idx="3">
                  <c:v>90.11</c:v>
                </c:pt>
                <c:pt idx="4">
                  <c:v>89.73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115.11</c:v>
                </c:pt>
                <c:pt idx="1">
                  <c:v>113.14</c:v>
                </c:pt>
                <c:pt idx="2">
                  <c:v>109.53</c:v>
                </c:pt>
                <c:pt idx="3">
                  <c:v>103.87</c:v>
                </c:pt>
                <c:pt idx="4">
                  <c:v>102.41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113.35</c:v>
                </c:pt>
                <c:pt idx="1">
                  <c:v>112.36</c:v>
                </c:pt>
                <c:pt idx="2">
                  <c:v>112.26</c:v>
                </c:pt>
                <c:pt idx="3">
                  <c:v>110.04</c:v>
                </c:pt>
                <c:pt idx="4">
                  <c:v>109.67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45.71</c:v>
                </c:pt>
                <c:pt idx="1">
                  <c:v>46.69</c:v>
                </c:pt>
                <c:pt idx="2">
                  <c:v>46.79</c:v>
                </c:pt>
                <c:pt idx="3">
                  <c:v>47.37</c:v>
                </c:pt>
                <c:pt idx="4">
                  <c:v>47.9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49.6</c:v>
                </c:pt>
                <c:pt idx="1">
                  <c:v>50.31</c:v>
                </c:pt>
                <c:pt idx="2">
                  <c:v>50.74</c:v>
                </c:pt>
                <c:pt idx="3">
                  <c:v>51.49</c:v>
                </c:pt>
                <c:pt idx="4">
                  <c:v>51.94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29.66</c:v>
                </c:pt>
                <c:pt idx="1">
                  <c:v>30.75</c:v>
                </c:pt>
                <c:pt idx="2">
                  <c:v>31.65</c:v>
                </c:pt>
                <c:pt idx="3">
                  <c:v>32.840000000000003</c:v>
                </c:pt>
                <c:pt idx="4">
                  <c:v>33.46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20.49</c:v>
                </c:pt>
                <c:pt idx="1">
                  <c:v>21.34</c:v>
                </c:pt>
                <c:pt idx="2">
                  <c:v>23.27</c:v>
                </c:pt>
                <c:pt idx="3">
                  <c:v>25.18</c:v>
                </c:pt>
                <c:pt idx="4">
                  <c:v>26.52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0.51</c:v>
                </c:pt>
                <c:pt idx="1">
                  <c:v>0.28999999999999998</c:v>
                </c:pt>
                <c:pt idx="2">
                  <c:v>0.25</c:v>
                </c:pt>
                <c:pt idx="3">
                  <c:v>0.13</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246.86</c:v>
                </c:pt>
                <c:pt idx="1">
                  <c:v>285.47000000000003</c:v>
                </c:pt>
                <c:pt idx="2">
                  <c:v>214.05</c:v>
                </c:pt>
                <c:pt idx="3">
                  <c:v>223.97</c:v>
                </c:pt>
                <c:pt idx="4">
                  <c:v>245.35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309.10000000000002</c:v>
                </c:pt>
                <c:pt idx="1">
                  <c:v>306.08</c:v>
                </c:pt>
                <c:pt idx="2">
                  <c:v>306.14999999999998</c:v>
                </c:pt>
                <c:pt idx="3">
                  <c:v>297.54000000000002</c:v>
                </c:pt>
                <c:pt idx="4">
                  <c:v>289.44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478.65</c:v>
                </c:pt>
                <c:pt idx="1">
                  <c:v>502.32</c:v>
                </c:pt>
                <c:pt idx="2">
                  <c:v>535.21</c:v>
                </c:pt>
                <c:pt idx="3">
                  <c:v>571.70000000000005</c:v>
                </c:pt>
                <c:pt idx="4">
                  <c:v>594.39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290.42</c:v>
                </c:pt>
                <c:pt idx="1">
                  <c:v>294.66000000000003</c:v>
                </c:pt>
                <c:pt idx="2">
                  <c:v>285.27</c:v>
                </c:pt>
                <c:pt idx="3">
                  <c:v>294.73</c:v>
                </c:pt>
                <c:pt idx="4">
                  <c:v>301.23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107.99</c:v>
                </c:pt>
                <c:pt idx="1">
                  <c:v>106.21</c:v>
                </c:pt>
                <c:pt idx="2">
                  <c:v>103.18</c:v>
                </c:pt>
                <c:pt idx="3">
                  <c:v>96.91</c:v>
                </c:pt>
                <c:pt idx="4">
                  <c:v>95.57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106.11</c:v>
                </c:pt>
                <c:pt idx="1">
                  <c:v>103.75</c:v>
                </c:pt>
                <c:pt idx="2">
                  <c:v>105.3</c:v>
                </c:pt>
                <c:pt idx="3">
                  <c:v>99.41</c:v>
                </c:pt>
                <c:pt idx="4">
                  <c:v>101.11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81.290000000000006</c:v>
                </c:pt>
                <c:pt idx="1">
                  <c:v>81.180000000000007</c:v>
                </c:pt>
                <c:pt idx="2">
                  <c:v>83.53</c:v>
                </c:pt>
                <c:pt idx="3">
                  <c:v>88.66</c:v>
                </c:pt>
                <c:pt idx="4">
                  <c:v>89.68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161.03</c:v>
                </c:pt>
                <c:pt idx="1">
                  <c:v>159.93</c:v>
                </c:pt>
                <c:pt idx="2">
                  <c:v>162.77000000000001</c:v>
                </c:pt>
                <c:pt idx="3">
                  <c:v>170.87</c:v>
                </c:pt>
                <c:pt idx="4">
                  <c:v>171.09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沼津市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A2</v>
      </c>
      <c r="X8" s="26"/>
      <c r="Y8" s="26"/>
      <c r="Z8" s="26"/>
      <c r="AA8" s="26"/>
      <c r="AB8" s="26"/>
      <c r="AC8" s="26"/>
      <c r="AD8" s="26" t="str">
        <f>データ!$M$6</f>
        <v>非設置</v>
      </c>
      <c r="AE8" s="26"/>
      <c r="AF8" s="26"/>
      <c r="AG8" s="26"/>
      <c r="AH8" s="26"/>
      <c r="AI8" s="26"/>
      <c r="AJ8" s="26"/>
      <c r="AK8" s="2"/>
      <c r="AL8" s="29">
        <f>データ!$R$6</f>
        <v>187826</v>
      </c>
      <c r="AM8" s="29"/>
      <c r="AN8" s="29"/>
      <c r="AO8" s="29"/>
      <c r="AP8" s="29"/>
      <c r="AQ8" s="29"/>
      <c r="AR8" s="29"/>
      <c r="AS8" s="29"/>
      <c r="AT8" s="7">
        <f>データ!$S$6</f>
        <v>186.82</v>
      </c>
      <c r="AU8" s="15"/>
      <c r="AV8" s="15"/>
      <c r="AW8" s="15"/>
      <c r="AX8" s="15"/>
      <c r="AY8" s="15"/>
      <c r="AZ8" s="15"/>
      <c r="BA8" s="15"/>
      <c r="BB8" s="27">
        <f>データ!$T$6</f>
        <v>1005.38</v>
      </c>
      <c r="BC8" s="27"/>
      <c r="BD8" s="27"/>
      <c r="BE8" s="27"/>
      <c r="BF8" s="27"/>
      <c r="BG8" s="27"/>
      <c r="BH8" s="27"/>
      <c r="BI8" s="27"/>
      <c r="BJ8" s="3"/>
      <c r="BK8" s="3"/>
      <c r="BL8" s="36" t="s">
        <v>10</v>
      </c>
      <c r="BM8" s="48"/>
      <c r="BN8" s="57" t="s">
        <v>19</v>
      </c>
      <c r="BO8" s="57"/>
      <c r="BP8" s="57"/>
      <c r="BQ8" s="57"/>
      <c r="BR8" s="57"/>
      <c r="BS8" s="57"/>
      <c r="BT8" s="57"/>
      <c r="BU8" s="57"/>
      <c r="BV8" s="57"/>
      <c r="BW8" s="57"/>
      <c r="BX8" s="57"/>
      <c r="BY8" s="61"/>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9"/>
      <c r="BN9" s="58" t="s">
        <v>32</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61.41</v>
      </c>
      <c r="J10" s="15"/>
      <c r="K10" s="15"/>
      <c r="L10" s="15"/>
      <c r="M10" s="15"/>
      <c r="N10" s="15"/>
      <c r="O10" s="24"/>
      <c r="P10" s="27">
        <f>データ!$P$6</f>
        <v>99.35</v>
      </c>
      <c r="Q10" s="27"/>
      <c r="R10" s="27"/>
      <c r="S10" s="27"/>
      <c r="T10" s="27"/>
      <c r="U10" s="27"/>
      <c r="V10" s="27"/>
      <c r="W10" s="29">
        <f>データ!$Q$6</f>
        <v>1610</v>
      </c>
      <c r="X10" s="29"/>
      <c r="Y10" s="29"/>
      <c r="Z10" s="29"/>
      <c r="AA10" s="29"/>
      <c r="AB10" s="29"/>
      <c r="AC10" s="29"/>
      <c r="AD10" s="2"/>
      <c r="AE10" s="2"/>
      <c r="AF10" s="2"/>
      <c r="AG10" s="2"/>
      <c r="AH10" s="2"/>
      <c r="AI10" s="2"/>
      <c r="AJ10" s="2"/>
      <c r="AK10" s="2"/>
      <c r="AL10" s="29">
        <f>データ!$U$6</f>
        <v>216963</v>
      </c>
      <c r="AM10" s="29"/>
      <c r="AN10" s="29"/>
      <c r="AO10" s="29"/>
      <c r="AP10" s="29"/>
      <c r="AQ10" s="29"/>
      <c r="AR10" s="29"/>
      <c r="AS10" s="29"/>
      <c r="AT10" s="7">
        <f>データ!$V$6</f>
        <v>74.459999999999994</v>
      </c>
      <c r="AU10" s="15"/>
      <c r="AV10" s="15"/>
      <c r="AW10" s="15"/>
      <c r="AX10" s="15"/>
      <c r="AY10" s="15"/>
      <c r="AZ10" s="15"/>
      <c r="BA10" s="15"/>
      <c r="BB10" s="27">
        <f>データ!$W$6</f>
        <v>2913.82</v>
      </c>
      <c r="BC10" s="27"/>
      <c r="BD10" s="27"/>
      <c r="BE10" s="27"/>
      <c r="BF10" s="27"/>
      <c r="BG10" s="27"/>
      <c r="BH10" s="27"/>
      <c r="BI10" s="27"/>
      <c r="BJ10" s="2"/>
      <c r="BK10" s="2"/>
      <c r="BL10" s="38" t="s">
        <v>34</v>
      </c>
      <c r="BM10" s="50"/>
      <c r="BN10" s="59" t="s">
        <v>35</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1"/>
      <c r="BN45" s="51"/>
      <c r="BO45" s="51"/>
      <c r="BP45" s="51"/>
      <c r="BQ45" s="51"/>
      <c r="BR45" s="51"/>
      <c r="BS45" s="51"/>
      <c r="BT45" s="51"/>
      <c r="BU45" s="51"/>
      <c r="BV45" s="51"/>
      <c r="BW45" s="51"/>
      <c r="BX45" s="51"/>
      <c r="BY45" s="51"/>
      <c r="BZ45" s="6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2"/>
      <c r="BN46" s="52"/>
      <c r="BO46" s="52"/>
      <c r="BP46" s="52"/>
      <c r="BQ46" s="52"/>
      <c r="BR46" s="52"/>
      <c r="BS46" s="52"/>
      <c r="BT46" s="52"/>
      <c r="BU46" s="52"/>
      <c r="BV46" s="52"/>
      <c r="BW46" s="52"/>
      <c r="BX46" s="52"/>
      <c r="BY46" s="52"/>
      <c r="BZ46" s="6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4"/>
      <c r="BN47" s="54"/>
      <c r="BO47" s="54"/>
      <c r="BP47" s="54"/>
      <c r="BQ47" s="54"/>
      <c r="BR47" s="54"/>
      <c r="BS47" s="54"/>
      <c r="BT47" s="54"/>
      <c r="BU47" s="54"/>
      <c r="BV47" s="54"/>
      <c r="BW47" s="54"/>
      <c r="BX47" s="54"/>
      <c r="BY47" s="54"/>
      <c r="BZ47" s="6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4"/>
      <c r="BN48" s="54"/>
      <c r="BO48" s="54"/>
      <c r="BP48" s="54"/>
      <c r="BQ48" s="54"/>
      <c r="BR48" s="54"/>
      <c r="BS48" s="54"/>
      <c r="BT48" s="54"/>
      <c r="BU48" s="54"/>
      <c r="BV48" s="54"/>
      <c r="BW48" s="54"/>
      <c r="BX48" s="54"/>
      <c r="BY48" s="54"/>
      <c r="BZ48" s="6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4"/>
      <c r="BN49" s="54"/>
      <c r="BO49" s="54"/>
      <c r="BP49" s="54"/>
      <c r="BQ49" s="54"/>
      <c r="BR49" s="54"/>
      <c r="BS49" s="54"/>
      <c r="BT49" s="54"/>
      <c r="BU49" s="54"/>
      <c r="BV49" s="54"/>
      <c r="BW49" s="54"/>
      <c r="BX49" s="54"/>
      <c r="BY49" s="54"/>
      <c r="BZ49" s="6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4"/>
      <c r="BN50" s="54"/>
      <c r="BO50" s="54"/>
      <c r="BP50" s="54"/>
      <c r="BQ50" s="54"/>
      <c r="BR50" s="54"/>
      <c r="BS50" s="54"/>
      <c r="BT50" s="54"/>
      <c r="BU50" s="54"/>
      <c r="BV50" s="54"/>
      <c r="BW50" s="54"/>
      <c r="BX50" s="54"/>
      <c r="BY50" s="54"/>
      <c r="BZ50" s="6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4"/>
      <c r="BN51" s="54"/>
      <c r="BO51" s="54"/>
      <c r="BP51" s="54"/>
      <c r="BQ51" s="54"/>
      <c r="BR51" s="54"/>
      <c r="BS51" s="54"/>
      <c r="BT51" s="54"/>
      <c r="BU51" s="54"/>
      <c r="BV51" s="54"/>
      <c r="BW51" s="54"/>
      <c r="BX51" s="54"/>
      <c r="BY51" s="54"/>
      <c r="BZ51" s="6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4"/>
      <c r="BN52" s="54"/>
      <c r="BO52" s="54"/>
      <c r="BP52" s="54"/>
      <c r="BQ52" s="54"/>
      <c r="BR52" s="54"/>
      <c r="BS52" s="54"/>
      <c r="BT52" s="54"/>
      <c r="BU52" s="54"/>
      <c r="BV52" s="54"/>
      <c r="BW52" s="54"/>
      <c r="BX52" s="54"/>
      <c r="BY52" s="54"/>
      <c r="BZ52" s="6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4"/>
      <c r="BN53" s="54"/>
      <c r="BO53" s="54"/>
      <c r="BP53" s="54"/>
      <c r="BQ53" s="54"/>
      <c r="BR53" s="54"/>
      <c r="BS53" s="54"/>
      <c r="BT53" s="54"/>
      <c r="BU53" s="54"/>
      <c r="BV53" s="54"/>
      <c r="BW53" s="54"/>
      <c r="BX53" s="54"/>
      <c r="BY53" s="54"/>
      <c r="BZ53" s="6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4"/>
      <c r="BN54" s="54"/>
      <c r="BO54" s="54"/>
      <c r="BP54" s="54"/>
      <c r="BQ54" s="54"/>
      <c r="BR54" s="54"/>
      <c r="BS54" s="54"/>
      <c r="BT54" s="54"/>
      <c r="BU54" s="54"/>
      <c r="BV54" s="54"/>
      <c r="BW54" s="54"/>
      <c r="BX54" s="54"/>
      <c r="BY54" s="54"/>
      <c r="BZ54" s="6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4"/>
      <c r="BN55" s="54"/>
      <c r="BO55" s="54"/>
      <c r="BP55" s="54"/>
      <c r="BQ55" s="54"/>
      <c r="BR55" s="54"/>
      <c r="BS55" s="54"/>
      <c r="BT55" s="54"/>
      <c r="BU55" s="54"/>
      <c r="BV55" s="54"/>
      <c r="BW55" s="54"/>
      <c r="BX55" s="54"/>
      <c r="BY55" s="54"/>
      <c r="BZ55" s="67"/>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4"/>
      <c r="BN56" s="54"/>
      <c r="BO56" s="54"/>
      <c r="BP56" s="54"/>
      <c r="BQ56" s="54"/>
      <c r="BR56" s="54"/>
      <c r="BS56" s="54"/>
      <c r="BT56" s="54"/>
      <c r="BU56" s="54"/>
      <c r="BV56" s="54"/>
      <c r="BW56" s="54"/>
      <c r="BX56" s="54"/>
      <c r="BY56" s="54"/>
      <c r="BZ56" s="67"/>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4"/>
      <c r="BN57" s="54"/>
      <c r="BO57" s="54"/>
      <c r="BP57" s="54"/>
      <c r="BQ57" s="54"/>
      <c r="BR57" s="54"/>
      <c r="BS57" s="54"/>
      <c r="BT57" s="54"/>
      <c r="BU57" s="54"/>
      <c r="BV57" s="54"/>
      <c r="BW57" s="54"/>
      <c r="BX57" s="54"/>
      <c r="BY57" s="54"/>
      <c r="BZ57" s="67"/>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4"/>
      <c r="BN58" s="54"/>
      <c r="BO58" s="54"/>
      <c r="BP58" s="54"/>
      <c r="BQ58" s="54"/>
      <c r="BR58" s="54"/>
      <c r="BS58" s="54"/>
      <c r="BT58" s="54"/>
      <c r="BU58" s="54"/>
      <c r="BV58" s="54"/>
      <c r="BW58" s="54"/>
      <c r="BX58" s="54"/>
      <c r="BY58" s="54"/>
      <c r="BZ58" s="67"/>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4"/>
      <c r="BN59" s="54"/>
      <c r="BO59" s="54"/>
      <c r="BP59" s="54"/>
      <c r="BQ59" s="54"/>
      <c r="BR59" s="54"/>
      <c r="BS59" s="54"/>
      <c r="BT59" s="54"/>
      <c r="BU59" s="54"/>
      <c r="BV59" s="54"/>
      <c r="BW59" s="54"/>
      <c r="BX59" s="54"/>
      <c r="BY59" s="54"/>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4"/>
      <c r="BN60" s="54"/>
      <c r="BO60" s="54"/>
      <c r="BP60" s="54"/>
      <c r="BQ60" s="54"/>
      <c r="BR60" s="54"/>
      <c r="BS60" s="54"/>
      <c r="BT60" s="54"/>
      <c r="BU60" s="54"/>
      <c r="BV60" s="54"/>
      <c r="BW60" s="54"/>
      <c r="BX60" s="54"/>
      <c r="BY60" s="54"/>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4"/>
      <c r="BN61" s="54"/>
      <c r="BO61" s="54"/>
      <c r="BP61" s="54"/>
      <c r="BQ61" s="54"/>
      <c r="BR61" s="54"/>
      <c r="BS61" s="54"/>
      <c r="BT61" s="54"/>
      <c r="BU61" s="54"/>
      <c r="BV61" s="54"/>
      <c r="BW61" s="54"/>
      <c r="BX61" s="54"/>
      <c r="BY61" s="54"/>
      <c r="BZ61" s="6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4"/>
      <c r="BN62" s="54"/>
      <c r="BO62" s="54"/>
      <c r="BP62" s="54"/>
      <c r="BQ62" s="54"/>
      <c r="BR62" s="54"/>
      <c r="BS62" s="54"/>
      <c r="BT62" s="54"/>
      <c r="BU62" s="54"/>
      <c r="BV62" s="54"/>
      <c r="BW62" s="54"/>
      <c r="BX62" s="54"/>
      <c r="BY62" s="54"/>
      <c r="BZ62" s="6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4"/>
      <c r="BN63" s="54"/>
      <c r="BO63" s="54"/>
      <c r="BP63" s="54"/>
      <c r="BQ63" s="54"/>
      <c r="BR63" s="54"/>
      <c r="BS63" s="54"/>
      <c r="BT63" s="54"/>
      <c r="BU63" s="54"/>
      <c r="BV63" s="54"/>
      <c r="BW63" s="54"/>
      <c r="BX63" s="54"/>
      <c r="BY63" s="54"/>
      <c r="BZ63" s="6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1"/>
      <c r="BN64" s="51"/>
      <c r="BO64" s="51"/>
      <c r="BP64" s="51"/>
      <c r="BQ64" s="51"/>
      <c r="BR64" s="51"/>
      <c r="BS64" s="51"/>
      <c r="BT64" s="51"/>
      <c r="BU64" s="51"/>
      <c r="BV64" s="51"/>
      <c r="BW64" s="51"/>
      <c r="BX64" s="51"/>
      <c r="BY64" s="51"/>
      <c r="BZ64" s="6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2"/>
      <c r="BN65" s="52"/>
      <c r="BO65" s="52"/>
      <c r="BP65" s="52"/>
      <c r="BQ65" s="52"/>
      <c r="BR65" s="52"/>
      <c r="BS65" s="52"/>
      <c r="BT65" s="52"/>
      <c r="BU65" s="52"/>
      <c r="BV65" s="52"/>
      <c r="BW65" s="52"/>
      <c r="BX65" s="52"/>
      <c r="BY65" s="52"/>
      <c r="BZ65" s="6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42</v>
      </c>
      <c r="BM66" s="56"/>
      <c r="BN66" s="56"/>
      <c r="BO66" s="56"/>
      <c r="BP66" s="56"/>
      <c r="BQ66" s="56"/>
      <c r="BR66" s="56"/>
      <c r="BS66" s="56"/>
      <c r="BT66" s="56"/>
      <c r="BU66" s="56"/>
      <c r="BV66" s="56"/>
      <c r="BW66" s="56"/>
      <c r="BX66" s="56"/>
      <c r="BY66" s="56"/>
      <c r="BZ66" s="6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5"/>
      <c r="BM67" s="56"/>
      <c r="BN67" s="56"/>
      <c r="BO67" s="56"/>
      <c r="BP67" s="56"/>
      <c r="BQ67" s="56"/>
      <c r="BR67" s="56"/>
      <c r="BS67" s="56"/>
      <c r="BT67" s="56"/>
      <c r="BU67" s="56"/>
      <c r="BV67" s="56"/>
      <c r="BW67" s="56"/>
      <c r="BX67" s="56"/>
      <c r="BY67" s="56"/>
      <c r="BZ67" s="6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5"/>
      <c r="BM68" s="56"/>
      <c r="BN68" s="56"/>
      <c r="BO68" s="56"/>
      <c r="BP68" s="56"/>
      <c r="BQ68" s="56"/>
      <c r="BR68" s="56"/>
      <c r="BS68" s="56"/>
      <c r="BT68" s="56"/>
      <c r="BU68" s="56"/>
      <c r="BV68" s="56"/>
      <c r="BW68" s="56"/>
      <c r="BX68" s="56"/>
      <c r="BY68" s="56"/>
      <c r="BZ68" s="6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5"/>
      <c r="BM69" s="56"/>
      <c r="BN69" s="56"/>
      <c r="BO69" s="56"/>
      <c r="BP69" s="56"/>
      <c r="BQ69" s="56"/>
      <c r="BR69" s="56"/>
      <c r="BS69" s="56"/>
      <c r="BT69" s="56"/>
      <c r="BU69" s="56"/>
      <c r="BV69" s="56"/>
      <c r="BW69" s="56"/>
      <c r="BX69" s="56"/>
      <c r="BY69" s="56"/>
      <c r="BZ69" s="6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5"/>
      <c r="BM70" s="56"/>
      <c r="BN70" s="56"/>
      <c r="BO70" s="56"/>
      <c r="BP70" s="56"/>
      <c r="BQ70" s="56"/>
      <c r="BR70" s="56"/>
      <c r="BS70" s="56"/>
      <c r="BT70" s="56"/>
      <c r="BU70" s="56"/>
      <c r="BV70" s="56"/>
      <c r="BW70" s="56"/>
      <c r="BX70" s="56"/>
      <c r="BY70" s="56"/>
      <c r="BZ70" s="6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5"/>
      <c r="BM71" s="56"/>
      <c r="BN71" s="56"/>
      <c r="BO71" s="56"/>
      <c r="BP71" s="56"/>
      <c r="BQ71" s="56"/>
      <c r="BR71" s="56"/>
      <c r="BS71" s="56"/>
      <c r="BT71" s="56"/>
      <c r="BU71" s="56"/>
      <c r="BV71" s="56"/>
      <c r="BW71" s="56"/>
      <c r="BX71" s="56"/>
      <c r="BY71" s="56"/>
      <c r="BZ71" s="6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5"/>
      <c r="BM72" s="56"/>
      <c r="BN72" s="56"/>
      <c r="BO72" s="56"/>
      <c r="BP72" s="56"/>
      <c r="BQ72" s="56"/>
      <c r="BR72" s="56"/>
      <c r="BS72" s="56"/>
      <c r="BT72" s="56"/>
      <c r="BU72" s="56"/>
      <c r="BV72" s="56"/>
      <c r="BW72" s="56"/>
      <c r="BX72" s="56"/>
      <c r="BY72" s="56"/>
      <c r="BZ72" s="6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5"/>
      <c r="BM73" s="56"/>
      <c r="BN73" s="56"/>
      <c r="BO73" s="56"/>
      <c r="BP73" s="56"/>
      <c r="BQ73" s="56"/>
      <c r="BR73" s="56"/>
      <c r="BS73" s="56"/>
      <c r="BT73" s="56"/>
      <c r="BU73" s="56"/>
      <c r="BV73" s="56"/>
      <c r="BW73" s="56"/>
      <c r="BX73" s="56"/>
      <c r="BY73" s="56"/>
      <c r="BZ73" s="6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5"/>
      <c r="BM74" s="56"/>
      <c r="BN74" s="56"/>
      <c r="BO74" s="56"/>
      <c r="BP74" s="56"/>
      <c r="BQ74" s="56"/>
      <c r="BR74" s="56"/>
      <c r="BS74" s="56"/>
      <c r="BT74" s="56"/>
      <c r="BU74" s="56"/>
      <c r="BV74" s="56"/>
      <c r="BW74" s="56"/>
      <c r="BX74" s="56"/>
      <c r="BY74" s="56"/>
      <c r="BZ74" s="6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5"/>
      <c r="BM75" s="56"/>
      <c r="BN75" s="56"/>
      <c r="BO75" s="56"/>
      <c r="BP75" s="56"/>
      <c r="BQ75" s="56"/>
      <c r="BR75" s="56"/>
      <c r="BS75" s="56"/>
      <c r="BT75" s="56"/>
      <c r="BU75" s="56"/>
      <c r="BV75" s="56"/>
      <c r="BW75" s="56"/>
      <c r="BX75" s="56"/>
      <c r="BY75" s="56"/>
      <c r="BZ75" s="6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5"/>
      <c r="BM76" s="56"/>
      <c r="BN76" s="56"/>
      <c r="BO76" s="56"/>
      <c r="BP76" s="56"/>
      <c r="BQ76" s="56"/>
      <c r="BR76" s="56"/>
      <c r="BS76" s="56"/>
      <c r="BT76" s="56"/>
      <c r="BU76" s="56"/>
      <c r="BV76" s="56"/>
      <c r="BW76" s="56"/>
      <c r="BX76" s="56"/>
      <c r="BY76" s="56"/>
      <c r="BZ76" s="6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5"/>
      <c r="BM77" s="56"/>
      <c r="BN77" s="56"/>
      <c r="BO77" s="56"/>
      <c r="BP77" s="56"/>
      <c r="BQ77" s="56"/>
      <c r="BR77" s="56"/>
      <c r="BS77" s="56"/>
      <c r="BT77" s="56"/>
      <c r="BU77" s="56"/>
      <c r="BV77" s="56"/>
      <c r="BW77" s="56"/>
      <c r="BX77" s="56"/>
      <c r="BY77" s="56"/>
      <c r="BZ77" s="6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5"/>
      <c r="BM78" s="56"/>
      <c r="BN78" s="56"/>
      <c r="BO78" s="56"/>
      <c r="BP78" s="56"/>
      <c r="BQ78" s="56"/>
      <c r="BR78" s="56"/>
      <c r="BS78" s="56"/>
      <c r="BT78" s="56"/>
      <c r="BU78" s="56"/>
      <c r="BV78" s="56"/>
      <c r="BW78" s="56"/>
      <c r="BX78" s="56"/>
      <c r="BY78" s="56"/>
      <c r="BZ78" s="68"/>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5"/>
      <c r="BM79" s="56"/>
      <c r="BN79" s="56"/>
      <c r="BO79" s="56"/>
      <c r="BP79" s="56"/>
      <c r="BQ79" s="56"/>
      <c r="BR79" s="56"/>
      <c r="BS79" s="56"/>
      <c r="BT79" s="56"/>
      <c r="BU79" s="56"/>
      <c r="BV79" s="56"/>
      <c r="BW79" s="56"/>
      <c r="BX79" s="56"/>
      <c r="BY79" s="56"/>
      <c r="BZ79" s="68"/>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5"/>
      <c r="BM80" s="56"/>
      <c r="BN80" s="56"/>
      <c r="BO80" s="56"/>
      <c r="BP80" s="56"/>
      <c r="BQ80" s="56"/>
      <c r="BR80" s="56"/>
      <c r="BS80" s="56"/>
      <c r="BT80" s="56"/>
      <c r="BU80" s="56"/>
      <c r="BV80" s="56"/>
      <c r="BW80" s="56"/>
      <c r="BX80" s="56"/>
      <c r="BY80" s="56"/>
      <c r="BZ80" s="68"/>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5"/>
      <c r="BM81" s="56"/>
      <c r="BN81" s="56"/>
      <c r="BO81" s="56"/>
      <c r="BP81" s="56"/>
      <c r="BQ81" s="56"/>
      <c r="BR81" s="56"/>
      <c r="BS81" s="56"/>
      <c r="BT81" s="56"/>
      <c r="BU81" s="56"/>
      <c r="BV81" s="56"/>
      <c r="BW81" s="56"/>
      <c r="BX81" s="56"/>
      <c r="BY81" s="56"/>
      <c r="BZ81" s="68"/>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5"/>
      <c r="BN82" s="55"/>
      <c r="BO82" s="55"/>
      <c r="BP82" s="55"/>
      <c r="BQ82" s="55"/>
      <c r="BR82" s="55"/>
      <c r="BS82" s="55"/>
      <c r="BT82" s="55"/>
      <c r="BU82" s="55"/>
      <c r="BV82" s="55"/>
      <c r="BW82" s="55"/>
      <c r="BX82" s="55"/>
      <c r="BY82" s="55"/>
      <c r="BZ82" s="69"/>
    </row>
    <row r="83" spans="1:78">
      <c r="C83" s="21"/>
    </row>
    <row r="84" spans="1:78" hidden="1">
      <c r="B84" s="12" t="s">
        <v>43</v>
      </c>
      <c r="C84" s="12"/>
      <c r="D84" s="12"/>
      <c r="E84" s="12" t="s">
        <v>45</v>
      </c>
      <c r="F84" s="12" t="s">
        <v>47</v>
      </c>
      <c r="G84" s="12" t="s">
        <v>48</v>
      </c>
      <c r="H84" s="12" t="s">
        <v>40</v>
      </c>
      <c r="I84" s="12" t="s">
        <v>6</v>
      </c>
      <c r="J84" s="12" t="s">
        <v>27</v>
      </c>
      <c r="K84" s="12" t="s">
        <v>49</v>
      </c>
      <c r="L84" s="12" t="s">
        <v>51</v>
      </c>
      <c r="M84" s="12" t="s">
        <v>31</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XprAx43TDHPy5imeU0ezNn/52Fq0QA7EdQk5+dOMoaJ/QA3nRvdXx1wK5z1QZtQASEEEprTRtUeYlbrtq1FrxQ==" saltValue="BOHn7032feZ1Lz2LMHtDm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9"/>
      <c r="F1" s="79"/>
      <c r="G1" s="79"/>
      <c r="H1" s="79"/>
      <c r="I1" s="79"/>
      <c r="J1" s="79"/>
      <c r="K1" s="79"/>
      <c r="L1" s="79"/>
      <c r="M1" s="79"/>
      <c r="N1" s="79"/>
      <c r="O1" s="79"/>
      <c r="P1" s="79"/>
      <c r="Q1" s="79"/>
      <c r="R1" s="79"/>
      <c r="S1" s="79"/>
      <c r="T1" s="79"/>
      <c r="U1" s="79"/>
      <c r="V1" s="79"/>
      <c r="W1" s="79"/>
      <c r="X1" s="79">
        <v>1</v>
      </c>
      <c r="Y1" s="79">
        <v>1</v>
      </c>
      <c r="Z1" s="79">
        <v>1</v>
      </c>
      <c r="AA1" s="79">
        <v>1</v>
      </c>
      <c r="AB1" s="79">
        <v>1</v>
      </c>
      <c r="AC1" s="79">
        <v>1</v>
      </c>
      <c r="AD1" s="79">
        <v>1</v>
      </c>
      <c r="AE1" s="79">
        <v>1</v>
      </c>
      <c r="AF1" s="79">
        <v>1</v>
      </c>
      <c r="AG1" s="79">
        <v>1</v>
      </c>
      <c r="AH1" s="79"/>
      <c r="AI1" s="79">
        <v>1</v>
      </c>
      <c r="AJ1" s="79">
        <v>1</v>
      </c>
      <c r="AK1" s="79">
        <v>1</v>
      </c>
      <c r="AL1" s="79">
        <v>1</v>
      </c>
      <c r="AM1" s="79">
        <v>1</v>
      </c>
      <c r="AN1" s="79">
        <v>1</v>
      </c>
      <c r="AO1" s="79">
        <v>1</v>
      </c>
      <c r="AP1" s="79">
        <v>1</v>
      </c>
      <c r="AQ1" s="79">
        <v>1</v>
      </c>
      <c r="AR1" s="79">
        <v>1</v>
      </c>
      <c r="AS1" s="79"/>
      <c r="AT1" s="79">
        <v>1</v>
      </c>
      <c r="AU1" s="79">
        <v>1</v>
      </c>
      <c r="AV1" s="79">
        <v>1</v>
      </c>
      <c r="AW1" s="79">
        <v>1</v>
      </c>
      <c r="AX1" s="79">
        <v>1</v>
      </c>
      <c r="AY1" s="79">
        <v>1</v>
      </c>
      <c r="AZ1" s="79">
        <v>1</v>
      </c>
      <c r="BA1" s="79">
        <v>1</v>
      </c>
      <c r="BB1" s="79">
        <v>1</v>
      </c>
      <c r="BC1" s="79">
        <v>1</v>
      </c>
      <c r="BD1" s="79"/>
      <c r="BE1" s="79">
        <v>1</v>
      </c>
      <c r="BF1" s="79">
        <v>1</v>
      </c>
      <c r="BG1" s="79">
        <v>1</v>
      </c>
      <c r="BH1" s="79">
        <v>1</v>
      </c>
      <c r="BI1" s="79">
        <v>1</v>
      </c>
      <c r="BJ1" s="79">
        <v>1</v>
      </c>
      <c r="BK1" s="79">
        <v>1</v>
      </c>
      <c r="BL1" s="79">
        <v>1</v>
      </c>
      <c r="BM1" s="79">
        <v>1</v>
      </c>
      <c r="BN1" s="79">
        <v>1</v>
      </c>
      <c r="BO1" s="79"/>
      <c r="BP1" s="79">
        <v>1</v>
      </c>
      <c r="BQ1" s="79">
        <v>1</v>
      </c>
      <c r="BR1" s="79">
        <v>1</v>
      </c>
      <c r="BS1" s="79">
        <v>1</v>
      </c>
      <c r="BT1" s="79">
        <v>1</v>
      </c>
      <c r="BU1" s="79">
        <v>1</v>
      </c>
      <c r="BV1" s="79">
        <v>1</v>
      </c>
      <c r="BW1" s="79">
        <v>1</v>
      </c>
      <c r="BX1" s="79">
        <v>1</v>
      </c>
      <c r="BY1" s="79">
        <v>1</v>
      </c>
      <c r="BZ1" s="79"/>
      <c r="CA1" s="79">
        <v>1</v>
      </c>
      <c r="CB1" s="79">
        <v>1</v>
      </c>
      <c r="CC1" s="79">
        <v>1</v>
      </c>
      <c r="CD1" s="79">
        <v>1</v>
      </c>
      <c r="CE1" s="79">
        <v>1</v>
      </c>
      <c r="CF1" s="79">
        <v>1</v>
      </c>
      <c r="CG1" s="79">
        <v>1</v>
      </c>
      <c r="CH1" s="79">
        <v>1</v>
      </c>
      <c r="CI1" s="79">
        <v>1</v>
      </c>
      <c r="CJ1" s="79">
        <v>1</v>
      </c>
      <c r="CK1" s="79"/>
      <c r="CL1" s="79">
        <v>1</v>
      </c>
      <c r="CM1" s="79">
        <v>1</v>
      </c>
      <c r="CN1" s="79">
        <v>1</v>
      </c>
      <c r="CO1" s="79">
        <v>1</v>
      </c>
      <c r="CP1" s="79">
        <v>1</v>
      </c>
      <c r="CQ1" s="79">
        <v>1</v>
      </c>
      <c r="CR1" s="79">
        <v>1</v>
      </c>
      <c r="CS1" s="79">
        <v>1</v>
      </c>
      <c r="CT1" s="79">
        <v>1</v>
      </c>
      <c r="CU1" s="79">
        <v>1</v>
      </c>
      <c r="CV1" s="79"/>
      <c r="CW1" s="79">
        <v>1</v>
      </c>
      <c r="CX1" s="79">
        <v>1</v>
      </c>
      <c r="CY1" s="79">
        <v>1</v>
      </c>
      <c r="CZ1" s="79">
        <v>1</v>
      </c>
      <c r="DA1" s="79">
        <v>1</v>
      </c>
      <c r="DB1" s="79">
        <v>1</v>
      </c>
      <c r="DC1" s="79">
        <v>1</v>
      </c>
      <c r="DD1" s="79">
        <v>1</v>
      </c>
      <c r="DE1" s="79">
        <v>1</v>
      </c>
      <c r="DF1" s="79">
        <v>1</v>
      </c>
      <c r="DG1" s="79"/>
      <c r="DH1" s="79">
        <v>1</v>
      </c>
      <c r="DI1" s="79">
        <v>1</v>
      </c>
      <c r="DJ1" s="79">
        <v>1</v>
      </c>
      <c r="DK1" s="79">
        <v>1</v>
      </c>
      <c r="DL1" s="79">
        <v>1</v>
      </c>
      <c r="DM1" s="79">
        <v>1</v>
      </c>
      <c r="DN1" s="79">
        <v>1</v>
      </c>
      <c r="DO1" s="79">
        <v>1</v>
      </c>
      <c r="DP1" s="79">
        <v>1</v>
      </c>
      <c r="DQ1" s="79">
        <v>1</v>
      </c>
      <c r="DR1" s="79"/>
      <c r="DS1" s="79">
        <v>1</v>
      </c>
      <c r="DT1" s="79">
        <v>1</v>
      </c>
      <c r="DU1" s="79">
        <v>1</v>
      </c>
      <c r="DV1" s="79">
        <v>1</v>
      </c>
      <c r="DW1" s="79">
        <v>1</v>
      </c>
      <c r="DX1" s="79">
        <v>1</v>
      </c>
      <c r="DY1" s="79">
        <v>1</v>
      </c>
      <c r="DZ1" s="79">
        <v>1</v>
      </c>
      <c r="EA1" s="79">
        <v>1</v>
      </c>
      <c r="EB1" s="79">
        <v>1</v>
      </c>
      <c r="EC1" s="79"/>
      <c r="ED1" s="79">
        <v>1</v>
      </c>
      <c r="EE1" s="79">
        <v>1</v>
      </c>
      <c r="EF1" s="79">
        <v>1</v>
      </c>
      <c r="EG1" s="79">
        <v>1</v>
      </c>
      <c r="EH1" s="79">
        <v>1</v>
      </c>
      <c r="EI1" s="79">
        <v>1</v>
      </c>
      <c r="EJ1" s="79">
        <v>1</v>
      </c>
      <c r="EK1" s="79">
        <v>1</v>
      </c>
      <c r="EL1" s="79">
        <v>1</v>
      </c>
      <c r="EM1" s="79">
        <v>1</v>
      </c>
      <c r="EN1" s="79"/>
    </row>
    <row r="2" spans="1:144">
      <c r="A2" s="71" t="s">
        <v>56</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18</v>
      </c>
      <c r="B3" s="73" t="s">
        <v>50</v>
      </c>
      <c r="C3" s="73" t="s">
        <v>58</v>
      </c>
      <c r="D3" s="73" t="s">
        <v>59</v>
      </c>
      <c r="E3" s="73" t="s">
        <v>2</v>
      </c>
      <c r="F3" s="73" t="s">
        <v>1</v>
      </c>
      <c r="G3" s="73" t="s">
        <v>23</v>
      </c>
      <c r="H3" s="80" t="s">
        <v>28</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1" t="s">
        <v>60</v>
      </c>
      <c r="B4" s="74"/>
      <c r="C4" s="74"/>
      <c r="D4" s="74"/>
      <c r="E4" s="74"/>
      <c r="F4" s="74"/>
      <c r="G4" s="74"/>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37</v>
      </c>
      <c r="AU4" s="90"/>
      <c r="AV4" s="90"/>
      <c r="AW4" s="90"/>
      <c r="AX4" s="90"/>
      <c r="AY4" s="90"/>
      <c r="AZ4" s="90"/>
      <c r="BA4" s="90"/>
      <c r="BB4" s="90"/>
      <c r="BC4" s="90"/>
      <c r="BD4" s="90"/>
      <c r="BE4" s="90" t="s">
        <v>62</v>
      </c>
      <c r="BF4" s="90"/>
      <c r="BG4" s="90"/>
      <c r="BH4" s="90"/>
      <c r="BI4" s="90"/>
      <c r="BJ4" s="90"/>
      <c r="BK4" s="90"/>
      <c r="BL4" s="90"/>
      <c r="BM4" s="90"/>
      <c r="BN4" s="90"/>
      <c r="BO4" s="90"/>
      <c r="BP4" s="90" t="s">
        <v>33</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1" t="s">
        <v>26</v>
      </c>
      <c r="B5" s="75"/>
      <c r="C5" s="75"/>
      <c r="D5" s="75"/>
      <c r="E5" s="75"/>
      <c r="F5" s="75"/>
      <c r="G5" s="75"/>
      <c r="H5" s="82" t="s">
        <v>57</v>
      </c>
      <c r="I5" s="82" t="s">
        <v>69</v>
      </c>
      <c r="J5" s="82" t="s">
        <v>70</v>
      </c>
      <c r="K5" s="82" t="s">
        <v>71</v>
      </c>
      <c r="L5" s="82" t="s">
        <v>72</v>
      </c>
      <c r="M5" s="82" t="s">
        <v>3</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89</v>
      </c>
      <c r="AE5" s="82" t="s">
        <v>90</v>
      </c>
      <c r="AF5" s="82" t="s">
        <v>91</v>
      </c>
      <c r="AG5" s="82" t="s">
        <v>92</v>
      </c>
      <c r="AH5" s="82" t="s">
        <v>43</v>
      </c>
      <c r="AI5" s="82" t="s">
        <v>82</v>
      </c>
      <c r="AJ5" s="82" t="s">
        <v>83</v>
      </c>
      <c r="AK5" s="82" t="s">
        <v>84</v>
      </c>
      <c r="AL5" s="82" t="s">
        <v>85</v>
      </c>
      <c r="AM5" s="82" t="s">
        <v>86</v>
      </c>
      <c r="AN5" s="82" t="s">
        <v>88</v>
      </c>
      <c r="AO5" s="82" t="s">
        <v>89</v>
      </c>
      <c r="AP5" s="82" t="s">
        <v>90</v>
      </c>
      <c r="AQ5" s="82" t="s">
        <v>91</v>
      </c>
      <c r="AR5" s="82" t="s">
        <v>92</v>
      </c>
      <c r="AS5" s="82" t="s">
        <v>87</v>
      </c>
      <c r="AT5" s="82" t="s">
        <v>82</v>
      </c>
      <c r="AU5" s="82" t="s">
        <v>83</v>
      </c>
      <c r="AV5" s="82" t="s">
        <v>84</v>
      </c>
      <c r="AW5" s="82" t="s">
        <v>85</v>
      </c>
      <c r="AX5" s="82" t="s">
        <v>86</v>
      </c>
      <c r="AY5" s="82" t="s">
        <v>88</v>
      </c>
      <c r="AZ5" s="82" t="s">
        <v>89</v>
      </c>
      <c r="BA5" s="82" t="s">
        <v>90</v>
      </c>
      <c r="BB5" s="82" t="s">
        <v>91</v>
      </c>
      <c r="BC5" s="82" t="s">
        <v>92</v>
      </c>
      <c r="BD5" s="82" t="s">
        <v>87</v>
      </c>
      <c r="BE5" s="82" t="s">
        <v>82</v>
      </c>
      <c r="BF5" s="82" t="s">
        <v>83</v>
      </c>
      <c r="BG5" s="82" t="s">
        <v>84</v>
      </c>
      <c r="BH5" s="82" t="s">
        <v>85</v>
      </c>
      <c r="BI5" s="82" t="s">
        <v>86</v>
      </c>
      <c r="BJ5" s="82" t="s">
        <v>88</v>
      </c>
      <c r="BK5" s="82" t="s">
        <v>89</v>
      </c>
      <c r="BL5" s="82" t="s">
        <v>90</v>
      </c>
      <c r="BM5" s="82" t="s">
        <v>91</v>
      </c>
      <c r="BN5" s="82" t="s">
        <v>92</v>
      </c>
      <c r="BO5" s="82" t="s">
        <v>87</v>
      </c>
      <c r="BP5" s="82" t="s">
        <v>82</v>
      </c>
      <c r="BQ5" s="82" t="s">
        <v>83</v>
      </c>
      <c r="BR5" s="82" t="s">
        <v>84</v>
      </c>
      <c r="BS5" s="82" t="s">
        <v>85</v>
      </c>
      <c r="BT5" s="82" t="s">
        <v>86</v>
      </c>
      <c r="BU5" s="82" t="s">
        <v>88</v>
      </c>
      <c r="BV5" s="82" t="s">
        <v>89</v>
      </c>
      <c r="BW5" s="82" t="s">
        <v>90</v>
      </c>
      <c r="BX5" s="82" t="s">
        <v>91</v>
      </c>
      <c r="BY5" s="82" t="s">
        <v>92</v>
      </c>
      <c r="BZ5" s="82" t="s">
        <v>87</v>
      </c>
      <c r="CA5" s="82" t="s">
        <v>82</v>
      </c>
      <c r="CB5" s="82" t="s">
        <v>83</v>
      </c>
      <c r="CC5" s="82" t="s">
        <v>84</v>
      </c>
      <c r="CD5" s="82" t="s">
        <v>85</v>
      </c>
      <c r="CE5" s="82" t="s">
        <v>86</v>
      </c>
      <c r="CF5" s="82" t="s">
        <v>88</v>
      </c>
      <c r="CG5" s="82" t="s">
        <v>89</v>
      </c>
      <c r="CH5" s="82" t="s">
        <v>90</v>
      </c>
      <c r="CI5" s="82" t="s">
        <v>91</v>
      </c>
      <c r="CJ5" s="82" t="s">
        <v>92</v>
      </c>
      <c r="CK5" s="82" t="s">
        <v>87</v>
      </c>
      <c r="CL5" s="82" t="s">
        <v>82</v>
      </c>
      <c r="CM5" s="82" t="s">
        <v>83</v>
      </c>
      <c r="CN5" s="82" t="s">
        <v>84</v>
      </c>
      <c r="CO5" s="82" t="s">
        <v>85</v>
      </c>
      <c r="CP5" s="82" t="s">
        <v>86</v>
      </c>
      <c r="CQ5" s="82" t="s">
        <v>88</v>
      </c>
      <c r="CR5" s="82" t="s">
        <v>89</v>
      </c>
      <c r="CS5" s="82" t="s">
        <v>90</v>
      </c>
      <c r="CT5" s="82" t="s">
        <v>91</v>
      </c>
      <c r="CU5" s="82" t="s">
        <v>92</v>
      </c>
      <c r="CV5" s="82" t="s">
        <v>87</v>
      </c>
      <c r="CW5" s="82" t="s">
        <v>82</v>
      </c>
      <c r="CX5" s="82" t="s">
        <v>83</v>
      </c>
      <c r="CY5" s="82" t="s">
        <v>84</v>
      </c>
      <c r="CZ5" s="82" t="s">
        <v>85</v>
      </c>
      <c r="DA5" s="82" t="s">
        <v>86</v>
      </c>
      <c r="DB5" s="82" t="s">
        <v>88</v>
      </c>
      <c r="DC5" s="82" t="s">
        <v>89</v>
      </c>
      <c r="DD5" s="82" t="s">
        <v>90</v>
      </c>
      <c r="DE5" s="82" t="s">
        <v>91</v>
      </c>
      <c r="DF5" s="82" t="s">
        <v>92</v>
      </c>
      <c r="DG5" s="82" t="s">
        <v>87</v>
      </c>
      <c r="DH5" s="82" t="s">
        <v>82</v>
      </c>
      <c r="DI5" s="82" t="s">
        <v>83</v>
      </c>
      <c r="DJ5" s="82" t="s">
        <v>84</v>
      </c>
      <c r="DK5" s="82" t="s">
        <v>85</v>
      </c>
      <c r="DL5" s="82" t="s">
        <v>86</v>
      </c>
      <c r="DM5" s="82" t="s">
        <v>88</v>
      </c>
      <c r="DN5" s="82" t="s">
        <v>89</v>
      </c>
      <c r="DO5" s="82" t="s">
        <v>90</v>
      </c>
      <c r="DP5" s="82" t="s">
        <v>91</v>
      </c>
      <c r="DQ5" s="82" t="s">
        <v>92</v>
      </c>
      <c r="DR5" s="82" t="s">
        <v>87</v>
      </c>
      <c r="DS5" s="82" t="s">
        <v>82</v>
      </c>
      <c r="DT5" s="82" t="s">
        <v>83</v>
      </c>
      <c r="DU5" s="82" t="s">
        <v>84</v>
      </c>
      <c r="DV5" s="82" t="s">
        <v>85</v>
      </c>
      <c r="DW5" s="82" t="s">
        <v>86</v>
      </c>
      <c r="DX5" s="82" t="s">
        <v>88</v>
      </c>
      <c r="DY5" s="82" t="s">
        <v>89</v>
      </c>
      <c r="DZ5" s="82" t="s">
        <v>90</v>
      </c>
      <c r="EA5" s="82" t="s">
        <v>91</v>
      </c>
      <c r="EB5" s="82" t="s">
        <v>92</v>
      </c>
      <c r="EC5" s="82" t="s">
        <v>87</v>
      </c>
      <c r="ED5" s="82" t="s">
        <v>82</v>
      </c>
      <c r="EE5" s="82" t="s">
        <v>83</v>
      </c>
      <c r="EF5" s="82" t="s">
        <v>84</v>
      </c>
      <c r="EG5" s="82" t="s">
        <v>85</v>
      </c>
      <c r="EH5" s="82" t="s">
        <v>86</v>
      </c>
      <c r="EI5" s="82" t="s">
        <v>88</v>
      </c>
      <c r="EJ5" s="82" t="s">
        <v>89</v>
      </c>
      <c r="EK5" s="82" t="s">
        <v>90</v>
      </c>
      <c r="EL5" s="82" t="s">
        <v>91</v>
      </c>
      <c r="EM5" s="82" t="s">
        <v>92</v>
      </c>
      <c r="EN5" s="82" t="s">
        <v>87</v>
      </c>
    </row>
    <row r="6" spans="1:144" s="70" customFormat="1">
      <c r="A6" s="71" t="s">
        <v>93</v>
      </c>
      <c r="B6" s="76">
        <f t="shared" ref="B6:W6" si="1">B7</f>
        <v>2023</v>
      </c>
      <c r="C6" s="76">
        <f t="shared" si="1"/>
        <v>222038</v>
      </c>
      <c r="D6" s="76">
        <f t="shared" si="1"/>
        <v>46</v>
      </c>
      <c r="E6" s="76">
        <f t="shared" si="1"/>
        <v>1</v>
      </c>
      <c r="F6" s="76">
        <f t="shared" si="1"/>
        <v>0</v>
      </c>
      <c r="G6" s="76">
        <f t="shared" si="1"/>
        <v>1</v>
      </c>
      <c r="H6" s="76" t="str">
        <f t="shared" si="1"/>
        <v>静岡県　沼津市</v>
      </c>
      <c r="I6" s="76" t="str">
        <f t="shared" si="1"/>
        <v>法適用</v>
      </c>
      <c r="J6" s="76" t="str">
        <f t="shared" si="1"/>
        <v>水道事業</v>
      </c>
      <c r="K6" s="76" t="str">
        <f t="shared" si="1"/>
        <v>末端給水事業</v>
      </c>
      <c r="L6" s="76" t="str">
        <f t="shared" si="1"/>
        <v>A2</v>
      </c>
      <c r="M6" s="76" t="str">
        <f t="shared" si="1"/>
        <v>非設置</v>
      </c>
      <c r="N6" s="85" t="str">
        <f t="shared" si="1"/>
        <v>-</v>
      </c>
      <c r="O6" s="85">
        <f t="shared" si="1"/>
        <v>61.41</v>
      </c>
      <c r="P6" s="85">
        <f t="shared" si="1"/>
        <v>99.35</v>
      </c>
      <c r="Q6" s="85">
        <f t="shared" si="1"/>
        <v>1610</v>
      </c>
      <c r="R6" s="85">
        <f t="shared" si="1"/>
        <v>187826</v>
      </c>
      <c r="S6" s="85">
        <f t="shared" si="1"/>
        <v>186.82</v>
      </c>
      <c r="T6" s="85">
        <f t="shared" si="1"/>
        <v>1005.38</v>
      </c>
      <c r="U6" s="85">
        <f t="shared" si="1"/>
        <v>216963</v>
      </c>
      <c r="V6" s="85">
        <f t="shared" si="1"/>
        <v>74.459999999999994</v>
      </c>
      <c r="W6" s="85">
        <f t="shared" si="1"/>
        <v>2913.82</v>
      </c>
      <c r="X6" s="91">
        <f t="shared" ref="X6:AG6" si="2">IF(X7="",NA(),X7)</f>
        <v>115.11</v>
      </c>
      <c r="Y6" s="91">
        <f t="shared" si="2"/>
        <v>113.14</v>
      </c>
      <c r="Z6" s="91">
        <f t="shared" si="2"/>
        <v>109.53</v>
      </c>
      <c r="AA6" s="91">
        <f t="shared" si="2"/>
        <v>103.87</v>
      </c>
      <c r="AB6" s="91">
        <f t="shared" si="2"/>
        <v>102.41</v>
      </c>
      <c r="AC6" s="91">
        <f t="shared" si="2"/>
        <v>113.35</v>
      </c>
      <c r="AD6" s="91">
        <f t="shared" si="2"/>
        <v>112.36</v>
      </c>
      <c r="AE6" s="91">
        <f t="shared" si="2"/>
        <v>112.26</v>
      </c>
      <c r="AF6" s="91">
        <f t="shared" si="2"/>
        <v>110.04</v>
      </c>
      <c r="AG6" s="91">
        <f t="shared" si="2"/>
        <v>109.67</v>
      </c>
      <c r="AH6" s="85" t="str">
        <f>IF(AH7="","",IF(AH7="-","【-】","【"&amp;SUBSTITUTE(TEXT(AH7,"#,##0.00"),"-","△")&amp;"】"))</f>
        <v>【108.24】</v>
      </c>
      <c r="AI6" s="85">
        <f t="shared" ref="AI6:AR6" si="3">IF(AI7="",NA(),AI7)</f>
        <v>0</v>
      </c>
      <c r="AJ6" s="85">
        <f t="shared" si="3"/>
        <v>0</v>
      </c>
      <c r="AK6" s="85">
        <f t="shared" si="3"/>
        <v>0</v>
      </c>
      <c r="AL6" s="85">
        <f t="shared" si="3"/>
        <v>0</v>
      </c>
      <c r="AM6" s="85">
        <f t="shared" si="3"/>
        <v>0</v>
      </c>
      <c r="AN6" s="91">
        <f t="shared" si="3"/>
        <v>0.51</v>
      </c>
      <c r="AO6" s="91">
        <f t="shared" si="3"/>
        <v>0.28999999999999998</v>
      </c>
      <c r="AP6" s="91">
        <f t="shared" si="3"/>
        <v>0.25</v>
      </c>
      <c r="AQ6" s="91">
        <f t="shared" si="3"/>
        <v>0.13</v>
      </c>
      <c r="AR6" s="85">
        <f t="shared" si="3"/>
        <v>0</v>
      </c>
      <c r="AS6" s="85" t="str">
        <f>IF(AS7="","",IF(AS7="-","【-】","【"&amp;SUBSTITUTE(TEXT(AS7,"#,##0.00"),"-","△")&amp;"】"))</f>
        <v>【1.50】</v>
      </c>
      <c r="AT6" s="91">
        <f t="shared" ref="AT6:BC6" si="4">IF(AT7="",NA(),AT7)</f>
        <v>246.86</v>
      </c>
      <c r="AU6" s="91">
        <f t="shared" si="4"/>
        <v>285.47000000000003</v>
      </c>
      <c r="AV6" s="91">
        <f t="shared" si="4"/>
        <v>214.05</v>
      </c>
      <c r="AW6" s="91">
        <f t="shared" si="4"/>
        <v>223.97</v>
      </c>
      <c r="AX6" s="91">
        <f t="shared" si="4"/>
        <v>245.35</v>
      </c>
      <c r="AY6" s="91">
        <f t="shared" si="4"/>
        <v>309.10000000000002</v>
      </c>
      <c r="AZ6" s="91">
        <f t="shared" si="4"/>
        <v>306.08</v>
      </c>
      <c r="BA6" s="91">
        <f t="shared" si="4"/>
        <v>306.14999999999998</v>
      </c>
      <c r="BB6" s="91">
        <f t="shared" si="4"/>
        <v>297.54000000000002</v>
      </c>
      <c r="BC6" s="91">
        <f t="shared" si="4"/>
        <v>289.44</v>
      </c>
      <c r="BD6" s="85" t="str">
        <f>IF(BD7="","",IF(BD7="-","【-】","【"&amp;SUBSTITUTE(TEXT(BD7,"#,##0.00"),"-","△")&amp;"】"))</f>
        <v>【243.36】</v>
      </c>
      <c r="BE6" s="91">
        <f t="shared" ref="BE6:BN6" si="5">IF(BE7="",NA(),BE7)</f>
        <v>478.65</v>
      </c>
      <c r="BF6" s="91">
        <f t="shared" si="5"/>
        <v>502.32</v>
      </c>
      <c r="BG6" s="91">
        <f t="shared" si="5"/>
        <v>535.21</v>
      </c>
      <c r="BH6" s="91">
        <f t="shared" si="5"/>
        <v>571.70000000000005</v>
      </c>
      <c r="BI6" s="91">
        <f t="shared" si="5"/>
        <v>594.39</v>
      </c>
      <c r="BJ6" s="91">
        <f t="shared" si="5"/>
        <v>290.42</v>
      </c>
      <c r="BK6" s="91">
        <f t="shared" si="5"/>
        <v>294.66000000000003</v>
      </c>
      <c r="BL6" s="91">
        <f t="shared" si="5"/>
        <v>285.27</v>
      </c>
      <c r="BM6" s="91">
        <f t="shared" si="5"/>
        <v>294.73</v>
      </c>
      <c r="BN6" s="91">
        <f t="shared" si="5"/>
        <v>301.23</v>
      </c>
      <c r="BO6" s="85" t="str">
        <f>IF(BO7="","",IF(BO7="-","【-】","【"&amp;SUBSTITUTE(TEXT(BO7,"#,##0.00"),"-","△")&amp;"】"))</f>
        <v>【265.93】</v>
      </c>
      <c r="BP6" s="91">
        <f t="shared" ref="BP6:BY6" si="6">IF(BP7="",NA(),BP7)</f>
        <v>107.99</v>
      </c>
      <c r="BQ6" s="91">
        <f t="shared" si="6"/>
        <v>106.21</v>
      </c>
      <c r="BR6" s="91">
        <f t="shared" si="6"/>
        <v>103.18</v>
      </c>
      <c r="BS6" s="91">
        <f t="shared" si="6"/>
        <v>96.91</v>
      </c>
      <c r="BT6" s="91">
        <f t="shared" si="6"/>
        <v>95.57</v>
      </c>
      <c r="BU6" s="91">
        <f t="shared" si="6"/>
        <v>106.11</v>
      </c>
      <c r="BV6" s="91">
        <f t="shared" si="6"/>
        <v>103.75</v>
      </c>
      <c r="BW6" s="91">
        <f t="shared" si="6"/>
        <v>105.3</v>
      </c>
      <c r="BX6" s="91">
        <f t="shared" si="6"/>
        <v>99.41</v>
      </c>
      <c r="BY6" s="91">
        <f t="shared" si="6"/>
        <v>101.11</v>
      </c>
      <c r="BZ6" s="85" t="str">
        <f>IF(BZ7="","",IF(BZ7="-","【-】","【"&amp;SUBSTITUTE(TEXT(BZ7,"#,##0.00"),"-","△")&amp;"】"))</f>
        <v>【97.82】</v>
      </c>
      <c r="CA6" s="91">
        <f t="shared" ref="CA6:CJ6" si="7">IF(CA7="",NA(),CA7)</f>
        <v>81.290000000000006</v>
      </c>
      <c r="CB6" s="91">
        <f t="shared" si="7"/>
        <v>81.180000000000007</v>
      </c>
      <c r="CC6" s="91">
        <f t="shared" si="7"/>
        <v>83.53</v>
      </c>
      <c r="CD6" s="91">
        <f t="shared" si="7"/>
        <v>88.66</v>
      </c>
      <c r="CE6" s="91">
        <f t="shared" si="7"/>
        <v>89.68</v>
      </c>
      <c r="CF6" s="91">
        <f t="shared" si="7"/>
        <v>161.03</v>
      </c>
      <c r="CG6" s="91">
        <f t="shared" si="7"/>
        <v>159.93</v>
      </c>
      <c r="CH6" s="91">
        <f t="shared" si="7"/>
        <v>162.77000000000001</v>
      </c>
      <c r="CI6" s="91">
        <f t="shared" si="7"/>
        <v>170.87</v>
      </c>
      <c r="CJ6" s="91">
        <f t="shared" si="7"/>
        <v>171.09</v>
      </c>
      <c r="CK6" s="85" t="str">
        <f>IF(CK7="","",IF(CK7="-","【-】","【"&amp;SUBSTITUTE(TEXT(CK7,"#,##0.00"),"-","△")&amp;"】"))</f>
        <v>【177.56】</v>
      </c>
      <c r="CL6" s="91">
        <f t="shared" ref="CL6:CU6" si="8">IF(CL7="",NA(),CL7)</f>
        <v>54.34</v>
      </c>
      <c r="CM6" s="91">
        <f t="shared" si="8"/>
        <v>77.569999999999993</v>
      </c>
      <c r="CN6" s="91">
        <f t="shared" si="8"/>
        <v>75.040000000000006</v>
      </c>
      <c r="CO6" s="91">
        <f t="shared" si="8"/>
        <v>73.42</v>
      </c>
      <c r="CP6" s="91">
        <f t="shared" si="8"/>
        <v>72.680000000000007</v>
      </c>
      <c r="CQ6" s="91">
        <f t="shared" si="8"/>
        <v>61.71</v>
      </c>
      <c r="CR6" s="91">
        <f t="shared" si="8"/>
        <v>63.12</v>
      </c>
      <c r="CS6" s="91">
        <f t="shared" si="8"/>
        <v>62.57</v>
      </c>
      <c r="CT6" s="91">
        <f t="shared" si="8"/>
        <v>61.56</v>
      </c>
      <c r="CU6" s="91">
        <f t="shared" si="8"/>
        <v>60.84</v>
      </c>
      <c r="CV6" s="85" t="str">
        <f>IF(CV7="","",IF(CV7="-","【-】","【"&amp;SUBSTITUTE(TEXT(CV7,"#,##0.00"),"-","△")&amp;"】"))</f>
        <v>【59.81】</v>
      </c>
      <c r="CW6" s="91">
        <f t="shared" ref="CW6:DF6" si="9">IF(CW7="",NA(),CW7)</f>
        <v>85.49</v>
      </c>
      <c r="CX6" s="91">
        <f t="shared" si="9"/>
        <v>86.34</v>
      </c>
      <c r="CY6" s="91">
        <f t="shared" si="9"/>
        <v>87.66</v>
      </c>
      <c r="CZ6" s="91">
        <f t="shared" si="9"/>
        <v>87.37</v>
      </c>
      <c r="DA6" s="91">
        <f t="shared" si="9"/>
        <v>86.8</v>
      </c>
      <c r="DB6" s="91">
        <f t="shared" si="9"/>
        <v>90.03</v>
      </c>
      <c r="DC6" s="91">
        <f t="shared" si="9"/>
        <v>90.09</v>
      </c>
      <c r="DD6" s="91">
        <f t="shared" si="9"/>
        <v>90.21</v>
      </c>
      <c r="DE6" s="91">
        <f t="shared" si="9"/>
        <v>90.11</v>
      </c>
      <c r="DF6" s="91">
        <f t="shared" si="9"/>
        <v>89.73</v>
      </c>
      <c r="DG6" s="85" t="str">
        <f>IF(DG7="","",IF(DG7="-","【-】","【"&amp;SUBSTITUTE(TEXT(DG7,"#,##0.00"),"-","△")&amp;"】"))</f>
        <v>【89.42】</v>
      </c>
      <c r="DH6" s="91">
        <f t="shared" ref="DH6:DQ6" si="10">IF(DH7="",NA(),DH7)</f>
        <v>45.71</v>
      </c>
      <c r="DI6" s="91">
        <f t="shared" si="10"/>
        <v>46.69</v>
      </c>
      <c r="DJ6" s="91">
        <f t="shared" si="10"/>
        <v>46.79</v>
      </c>
      <c r="DK6" s="91">
        <f t="shared" si="10"/>
        <v>47.37</v>
      </c>
      <c r="DL6" s="91">
        <f t="shared" si="10"/>
        <v>47.9</v>
      </c>
      <c r="DM6" s="91">
        <f t="shared" si="10"/>
        <v>49.6</v>
      </c>
      <c r="DN6" s="91">
        <f t="shared" si="10"/>
        <v>50.31</v>
      </c>
      <c r="DO6" s="91">
        <f t="shared" si="10"/>
        <v>50.74</v>
      </c>
      <c r="DP6" s="91">
        <f t="shared" si="10"/>
        <v>51.49</v>
      </c>
      <c r="DQ6" s="91">
        <f t="shared" si="10"/>
        <v>51.94</v>
      </c>
      <c r="DR6" s="85" t="str">
        <f>IF(DR7="","",IF(DR7="-","【-】","【"&amp;SUBSTITUTE(TEXT(DR7,"#,##0.00"),"-","△")&amp;"】"))</f>
        <v>【52.02】</v>
      </c>
      <c r="DS6" s="91">
        <f t="shared" ref="DS6:EB6" si="11">IF(DS7="",NA(),DS7)</f>
        <v>29.66</v>
      </c>
      <c r="DT6" s="91">
        <f t="shared" si="11"/>
        <v>30.75</v>
      </c>
      <c r="DU6" s="91">
        <f t="shared" si="11"/>
        <v>31.65</v>
      </c>
      <c r="DV6" s="91">
        <f t="shared" si="11"/>
        <v>32.840000000000003</v>
      </c>
      <c r="DW6" s="91">
        <f t="shared" si="11"/>
        <v>33.46</v>
      </c>
      <c r="DX6" s="91">
        <f t="shared" si="11"/>
        <v>20.49</v>
      </c>
      <c r="DY6" s="91">
        <f t="shared" si="11"/>
        <v>21.34</v>
      </c>
      <c r="DZ6" s="91">
        <f t="shared" si="11"/>
        <v>23.27</v>
      </c>
      <c r="EA6" s="91">
        <f t="shared" si="11"/>
        <v>25.18</v>
      </c>
      <c r="EB6" s="91">
        <f t="shared" si="11"/>
        <v>26.52</v>
      </c>
      <c r="EC6" s="85" t="str">
        <f>IF(EC7="","",IF(EC7="-","【-】","【"&amp;SUBSTITUTE(TEXT(EC7,"#,##0.00"),"-","△")&amp;"】"))</f>
        <v>【25.37】</v>
      </c>
      <c r="ED6" s="91">
        <f t="shared" ref="ED6:EM6" si="12">IF(ED7="",NA(),ED7)</f>
        <v>1.2</v>
      </c>
      <c r="EE6" s="91">
        <f t="shared" si="12"/>
        <v>1.4</v>
      </c>
      <c r="EF6" s="91">
        <f t="shared" si="12"/>
        <v>1.36</v>
      </c>
      <c r="EG6" s="91">
        <f t="shared" si="12"/>
        <v>1.28</v>
      </c>
      <c r="EH6" s="91">
        <f t="shared" si="12"/>
        <v>1.04</v>
      </c>
      <c r="EI6" s="91">
        <f t="shared" si="12"/>
        <v>0.72</v>
      </c>
      <c r="EJ6" s="91">
        <f t="shared" si="12"/>
        <v>0.69</v>
      </c>
      <c r="EK6" s="91">
        <f t="shared" si="12"/>
        <v>0.69</v>
      </c>
      <c r="EL6" s="91">
        <f t="shared" si="12"/>
        <v>0.67</v>
      </c>
      <c r="EM6" s="91">
        <f t="shared" si="12"/>
        <v>0.61</v>
      </c>
      <c r="EN6" s="85" t="str">
        <f>IF(EN7="","",IF(EN7="-","【-】","【"&amp;SUBSTITUTE(TEXT(EN7,"#,##0.00"),"-","△")&amp;"】"))</f>
        <v>【0.62】</v>
      </c>
    </row>
    <row r="7" spans="1:144" s="70" customFormat="1">
      <c r="A7" s="71"/>
      <c r="B7" s="77">
        <v>2023</v>
      </c>
      <c r="C7" s="77">
        <v>222038</v>
      </c>
      <c r="D7" s="77">
        <v>46</v>
      </c>
      <c r="E7" s="77">
        <v>1</v>
      </c>
      <c r="F7" s="77">
        <v>0</v>
      </c>
      <c r="G7" s="77">
        <v>1</v>
      </c>
      <c r="H7" s="77" t="s">
        <v>94</v>
      </c>
      <c r="I7" s="77" t="s">
        <v>95</v>
      </c>
      <c r="J7" s="77" t="s">
        <v>96</v>
      </c>
      <c r="K7" s="77" t="s">
        <v>97</v>
      </c>
      <c r="L7" s="77" t="s">
        <v>98</v>
      </c>
      <c r="M7" s="77" t="s">
        <v>13</v>
      </c>
      <c r="N7" s="86" t="s">
        <v>99</v>
      </c>
      <c r="O7" s="86">
        <v>61.41</v>
      </c>
      <c r="P7" s="86">
        <v>99.35</v>
      </c>
      <c r="Q7" s="86">
        <v>1610</v>
      </c>
      <c r="R7" s="86">
        <v>187826</v>
      </c>
      <c r="S7" s="86">
        <v>186.82</v>
      </c>
      <c r="T7" s="86">
        <v>1005.38</v>
      </c>
      <c r="U7" s="86">
        <v>216963</v>
      </c>
      <c r="V7" s="86">
        <v>74.459999999999994</v>
      </c>
      <c r="W7" s="86">
        <v>2913.82</v>
      </c>
      <c r="X7" s="86">
        <v>115.11</v>
      </c>
      <c r="Y7" s="86">
        <v>113.14</v>
      </c>
      <c r="Z7" s="86">
        <v>109.53</v>
      </c>
      <c r="AA7" s="86">
        <v>103.87</v>
      </c>
      <c r="AB7" s="86">
        <v>102.41</v>
      </c>
      <c r="AC7" s="86">
        <v>113.35</v>
      </c>
      <c r="AD7" s="86">
        <v>112.36</v>
      </c>
      <c r="AE7" s="86">
        <v>112.26</v>
      </c>
      <c r="AF7" s="86">
        <v>110.04</v>
      </c>
      <c r="AG7" s="86">
        <v>109.67</v>
      </c>
      <c r="AH7" s="86">
        <v>108.24</v>
      </c>
      <c r="AI7" s="86">
        <v>0</v>
      </c>
      <c r="AJ7" s="86">
        <v>0</v>
      </c>
      <c r="AK7" s="86">
        <v>0</v>
      </c>
      <c r="AL7" s="86">
        <v>0</v>
      </c>
      <c r="AM7" s="86">
        <v>0</v>
      </c>
      <c r="AN7" s="86">
        <v>0.51</v>
      </c>
      <c r="AO7" s="86">
        <v>0.28999999999999998</v>
      </c>
      <c r="AP7" s="86">
        <v>0.25</v>
      </c>
      <c r="AQ7" s="86">
        <v>0.13</v>
      </c>
      <c r="AR7" s="86">
        <v>0</v>
      </c>
      <c r="AS7" s="86">
        <v>1.5</v>
      </c>
      <c r="AT7" s="86">
        <v>246.86</v>
      </c>
      <c r="AU7" s="86">
        <v>285.47000000000003</v>
      </c>
      <c r="AV7" s="86">
        <v>214.05</v>
      </c>
      <c r="AW7" s="86">
        <v>223.97</v>
      </c>
      <c r="AX7" s="86">
        <v>245.35</v>
      </c>
      <c r="AY7" s="86">
        <v>309.10000000000002</v>
      </c>
      <c r="AZ7" s="86">
        <v>306.08</v>
      </c>
      <c r="BA7" s="86">
        <v>306.14999999999998</v>
      </c>
      <c r="BB7" s="86">
        <v>297.54000000000002</v>
      </c>
      <c r="BC7" s="86">
        <v>289.44</v>
      </c>
      <c r="BD7" s="86">
        <v>243.36</v>
      </c>
      <c r="BE7" s="86">
        <v>478.65</v>
      </c>
      <c r="BF7" s="86">
        <v>502.32</v>
      </c>
      <c r="BG7" s="86">
        <v>535.21</v>
      </c>
      <c r="BH7" s="86">
        <v>571.70000000000005</v>
      </c>
      <c r="BI7" s="86">
        <v>594.39</v>
      </c>
      <c r="BJ7" s="86">
        <v>290.42</v>
      </c>
      <c r="BK7" s="86">
        <v>294.66000000000003</v>
      </c>
      <c r="BL7" s="86">
        <v>285.27</v>
      </c>
      <c r="BM7" s="86">
        <v>294.73</v>
      </c>
      <c r="BN7" s="86">
        <v>301.23</v>
      </c>
      <c r="BO7" s="86">
        <v>265.93</v>
      </c>
      <c r="BP7" s="86">
        <v>107.99</v>
      </c>
      <c r="BQ7" s="86">
        <v>106.21</v>
      </c>
      <c r="BR7" s="86">
        <v>103.18</v>
      </c>
      <c r="BS7" s="86">
        <v>96.91</v>
      </c>
      <c r="BT7" s="86">
        <v>95.57</v>
      </c>
      <c r="BU7" s="86">
        <v>106.11</v>
      </c>
      <c r="BV7" s="86">
        <v>103.75</v>
      </c>
      <c r="BW7" s="86">
        <v>105.3</v>
      </c>
      <c r="BX7" s="86">
        <v>99.41</v>
      </c>
      <c r="BY7" s="86">
        <v>101.11</v>
      </c>
      <c r="BZ7" s="86">
        <v>97.82</v>
      </c>
      <c r="CA7" s="86">
        <v>81.290000000000006</v>
      </c>
      <c r="CB7" s="86">
        <v>81.180000000000007</v>
      </c>
      <c r="CC7" s="86">
        <v>83.53</v>
      </c>
      <c r="CD7" s="86">
        <v>88.66</v>
      </c>
      <c r="CE7" s="86">
        <v>89.68</v>
      </c>
      <c r="CF7" s="86">
        <v>161.03</v>
      </c>
      <c r="CG7" s="86">
        <v>159.93</v>
      </c>
      <c r="CH7" s="86">
        <v>162.77000000000001</v>
      </c>
      <c r="CI7" s="86">
        <v>170.87</v>
      </c>
      <c r="CJ7" s="86">
        <v>171.09</v>
      </c>
      <c r="CK7" s="86">
        <v>177.56</v>
      </c>
      <c r="CL7" s="86">
        <v>54.34</v>
      </c>
      <c r="CM7" s="86">
        <v>77.569999999999993</v>
      </c>
      <c r="CN7" s="86">
        <v>75.040000000000006</v>
      </c>
      <c r="CO7" s="86">
        <v>73.42</v>
      </c>
      <c r="CP7" s="86">
        <v>72.680000000000007</v>
      </c>
      <c r="CQ7" s="86">
        <v>61.71</v>
      </c>
      <c r="CR7" s="86">
        <v>63.12</v>
      </c>
      <c r="CS7" s="86">
        <v>62.57</v>
      </c>
      <c r="CT7" s="86">
        <v>61.56</v>
      </c>
      <c r="CU7" s="86">
        <v>60.84</v>
      </c>
      <c r="CV7" s="86">
        <v>59.81</v>
      </c>
      <c r="CW7" s="86">
        <v>85.49</v>
      </c>
      <c r="CX7" s="86">
        <v>86.34</v>
      </c>
      <c r="CY7" s="86">
        <v>87.66</v>
      </c>
      <c r="CZ7" s="86">
        <v>87.37</v>
      </c>
      <c r="DA7" s="86">
        <v>86.8</v>
      </c>
      <c r="DB7" s="86">
        <v>90.03</v>
      </c>
      <c r="DC7" s="86">
        <v>90.09</v>
      </c>
      <c r="DD7" s="86">
        <v>90.21</v>
      </c>
      <c r="DE7" s="86">
        <v>90.11</v>
      </c>
      <c r="DF7" s="86">
        <v>89.73</v>
      </c>
      <c r="DG7" s="86">
        <v>89.42</v>
      </c>
      <c r="DH7" s="86">
        <v>45.71</v>
      </c>
      <c r="DI7" s="86">
        <v>46.69</v>
      </c>
      <c r="DJ7" s="86">
        <v>46.79</v>
      </c>
      <c r="DK7" s="86">
        <v>47.37</v>
      </c>
      <c r="DL7" s="86">
        <v>47.9</v>
      </c>
      <c r="DM7" s="86">
        <v>49.6</v>
      </c>
      <c r="DN7" s="86">
        <v>50.31</v>
      </c>
      <c r="DO7" s="86">
        <v>50.74</v>
      </c>
      <c r="DP7" s="86">
        <v>51.49</v>
      </c>
      <c r="DQ7" s="86">
        <v>51.94</v>
      </c>
      <c r="DR7" s="86">
        <v>52.02</v>
      </c>
      <c r="DS7" s="86">
        <v>29.66</v>
      </c>
      <c r="DT7" s="86">
        <v>30.75</v>
      </c>
      <c r="DU7" s="86">
        <v>31.65</v>
      </c>
      <c r="DV7" s="86">
        <v>32.840000000000003</v>
      </c>
      <c r="DW7" s="86">
        <v>33.46</v>
      </c>
      <c r="DX7" s="86">
        <v>20.49</v>
      </c>
      <c r="DY7" s="86">
        <v>21.34</v>
      </c>
      <c r="DZ7" s="86">
        <v>23.27</v>
      </c>
      <c r="EA7" s="86">
        <v>25.18</v>
      </c>
      <c r="EB7" s="86">
        <v>26.52</v>
      </c>
      <c r="EC7" s="86">
        <v>25.37</v>
      </c>
      <c r="ED7" s="86">
        <v>1.2</v>
      </c>
      <c r="EE7" s="86">
        <v>1.4</v>
      </c>
      <c r="EF7" s="86">
        <v>1.36</v>
      </c>
      <c r="EG7" s="86">
        <v>1.28</v>
      </c>
      <c r="EH7" s="86">
        <v>1.04</v>
      </c>
      <c r="EI7" s="86">
        <v>0.72</v>
      </c>
      <c r="EJ7" s="86">
        <v>0.69</v>
      </c>
      <c r="EK7" s="86">
        <v>0.69</v>
      </c>
      <c r="EL7" s="86">
        <v>0.67</v>
      </c>
      <c r="EM7" s="86">
        <v>0.61</v>
      </c>
      <c r="EN7" s="86">
        <v>0.62</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2"/>
      <c r="B9" s="72" t="s">
        <v>100</v>
      </c>
      <c r="C9" s="72" t="s">
        <v>101</v>
      </c>
      <c r="D9" s="72" t="s">
        <v>102</v>
      </c>
      <c r="E9" s="72" t="s">
        <v>103</v>
      </c>
      <c r="F9" s="72"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2" t="s">
        <v>50</v>
      </c>
      <c r="B10" s="78">
        <f>DATEVALUE($B7-B11&amp;"/1/"&amp;B12)</f>
        <v>36892</v>
      </c>
      <c r="C10" s="78">
        <f>DATEVALUE($B7-C11&amp;"/1/"&amp;C12)</f>
        <v>37257</v>
      </c>
      <c r="D10" s="78">
        <f>DATEVALUE($B7-D11&amp;"/1/"&amp;D12)</f>
        <v>37622</v>
      </c>
      <c r="E10" s="78">
        <f>DATEVALUE($B7-E11&amp;"/1/"&amp;E12)</f>
        <v>37987</v>
      </c>
      <c r="F10" s="78">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2025-02-17T07:14:18Z</cp:lastPrinted>
  <dcterms:created xsi:type="dcterms:W3CDTF">2025-01-24T06:50:01Z</dcterms:created>
  <dcterms:modified xsi:type="dcterms:W3CDTF">2025-03-05T00:43:07Z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2025-03-05T00:43:07Z</vt:filetime>
  </property>
</Properties>
</file>