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OUMU\Desktop\"/>
    </mc:Choice>
  </mc:AlternateContent>
  <xr:revisionPtr revIDLastSave="0" documentId="13_ncr:1_{793455D8-BC03-4D40-A91E-83DB49D6EA98}" xr6:coauthVersionLast="47" xr6:coauthVersionMax="47" xr10:uidLastSave="{00000000-0000-0000-0000-000000000000}"/>
  <bookViews>
    <workbookView xWindow="-108" yWindow="-108" windowWidth="23256" windowHeight="140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2)"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AU63" i="12" l="1"/>
  <c r="AP63" i="12"/>
  <c r="AP23" i="12"/>
  <c r="AA23" i="12"/>
  <c r="V23" i="12"/>
  <c r="Q23" i="12"/>
  <c r="AA7"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AM35" i="10"/>
  <c r="CO34" i="10"/>
  <c r="BW34" i="10"/>
  <c r="BW35" i="10" s="1"/>
  <c r="BW36" i="10" s="1"/>
  <c r="BW37" i="10" s="1"/>
  <c r="BW38" i="10" s="1"/>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<sst xmlns="http://schemas.openxmlformats.org/spreadsheetml/2006/main" count="1170" uniqueCount="602">
  <si>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</si>
  <si>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</si>
  <si>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</si>
  <si>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</si>
  <si>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</si>
  <si>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</si>
  <si>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</si>
  <si>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</si>
  <si>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</si>
  <si>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</si>
  <si>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</si>
  <si>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</si>
  <si>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</si>
  <si>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</si>
  <si>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</si>
  <si>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</si>
  <si>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</si>
  <si>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</si>
  <si>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</si>
  <si>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</si>
  <si>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</si>
  <si>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</si>
  <si>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</si>
  <si>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</si>
  <si>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</si>
  <si>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</si>
  <si>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</si>
  <si>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</si>
  <si>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</si>
  <si>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</si>
  <si>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</si>
  <si>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</si>
  <si>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</si>
  <si>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</si>
  <si>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</si>
  <si>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</si>
  <si>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</si>
  <si>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</si>
  <si>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</si>
  <si>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</si>
  <si>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</si>
  <si>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</si>
  <si>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</si>
  <si>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</si>
  <si>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</si>
  <si>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</si>
  <si>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</si>
  <si>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</si>
  <si>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</si>
  <si>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</si>
  <si>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</si>
  <si>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</si>
  <si>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</si>
  <si>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</si>
  <si>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</si>
  <si>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</si>
  <si>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</si>
  <si>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</si>
  <si>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</si>
  <si>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</si>
  <si>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</si>
  <si>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</si>
  <si>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</si>
  <si>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</si>
  <si>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</si>
  <si>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</si>
  <si>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</si>
  <si>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</si>
  <si>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</si>
  <si>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</si>
  <si>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</si>
  <si>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</si>
  <si>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</si>
  <si>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</si>
  <si>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</si>
  <si>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</si>
  <si>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</si>
  <si>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</si>
  <si>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</si>
  <si>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</si>
  <si>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</si>
  <si>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</si>
  <si>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</si>
  <si>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</si>
  <si>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</si>
  <si>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</si>
  <si>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</si>
  <si>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</si>
  <si>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</si>
  <si>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</si>
  <si>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</si>
  <si>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</si>
  <si>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</si>
  <si>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</si>
  <si>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</si>
  <si>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</si>
  <si>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</si>
  <si>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</si>
  <si>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</si>
  <si>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</si>
  <si>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川根本町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</si>
  <si>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</si>
  <si>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</si>
  <si>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</si>
  <si>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</si>
  <si>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</si>
  <si>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</si>
  <si>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</si>
  <si>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</si>
  <si>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</si>
  <si>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</si>
  <si>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</si>
  <si>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</si>
  <si>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</si>
  <si>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</si>
  <si>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</si>
  <si>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</si>
  <si>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</si>
  <si>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</si>
  <si>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</si>
  <si>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</si>
  <si>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</si>
  <si>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</si>
  <si>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</si>
  <si>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</si>
  <si>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</si>
  <si>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</si>
  <si>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</si>
  <si>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</si>
  <si>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</si>
  <si>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</si>
  <si>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</si>
  <si>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</si>
  <si>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</si>
  <si>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</si>
  <si>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</si>
  <si>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</si>
  <si>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</si>
  <si>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</si>
  <si>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</si>
  <si>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</si>
  <si>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</si>
  <si>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</si>
  <si>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</si>
  <si>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</si>
  <si>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</si>
  <si>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</si>
  <si>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</si>
  <si>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</si>
  <si>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</si>
  <si>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</si>
  <si>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</si>
  <si>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</si>
  <si>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</si>
  <si>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</si>
  <si>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</si>
  <si>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</si>
  <si>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</si>
  <si>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</si>
  <si>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</si>
  <si>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</si>
  <si>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</si>
  <si>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</si>
  <si>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</si>
  <si>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</si>
  <si>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</si>
  <si>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</si>
  <si>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</si>
  <si>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</si>
  <si>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</si>
  <si>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</si>
  <si>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</si>
  <si>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</si>
  <si>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</si>
  <si>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</si>
  <si>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</si>
  <si>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</si>
  <si>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</si>
  <si>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</si>
  <si>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</si>
  <si>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</si>
  <si>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</si>
  <si>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</si>
  <si>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</si>
  <si>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</si>
  <si>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</si>
  <si>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</si>
  <si>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</si>
  <si>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</si>
  <si>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</si>
  <si>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</si>
  <si>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</si>
  <si>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</si>
  <si>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</si>
  <si>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</si>
  <si>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</si>
  <si>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</si>
  <si>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</si>
  <si>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</si>
  <si>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</si>
  <si>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</si>
  <si>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</si>
  <si>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</si>
  <si>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</si>
  <si>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</si>
  <si>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</si>
  <si>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</si>
  <si>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</si>
  <si>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</si>
  <si>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</si>
  <si>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</si>
  <si>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</si>
  <si>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</si>
  <si>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</si>
  <si>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静岡県川根本町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</si>
  <si>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</si>
  <si>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</si>
  <si>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</si>
  <si>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</si>
  <si>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</si>
  <si>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</si>
  <si>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</si>
  <si>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</si>
  <si>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</si>
  <si>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</si>
  <si>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</si>
  <si>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</si>
  <si>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</si>
  <si>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</si>
  <si>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</si>
  <si>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</si>
  <si>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</si>
  <si>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</si>
  <si>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</si>
  <si>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</si>
  <si>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</si>
  <si>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</si>
  <si>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</si>
  <si>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</si>
  <si>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</si>
  <si>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</si>
  <si>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</si>
  <si>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</si>
  <si>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</si>
  <si>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</si>
  <si>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</si>
  <si>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</si>
  <si>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</si>
  <si>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</si>
  <si>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</si>
  <si>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</si>
  <si>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</si>
  <si>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</si>
  <si>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</si>
  <si>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</si>
  <si>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</si>
  <si>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</si>
  <si>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</si>
  <si>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</si>
  <si>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</si>
  <si>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</si>
  <si>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</si>
  <si>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</si>
  <si>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</si>
  <si>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</si>
  <si>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</si>
  <si>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</si>
  <si>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</si>
  <si>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</si>
  <si>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</si>
  <si>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</si>
  <si>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</si>
  <si>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</si>
  <si>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</si>
  <si>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</si>
  <si>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</si>
  <si>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</si>
  <si>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</si>
  <si>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</si>
  <si>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</si>
  <si>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</si>
  <si>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</si>
  <si>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</si>
  <si>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</si>
  <si>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</si>
  <si>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</si>
  <si>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</si>
  <si>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</si>
  <si>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</si>
  <si>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</si>
  <si>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</si>
  <si>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</si>
  <si>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</si>
  <si>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</si>
  <si>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</si>
  <si>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</si>
  <si>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</si>
  <si>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</si>
  <si>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</si>
  <si>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</si>
  <si>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</si>
  <si>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</si>
  <si>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</si>
  <si>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</si>
  <si>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</si>
  <si>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</si>
  <si>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</si>
  <si>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</si>
  <si>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</si>
  <si>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</si>
  <si>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</si>
  <si>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</si>
  <si>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</si>
  <si>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</si>
  <si>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</si>
  <si>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</si>
  <si>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</si>
  <si>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</si>
  <si>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</si>
  <si>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</si>
  <si>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</si>
  <si>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</si>
  <si>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</si>
  <si>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</si>
  <si>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</si>
  <si>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</si>
  <si>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</si>
  <si>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</si>
  <si>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</si>
  <si>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</si>
  <si>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</si>
  <si>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</si>
  <si>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</si>
  <si>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</si>
  <si>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</si>
  <si>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</si>
  <si>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</si>
  <si>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</si>
  <si>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</si>
  <si>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</si>
  <si>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</si>
  <si>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</si>
  <si>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</si>
  <si>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</si>
  <si>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</si>
  <si>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</si>
  <si>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</si>
  <si>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</si>
  <si>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</si>
  <si>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</si>
  <si>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</si>
  <si>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</si>
  <si>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</si>
  <si>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</si>
  <si>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</si>
  <si>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</si>
  <si>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</si>
  <si>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</si>
  <si>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</si>
  <si>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</si>
  <si>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</si>
  <si>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</si>
  <si>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</si>
  <si>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</si>
  <si>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</si>
  <si>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</si>
  <si>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</si>
  <si>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静岡県川根本町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</si>
  <si>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</si>
  <si>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</si>
  <si>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</si>
  <si>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</si>
  <si>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</si>
  <si>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</si>
  <si>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</si>
  <si>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</si>
  <si>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</si>
  <si>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</si>
  <si>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</si>
  <si>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</si>
  <si>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</si>
  <si>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</si>
  <si>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</si>
  <si>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</si>
  <si>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</si>
  <si>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</si>
  <si>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</si>
  <si>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</si>
  <si>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いやしの里診療所事業特別会計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</si>
  <si>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</si>
  <si>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</si>
  <si>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</si>
  <si>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</si>
  <si>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</si>
  <si>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</si>
  <si>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</si>
  <si>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</si>
  <si>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</si>
  <si>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</si>
  <si>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</si>
  <si>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</si>
  <si>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</si>
  <si>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</si>
  <si>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</si>
  <si>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</si>
  <si>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</si>
  <si>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訪問看護事業特別会計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</si>
  <si>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</si>
  <si>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</si>
  <si>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</si>
  <si>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</si>
  <si>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</si>
  <si>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</si>
  <si>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</si>
  <si>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</si>
  <si>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</si>
  <si>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</si>
  <si>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</si>
  <si>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</si>
  <si>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</si>
  <si>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</si>
  <si>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</si>
  <si>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</si>
  <si>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</si>
  <si>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</si>
  <si>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</si>
  <si>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</si>
  <si>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</si>
  <si>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</si>
  <si>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</si>
  <si>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</si>
  <si>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</si>
  <si>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</si>
  <si>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</si>
  <si>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</si>
  <si>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</si>
  <si>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</si>
  <si>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</si>
  <si>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</si>
  <si>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</si>
  <si>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</si>
  <si>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</si>
  <si>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</si>
  <si>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</si>
  <si>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</si>
  <si>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</si>
  <si>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</si>
  <si>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</si>
  <si>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</si>
  <si>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</si>
  <si>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</si>
  <si>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</si>
  <si>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</si>
  <si>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</si>
  <si>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</si>
  <si>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</si>
  <si>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</si>
  <si>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</si>
  <si>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</si>
  <si>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</si>
  <si>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</si>
  <si>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</si>
  <si>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</si>
  <si>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</si>
  <si>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</si>
  <si>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</si>
  <si>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</si>
  <si>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</si>
  <si>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</si>
  <si>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</si>
  <si>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</si>
  <si>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</si>
  <si>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</si>
  <si>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</si>
  <si>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</si>
  <si>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</si>
  <si>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</si>
  <si>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</si>
  <si>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</si>
  <si>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</si>
  <si>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</si>
  <si>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</si>
  <si>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</si>
  <si>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</si>
  <si>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</si>
  <si>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</si>
  <si>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</si>
  <si>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</si>
  <si>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</si>
  <si>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</si>
  <si>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</si>
  <si>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</si>
  <si>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</si>
  <si>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</si>
  <si>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</si>
  <si>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</si>
  <si>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</si>
  <si>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</si>
  <si>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</si>
  <si>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</si>
  <si>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</si>
  <si>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</si>
  <si>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</si>
  <si>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</si>
  <si>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</si>
  <si>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</si>
  <si>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</si>
  <si>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</si>
  <si>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</si>
  <si>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</si>
  <si>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</si>
  <si>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</si>
  <si>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</si>
  <si>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</si>
  <si>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</si>
  <si>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</si>
  <si>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</si>
  <si>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</si>
  <si>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</si>
  <si>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</si>
  <si>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</si>
  <si>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</si>
  <si>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</si>
  <si>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</si>
  <si>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</si>
  <si>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</si>
  <si>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</si>
  <si>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</si>
  <si>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</si>
  <si>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</si>
  <si>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</si>
  <si>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</si>
  <si>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</si>
  <si>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</si>
  <si>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</si>
  <si>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</si>
  <si>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</si>
  <si>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</si>
  <si>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</si>
  <si>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</si>
  <si>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</si>
  <si>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</si>
  <si>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</si>
  <si>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</si>
  <si>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</si>
  <si>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</si>
  <si>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</si>
  <si>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</si>
  <si>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</si>
  <si>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</si>
  <si>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</si>
  <si>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</si>
  <si>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</si>
  <si>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</si>
  <si>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</si>
  <si>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</si>
  <si>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</si>
  <si>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</si>
  <si>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</si>
  <si>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</si>
  <si>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</si>
  <si>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</si>
  <si>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6.28</t>
  </si>
  <si>
    <t>▲ 1.84</t>
  </si>
  <si>
    <t>一般会計</t>
  </si>
  <si>
    <t>簡易水道事業特別会計</t>
  </si>
  <si>
    <t>国民健康保険事業特別会計</t>
  </si>
  <si>
    <t>介護保険事業特別会計</t>
  </si>
  <si>
    <t>いやしの里診療所事業特別会計</t>
  </si>
  <si>
    <t>後期高齢者医療事業特別会計</t>
  </si>
  <si>
    <t>訪問看護事業特別会計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</si>
  <si>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</si>
  <si>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</si>
  <si>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</si>
  <si>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</si>
  <si>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</si>
  <si>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</si>
  <si>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</si>
  <si>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</si>
  <si>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地域振興基金</t>
    <phoneticPr fontId="5"/>
  </si>
  <si>
    <t>社会福祉基金</t>
    <phoneticPr fontId="2"/>
  </si>
  <si>
    <t>まちづくり基金</t>
    <phoneticPr fontId="2"/>
  </si>
  <si>
    <t>林業振興基金</t>
    <phoneticPr fontId="2"/>
  </si>
  <si>
    <t>水と森の環境保全基金</t>
    <phoneticPr fontId="2"/>
  </si>
  <si>
    <t xml:space="preserve"> -</t>
    <phoneticPr fontId="2"/>
  </si>
  <si>
    <t>静岡県市町総合事務組合</t>
    <phoneticPr fontId="2"/>
  </si>
  <si>
    <t>-</t>
    <phoneticPr fontId="2"/>
  </si>
  <si>
    <t>駿遠学園管理組合</t>
    <phoneticPr fontId="2"/>
  </si>
  <si>
    <t>静岡県後期高齢者医療広域連合(普通会計)</t>
    <phoneticPr fontId="2"/>
  </si>
  <si>
    <t>静岡県後期高齢者医療広域連合(事業会計)</t>
    <phoneticPr fontId="2"/>
  </si>
  <si>
    <t>静岡地方税滞納整理機構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</si>
  <si>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</si>
  <si>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</si>
  <si>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れまで起債額を抑制してきたこと、また、将来負担額への充当可能財源が確保されていることもあり、将来負担比率は算定されていない。一方で、町域が広域であるため行政効率が悪く、多数の施設を所有しており、その多くの施設で老朽化が進んでいる。財政上の理由から大規模な改修等は困難であり、有形固定資産減価償却率は類似団体平均を上回る状況となっている。施設の必要性、運営方法の精査を行い、必要な施設において計画的に改修・更新を進めていく予定である。</t>
    <rPh sb="67" eb="69">
      <t>チョウイキ</t>
    </rPh>
    <rPh sb="70" eb="72">
      <t>コウイキ</t>
    </rPh>
    <rPh sb="85" eb="87">
      <t>タスウ</t>
    </rPh>
    <rPh sb="91" eb="93">
      <t>ショユウ</t>
    </rPh>
    <rPh sb="132" eb="134">
      <t>コンナン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</si>
  <si>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</si>
  <si>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</si>
  <si>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</si>
  <si>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</si>
  <si>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</si>
  <si>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</si>
  <si>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17年の町合併以降、起債額を抑制し、将来負担額への充当可能財源が確保されていることもあり、将来負担比率は算定されていない。また、実質公債費比率は、地方債の償還が順調に進んでおり、また、近年大規模な事業も実施していないことから年々低下し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</si>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</sst>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游ゴシック"/>
      <family val="3"/>
      <charset val="128"/>
      <scheme val="minor"/>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5BCFDBE-40AF-4C29-A363-CCD1172236E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95E2-4356-904F-F8903F4D8F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138843</c:v>
                </c:pt>
                <c:pt idx="1">
                  <c:v>103413</c:v>
                </c:pt>
                <c:pt idx="2">
                  <c:v>247007</c:v>
                </c:pt>
                <c:pt idx="3">
                  <c:v>117233</c:v>
                </c:pt>
                <c:pt idx="4">
                  <c:v>86943</c:v>
                </c:pt>
              </c:numCache>
            </c:numRef>
          </c:val>
          <c:smooth val="0"/>
          <c:extLst>
            <c:ext xmlns:c16="http://schemas.microsoft.com/office/drawing/2014/chart" uri="{C3380CC4-5D6E-409C-BE32-E72D297353CC}">
              <c16:uniqueId val="{00000001-95E2-4356-904F-F8903F4D8F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5.35</c:v>
                </c:pt>
                <c:pt idx="1">
                  <c:v>4.51</c:v>
                </c:pt>
                <c:pt idx="2">
                  <c:v>8.75</c:v>
                </c:pt>
                <c:pt idx="3">
                  <c:v>17.239999999999998</c:v>
                </c:pt>
                <c:pt idx="4">
                  <c:v>19.8</c:v>
                </c:pt>
              </c:numCache>
            </c:numRef>
          </c:val>
          <c:extLst>
            <c:ext xmlns:c16="http://schemas.microsoft.com/office/drawing/2014/chart" uri="{C3380CC4-5D6E-409C-BE32-E72D297353CC}">
              <c16:uniqueId val="{00000000-FADE-4514-A8F2-68B9619DCD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23.87</c:v>
                </c:pt>
                <c:pt idx="1">
                  <c:v>22.96</c:v>
                </c:pt>
                <c:pt idx="2">
                  <c:v>22.3</c:v>
                </c:pt>
                <c:pt idx="3">
                  <c:v>22.6</c:v>
                </c:pt>
                <c:pt idx="4">
                  <c:v>23.65</c:v>
                </c:pt>
              </c:numCache>
            </c:numRef>
          </c:val>
          <c:extLst>
            <c:ext xmlns:c16="http://schemas.microsoft.com/office/drawing/2014/chart" uri="{C3380CC4-5D6E-409C-BE32-E72D297353CC}">
              <c16:uniqueId val="{00000001-FADE-4514-A8F2-68B9619DCD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-6.28</c:v>
                </c:pt>
                <c:pt idx="1">
                  <c:v>-1.84</c:v>
                </c:pt>
                <c:pt idx="2">
                  <c:v>4.45</c:v>
                </c:pt>
                <c:pt idx="3">
                  <c:v>10.5</c:v>
                </c:pt>
                <c:pt idx="4">
                  <c:v>1.82</c:v>
                </c:pt>
              </c:numCache>
            </c:numRef>
          </c:val>
          <c:smooth val="0"/>
          <c:extLst>
            <c:ext xmlns:c16="http://schemas.microsoft.com/office/drawing/2014/chart" uri="{C3380CC4-5D6E-409C-BE32-E72D297353CC}">
              <c16:uniqueId val="{00000002-FADE-4514-A8F2-68B9619DCD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17-4EA7-949F-32913CE3CB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17-4EA7-949F-32913CE3CB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17-4EA7-949F-32913CE3CBDF}"/>
            </c:ext>
          </c:extLst>
        </c:ser>
        <c:ser>
          <c:idx val="3"/>
          <c:order val="3"/>
          <c:tx>
            <c:strRef>
              <c:f>データシート!$A$30</c:f>
              <c:strCache>
                <c:ptCount val="1"/>
                <c:pt idx="0">
                  <c:v>訪問看護事業特別会計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D17-4EA7-949F-32913CE3CBD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5D17-4EA7-949F-32913CE3CBDF}"/>
            </c:ext>
          </c:extLst>
        </c:ser>
        <c:ser>
          <c:idx val="5"/>
          <c:order val="5"/>
          <c:tx>
            <c:strRef>
              <c:f>データシート!$A$32</c:f>
              <c:strCache>
                <c:ptCount val="1"/>
                <c:pt idx="0">
                  <c:v>いやしの里診療所事業特別会計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5-5D17-4EA7-949F-32913CE3CBD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0.68</c:v>
                </c:pt>
                <c:pt idx="2">
                  <c:v>#N/A</c:v>
                </c:pt>
                <c:pt idx="3">
                  <c:v>0.35</c:v>
                </c:pt>
                <c:pt idx="4">
                  <c:v>#N/A</c:v>
                </c:pt>
                <c:pt idx="5">
                  <c:v>0.25</c:v>
                </c:pt>
                <c:pt idx="6">
                  <c:v>#N/A</c:v>
                </c:pt>
                <c:pt idx="7">
                  <c:v>1.27</c:v>
                </c:pt>
                <c:pt idx="8">
                  <c:v>#N/A</c:v>
                </c:pt>
                <c:pt idx="9">
                  <c:v>0.32</c:v>
                </c:pt>
              </c:numCache>
            </c:numRef>
          </c:val>
          <c:extLst>
            <c:ext xmlns:c16="http://schemas.microsoft.com/office/drawing/2014/chart" uri="{C3380CC4-5D6E-409C-BE32-E72D297353CC}">
              <c16:uniqueId val="{00000006-5D17-4EA7-949F-32913CE3CBD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0.74</c:v>
                </c:pt>
                <c:pt idx="2">
                  <c:v>#N/A</c:v>
                </c:pt>
                <c:pt idx="3">
                  <c:v>0.56000000000000005</c:v>
                </c:pt>
                <c:pt idx="4">
                  <c:v>#N/A</c:v>
                </c:pt>
                <c:pt idx="5">
                  <c:v>0.28000000000000003</c:v>
                </c:pt>
                <c:pt idx="6">
                  <c:v>#N/A</c:v>
                </c:pt>
                <c:pt idx="7">
                  <c:v>0.49</c:v>
                </c:pt>
                <c:pt idx="8">
                  <c:v>#N/A</c:v>
                </c:pt>
                <c:pt idx="9">
                  <c:v>0.43</c:v>
                </c:pt>
              </c:numCache>
            </c:numRef>
          </c:val>
          <c:extLst>
            <c:ext xmlns:c16="http://schemas.microsoft.com/office/drawing/2014/chart" uri="{C3380CC4-5D6E-409C-BE32-E72D297353CC}">
              <c16:uniqueId val="{00000007-5D17-4EA7-949F-32913CE3CBDF}"/>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0.12</c:v>
                </c:pt>
                <c:pt idx="2">
                  <c:v>#N/A</c:v>
                </c:pt>
                <c:pt idx="3">
                  <c:v>0.24</c:v>
                </c:pt>
                <c:pt idx="4">
                  <c:v>#N/A</c:v>
                </c:pt>
                <c:pt idx="5">
                  <c:v>0.27</c:v>
                </c:pt>
                <c:pt idx="6">
                  <c:v>#N/A</c:v>
                </c:pt>
                <c:pt idx="7">
                  <c:v>0.45</c:v>
                </c:pt>
                <c:pt idx="8">
                  <c:v>#N/A</c:v>
                </c:pt>
                <c:pt idx="9">
                  <c:v>0.51</c:v>
                </c:pt>
              </c:numCache>
            </c:numRef>
          </c:val>
          <c:extLst>
            <c:ext xmlns:c16="http://schemas.microsoft.com/office/drawing/2014/chart" uri="{C3380CC4-5D6E-409C-BE32-E72D297353CC}">
              <c16:uniqueId val="{00000008-5D17-4EA7-949F-32913CE3CB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5.34</c:v>
                </c:pt>
                <c:pt idx="2">
                  <c:v>#N/A</c:v>
                </c:pt>
                <c:pt idx="3">
                  <c:v>4.5</c:v>
                </c:pt>
                <c:pt idx="4">
                  <c:v>#N/A</c:v>
                </c:pt>
                <c:pt idx="5">
                  <c:v>8.74</c:v>
                </c:pt>
                <c:pt idx="6">
                  <c:v>#N/A</c:v>
                </c:pt>
                <c:pt idx="7">
                  <c:v>17.23</c:v>
                </c:pt>
                <c:pt idx="8">
                  <c:v>#N/A</c:v>
                </c:pt>
                <c:pt idx="9">
                  <c:v>19.77</c:v>
                </c:pt>
              </c:numCache>
            </c:numRef>
          </c:val>
          <c:extLst>
            <c:ext xmlns:c16="http://schemas.microsoft.com/office/drawing/2014/chart" uri="{C3380CC4-5D6E-409C-BE32-E72D297353CC}">
              <c16:uniqueId val="{00000009-5D17-4EA7-949F-32913CE3CB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619</c:v>
                </c:pt>
                <c:pt idx="5">
                  <c:v>636</c:v>
                </c:pt>
                <c:pt idx="8">
                  <c:v>592</c:v>
                </c:pt>
                <c:pt idx="11">
                  <c:v>585</c:v>
                </c:pt>
                <c:pt idx="14">
                  <c:v>534</c:v>
                </c:pt>
              </c:numCache>
            </c:numRef>
          </c:val>
          <c:extLst>
            <c:ext xmlns:c16="http://schemas.microsoft.com/office/drawing/2014/chart" uri="{C3380CC4-5D6E-409C-BE32-E72D297353CC}">
              <c16:uniqueId val="{00000000-934B-4E7E-BC39-B062E8D5DB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4B-4E7E-BC39-B062E8D5DB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34B-4E7E-BC39-B062E8D5DB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4B-4E7E-BC39-B062E8D5DB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41</c:v>
                </c:pt>
                <c:pt idx="3">
                  <c:v>39</c:v>
                </c:pt>
                <c:pt idx="6">
                  <c:v>35</c:v>
                </c:pt>
                <c:pt idx="9">
                  <c:v>34</c:v>
                </c:pt>
                <c:pt idx="12">
                  <c:v>36</c:v>
                </c:pt>
              </c:numCache>
            </c:numRef>
          </c:val>
          <c:extLst>
            <c:ext xmlns:c16="http://schemas.microsoft.com/office/drawing/2014/chart" uri="{C3380CC4-5D6E-409C-BE32-E72D297353CC}">
              <c16:uniqueId val="{00000004-934B-4E7E-BC39-B062E8D5DB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4B-4E7E-BC39-B062E8D5DB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4B-4E7E-BC39-B062E8D5DB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693</c:v>
                </c:pt>
                <c:pt idx="3">
                  <c:v>638</c:v>
                </c:pt>
                <c:pt idx="6">
                  <c:v>591</c:v>
                </c:pt>
                <c:pt idx="9">
                  <c:v>549</c:v>
                </c:pt>
                <c:pt idx="12">
                  <c:v>550</c:v>
                </c:pt>
              </c:numCache>
            </c:numRef>
          </c:val>
          <c:extLst>
            <c:ext xmlns:c16="http://schemas.microsoft.com/office/drawing/2014/chart" uri="{C3380CC4-5D6E-409C-BE32-E72D297353CC}">
              <c16:uniqueId val="{00000007-934B-4E7E-BC39-B062E8D5DB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115</c:v>
                </c:pt>
                <c:pt idx="2">
                  <c:v>#N/A</c:v>
                </c:pt>
                <c:pt idx="3">
                  <c:v>#N/A</c:v>
                </c:pt>
                <c:pt idx="4">
                  <c:v>41</c:v>
                </c:pt>
                <c:pt idx="5">
                  <c:v>#N/A</c:v>
                </c:pt>
                <c:pt idx="6">
                  <c:v>#N/A</c:v>
                </c:pt>
                <c:pt idx="7">
                  <c:v>34</c:v>
                </c:pt>
                <c:pt idx="8">
                  <c:v>#N/A</c:v>
                </c:pt>
                <c:pt idx="9">
                  <c:v>#N/A</c:v>
                </c:pt>
                <c:pt idx="10">
                  <c:v>-2</c:v>
                </c:pt>
                <c:pt idx="11">
                  <c:v>#N/A</c:v>
                </c:pt>
                <c:pt idx="12">
                  <c:v>#N/A</c:v>
                </c:pt>
                <c:pt idx="13">
                  <c:v>52</c:v>
                </c:pt>
                <c:pt idx="14">
                  <c:v>#N/A</c:v>
                </c:pt>
              </c:numCache>
            </c:numRef>
          </c:val>
          <c:smooth val="0"/>
          <c:extLst>
            <c:ext xmlns:c16="http://schemas.microsoft.com/office/drawing/2014/chart" uri="{C3380CC4-5D6E-409C-BE32-E72D297353CC}">
              <c16:uniqueId val="{00000008-934B-4E7E-BC39-B062E8D5DB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5579</c:v>
                </c:pt>
                <c:pt idx="5">
                  <c:v>5411</c:v>
                </c:pt>
                <c:pt idx="8">
                  <c:v>5089</c:v>
                </c:pt>
                <c:pt idx="11">
                  <c:v>4835</c:v>
                </c:pt>
                <c:pt idx="14">
                  <c:v>4567</c:v>
                </c:pt>
              </c:numCache>
            </c:numRef>
          </c:val>
          <c:extLst>
            <c:ext xmlns:c16="http://schemas.microsoft.com/office/drawing/2014/chart" uri="{C3380CC4-5D6E-409C-BE32-E72D297353CC}">
              <c16:uniqueId val="{00000000-9353-4E25-965F-024B866679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41</c:v>
                </c:pt>
                <c:pt idx="5">
                  <c:v>44</c:v>
                </c:pt>
                <c:pt idx="8">
                  <c:v>51</c:v>
                </c:pt>
                <c:pt idx="11">
                  <c:v>62</c:v>
                </c:pt>
                <c:pt idx="14">
                  <c:v>55</c:v>
                </c:pt>
              </c:numCache>
            </c:numRef>
          </c:val>
          <c:extLst>
            <c:ext xmlns:c16="http://schemas.microsoft.com/office/drawing/2014/chart" uri="{C3380CC4-5D6E-409C-BE32-E72D297353CC}">
              <c16:uniqueId val="{00000001-9353-4E25-965F-024B866679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2168</c:v>
                </c:pt>
                <c:pt idx="5">
                  <c:v>2160</c:v>
                </c:pt>
                <c:pt idx="8">
                  <c:v>2154</c:v>
                </c:pt>
                <c:pt idx="11">
                  <c:v>2274</c:v>
                </c:pt>
                <c:pt idx="14">
                  <c:v>2295</c:v>
                </c:pt>
              </c:numCache>
            </c:numRef>
          </c:val>
          <c:extLst>
            <c:ext xmlns:c16="http://schemas.microsoft.com/office/drawing/2014/chart" uri="{C3380CC4-5D6E-409C-BE32-E72D297353CC}">
              <c16:uniqueId val="{00000002-9353-4E25-965F-024B866679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53-4E25-965F-024B866679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53-4E25-965F-024B866679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53-4E25-965F-024B866679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1307</c:v>
                </c:pt>
                <c:pt idx="3">
                  <c:v>1309</c:v>
                </c:pt>
                <c:pt idx="6">
                  <c:v>1283</c:v>
                </c:pt>
                <c:pt idx="9">
                  <c:v>1283</c:v>
                </c:pt>
                <c:pt idx="12">
                  <c:v>1287</c:v>
                </c:pt>
              </c:numCache>
            </c:numRef>
          </c:val>
          <c:extLst>
            <c:ext xmlns:c16="http://schemas.microsoft.com/office/drawing/2014/chart" uri="{C3380CC4-5D6E-409C-BE32-E72D297353CC}">
              <c16:uniqueId val="{00000006-9353-4E25-965F-024B866679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53-4E25-965F-024B866679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329</c:v>
                </c:pt>
                <c:pt idx="3">
                  <c:v>381</c:v>
                </c:pt>
                <c:pt idx="6">
                  <c:v>389</c:v>
                </c:pt>
                <c:pt idx="9">
                  <c:v>412</c:v>
                </c:pt>
                <c:pt idx="12">
                  <c:v>384</c:v>
                </c:pt>
              </c:numCache>
            </c:numRef>
          </c:val>
          <c:extLst>
            <c:ext xmlns:c16="http://schemas.microsoft.com/office/drawing/2014/chart" uri="{C3380CC4-5D6E-409C-BE32-E72D297353CC}">
              <c16:uniqueId val="{00000008-9353-4E25-965F-024B866679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353-4E25-965F-024B866679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5551</c:v>
                </c:pt>
                <c:pt idx="3">
                  <c:v>5321</c:v>
                </c:pt>
                <c:pt idx="6">
                  <c:v>5072</c:v>
                </c:pt>
                <c:pt idx="9">
                  <c:v>4847</c:v>
                </c:pt>
                <c:pt idx="12">
                  <c:v>4601</c:v>
                </c:pt>
              </c:numCache>
            </c:numRef>
          </c:val>
          <c:extLst>
            <c:ext xmlns:c16="http://schemas.microsoft.com/office/drawing/2014/chart" uri="{C3380CC4-5D6E-409C-BE32-E72D297353CC}">
              <c16:uniqueId val="{0000000A-9353-4E25-965F-024B866679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353-4E25-965F-024B866679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879</c:v>
                </c:pt>
                <c:pt idx="1">
                  <c:v>943</c:v>
                </c:pt>
                <c:pt idx="2">
                  <c:v>945</c:v>
                </c:pt>
              </c:numCache>
            </c:numRef>
          </c:val>
          <c:extLst>
            <c:ext xmlns:c16="http://schemas.microsoft.com/office/drawing/2014/chart" uri="{C3380CC4-5D6E-409C-BE32-E72D297353CC}">
              <c16:uniqueId val="{00000000-F9C2-422E-8B8F-1721B47186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c:v>
                </c:pt>
                <c:pt idx="1">
                  <c:v>125</c:v>
                </c:pt>
                <c:pt idx="2">
                  <c:v>125</c:v>
                </c:pt>
              </c:numCache>
            </c:numRef>
          </c:val>
          <c:extLst>
            <c:ext xmlns:c16="http://schemas.microsoft.com/office/drawing/2014/chart" uri="{C3380CC4-5D6E-409C-BE32-E72D297353CC}">
              <c16:uniqueId val="{00000001-F9C2-422E-8B8F-1721B47186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2004</c:v>
                </c:pt>
                <c:pt idx="1">
                  <c:v>2045</c:v>
                </c:pt>
                <c:pt idx="2">
                  <c:v>2052</c:v>
                </c:pt>
              </c:numCache>
            </c:numRef>
          </c:val>
          <c:extLst>
            <c:ext xmlns:c16="http://schemas.microsoft.com/office/drawing/2014/chart" uri="{C3380CC4-5D6E-409C-BE32-E72D297353CC}">
              <c16:uniqueId val="{00000002-F9C2-422E-8B8F-1721B47186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 (2)'!$AN$51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{B00B5291-C980-40C4-AE01-9DA8B76AC5C1}</c15:txfldGUID>
                      <c15:f>'公会計指標分析・財政指標組合せ分析表 (2)'!$BP$50</c15:f>
                      <c15:dlblFieldTableCache>
                        <c:ptCount val="1"/>
                        <c:pt idx="0">
                          <c:v>H30</c:v>
                        </c:pt>
                      </c15:dlblFieldTableCache>
                    </c15:dlblFTEntry>
                  </c15:dlblFieldTable>
                  <c15:showDataLabelsRange val="0"/>
                </c:ext>
                <c:ext xmlns:c16="http://schemas.microsoft.com/office/drawing/2014/chart" uri="{C3380CC4-5D6E-409C-BE32-E72D297353CC}">
                  <c16:uniqueId val="{00000000-C747-4124-A076-7124F50E7D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{A9295F6C-0A9D-4E75-8256-EA310CA4B1E6}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47-4124-A076-7124F50E7D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{C2769EFF-5CAB-465B-917B-08C5E5F9B9A8}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47-4124-A076-7124F50E7D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{97B06359-669A-4BB1-86AD-4C78A17B0384}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47-4124-A076-7124F50E7D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{658FFA45-4576-4098-870E-6D037C170AA8}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47-4124-A076-7124F50E7D85}"/>
                </c:ext>
              </c:extLst>
            </c:dLbl>
            <c:dLbl>
              <c:idx val="8"/>
              <c:tx>
                <c:strRef>
                  <c:f>'公会計指標分析・財政指標組合せ分析表 (2)'!$BX$50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{25D24B12-4209-4D15-8319-3D4BD3D1D869}</c15:txfldGUID>
                      <c15:f>'公会計指標分析・財政指標組合せ分析表 (2)'!$BX$50</c15:f>
                      <c15:dlblFieldTableCache>
                        <c:ptCount val="1"/>
                        <c:pt idx="0">
                          <c:v>R01</c:v>
                        </c:pt>
                      </c15:dlblFieldTableCache>
                    </c15:dlblFTEntry>
                  </c15:dlblFieldTable>
                  <c15:showDataLabelsRange val="0"/>
                </c:ext>
                <c:ext xmlns:c16="http://schemas.microsoft.com/office/drawing/2014/chart" uri="{C3380CC4-5D6E-409C-BE32-E72D297353CC}">
                  <c16:uniqueId val="{00000005-C747-4124-A076-7124F50E7D85}"/>
                </c:ext>
              </c:extLst>
            </c:dLbl>
            <c:dLbl>
              <c:idx val="16"/>
              <c:tx>
                <c:strRef>
                  <c:f>'公会計指標分析・財政指標組合せ分析表 (2)'!$CF$50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{9580C687-A303-4809-B6B9-9A092ECA0092}</c15:txfldGUID>
                      <c15:f>'公会計指標分析・財政指標組合せ分析表 (2)'!$CF$50</c15:f>
                      <c15:dlblFieldTableCache>
                        <c:ptCount val="1"/>
                        <c:pt idx="0">
                          <c:v>R02</c:v>
                        </c:pt>
                      </c15:dlblFieldTableCache>
                    </c15:dlblFTEntry>
                  </c15:dlblFieldTable>
                  <c15:showDataLabelsRange val="0"/>
                </c:ext>
                <c:ext xmlns:c16="http://schemas.microsoft.com/office/drawing/2014/chart" uri="{C3380CC4-5D6E-409C-BE32-E72D297353CC}">
                  <c16:uniqueId val="{00000006-C747-4124-A076-7124F50E7D85}"/>
                </c:ext>
              </c:extLst>
            </c:dLbl>
            <c:dLbl>
              <c:idx val="24"/>
              <c:tx>
                <c:strRef>
                  <c:f>'公会計指標分析・財政指標組合せ分析表 (2)'!$CN$50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{F7E0CF52-B10B-4A13-80BB-89178927D24B}</c15:txfldGUID>
                      <c15:f>'公会計指標分析・財政指標組合せ分析表 (2)'!$CN$50</c15:f>
                      <c15:dlblFieldTableCache>
                        <c:ptCount val="1"/>
                        <c:pt idx="0">
                          <c:v>R03</c:v>
                        </c:pt>
                      </c15:dlblFieldTableCache>
                    </c15:dlblFTEntry>
                  </c15:dlblFieldTable>
                  <c15:showDataLabelsRange val="0"/>
                </c:ext>
                <c:ext xmlns:c16="http://schemas.microsoft.com/office/drawing/2014/chart" uri="{C3380CC4-5D6E-409C-BE32-E72D297353CC}">
                  <c16:uniqueId val="{00000007-C747-4124-A076-7124F50E7D85}"/>
                </c:ext>
              </c:extLst>
            </c:dLbl>
            <c:dLbl>
              <c:idx val="32"/>
              <c:tx>
                <c:strRef>
                  <c:f>'公会計指標分析・財政指標組合せ分析表 (2)'!$CV$50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{6EEF7EC1-47DE-4F21-B084-CB295A77A7FC}</c15:txfldGUID>
                      <c15:f>'公会計指標分析・財政指標組合せ分析表 (2)'!$CV$50</c15:f>
                      <c15:dlblFieldTableCache>
                        <c:ptCount val="1"/>
                        <c:pt idx="0">
                          <c:v>R04</c:v>
                        </c:pt>
                      </c15:dlblFieldTableCache>
                    </c15:dlblFTEntry>
                  </c15:dlblFieldTable>
                  <c15:showDataLabelsRange val="0"/>
                </c:ext>
                <c:ext xmlns:c16="http://schemas.microsoft.com/office/drawing/2014/chart" uri="{C3380CC4-5D6E-409C-BE32-E72D297353CC}">
                  <c16:uniqueId val="{00000008-C747-4124-A076-7124F50E7D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(2)'!$BP$53:$DC$53</c:f>
              <c:numCache>
                <c:formatCode>#,##0.0;"▲ "#,##0.0</c:formatCode>
                <c:ptCount val="40"/>
                <c:pt idx="0">
                  <c:v>60.4</c:v>
                </c:pt>
                <c:pt idx="8">
                  <c:v>62.6</c:v>
                </c:pt>
                <c:pt idx="16">
                  <c:v>64.7</c:v>
                </c:pt>
                <c:pt idx="24">
                  <c:v>67.7</c:v>
                </c:pt>
                <c:pt idx="32">
                  <c:v>69.7</c:v>
                </c:pt>
              </c:numCache>
            </c:numRef>
          </c:xVal>
          <c:yVal>
            <c:numRef>
              <c:f>'公会計指標分析・財政指標組合せ分析表 (2)'!$BP$51:$DC$51</c:f>
              <c:numCache>
                <c:formatCode>#,##0.0;"▲ "#,##0.0</c:formatCode>
                <c:ptCount val="40"/>
              </c:numCache>
            </c:numRef>
          </c:yVal>
          <c:smooth val="0"/>
          <c:extLst>
            <c:ext xmlns:c16="http://schemas.microsoft.com/office/drawing/2014/chart" uri="{C3380CC4-5D6E-409C-BE32-E72D297353CC}">
              <c16:uniqueId val="{00000009-C747-4124-A076-7124F50E7D85}"/>
            </c:ext>
          </c:extLst>
        </c:ser>
        <c:ser>
          <c:idx val="1"/>
          <c:order val="1"/>
          <c:tx>
            <c:strRef>
              <c:f>'公会計指標分析・財政指標組合せ分析表 (2)'!$AN$55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{DBB2F783-D6C7-4FC5-A38B-2BC6ADF38986}</c15:txfldGUID>
                      <c15:f>'公会計指標分析・財政指標組合せ分析表 (2)'!$BP$50</c15:f>
                      <c15:dlblFieldTableCache>
                        <c:ptCount val="1"/>
                        <c:pt idx="0">
                          <c:v>H30</c:v>
                        </c:pt>
                      </c15:dlblFieldTableCache>
                    </c15:dlblFTEntry>
                  </c15:dlblFieldTable>
                  <c15:showDataLabelsRange val="0"/>
                </c:ext>
                <c:ext xmlns:c16="http://schemas.microsoft.com/office/drawing/2014/chart" uri="{C3380CC4-5D6E-409C-BE32-E72D297353CC}">
                  <c16:uniqueId val="{0000000A-C747-4124-A076-7124F50E7D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{67958A53-ACCA-41D6-A842-F3E023458EC5}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47-4124-A076-7124F50E7D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{70D8E601-7A68-4D04-9BE0-45C080FD1833}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47-4124-A076-7124F50E7D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{6016D200-1778-4F09-BD60-27706E035FE0}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47-4124-A076-7124F50E7D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{D0A80282-111A-4227-AEDB-292A5EBCF66A}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47-4124-A076-7124F50E7D85}"/>
                </c:ext>
              </c:extLst>
            </c:dLbl>
            <c:dLbl>
              <c:idx val="8"/>
              <c:tx>
                <c:strRef>
                  <c:f>'公会計指標分析・財政指標組合せ分析表 (2)'!$BX$50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{07B25E4C-CB95-4AE5-B9CB-2C63B9216F6B}</c15:txfldGUID>
                      <c15:f>'公会計指標分析・財政指標組合せ分析表 (2)'!$BX$50</c15:f>
                      <c15:dlblFieldTableCache>
                        <c:ptCount val="1"/>
                        <c:pt idx="0">
                          <c:v>R01</c:v>
                        </c:pt>
                      </c15:dlblFieldTableCache>
                    </c15:dlblFTEntry>
                  </c15:dlblFieldTable>
                  <c15:showDataLabelsRange val="0"/>
                </c:ext>
                <c:ext xmlns:c16="http://schemas.microsoft.com/office/drawing/2014/chart" uri="{C3380CC4-5D6E-409C-BE32-E72D297353CC}">
                  <c16:uniqueId val="{0000000F-C747-4124-A076-7124F50E7D85}"/>
                </c:ext>
              </c:extLst>
            </c:dLbl>
            <c:dLbl>
              <c:idx val="16"/>
              <c:tx>
                <c:strRef>
                  <c:f>'公会計指標分析・財政指標組合せ分析表 (2)'!$CF$50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{8BCD9763-DFE8-4802-BAC4-E145F41D90F9}</c15:txfldGUID>
                      <c15:f>'公会計指標分析・財政指標組合せ分析表 (2)'!$CF$50</c15:f>
                      <c15:dlblFieldTableCache>
                        <c:ptCount val="1"/>
                        <c:pt idx="0">
                          <c:v>R02</c:v>
                        </c:pt>
                      </c15:dlblFieldTableCache>
                    </c15:dlblFTEntry>
                  </c15:dlblFieldTable>
                  <c15:showDataLabelsRange val="0"/>
                </c:ext>
                <c:ext xmlns:c16="http://schemas.microsoft.com/office/drawing/2014/chart" uri="{C3380CC4-5D6E-409C-BE32-E72D297353CC}">
                  <c16:uniqueId val="{00000010-C747-4124-A076-7124F50E7D85}"/>
                </c:ext>
              </c:extLst>
            </c:dLbl>
            <c:dLbl>
              <c:idx val="24"/>
              <c:tx>
                <c:strRef>
                  <c:f>'公会計指標分析・財政指標組合せ分析表 (2)'!$CN$50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{3B8914CB-8D04-4659-B56B-4769B467E624}</c15:txfldGUID>
                      <c15:f>'公会計指標分析・財政指標組合せ分析表 (2)'!$CN$50</c15:f>
                      <c15:dlblFieldTableCache>
                        <c:ptCount val="1"/>
                        <c:pt idx="0">
                          <c:v>R03</c:v>
                        </c:pt>
                      </c15:dlblFieldTableCache>
                    </c15:dlblFTEntry>
                  </c15:dlblFieldTable>
                  <c15:showDataLabelsRange val="0"/>
                </c:ext>
                <c:ext xmlns:c16="http://schemas.microsoft.com/office/drawing/2014/chart" uri="{C3380CC4-5D6E-409C-BE32-E72D297353CC}">
                  <c16:uniqueId val="{00000011-C747-4124-A076-7124F50E7D85}"/>
                </c:ext>
              </c:extLst>
            </c:dLbl>
            <c:dLbl>
              <c:idx val="32"/>
              <c:tx>
                <c:strRef>
                  <c:f>'公会計指標分析・財政指標組合せ分析表 (2)'!$CV$50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{C3C19728-9598-4127-A4F2-2C547C05D919}</c15:txfldGUID>
                      <c15:f>'公会計指標分析・財政指標組合せ分析表 (2)'!$CV$50</c15:f>
                      <c15:dlblFieldTableCache>
                        <c:ptCount val="1"/>
                        <c:pt idx="0">
                          <c:v>R04</c:v>
                        </c:pt>
                      </c15:dlblFieldTableCache>
                    </c15:dlblFTEntry>
                  </c15:dlblFieldTable>
                  <c15:showDataLabelsRange val="0"/>
                </c:ext>
                <c:ext xmlns:c16="http://schemas.microsoft.com/office/drawing/2014/chart" uri="{C3380CC4-5D6E-409C-BE32-E72D297353CC}">
                  <c16:uniqueId val="{00000012-C747-4124-A076-7124F50E7D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(2)'!$BP$57:$DC$57</c:f>
              <c:numCache>
                <c:formatCode>#,##0.0;"▲ "#,##0.0</c:formatCode>
                <c:ptCount val="40"/>
                <c:pt idx="0">
                  <c:v>61.2</c:v>
                </c:pt>
                <c:pt idx="8">
                  <c:v>62.8</c:v>
                </c:pt>
                <c:pt idx="16">
                  <c:v>64</c:v>
                </c:pt>
                <c:pt idx="24">
                  <c:v>66.2</c:v>
                </c:pt>
                <c:pt idx="32">
                  <c:v>67.099999999999994</c:v>
                </c:pt>
              </c:numCache>
            </c:numRef>
          </c:xVal>
          <c:yVal>
            <c:numRef>
              <c:f>'公会計指標分析・財政指標組合せ分析表 (2)'!$BP$55:$DC$55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747-4124-A076-7124F50E7D85}"/>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 (2)'!$AN$73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{996F790A-771B-498C-B081-66E9D3747F03}</c15:txfldGUID>
                      <c15:f>'公会計指標分析・財政指標組合せ分析表 (2)'!$BP$72</c15:f>
                      <c15:dlblFieldTableCache>
                        <c:ptCount val="1"/>
                        <c:pt idx="0">
                          <c:v>H30</c:v>
                        </c:pt>
                      </c15:dlblFieldTableCache>
                    </c15:dlblFTEntry>
                  </c15:dlblFieldTable>
                  <c15:showDataLabelsRange val="0"/>
                </c:ext>
                <c:ext xmlns:c16="http://schemas.microsoft.com/office/drawing/2014/chart" uri="{C3380CC4-5D6E-409C-BE32-E72D297353CC}">
                  <c16:uniqueId val="{00000000-B41C-402C-B009-F6890C3222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{2E145287-0D40-4B68-86D6-3EE00CB95E8C}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1C-402C-B009-F6890C3222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{04E21732-5D5B-4CC3-9B8D-9E09A145A1F3}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1C-402C-B009-F6890C3222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{17775041-BFA1-42A9-944E-E485EA913857}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1C-402C-B009-F6890C3222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{171496D3-41D2-4DE6-A3F4-8C8B90D255B8}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1C-402C-B009-F6890C3222CF}"/>
                </c:ext>
              </c:extLst>
            </c:dLbl>
            <c:dLbl>
              <c:idx val="8"/>
              <c:tx>
                <c:strRef>
                  <c:f>'公会計指標分析・財政指標組合せ分析表 (2)'!$BX$72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{10CE2272-83CF-49E4-9CD1-D1A5DDA3BE92}</c15:txfldGUID>
                      <c15:f>'公会計指標分析・財政指標組合せ分析表 (2)'!$BX$72</c15:f>
                      <c15:dlblFieldTableCache>
                        <c:ptCount val="1"/>
                        <c:pt idx="0">
                          <c:v>R01</c:v>
                        </c:pt>
                      </c15:dlblFieldTableCache>
                    </c15:dlblFTEntry>
                  </c15:dlblFieldTable>
                  <c15:showDataLabelsRange val="0"/>
                </c:ext>
                <c:ext xmlns:c16="http://schemas.microsoft.com/office/drawing/2014/chart" uri="{C3380CC4-5D6E-409C-BE32-E72D297353CC}">
                  <c16:uniqueId val="{00000005-B41C-402C-B009-F6890C3222CF}"/>
                </c:ext>
              </c:extLst>
            </c:dLbl>
            <c:dLbl>
              <c:idx val="16"/>
              <c:tx>
                <c:strRef>
                  <c:f>'公会計指標分析・財政指標組合せ分析表 (2)'!$CF$72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{E4790229-1B9C-4D48-A7A7-A40C6F95B8CD}</c15:txfldGUID>
                      <c15:f>'公会計指標分析・財政指標組合せ分析表 (2)'!$CF$72</c15:f>
                      <c15:dlblFieldTableCache>
                        <c:ptCount val="1"/>
                        <c:pt idx="0">
                          <c:v>R02</c:v>
                        </c:pt>
                      </c15:dlblFieldTableCache>
                    </c15:dlblFTEntry>
                  </c15:dlblFieldTable>
                  <c15:showDataLabelsRange val="0"/>
                </c:ext>
                <c:ext xmlns:c16="http://schemas.microsoft.com/office/drawing/2014/chart" uri="{C3380CC4-5D6E-409C-BE32-E72D297353CC}">
                  <c16:uniqueId val="{00000006-B41C-402C-B009-F6890C3222CF}"/>
                </c:ext>
              </c:extLst>
            </c:dLbl>
            <c:dLbl>
              <c:idx val="24"/>
              <c:tx>
                <c:strRef>
                  <c:f>'公会計指標分析・財政指標組合せ分析表 (2)'!$CN$72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{4B96B6FF-080B-4021-9CE4-D1AF68DA151B}</c15:txfldGUID>
                      <c15:f>'公会計指標分析・財政指標組合せ分析表 (2)'!$CN$72</c15:f>
                      <c15:dlblFieldTableCache>
                        <c:ptCount val="1"/>
                        <c:pt idx="0">
                          <c:v>R03</c:v>
                        </c:pt>
                      </c15:dlblFieldTableCache>
                    </c15:dlblFTEntry>
                  </c15:dlblFieldTable>
                  <c15:showDataLabelsRange val="0"/>
                </c:ext>
                <c:ext xmlns:c16="http://schemas.microsoft.com/office/drawing/2014/chart" uri="{C3380CC4-5D6E-409C-BE32-E72D297353CC}">
                  <c16:uniqueId val="{00000007-B41C-402C-B009-F6890C3222CF}"/>
                </c:ext>
              </c:extLst>
            </c:dLbl>
            <c:dLbl>
              <c:idx val="32"/>
              <c:tx>
                <c:strRef>
                  <c:f>'公会計指標分析・財政指標組合せ分析表 (2)'!$CV$72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{BF5AEE59-369A-4F68-8D6D-BCF7591CB5DE}</c15:txfldGUID>
                      <c15:f>'公会計指標分析・財政指標組合せ分析表 (2)'!$CV$72</c15:f>
                      <c15:dlblFieldTableCache>
                        <c:ptCount val="1"/>
                        <c:pt idx="0">
                          <c:v>R04</c:v>
                        </c:pt>
                      </c15:dlblFieldTableCache>
                    </c15:dlblFTEntry>
                  </c15:dlblFieldTable>
                  <c15:showDataLabelsRange val="0"/>
                </c:ext>
                <c:ext xmlns:c16="http://schemas.microsoft.com/office/drawing/2014/chart" uri="{C3380CC4-5D6E-409C-BE32-E72D297353CC}">
                  <c16:uniqueId val="{00000008-B41C-402C-B009-F6890C3222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(2)'!$BP$75:$DC$75</c:f>
              <c:numCache>
                <c:formatCode>#,##0.0;"▲ "#,##0.0</c:formatCode>
                <c:ptCount val="40"/>
                <c:pt idx="0">
                  <c:v>4.3</c:v>
                </c:pt>
                <c:pt idx="8">
                  <c:v>3.2</c:v>
                </c:pt>
                <c:pt idx="16">
                  <c:v>1.9</c:v>
                </c:pt>
                <c:pt idx="24">
                  <c:v>0.7</c:v>
                </c:pt>
                <c:pt idx="32">
                  <c:v>0.7</c:v>
                </c:pt>
              </c:numCache>
            </c:numRef>
          </c:xVal>
          <c:yVal>
            <c:numRef>
              <c:f>'公会計指標分析・財政指標組合せ分析表 (2)'!$BP$73:$DC$73</c:f>
              <c:numCache>
                <c:formatCode>#,##0.0;"▲ "#,##0.0</c:formatCode>
                <c:ptCount val="40"/>
              </c:numCache>
            </c:numRef>
          </c:yVal>
          <c:smooth val="0"/>
          <c:extLst>
            <c:ext xmlns:c16="http://schemas.microsoft.com/office/drawing/2014/chart" uri="{C3380CC4-5D6E-409C-BE32-E72D297353CC}">
              <c16:uniqueId val="{00000009-B41C-402C-B009-F6890C3222CF}"/>
            </c:ext>
          </c:extLst>
        </c:ser>
        <c:ser>
          <c:idx val="1"/>
          <c:order val="1"/>
          <c:tx>
            <c:strRef>
              <c:f>'公会計指標分析・財政指標組合せ分析表 (2)'!$AN$77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(2)'!$BP$72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{87B01297-8C80-410A-B649-B7CB7FFABC47}</c15:txfldGUID>
                      <c15:f>'公会計指標分析・財政指標組合せ分析表 (2)'!$BP$72</c15:f>
                      <c15:dlblFieldTableCache>
                        <c:ptCount val="1"/>
                        <c:pt idx="0">
                          <c:v>H30</c:v>
                        </c:pt>
                      </c15:dlblFieldTableCache>
                    </c15:dlblFTEntry>
                  </c15:dlblFieldTable>
                  <c15:showDataLabelsRange val="0"/>
                </c:ext>
                <c:ext xmlns:c16="http://schemas.microsoft.com/office/drawing/2014/chart" uri="{C3380CC4-5D6E-409C-BE32-E72D297353CC}">
                  <c16:uniqueId val="{0000000A-B41C-402C-B009-F6890C3222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{1FFFB7B5-B243-4C61-B6A9-C0AE2A882A6F}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1C-402C-B009-F6890C3222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{61BED5A1-96C8-4332-A86F-0A265D989465}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1C-402C-B009-F6890C3222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{81BC9B3D-B5EB-4322-87FF-15046D7FFDA8}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1C-402C-B009-F6890C3222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{D875B2BF-8477-4E51-97E7-EC7619FC4E10}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1C-402C-B009-F6890C3222CF}"/>
                </c:ext>
              </c:extLst>
            </c:dLbl>
            <c:dLbl>
              <c:idx val="8"/>
              <c:tx>
                <c:strRef>
                  <c:f>'公会計指標分析・財政指標組合せ分析表 (2)'!$BX$72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{6E0F3D52-3048-4BDF-951D-7D3CCFBA04CA}</c15:txfldGUID>
                      <c15:f>'公会計指標分析・財政指標組合せ分析表 (2)'!$BX$72</c15:f>
                      <c15:dlblFieldTableCache>
                        <c:ptCount val="1"/>
                        <c:pt idx="0">
                          <c:v>R01</c:v>
                        </c:pt>
                      </c15:dlblFieldTableCache>
                    </c15:dlblFTEntry>
                  </c15:dlblFieldTable>
                  <c15:showDataLabelsRange val="0"/>
                </c:ext>
                <c:ext xmlns:c16="http://schemas.microsoft.com/office/drawing/2014/chart" uri="{C3380CC4-5D6E-409C-BE32-E72D297353CC}">
                  <c16:uniqueId val="{0000000F-B41C-402C-B009-F6890C3222CF}"/>
                </c:ext>
              </c:extLst>
            </c:dLbl>
            <c:dLbl>
              <c:idx val="16"/>
              <c:layout>
                <c:manualLayout>
                  <c:x val="-4.4905057365901106E-2"/>
                  <c:y val="-4.3495921315535875E-2"/>
                </c:manualLayout>
              </c:layout>
              <c:tx>
                <c:strRef>
                  <c:f>'公会計指標分析・財政指標組合せ分析表 (2)'!$CF$72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{3C171D98-E59A-4588-AF78-EC4B9A4FFECA}</c15:txfldGUID>
                      <c15:f>'公会計指標分析・財政指標組合せ分析表 (2)'!$CF$72</c15:f>
                      <c15:dlblFieldTableCache>
                        <c:ptCount val="1"/>
                        <c:pt idx="0">
                          <c:v>R02</c:v>
                        </c:pt>
                      </c15:dlblFieldTableCache>
                    </c15:dlblFTEntry>
                  </c15:dlblFieldTable>
                  <c15:showDataLabelsRange val="0"/>
                </c:ext>
                <c:ext xmlns:c16="http://schemas.microsoft.com/office/drawing/2014/chart" uri="{C3380CC4-5D6E-409C-BE32-E72D297353CC}">
                  <c16:uniqueId val="{00000010-B41C-402C-B009-F6890C3222CF}"/>
                </c:ext>
              </c:extLst>
            </c:dLbl>
            <c:dLbl>
              <c:idx val="24"/>
              <c:layout>
                <c:manualLayout>
                  <c:x val="-1.8235628084250059E-2"/>
                  <c:y val="-8.1337372860052048E-2"/>
                </c:manualLayout>
              </c:layout>
              <c:tx>
                <c:strRef>
                  <c:f>'公会計指標分析・財政指標組合せ分析表 (2)'!$CN$72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{C812FDC3-98CB-418B-A24D-C3CD1F78EFED}</c15:txfldGUID>
                      <c15:f>'公会計指標分析・財政指標組合せ分析表 (2)'!$CN$72</c15:f>
                      <c15:dlblFieldTableCache>
                        <c:ptCount val="1"/>
                        <c:pt idx="0">
                          <c:v>R03</c:v>
                        </c:pt>
                      </c15:dlblFieldTableCache>
                    </c15:dlblFTEntry>
                  </c15:dlblFieldTable>
                  <c15:showDataLabelsRange val="0"/>
                </c:ext>
                <c:ext xmlns:c16="http://schemas.microsoft.com/office/drawing/2014/chart" uri="{C3380CC4-5D6E-409C-BE32-E72D297353CC}">
                  <c16:uniqueId val="{00000011-B41C-402C-B009-F6890C3222CF}"/>
                </c:ext>
              </c:extLst>
            </c:dLbl>
            <c:dLbl>
              <c:idx val="32"/>
              <c:tx>
                <c:strRef>
                  <c:f>'公会計指標分析・財政指標組合せ分析表 (2)'!$CV$72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{D6B8F063-A11B-4346-9A06-BD132A394672}</c15:txfldGUID>
                      <c15:f>'公会計指標分析・財政指標組合せ分析表 (2)'!$CV$72</c15:f>
                      <c15:dlblFieldTableCache>
                        <c:ptCount val="1"/>
                        <c:pt idx="0">
                          <c:v>R04</c:v>
                        </c:pt>
                      </c15:dlblFieldTableCache>
                    </c15:dlblFTEntry>
                  </c15:dlblFieldTable>
                  <c15:showDataLabelsRange val="0"/>
                </c:ext>
                <c:ext xmlns:c16="http://schemas.microsoft.com/office/drawing/2014/chart" uri="{C3380CC4-5D6E-409C-BE32-E72D297353CC}">
                  <c16:uniqueId val="{00000012-B41C-402C-B009-F6890C3222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(2)'!$BP$79:$DC$79</c:f>
              <c:numCache>
                <c:formatCode>#,##0.0;"▲ "#,##0.0</c:formatCode>
                <c:ptCount val="40"/>
                <c:pt idx="0">
                  <c:v>7.2</c:v>
                </c:pt>
                <c:pt idx="8">
                  <c:v>7.7</c:v>
                </c:pt>
                <c:pt idx="16">
                  <c:v>8</c:v>
                </c:pt>
                <c:pt idx="24">
                  <c:v>8</c:v>
                </c:pt>
                <c:pt idx="32">
                  <c:v>8.3000000000000007</c:v>
                </c:pt>
              </c:numCache>
            </c:numRef>
          </c:xVal>
          <c:yVal>
            <c:numRef>
              <c:f>'公会計指標分析・財政指標組合せ分析表 (2)'!$BP$77:$DC$77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41C-402C-B009-F6890C3222CF}"/>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6,078
5,986
496.88
6,765,653
5,821,362
790,643
3,994,148
4,600,814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年々過疎化が進むにつれ、</a:t>
          </a:r>
          <a:r>
            <a:rPr kumimoji="1" lang="en-US" altLang="ja-JP" sz="1100" b="0" i="0" u="none" strike="noStrike" kern="0" cap="none" spc="0" normalizeH="0" baseline="0" noProof="0">
              <a:ln>
                <a:noFill/>
              </a:ln>
              <a:solidFill>
                <a:prstClr val="black"/>
              </a:solidFill>
              <a:effectLst/>
              <a:uLnTx/>
              <a:uFillTx/>
              <a:latin typeface="+mn-lt"/>
              <a:ea typeface="+mn-ea"/>
              <a:cs typeface="+mn-cs"/>
            </a:rPr>
            <a:t>65</a:t>
          </a:r>
          <a:r>
            <a:rPr kumimoji="1" lang="ja-JP" altLang="ja-JP" sz="1100" b="0" i="0" u="none" strike="noStrike" kern="0" cap="none" spc="0" normalizeH="0" baseline="0" noProof="0">
              <a:ln>
                <a:noFill/>
              </a:ln>
              <a:solidFill>
                <a:prstClr val="black"/>
              </a:solidFill>
              <a:effectLst/>
              <a:uLnTx/>
              <a:uFillTx/>
              <a:latin typeface="+mn-lt"/>
              <a:ea typeface="+mn-ea"/>
              <a:cs typeface="+mn-cs"/>
            </a:rPr>
            <a:t>歳以上の人口比率</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ja-JP" altLang="ja-JP" sz="1100" b="0" i="0" u="none" strike="noStrike" kern="0" cap="none" spc="0" normalizeH="0" baseline="0" noProof="0">
              <a:ln>
                <a:noFill/>
              </a:ln>
              <a:solidFill>
                <a:prstClr val="black"/>
              </a:solidFill>
              <a:effectLst/>
              <a:uLnTx/>
              <a:uFillTx/>
              <a:latin typeface="+mn-lt"/>
              <a:ea typeface="+mn-ea"/>
              <a:cs typeface="+mn-cs"/>
            </a:rPr>
            <a:t>高まっており、</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から</a:t>
          </a:r>
          <a:r>
            <a:rPr kumimoji="1" lang="ja-JP" altLang="ja-JP" sz="1100" b="0" i="0" u="none" strike="noStrike" kern="0" cap="none" spc="0" normalizeH="0" baseline="0" noProof="0">
              <a:ln>
                <a:noFill/>
              </a:ln>
              <a:solidFill>
                <a:prstClr val="black"/>
              </a:solidFill>
              <a:effectLst/>
              <a:uLnTx/>
              <a:uFillTx/>
              <a:latin typeface="+mn-lt"/>
              <a:ea typeface="+mn-ea"/>
              <a:cs typeface="+mn-cs"/>
            </a:rPr>
            <a:t>高齢化率は</a:t>
          </a:r>
          <a:r>
            <a:rPr kumimoji="1" lang="en-US" altLang="ja-JP" sz="1100" b="0" i="0" u="none" strike="noStrike" kern="0" cap="none" spc="0" normalizeH="0" baseline="0" noProof="0">
              <a:ln>
                <a:noFill/>
              </a:ln>
              <a:solidFill>
                <a:prstClr val="black"/>
              </a:solidFill>
              <a:effectLst/>
              <a:uLnTx/>
              <a:uFillTx/>
              <a:latin typeface="+mn-lt"/>
              <a:ea typeface="+mn-ea"/>
              <a:cs typeface="+mn-cs"/>
            </a:rPr>
            <a:t>50</a:t>
          </a:r>
          <a:r>
            <a:rPr kumimoji="1" lang="ja-JP" altLang="ja-JP" sz="1100" b="0" i="0" u="none" strike="noStrike" kern="0" cap="none" spc="0" normalizeH="0" baseline="0" noProof="0">
              <a:ln>
                <a:noFill/>
              </a:ln>
              <a:solidFill>
                <a:prstClr val="black"/>
              </a:solidFill>
              <a:effectLst/>
              <a:uLnTx/>
              <a:uFillTx/>
              <a:latin typeface="+mn-lt"/>
              <a:ea typeface="+mn-ea"/>
              <a:cs typeface="+mn-cs"/>
            </a:rPr>
            <a:t>％を超え</a:t>
          </a:r>
          <a:r>
            <a:rPr kumimoji="1" lang="ja-JP" altLang="en-US" sz="1100" b="0" i="0" u="none" strike="noStrike" kern="0" cap="none" spc="0" normalizeH="0" baseline="0" noProof="0">
              <a:ln>
                <a:noFill/>
              </a:ln>
              <a:solidFill>
                <a:prstClr val="black"/>
              </a:solidFill>
              <a:effectLst/>
              <a:uLnTx/>
              <a:uFillTx/>
              <a:latin typeface="+mn-lt"/>
              <a:ea typeface="+mn-ea"/>
              <a:cs typeface="+mn-cs"/>
            </a:rPr>
            <a:t>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生産人口の減少は、茶業や林業を中心とした基盤産業の伸び悩みや商工業の停滞に繋がり、結果、町税収入の減少に歯止めがかからない状況である。加えて、当町にとって大きな財源となっている国有資産等所在市町村交付金が年々減少している影響も大きい。</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の財政力指数は、類似団体平均</a:t>
          </a:r>
          <a:r>
            <a:rPr kumimoji="1" lang="ja-JP" altLang="en-US" sz="1100" b="0" i="0" u="none" strike="noStrike" kern="0" cap="none" spc="0" normalizeH="0" baseline="0" noProof="0">
              <a:ln>
                <a:noFill/>
              </a:ln>
              <a:solidFill>
                <a:prstClr val="black"/>
              </a:solidFill>
              <a:effectLst/>
              <a:uLnTx/>
              <a:uFillTx/>
              <a:latin typeface="+mn-lt"/>
              <a:ea typeface="+mn-ea"/>
              <a:cs typeface="+mn-cs"/>
            </a:rPr>
            <a:t>と同率の</a:t>
          </a:r>
          <a:r>
            <a:rPr kumimoji="1" lang="ja-JP" altLang="ja-JP" sz="1100" b="0" i="0" u="none" strike="noStrike" kern="0" cap="none" spc="0" normalizeH="0" baseline="0" noProof="0">
              <a:ln>
                <a:noFill/>
              </a:ln>
              <a:solidFill>
                <a:prstClr val="black"/>
              </a:solidFill>
              <a:effectLst/>
              <a:uLnTx/>
              <a:uFillTx/>
              <a:latin typeface="+mn-lt"/>
              <a:ea typeface="+mn-ea"/>
              <a:cs typeface="+mn-cs"/>
            </a:rPr>
            <a:t>結果となっている。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98372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H30</a:t>
          </a:r>
          <a:r>
            <a:rPr kumimoji="1" lang="ja-JP" altLang="ja-JP" sz="1100" b="0" i="0" u="none" strike="noStrike" kern="0" cap="none" spc="0" normalizeH="0" baseline="0" noProof="0">
              <a:ln>
                <a:noFill/>
              </a:ln>
              <a:solidFill>
                <a:prstClr val="black"/>
              </a:solidFill>
              <a:effectLst/>
              <a:uLnTx/>
              <a:uFillTx/>
              <a:latin typeface="+mn-lt"/>
              <a:ea typeface="+mn-ea"/>
              <a:cs typeface="+mn-cs"/>
            </a:rPr>
            <a:t>までは普通交付税合併算定</a:t>
          </a:r>
          <a:r>
            <a:rPr kumimoji="1" lang="ja-JP" altLang="en-US" sz="1100" b="0" i="0" u="none" strike="noStrike" kern="0" cap="none" spc="0" normalizeH="0" baseline="0" noProof="0">
              <a:ln>
                <a:noFill/>
              </a:ln>
              <a:solidFill>
                <a:prstClr val="black"/>
              </a:solidFill>
              <a:effectLst/>
              <a:uLnTx/>
              <a:uFillTx/>
              <a:latin typeface="+mn-lt"/>
              <a:ea typeface="+mn-ea"/>
              <a:cs typeface="+mn-cs"/>
            </a:rPr>
            <a:t>替</a:t>
          </a:r>
          <a:r>
            <a:rPr kumimoji="1" lang="ja-JP" altLang="ja-JP" sz="1100" b="0" i="0" u="none" strike="noStrike" kern="0" cap="none" spc="0" normalizeH="0" baseline="0" noProof="0">
              <a:ln>
                <a:noFill/>
              </a:ln>
              <a:solidFill>
                <a:prstClr val="black"/>
              </a:solidFill>
              <a:effectLst/>
              <a:uLnTx/>
              <a:uFillTx/>
              <a:latin typeface="+mn-lt"/>
              <a:ea typeface="+mn-ea"/>
              <a:cs typeface="+mn-cs"/>
            </a:rPr>
            <a:t>による縮減などにより経常収支比率が年々上昇していた。</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からは合併当時に借入した合併特例債の償還が終了したため、下降傾向となっている。</a:t>
          </a: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以降は、コロナ禍により中止や規模縮小となる事業が多く、経常的経費の支出が減少</a:t>
          </a:r>
          <a:r>
            <a:rPr kumimoji="1" lang="ja-JP" altLang="en-US" sz="1100" b="0" i="0" u="none" strike="noStrike" kern="0" cap="none" spc="0" normalizeH="0" baseline="0" noProof="0">
              <a:ln>
                <a:noFill/>
              </a:ln>
              <a:solidFill>
                <a:prstClr val="black"/>
              </a:solidFill>
              <a:effectLst/>
              <a:uLnTx/>
              <a:uFillTx/>
              <a:latin typeface="+mn-lt"/>
              <a:ea typeface="+mn-ea"/>
              <a:cs typeface="+mn-cs"/>
            </a:rPr>
            <a:t>していた</a:t>
          </a:r>
          <a:r>
            <a:rPr kumimoji="1" lang="ja-JP" altLang="ja-JP" sz="1100" b="0" i="0" u="none" strike="noStrike" kern="0" cap="none" spc="0" normalizeH="0" baseline="0" noProof="0">
              <a:ln>
                <a:noFill/>
              </a:ln>
              <a:solidFill>
                <a:prstClr val="black"/>
              </a:solidFill>
              <a:effectLst/>
              <a:uLnTx/>
              <a:uFillTx/>
              <a:latin typeface="+mn-lt"/>
              <a:ea typeface="+mn-ea"/>
              <a:cs typeface="+mn-cs"/>
            </a:rPr>
            <a:t>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は再開された事業も多く、前年度に比べ</a:t>
          </a: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en-US" sz="1100" b="0" i="0" u="none" strike="noStrike" kern="0" cap="none" spc="0" normalizeH="0" baseline="0" noProof="0">
              <a:ln>
                <a:noFill/>
              </a:ln>
              <a:solidFill>
                <a:prstClr val="black"/>
              </a:solidFill>
              <a:effectLst/>
              <a:uLnTx/>
              <a:uFillTx/>
              <a:latin typeface="+mn-lt"/>
              <a:ea typeface="+mn-ea"/>
              <a:cs typeface="+mn-cs"/>
            </a:rPr>
            <a:t>％増加している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51689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26090"/>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140970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260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63627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7087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63627</xdr:rowOff>
    </xdr:from>
    <xdr:to>
      <xdr:col>11</xdr:col>
      <xdr:colOff>31750</xdr:colOff>
      <xdr:row>63</xdr:row>
      <xdr:rowOff>128778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6497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889</xdr:rowOff>
    </xdr:from>
    <xdr:to>
      <xdr:col>23</xdr:col>
      <xdr:colOff>184150</xdr:colOff>
      <xdr:row>62</xdr:row>
      <xdr:rowOff>102489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17416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31767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12827</xdr:rowOff>
    </xdr:from>
    <xdr:to>
      <xdr:col>11</xdr:col>
      <xdr:colOff>82550</xdr:colOff>
      <xdr:row>63</xdr:row>
      <xdr:rowOff>114427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0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正職員・会計年度任用職員の採用については抑制を図っているものの、町の規模に対し職員数が多い状態が続いている。観光や教育関係の管理施設が多く、維持運営費も多額となっており、類似団体平均を大きく上回る状況となっている。以前より、施設運営の見直し等について検討を行っているが、大きな改善に至っておらず、人口は減少する一方であるため、年々人口</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人当たりの人件費・物件費等の決算額は増加している。</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に関しては物価高騰の影響もあり、例年に比べ増額幅が特に大きかった。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155682</xdr:rowOff>
    </xdr:from>
    <xdr:to>
      <xdr:col>23</xdr:col>
      <xdr:colOff>133350</xdr:colOff>
      <xdr:row>83</xdr:row>
      <xdr:rowOff>37506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14582"/>
          <a:ext cx="838200" cy="5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159343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75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132989</xdr:rowOff>
    </xdr:from>
    <xdr:to>
      <xdr:col>19</xdr:col>
      <xdr:colOff>133350</xdr:colOff>
      <xdr:row>82</xdr:row>
      <xdr:rowOff>155682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1889"/>
          <a:ext cx="889000" cy="2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63692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7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128805</xdr:rowOff>
    </xdr:from>
    <xdr:to>
      <xdr:col>15</xdr:col>
      <xdr:colOff>82550</xdr:colOff>
      <xdr:row>82</xdr:row>
      <xdr:rowOff>132989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87705"/>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120089</xdr:rowOff>
    </xdr:from>
    <xdr:to>
      <xdr:col>11</xdr:col>
      <xdr:colOff>31750</xdr:colOff>
      <xdr:row>82</xdr:row>
      <xdr:rowOff>128805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78989"/>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158156</xdr:rowOff>
    </xdr:from>
    <xdr:to>
      <xdr:col>23</xdr:col>
      <xdr:colOff>184150</xdr:colOff>
      <xdr:row>83</xdr:row>
      <xdr:rowOff>88306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130233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8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104882</xdr:rowOff>
    </xdr:from>
    <xdr:to>
      <xdr:col>19</xdr:col>
      <xdr:colOff>184150</xdr:colOff>
      <xdr:row>83</xdr:row>
      <xdr:rowOff>35032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19809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5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82189</xdr:rowOff>
    </xdr:from>
    <xdr:to>
      <xdr:col>15</xdr:col>
      <xdr:colOff>133350</xdr:colOff>
      <xdr:row>83</xdr:row>
      <xdr:rowOff>12339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168566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2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78005</xdr:rowOff>
    </xdr:from>
    <xdr:to>
      <xdr:col>11</xdr:col>
      <xdr:colOff>82550</xdr:colOff>
      <xdr:row>83</xdr:row>
      <xdr:rowOff>8155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164382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2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69289</xdr:rowOff>
    </xdr:from>
    <xdr:to>
      <xdr:col>7</xdr:col>
      <xdr:colOff>31750</xdr:colOff>
      <xdr:row>82</xdr:row>
      <xdr:rowOff>170889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155666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1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人事院勧告などを踏まえ、給与改定を実施しており、類似団体平均の数値を若干下回る状況となっている。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今後も、適正な水準の設定に努めていく。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2116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377105"/>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15522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039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106539</xdr:rowOff>
    </xdr:from>
    <xdr:to>
      <xdr:col>72</xdr:col>
      <xdr:colOff>203200</xdr:colOff>
      <xdr:row>84</xdr:row>
      <xdr:rowOff>15522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368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84</xdr:row>
      <xdr:rowOff>122766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36889"/>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55739</xdr:rowOff>
    </xdr:from>
    <xdr:to>
      <xdr:col>68</xdr:col>
      <xdr:colOff>203200</xdr:colOff>
      <xdr:row>83</xdr:row>
      <xdr:rowOff>157339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正職員・会計年度任用職員の採用の抑制等により職員数削減を実施しているが、観光や教育施設など管理すべき町有施設が多く、それに応じた職員数が必要なため、依然として類似団体平均を大きく上回る状況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近年職員数は</a:t>
          </a:r>
          <a:r>
            <a:rPr kumimoji="1" lang="ja-JP" altLang="en-US" sz="1100" b="0" i="0" u="none" strike="noStrike" kern="0" cap="none" spc="0" normalizeH="0" baseline="0" noProof="0">
              <a:ln>
                <a:noFill/>
              </a:ln>
              <a:solidFill>
                <a:prstClr val="black"/>
              </a:solidFill>
              <a:effectLst/>
              <a:uLnTx/>
              <a:uFillTx/>
              <a:latin typeface="+mn-lt"/>
              <a:ea typeface="+mn-ea"/>
              <a:cs typeface="+mn-cs"/>
            </a:rPr>
            <a:t>微減</a:t>
          </a:r>
          <a:r>
            <a:rPr kumimoji="1" lang="ja-JP" altLang="ja-JP" sz="1100" b="0" i="0" u="none" strike="noStrike" kern="0" cap="none" spc="0" normalizeH="0" baseline="0" noProof="0">
              <a:ln>
                <a:noFill/>
              </a:ln>
              <a:solidFill>
                <a:prstClr val="black"/>
              </a:solidFill>
              <a:effectLst/>
              <a:uLnTx/>
              <a:uFillTx/>
              <a:latin typeface="+mn-lt"/>
              <a:ea typeface="+mn-ea"/>
              <a:cs typeface="+mn-cs"/>
            </a:rPr>
            <a:t>傾向にあるが、人口減少により、人口千人当たりの職員数は年々増加している。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146920</xdr:rowOff>
    </xdr:from>
    <xdr:to>
      <xdr:col>81</xdr:col>
      <xdr:colOff>44450</xdr:colOff>
      <xdr:row>65</xdr:row>
      <xdr:rowOff>20973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19720"/>
          <a:ext cx="8382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97282</xdr:rowOff>
    </xdr:from>
    <xdr:to>
      <xdr:col>77</xdr:col>
      <xdr:colOff>44450</xdr:colOff>
      <xdr:row>64</xdr:row>
      <xdr:rowOff>146920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070082"/>
          <a:ext cx="889000" cy="4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77978</xdr:rowOff>
    </xdr:from>
    <xdr:to>
      <xdr:col>72</xdr:col>
      <xdr:colOff>203200</xdr:colOff>
      <xdr:row>64</xdr:row>
      <xdr:rowOff>97282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0507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11793</xdr:rowOff>
    </xdr:from>
    <xdr:to>
      <xdr:col>68</xdr:col>
      <xdr:colOff>152400</xdr:colOff>
      <xdr:row>64</xdr:row>
      <xdr:rowOff>77978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84593"/>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141623</xdr:rowOff>
    </xdr:from>
    <xdr:to>
      <xdr:col>81</xdr:col>
      <xdr:colOff>95250</xdr:colOff>
      <xdr:row>65</xdr:row>
      <xdr:rowOff>71773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113700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8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96120</xdr:rowOff>
    </xdr:from>
    <xdr:to>
      <xdr:col>77</xdr:col>
      <xdr:colOff>95250</xdr:colOff>
      <xdr:row>65</xdr:row>
      <xdr:rowOff>26270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11047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5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46482</xdr:rowOff>
    </xdr:from>
    <xdr:to>
      <xdr:col>73</xdr:col>
      <xdr:colOff>44450</xdr:colOff>
      <xdr:row>64</xdr:row>
      <xdr:rowOff>148082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132859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27178</xdr:rowOff>
    </xdr:from>
    <xdr:to>
      <xdr:col>68</xdr:col>
      <xdr:colOff>203200</xdr:colOff>
      <xdr:row>64</xdr:row>
      <xdr:rowOff>128778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113555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132443</xdr:rowOff>
    </xdr:from>
    <xdr:to>
      <xdr:col>64</xdr:col>
      <xdr:colOff>152400</xdr:colOff>
      <xdr:row>64</xdr:row>
      <xdr:rowOff>62593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47370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将来負担比率と同じく、近年は大規模事業が減っていることから借入額を抑えられており、公債費の元利償還額も減少していることから、実質公債費比率は</a:t>
          </a:r>
          <a:r>
            <a:rPr kumimoji="1" lang="ja-JP" altLang="en-US" sz="1100" b="0" i="0" u="none" strike="noStrike" kern="0" cap="none" spc="0" normalizeH="0" baseline="0" noProof="0">
              <a:ln>
                <a:noFill/>
              </a:ln>
              <a:solidFill>
                <a:prstClr val="black"/>
              </a:solidFill>
              <a:effectLst/>
              <a:uLnTx/>
              <a:uFillTx/>
              <a:latin typeface="+mn-lt"/>
              <a:ea typeface="+mn-ea"/>
              <a:cs typeface="+mn-cs"/>
            </a:rPr>
            <a:t>低い水準を保って</a:t>
          </a:r>
          <a:r>
            <a:rPr kumimoji="1" lang="ja-JP" altLang="ja-JP" sz="1100" b="0" i="0" u="none" strike="noStrike" kern="0" cap="none" spc="0" normalizeH="0" baseline="0" noProof="0">
              <a:ln>
                <a:noFill/>
              </a:ln>
              <a:solidFill>
                <a:prstClr val="black"/>
              </a:solidFill>
              <a:effectLst/>
              <a:uLnTx/>
              <a:uFillTx/>
              <a:latin typeface="+mn-lt"/>
              <a:ea typeface="+mn-ea"/>
              <a:cs typeface="+mn-cs"/>
            </a:rPr>
            <a:t>おり、類似団体平均より低い比率となっている。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においても</a:t>
          </a:r>
          <a:r>
            <a:rPr kumimoji="1" lang="ja-JP" altLang="ja-JP" sz="1100" b="0" i="0" u="none" strike="noStrike" kern="0" cap="none" spc="0" normalizeH="0" baseline="0" noProof="0">
              <a:ln>
                <a:noFill/>
              </a:ln>
              <a:solidFill>
                <a:prstClr val="black"/>
              </a:solidFill>
              <a:effectLst/>
              <a:uLnTx/>
              <a:uFillTx/>
              <a:latin typeface="+mn-lt"/>
              <a:ea typeface="+mn-ea"/>
              <a:cs typeface="+mn-cs"/>
            </a:rPr>
            <a:t>普通交付税の追加交付</a:t>
          </a:r>
          <a:r>
            <a:rPr kumimoji="1" lang="ja-JP" altLang="en-US" sz="1100" b="0" i="0" u="none" strike="noStrike" kern="0" cap="none" spc="0" normalizeH="0" baseline="0" noProof="0">
              <a:ln>
                <a:noFill/>
              </a:ln>
              <a:solidFill>
                <a:prstClr val="black"/>
              </a:solidFill>
              <a:effectLst/>
              <a:uLnTx/>
              <a:uFillTx/>
              <a:latin typeface="+mn-lt"/>
              <a:ea typeface="+mn-ea"/>
              <a:cs typeface="+mn-cs"/>
            </a:rPr>
            <a:t>によって</a:t>
          </a:r>
          <a:r>
            <a:rPr kumimoji="1" lang="ja-JP" altLang="ja-JP" sz="1100" b="0" i="0" u="none" strike="noStrike" kern="0" cap="none" spc="0" normalizeH="0" baseline="0" noProof="0">
              <a:ln>
                <a:noFill/>
              </a:ln>
              <a:solidFill>
                <a:prstClr val="black"/>
              </a:solidFill>
              <a:effectLst/>
              <a:uLnTx/>
              <a:uFillTx/>
              <a:latin typeface="+mn-lt"/>
              <a:ea typeface="+mn-ea"/>
              <a:cs typeface="+mn-cs"/>
            </a:rPr>
            <a:t>交付額が増え</a:t>
          </a:r>
          <a:r>
            <a:rPr kumimoji="1" lang="ja-JP" altLang="en-US" sz="1100" b="0" i="0" u="none" strike="noStrike" kern="0" cap="none" spc="0" normalizeH="0" baseline="0" noProof="0">
              <a:ln>
                <a:noFill/>
              </a:ln>
              <a:solidFill>
                <a:prstClr val="black"/>
              </a:solidFill>
              <a:effectLst/>
              <a:uLnTx/>
              <a:uFillTx/>
              <a:latin typeface="+mn-lt"/>
              <a:ea typeface="+mn-ea"/>
              <a:cs typeface="+mn-cs"/>
            </a:rPr>
            <a:t>たこともあり、</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en-US" sz="1100" b="0" i="0" u="none" strike="noStrike" kern="0" cap="none" spc="0" normalizeH="0" baseline="0" noProof="0">
              <a:ln>
                <a:noFill/>
              </a:ln>
              <a:solidFill>
                <a:prstClr val="black"/>
              </a:solidFill>
              <a:effectLst/>
              <a:uLnTx/>
              <a:uFillTx/>
              <a:latin typeface="+mn-lt"/>
              <a:ea typeface="+mn-ea"/>
              <a:cs typeface="+mn-cs"/>
            </a:rPr>
            <a:t>と同じ</a:t>
          </a:r>
          <a:r>
            <a:rPr kumimoji="1" lang="ja-JP" altLang="ja-JP" sz="1100" b="0" i="0" u="none" strike="noStrike" kern="0" cap="none" spc="0" normalizeH="0" baseline="0" noProof="0">
              <a:ln>
                <a:noFill/>
              </a:ln>
              <a:solidFill>
                <a:prstClr val="black"/>
              </a:solidFill>
              <a:effectLst/>
              <a:uLnTx/>
              <a:uFillTx/>
              <a:latin typeface="+mn-lt"/>
              <a:ea typeface="+mn-ea"/>
              <a:cs typeface="+mn-cs"/>
            </a:rPr>
            <a:t>実質公債費比率となっている。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90932</xdr:rowOff>
    </xdr:from>
    <xdr:to>
      <xdr:col>81</xdr:col>
      <xdr:colOff>44450</xdr:colOff>
      <xdr:row>39</xdr:row>
      <xdr:rowOff>90932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774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90932</xdr:rowOff>
    </xdr:from>
    <xdr:to>
      <xdr:col>77</xdr:col>
      <xdr:colOff>44450</xdr:colOff>
      <xdr:row>39</xdr:row>
      <xdr:rowOff>148844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7774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148844</xdr:rowOff>
    </xdr:from>
    <xdr:to>
      <xdr:col>72</xdr:col>
      <xdr:colOff>203200</xdr:colOff>
      <xdr:row>40</xdr:row>
      <xdr:rowOff>40132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353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93218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9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40132</xdr:rowOff>
    </xdr:from>
    <xdr:to>
      <xdr:col>81</xdr:col>
      <xdr:colOff>95250</xdr:colOff>
      <xdr:row>39</xdr:row>
      <xdr:rowOff>141732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56659</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7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40132</xdr:rowOff>
    </xdr:from>
    <xdr:to>
      <xdr:col>77</xdr:col>
      <xdr:colOff>95250</xdr:colOff>
      <xdr:row>39</xdr:row>
      <xdr:rowOff>141732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151909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9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98044</xdr:rowOff>
    </xdr:from>
    <xdr:to>
      <xdr:col>73</xdr:col>
      <xdr:colOff>44450</xdr:colOff>
      <xdr:row>40</xdr:row>
      <xdr:rowOff>28194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38371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42418</xdr:rowOff>
    </xdr:from>
    <xdr:to>
      <xdr:col>64</xdr:col>
      <xdr:colOff>152400</xdr:colOff>
      <xdr:row>40</xdr:row>
      <xdr:rowOff>144018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154195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近年は起債額を抑えていることに加え、新規借入の地方債も交付税措置</a:t>
          </a:r>
          <a:r>
            <a:rPr kumimoji="1" lang="ja-JP" altLang="en-US" sz="1100" b="0" i="0" u="none" strike="noStrike" kern="0" cap="none" spc="0" normalizeH="0" baseline="0" noProof="0">
              <a:ln>
                <a:noFill/>
              </a:ln>
              <a:solidFill>
                <a:prstClr val="black"/>
              </a:solidFill>
              <a:effectLst/>
              <a:uLnTx/>
              <a:uFillTx/>
              <a:latin typeface="+mn-lt"/>
              <a:ea typeface="+mn-ea"/>
              <a:cs typeface="+mn-cs"/>
            </a:rPr>
            <a:t>率</a:t>
          </a:r>
          <a:r>
            <a:rPr kumimoji="1" lang="ja-JP" altLang="ja-JP" sz="1100" b="0" i="0" u="none" strike="noStrike" kern="0" cap="none" spc="0" normalizeH="0" baseline="0" noProof="0">
              <a:ln>
                <a:noFill/>
              </a:ln>
              <a:solidFill>
                <a:prstClr val="black"/>
              </a:solidFill>
              <a:effectLst/>
              <a:uLnTx/>
              <a:uFillTx/>
              <a:latin typeface="+mn-lt"/>
              <a:ea typeface="+mn-ea"/>
              <a:cs typeface="+mn-cs"/>
            </a:rPr>
            <a:t>の高い</a:t>
          </a:r>
          <a:r>
            <a:rPr kumimoji="1" lang="ja-JP" altLang="en-US" sz="1100" b="0" i="0" u="none" strike="noStrike" kern="0" cap="none" spc="0" normalizeH="0" baseline="0" noProof="0">
              <a:ln>
                <a:noFill/>
              </a:ln>
              <a:solidFill>
                <a:prstClr val="black"/>
              </a:solidFill>
              <a:effectLst/>
              <a:uLnTx/>
              <a:uFillTx/>
              <a:latin typeface="+mn-lt"/>
              <a:ea typeface="+mn-ea"/>
              <a:cs typeface="+mn-cs"/>
            </a:rPr>
            <a:t>地方債</a:t>
          </a:r>
          <a:r>
            <a:rPr kumimoji="1" lang="ja-JP" altLang="ja-JP" sz="1100" b="0" i="0" u="none" strike="noStrike" kern="0" cap="none" spc="0" normalizeH="0" baseline="0" noProof="0">
              <a:ln>
                <a:noFill/>
              </a:ln>
              <a:solidFill>
                <a:prstClr val="black"/>
              </a:solidFill>
              <a:effectLst/>
              <a:uLnTx/>
              <a:uFillTx/>
              <a:latin typeface="+mn-lt"/>
              <a:ea typeface="+mn-ea"/>
              <a:cs typeface="+mn-cs"/>
            </a:rPr>
            <a:t>を優先的に選択しているため、近年の将来負担比率はマイナス数値となっている。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ただ、今後、一般財源の減少や公共施設の大規模改修が予定されており、充当可能財源である基金が減少する可能性もあり、将来負担比率の悪化が懸念される。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6,078
5,986
496.88
6,765,653
5,821,362
790,643
3,994,148
4,600,814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職員適正化計画に基づき、職員数の削減など行政改革を推進してきたが、依然、観光施設や教育関係施設など町有施設が多く、直営施設の管理運営に必要な人件費も多額で、類似団体平均を上回る状況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369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369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232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04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57912</xdr:rowOff>
    </xdr:from>
    <xdr:to>
      <xdr:col>15</xdr:col>
      <xdr:colOff>149225</xdr:colOff>
      <xdr:row>38</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144289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町域が広いことから町有施設も点在しており、複数のある観光施設や教育施設の施設管理に多くの経費を要するため、類似団体平均を大きく上回る状況となっている。</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以降はコロナ禍による事業の中止や規模縮小が多く、減少傾向</a:t>
          </a:r>
          <a:r>
            <a:rPr kumimoji="1" lang="ja-JP" altLang="en-US" sz="1100" b="0" i="0" u="none" strike="noStrike" kern="0" cap="none" spc="0" normalizeH="0" baseline="0" noProof="0">
              <a:ln>
                <a:noFill/>
              </a:ln>
              <a:solidFill>
                <a:prstClr val="black"/>
              </a:solidFill>
              <a:effectLst/>
              <a:uLnTx/>
              <a:uFillTx/>
              <a:latin typeface="+mn-lt"/>
              <a:ea typeface="+mn-ea"/>
              <a:cs typeface="+mn-cs"/>
            </a:rPr>
            <a:t>となっていたが、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は物価高騰により上昇となった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54610</xdr:rowOff>
    </xdr:from>
    <xdr:to>
      <xdr:col>82</xdr:col>
      <xdr:colOff>107950</xdr:colOff>
      <xdr:row>19</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312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54610</xdr:rowOff>
    </xdr:from>
    <xdr:to>
      <xdr:col>78</xdr:col>
      <xdr:colOff>69850</xdr:colOff>
      <xdr:row>20</xdr:row>
      <xdr:rowOff>27940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312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27940</xdr:rowOff>
    </xdr:from>
    <xdr:to>
      <xdr:col>73</xdr:col>
      <xdr:colOff>180975</xdr:colOff>
      <xdr:row>21</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45694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138430</xdr:rowOff>
    </xdr:from>
    <xdr:to>
      <xdr:col>69</xdr:col>
      <xdr:colOff>92075</xdr:colOff>
      <xdr:row>22</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738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xdr:rowOff>
    </xdr:from>
    <xdr:to>
      <xdr:col>78</xdr:col>
      <xdr:colOff>120650</xdr:colOff>
      <xdr:row>19</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90187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148590</xdr:rowOff>
    </xdr:from>
    <xdr:to>
      <xdr:col>74</xdr:col>
      <xdr:colOff>31750</xdr:colOff>
      <xdr:row>20</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63517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87630</xdr:rowOff>
    </xdr:from>
    <xdr:to>
      <xdr:col>69</xdr:col>
      <xdr:colOff>142875</xdr:colOff>
      <xdr:row>22</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6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2557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77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7620</xdr:rowOff>
    </xdr:from>
    <xdr:to>
      <xdr:col>65</xdr:col>
      <xdr:colOff>53975</xdr:colOff>
      <xdr:row>22</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7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86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近年は児童数の減少に伴う保育園・幼稚園への給付費の減少</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老人保護措置費</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支給対象者の減少に伴い、支給額が減少傾向にあったが、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ja-JP" altLang="en-US" sz="1100" b="0" i="0" u="none" strike="noStrike" kern="0" cap="none" spc="0" normalizeH="0" baseline="0" noProof="0">
              <a:ln>
                <a:noFill/>
              </a:ln>
              <a:solidFill>
                <a:prstClr val="black"/>
              </a:solidFill>
              <a:effectLst/>
              <a:uLnTx/>
              <a:uFillTx/>
              <a:latin typeface="+mn-lt"/>
              <a:ea typeface="+mn-ea"/>
              <a:cs typeface="+mn-cs"/>
            </a:rPr>
            <a:t>障がい者自立支援給付費</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支給が増え、</a:t>
          </a:r>
          <a:r>
            <a:rPr kumimoji="1" lang="ja-JP" altLang="ja-JP" sz="1100" b="0" i="0" u="none" strike="noStrike" kern="0" cap="none" spc="0" normalizeH="0" baseline="0" noProof="0">
              <a:ln>
                <a:noFill/>
              </a:ln>
              <a:solidFill>
                <a:prstClr val="black"/>
              </a:solidFill>
              <a:effectLst/>
              <a:uLnTx/>
              <a:uFillTx/>
              <a:latin typeface="+mn-lt"/>
              <a:ea typeface="+mn-ea"/>
              <a:cs typeface="+mn-cs"/>
            </a:rPr>
            <a:t>増加となった。類似団体平均は前年度と同様</a:t>
          </a:r>
          <a:r>
            <a:rPr kumimoji="1" lang="en-US" altLang="ja-JP" sz="1100" b="0" i="0" u="none" strike="noStrike" kern="0" cap="none" spc="0" normalizeH="0" baseline="0" noProof="0">
              <a:ln>
                <a:noFill/>
              </a:ln>
              <a:solidFill>
                <a:prstClr val="black"/>
              </a:solidFill>
              <a:effectLst/>
              <a:uLnTx/>
              <a:uFillTx/>
              <a:latin typeface="+mn-lt"/>
              <a:ea typeface="+mn-ea"/>
              <a:cs typeface="+mn-cs"/>
            </a:rPr>
            <a:t>1.5</a:t>
          </a:r>
          <a:r>
            <a:rPr kumimoji="1" lang="ja-JP" altLang="ja-JP" sz="1100" b="0" i="0" u="none" strike="noStrike" kern="0" cap="none" spc="0" normalizeH="0" baseline="0" noProof="0">
              <a:ln>
                <a:noFill/>
              </a:ln>
              <a:solidFill>
                <a:prstClr val="black"/>
              </a:solidFill>
              <a:effectLst/>
              <a:uLnTx/>
              <a:uFillTx/>
              <a:latin typeface="+mn-lt"/>
              <a:ea typeface="+mn-ea"/>
              <a:cs typeface="+mn-cs"/>
            </a:rPr>
            <a:t>％程度下回る状況である。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56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を下回る状況となっているが、その他の経費の中では繰出金の占める割合が高く、特に介護保険事業会計における給付費に係る繰出金や後期高齢者医療給付費負担金に係る繰出金が多額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簡易水道事業会計においては、今後大規模事業の元利償還が始まるため、一般会計からの繰出金の増加が見込まれる。</a:t>
          </a:r>
          <a:r>
            <a:rPr kumimoji="1" lang="ja-JP" altLang="en-US" sz="1100" b="0" i="0" u="none" strike="noStrike" kern="0" cap="none" spc="0" normalizeH="0" baseline="0" noProof="0">
              <a:ln>
                <a:noFill/>
              </a:ln>
              <a:solidFill>
                <a:prstClr val="black"/>
              </a:solidFill>
              <a:effectLst/>
              <a:uLnTx/>
              <a:uFillTx/>
              <a:latin typeface="+mn-lt"/>
              <a:ea typeface="+mn-ea"/>
              <a:cs typeface="+mn-cs"/>
            </a:rPr>
            <a:t>全体的には横ばいに推移している。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54</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16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54</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39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119380</xdr:rowOff>
    </xdr:from>
    <xdr:to>
      <xdr:col>69</xdr:col>
      <xdr:colOff>92075</xdr:colOff>
      <xdr:row>54</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39387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68580</xdr:rowOff>
    </xdr:from>
    <xdr:to>
      <xdr:col>69</xdr:col>
      <xdr:colOff>142875</xdr:colOff>
      <xdr:row>54</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83820</xdr:rowOff>
    </xdr:from>
    <xdr:to>
      <xdr:col>65</xdr:col>
      <xdr:colOff>53975</xdr:colOff>
      <xdr:row>55</xdr:row>
      <xdr:rowOff>13970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24147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常備消防事務や川根地区広域施設組合への負担金が多額となっていたことから、</a:t>
          </a:r>
          <a:r>
            <a:rPr kumimoji="1" lang="en-US" altLang="ja-JP" sz="1100" b="0" i="0" u="none" strike="noStrike" kern="0" cap="none" spc="0" normalizeH="0" baseline="0" noProof="0">
              <a:ln>
                <a:noFill/>
              </a:ln>
              <a:solidFill>
                <a:prstClr val="black"/>
              </a:solidFill>
              <a:effectLst/>
              <a:uLnTx/>
              <a:uFillTx/>
              <a:latin typeface="+mn-lt"/>
              <a:ea typeface="+mn-ea"/>
              <a:cs typeface="+mn-cs"/>
            </a:rPr>
            <a:t>H28</a:t>
          </a:r>
          <a:r>
            <a:rPr kumimoji="1" lang="ja-JP" altLang="ja-JP" sz="1100" b="0" i="0" u="none" strike="noStrike" kern="0" cap="none" spc="0" normalizeH="0" baseline="0" noProof="0">
              <a:ln>
                <a:noFill/>
              </a:ln>
              <a:solidFill>
                <a:prstClr val="black"/>
              </a:solidFill>
              <a:effectLst/>
              <a:uLnTx/>
              <a:uFillTx/>
              <a:latin typeface="+mn-lt"/>
              <a:ea typeface="+mn-ea"/>
              <a:cs typeface="+mn-cs"/>
            </a:rPr>
            <a:t>及び</a:t>
          </a:r>
          <a:r>
            <a:rPr kumimoji="1" lang="en-US" altLang="ja-JP" sz="1100" b="0" i="0" u="none" strike="noStrike" kern="0" cap="none" spc="0" normalizeH="0" baseline="0" noProof="0">
              <a:ln>
                <a:noFill/>
              </a:ln>
              <a:solidFill>
                <a:prstClr val="black"/>
              </a:solidFill>
              <a:effectLst/>
              <a:uLnTx/>
              <a:uFillTx/>
              <a:latin typeface="+mn-lt"/>
              <a:ea typeface="+mn-ea"/>
              <a:cs typeface="+mn-cs"/>
            </a:rPr>
            <a:t>H29</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については類似団体平均を上回っていたが、川根地区広域施設組合が</a:t>
          </a:r>
          <a:r>
            <a:rPr kumimoji="1" lang="en-US" altLang="ja-JP" sz="1100" b="0" i="0" u="none" strike="noStrike" kern="0" cap="none" spc="0" normalizeH="0" baseline="0" noProof="0">
              <a:ln>
                <a:noFill/>
              </a:ln>
              <a:solidFill>
                <a:prstClr val="black"/>
              </a:solidFill>
              <a:effectLst/>
              <a:uLnTx/>
              <a:uFillTx/>
              <a:latin typeface="+mn-lt"/>
              <a:ea typeface="+mn-ea"/>
              <a:cs typeface="+mn-cs"/>
            </a:rPr>
            <a:t>H29</a:t>
          </a:r>
          <a:r>
            <a:rPr kumimoji="1" lang="ja-JP" altLang="ja-JP" sz="1100" b="0" i="0" u="none" strike="noStrike" kern="0" cap="none" spc="0" normalizeH="0" baseline="0" noProof="0">
              <a:ln>
                <a:noFill/>
              </a:ln>
              <a:solidFill>
                <a:prstClr val="black"/>
              </a:solidFill>
              <a:effectLst/>
              <a:uLnTx/>
              <a:uFillTx/>
              <a:latin typeface="+mn-lt"/>
              <a:ea typeface="+mn-ea"/>
              <a:cs typeface="+mn-cs"/>
            </a:rPr>
            <a:t>末をもって解散したことにより、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H30</a:t>
          </a:r>
          <a:r>
            <a:rPr kumimoji="1" lang="ja-JP" altLang="ja-JP" sz="1100" b="0" i="0" u="none" strike="noStrike" kern="0" cap="none" spc="0" normalizeH="0" baseline="0" noProof="0">
              <a:ln>
                <a:noFill/>
              </a:ln>
              <a:solidFill>
                <a:prstClr val="black"/>
              </a:solidFill>
              <a:effectLst/>
              <a:uLnTx/>
              <a:uFillTx/>
              <a:latin typeface="+mn-lt"/>
              <a:ea typeface="+mn-ea"/>
              <a:cs typeface="+mn-cs"/>
            </a:rPr>
            <a:t>からは補助金等支出が減少し、類似団体平均を下回る状況が横ばいに続いている。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26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159004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159004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H30</a:t>
          </a:r>
          <a:r>
            <a:rPr kumimoji="1" lang="ja-JP" altLang="ja-JP" sz="1100" b="0" i="0" u="none" strike="noStrike" kern="0" cap="none" spc="0" normalizeH="0" baseline="0" noProof="0">
              <a:ln>
                <a:noFill/>
              </a:ln>
              <a:solidFill>
                <a:prstClr val="black"/>
              </a:solidFill>
              <a:effectLst/>
              <a:uLnTx/>
              <a:uFillTx/>
              <a:latin typeface="+mn-lt"/>
              <a:ea typeface="+mn-ea"/>
              <a:cs typeface="+mn-cs"/>
            </a:rPr>
            <a:t>までは</a:t>
          </a:r>
          <a:r>
            <a:rPr kumimoji="1" lang="en-US" altLang="ja-JP" sz="1100" b="0" i="0" u="none" strike="noStrike" kern="0" cap="none" spc="0" normalizeH="0" baseline="0" noProof="0">
              <a:ln>
                <a:noFill/>
              </a:ln>
              <a:solidFill>
                <a:prstClr val="black"/>
              </a:solidFill>
              <a:effectLst/>
              <a:uLnTx/>
              <a:uFillTx/>
              <a:latin typeface="+mn-lt"/>
              <a:ea typeface="+mn-ea"/>
              <a:cs typeface="+mn-cs"/>
            </a:rPr>
            <a:t>H26</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に実施した大規模事業に伴い借入した地方債の元金償還が始まったため、類似団体平均を上回る状況となっていたが、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以降は、合併当時の起債の高額な償還が終了したこと、近年大規模事業の借入がないことから類似団体平均を下回る状況が続いている。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97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971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619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26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扶助費やその他の経費などの一部で類似団体平均を下回るものもあるが、人件費や物件費においては類似団体平均を大きく上回る状況となっている。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コロナ禍による事業の中止や規模縮小により経常経費が減少しているが、今後、一般財源の確保が困難となることが見込まれ、根本的な対策の検討が必要な状況になっている。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77</xdr:row>
      <xdr:rowOff>117856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7607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78</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7607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xdr:rowOff>
    </xdr:from>
    <xdr:to>
      <xdr:col>73</xdr:col>
      <xdr:colOff>180975</xdr:colOff>
      <xdr:row>78</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7437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51563</xdr:rowOff>
    </xdr:from>
    <xdr:to>
      <xdr:col>69</xdr:col>
      <xdr:colOff>92075</xdr:colOff>
      <xdr:row>78</xdr:row>
      <xdr:rowOff>78994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2466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67056</xdr:rowOff>
    </xdr:from>
    <xdr:to>
      <xdr:col>82</xdr:col>
      <xdr:colOff>158750</xdr:colOff>
      <xdr:row>77</xdr:row>
      <xdr:rowOff>168656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39133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4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36847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763</xdr:rowOff>
    </xdr:from>
    <xdr:to>
      <xdr:col>69</xdr:col>
      <xdr:colOff>142875</xdr:colOff>
      <xdr:row>78</xdr:row>
      <xdr:rowOff>102363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87140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6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28194</xdr:rowOff>
    </xdr:from>
    <xdr:to>
      <xdr:col>65</xdr:col>
      <xdr:colOff>53975</xdr:colOff>
      <xdr:row>78</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114571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8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46371</xdr:rowOff>
    </xdr:from>
    <xdr:to>
      <xdr:col>29</xdr:col>
      <xdr:colOff>127000</xdr:colOff>
      <xdr:row>14</xdr:row>
      <xdr:rowOff>80350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94296"/>
          <a:ext cx="647700" cy="33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80350</xdr:rowOff>
    </xdr:from>
    <xdr:to>
      <xdr:col>26</xdr:col>
      <xdr:colOff>50800</xdr:colOff>
      <xdr:row>14</xdr:row>
      <xdr:rowOff>161055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28275"/>
          <a:ext cx="698500" cy="8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161055</xdr:rowOff>
    </xdr:from>
    <xdr:to>
      <xdr:col>22</xdr:col>
      <xdr:colOff>114300</xdr:colOff>
      <xdr:row>15</xdr:row>
      <xdr:rowOff>5580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08980"/>
          <a:ext cx="698500" cy="15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5580</xdr:rowOff>
    </xdr:from>
    <xdr:to>
      <xdr:col>18</xdr:col>
      <xdr:colOff>177800</xdr:colOff>
      <xdr:row>15</xdr:row>
      <xdr:rowOff>74206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24955"/>
          <a:ext cx="698500" cy="6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167021</xdr:rowOff>
    </xdr:from>
    <xdr:to>
      <xdr:col>29</xdr:col>
      <xdr:colOff>177800</xdr:colOff>
      <xdr:row>14</xdr:row>
      <xdr:rowOff>97171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4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12098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29550</xdr:rowOff>
    </xdr:from>
    <xdr:to>
      <xdr:col>26</xdr:col>
      <xdr:colOff>101600</xdr:colOff>
      <xdr:row>14</xdr:row>
      <xdr:rowOff>131150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7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141327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46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110255</xdr:rowOff>
    </xdr:from>
    <xdr:to>
      <xdr:col>22</xdr:col>
      <xdr:colOff>165100</xdr:colOff>
      <xdr:row>15</xdr:row>
      <xdr:rowOff>40405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5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50582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126230</xdr:rowOff>
    </xdr:from>
    <xdr:to>
      <xdr:col>19</xdr:col>
      <xdr:colOff>38100</xdr:colOff>
      <xdr:row>15</xdr:row>
      <xdr:rowOff>56380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7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66557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4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23406</xdr:rowOff>
    </xdr:from>
    <xdr:to>
      <xdr:col>15</xdr:col>
      <xdr:colOff>101600</xdr:colOff>
      <xdr:row>15</xdr:row>
      <xdr:rowOff>125006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4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135183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1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67455</xdr:rowOff>
    </xdr:from>
    <xdr:to>
      <xdr:col>29</xdr:col>
      <xdr:colOff>127000</xdr:colOff>
      <xdr:row>37</xdr:row>
      <xdr:rowOff>163413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92155"/>
          <a:ext cx="647700" cy="95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105228</xdr:rowOff>
    </xdr:from>
    <xdr:to>
      <xdr:col>26</xdr:col>
      <xdr:colOff>50800</xdr:colOff>
      <xdr:row>37</xdr:row>
      <xdr:rowOff>163413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29928"/>
          <a:ext cx="698500" cy="58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92503</xdr:rowOff>
    </xdr:from>
    <xdr:to>
      <xdr:col>22</xdr:col>
      <xdr:colOff>114300</xdr:colOff>
      <xdr:row>37</xdr:row>
      <xdr:rowOff>105228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17203"/>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148325</xdr:rowOff>
    </xdr:from>
    <xdr:to>
      <xdr:col>18</xdr:col>
      <xdr:colOff>177800</xdr:colOff>
      <xdr:row>37</xdr:row>
      <xdr:rowOff>92503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01575"/>
          <a:ext cx="698500" cy="11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16655</xdr:rowOff>
    </xdr:from>
    <xdr:to>
      <xdr:col>29</xdr:col>
      <xdr:colOff>177800</xdr:colOff>
      <xdr:row>37</xdr:row>
      <xdr:rowOff>118255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4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160182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112613</xdr:rowOff>
    </xdr:from>
    <xdr:to>
      <xdr:col>26</xdr:col>
      <xdr:colOff>101600</xdr:colOff>
      <xdr:row>37</xdr:row>
      <xdr:rowOff>214213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3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198990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23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54428</xdr:rowOff>
    </xdr:from>
    <xdr:to>
      <xdr:col>22</xdr:col>
      <xdr:colOff>165100</xdr:colOff>
      <xdr:row>37</xdr:row>
      <xdr:rowOff>156028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7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140805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41703</xdr:rowOff>
    </xdr:from>
    <xdr:to>
      <xdr:col>19</xdr:col>
      <xdr:colOff>38100</xdr:colOff>
      <xdr:row>37</xdr:row>
      <xdr:rowOff>143303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6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128080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5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97525</xdr:rowOff>
    </xdr:from>
    <xdr:to>
      <xdr:col>15</xdr:col>
      <xdr:colOff>101600</xdr:colOff>
      <xdr:row>37</xdr:row>
      <xdr:rowOff>27675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50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6,078
5,986
496.88
6,765,653
5,821,362
790,643
3,994,148
4,600,814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20316</xdr:rowOff>
    </xdr:from>
    <xdr:to>
      <xdr:col>24</xdr:col>
      <xdr:colOff>63500</xdr:colOff>
      <xdr:row>33</xdr:row>
      <xdr:rowOff>66703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78166"/>
          <a:ext cx="838200" cy="4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9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66703</xdr:rowOff>
    </xdr:from>
    <xdr:to>
      <xdr:col>19</xdr:col>
      <xdr:colOff>177800</xdr:colOff>
      <xdr:row>33</xdr:row>
      <xdr:rowOff>131242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24553"/>
          <a:ext cx="889000" cy="6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26655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131242</xdr:rowOff>
    </xdr:from>
    <xdr:to>
      <xdr:col>15</xdr:col>
      <xdr:colOff>50800</xdr:colOff>
      <xdr:row>35</xdr:row>
      <xdr:rowOff>13339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89092"/>
          <a:ext cx="889000" cy="22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64566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13339</xdr:rowOff>
    </xdr:from>
    <xdr:to>
      <xdr:col>10</xdr:col>
      <xdr:colOff>114300</xdr:colOff>
      <xdr:row>35</xdr:row>
      <xdr:rowOff>71284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14089"/>
          <a:ext cx="889000" cy="5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45583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111374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140966</xdr:rowOff>
    </xdr:from>
    <xdr:to>
      <xdr:col>24</xdr:col>
      <xdr:colOff>114300</xdr:colOff>
      <xdr:row>33</xdr:row>
      <xdr:rowOff>71116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163843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7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15903</xdr:rowOff>
    </xdr:from>
    <xdr:to>
      <xdr:col>20</xdr:col>
      <xdr:colOff>38100</xdr:colOff>
      <xdr:row>33</xdr:row>
      <xdr:rowOff>117503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134030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44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80442</xdr:rowOff>
    </xdr:from>
    <xdr:to>
      <xdr:col>15</xdr:col>
      <xdr:colOff>101600</xdr:colOff>
      <xdr:row>34</xdr:row>
      <xdr:rowOff>10592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3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27119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51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133989</xdr:rowOff>
    </xdr:from>
    <xdr:to>
      <xdr:col>10</xdr:col>
      <xdr:colOff>165100</xdr:colOff>
      <xdr:row>35</xdr:row>
      <xdr:rowOff>64139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80666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73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20484</xdr:rowOff>
    </xdr:from>
    <xdr:to>
      <xdr:col>6</xdr:col>
      <xdr:colOff>38100</xdr:colOff>
      <xdr:row>35</xdr:row>
      <xdr:rowOff>122084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138611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79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171259</xdr:rowOff>
    </xdr:from>
    <xdr:to>
      <xdr:col>24</xdr:col>
      <xdr:colOff>63500</xdr:colOff>
      <xdr:row>58</xdr:row>
      <xdr:rowOff>44120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43909"/>
          <a:ext cx="838200" cy="4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41213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985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44120</xdr:rowOff>
    </xdr:from>
    <xdr:to>
      <xdr:col>19</xdr:col>
      <xdr:colOff>177800</xdr:colOff>
      <xdr:row>58</xdr:row>
      <xdr:rowOff>60940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88220"/>
          <a:ext cx="8890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170400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1011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33972</xdr:rowOff>
    </xdr:from>
    <xdr:to>
      <xdr:col>15</xdr:col>
      <xdr:colOff>50800</xdr:colOff>
      <xdr:row>58</xdr:row>
      <xdr:rowOff>60940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78072"/>
          <a:ext cx="889000" cy="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33972</xdr:rowOff>
    </xdr:from>
    <xdr:to>
      <xdr:col>10</xdr:col>
      <xdr:colOff>114300</xdr:colOff>
      <xdr:row>58</xdr:row>
      <xdr:rowOff>36923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78072"/>
          <a:ext cx="8890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120459</xdr:rowOff>
    </xdr:from>
    <xdr:to>
      <xdr:col>24</xdr:col>
      <xdr:colOff>114300</xdr:colOff>
      <xdr:row>58</xdr:row>
      <xdr:rowOff>50609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143336</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4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164770</xdr:rowOff>
    </xdr:from>
    <xdr:to>
      <xdr:col>20</xdr:col>
      <xdr:colOff>38100</xdr:colOff>
      <xdr:row>58</xdr:row>
      <xdr:rowOff>94920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111447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71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10140</xdr:rowOff>
    </xdr:from>
    <xdr:to>
      <xdr:col>15</xdr:col>
      <xdr:colOff>101600</xdr:colOff>
      <xdr:row>58</xdr:row>
      <xdr:rowOff>111740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128267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2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154622</xdr:rowOff>
    </xdr:from>
    <xdr:to>
      <xdr:col>10</xdr:col>
      <xdr:colOff>165100</xdr:colOff>
      <xdr:row>58</xdr:row>
      <xdr:rowOff>84772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101299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70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157573</xdr:rowOff>
    </xdr:from>
    <xdr:to>
      <xdr:col>6</xdr:col>
      <xdr:colOff>38100</xdr:colOff>
      <xdr:row>58</xdr:row>
      <xdr:rowOff>87723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104250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0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111190</xdr:rowOff>
    </xdr:from>
    <xdr:to>
      <xdr:col>24</xdr:col>
      <xdr:colOff>63500</xdr:colOff>
      <xdr:row>78</xdr:row>
      <xdr:rowOff>132516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84290"/>
          <a:ext cx="8382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84559</xdr:rowOff>
    </xdr:from>
    <xdr:to>
      <xdr:col>19</xdr:col>
      <xdr:colOff>177800</xdr:colOff>
      <xdr:row>78</xdr:row>
      <xdr:rowOff>132516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57659"/>
          <a:ext cx="889000" cy="4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84559</xdr:rowOff>
    </xdr:from>
    <xdr:to>
      <xdr:col>15</xdr:col>
      <xdr:colOff>50800</xdr:colOff>
      <xdr:row>78</xdr:row>
      <xdr:rowOff>151735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57659"/>
          <a:ext cx="8890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130246</xdr:rowOff>
    </xdr:from>
    <xdr:to>
      <xdr:col>10</xdr:col>
      <xdr:colOff>114300</xdr:colOff>
      <xdr:row>78</xdr:row>
      <xdr:rowOff>151735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0334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60390</xdr:rowOff>
    </xdr:from>
    <xdr:to>
      <xdr:col>24</xdr:col>
      <xdr:colOff>114300</xdr:colOff>
      <xdr:row>78</xdr:row>
      <xdr:rowOff>161990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38817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81716</xdr:rowOff>
    </xdr:from>
    <xdr:to>
      <xdr:col>20</xdr:col>
      <xdr:colOff>38100</xdr:colOff>
      <xdr:row>79</xdr:row>
      <xdr:rowOff>11866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4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33759</xdr:rowOff>
    </xdr:from>
    <xdr:to>
      <xdr:col>15</xdr:col>
      <xdr:colOff>101600</xdr:colOff>
      <xdr:row>78</xdr:row>
      <xdr:rowOff>135359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126486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49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100935</xdr:rowOff>
    </xdr:from>
    <xdr:to>
      <xdr:col>10</xdr:col>
      <xdr:colOff>165100</xdr:colOff>
      <xdr:row>79</xdr:row>
      <xdr:rowOff>31085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22212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79446</xdr:rowOff>
    </xdr:from>
    <xdr:to>
      <xdr:col>6</xdr:col>
      <xdr:colOff>38100</xdr:colOff>
      <xdr:row>79</xdr:row>
      <xdr:rowOff>9596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141960</xdr:rowOff>
    </xdr:from>
    <xdr:to>
      <xdr:col>24</xdr:col>
      <xdr:colOff>63500</xdr:colOff>
      <xdr:row>97</xdr:row>
      <xdr:rowOff>16802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601160"/>
          <a:ext cx="8382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141960</xdr:rowOff>
    </xdr:from>
    <xdr:to>
      <xdr:col>19</xdr:col>
      <xdr:colOff>177800</xdr:colOff>
      <xdr:row>98</xdr:row>
      <xdr:rowOff>36233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01160"/>
          <a:ext cx="889000" cy="23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36233</xdr:rowOff>
    </xdr:from>
    <xdr:to>
      <xdr:col>15</xdr:col>
      <xdr:colOff>50800</xdr:colOff>
      <xdr:row>98</xdr:row>
      <xdr:rowOff>62015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38333"/>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12331</xdr:rowOff>
    </xdr:from>
    <xdr:to>
      <xdr:col>10</xdr:col>
      <xdr:colOff>114300</xdr:colOff>
      <xdr:row>98</xdr:row>
      <xdr:rowOff>62015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14431"/>
          <a:ext cx="889000" cy="4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137452</xdr:rowOff>
    </xdr:from>
    <xdr:to>
      <xdr:col>24</xdr:col>
      <xdr:colOff>114300</xdr:colOff>
      <xdr:row>97</xdr:row>
      <xdr:rowOff>67602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115879</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91160</xdr:rowOff>
    </xdr:from>
    <xdr:to>
      <xdr:col>20</xdr:col>
      <xdr:colOff>38100</xdr:colOff>
      <xdr:row>97</xdr:row>
      <xdr:rowOff>21310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156883</xdr:rowOff>
    </xdr:from>
    <xdr:to>
      <xdr:col>15</xdr:col>
      <xdr:colOff>101600</xdr:colOff>
      <xdr:row>98</xdr:row>
      <xdr:rowOff>87033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78160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8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11215</xdr:rowOff>
    </xdr:from>
    <xdr:to>
      <xdr:col>10</xdr:col>
      <xdr:colOff>165100</xdr:colOff>
      <xdr:row>98</xdr:row>
      <xdr:rowOff>112815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103942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132981</xdr:rowOff>
    </xdr:from>
    <xdr:to>
      <xdr:col>6</xdr:col>
      <xdr:colOff>38100</xdr:colOff>
      <xdr:row>98</xdr:row>
      <xdr:rowOff>63131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6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54258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5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101565</xdr:rowOff>
    </xdr:from>
    <xdr:to>
      <xdr:col>55</xdr:col>
      <xdr:colOff>0</xdr:colOff>
      <xdr:row>35</xdr:row>
      <xdr:rowOff>112858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02315"/>
          <a:ext cx="8382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27901</xdr:rowOff>
    </xdr:from>
    <xdr:to>
      <xdr:col>50</xdr:col>
      <xdr:colOff>114300</xdr:colOff>
      <xdr:row>35</xdr:row>
      <xdr:rowOff>112858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85751"/>
          <a:ext cx="889000" cy="4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27901</xdr:rowOff>
    </xdr:from>
    <xdr:to>
      <xdr:col>45</xdr:col>
      <xdr:colOff>177800</xdr:colOff>
      <xdr:row>36</xdr:row>
      <xdr:rowOff>39870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85751"/>
          <a:ext cx="889000" cy="52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39870</xdr:rowOff>
    </xdr:from>
    <xdr:to>
      <xdr:col>41</xdr:col>
      <xdr:colOff>50800</xdr:colOff>
      <xdr:row>36</xdr:row>
      <xdr:rowOff>50550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12070"/>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50765</xdr:rowOff>
    </xdr:from>
    <xdr:to>
      <xdr:col>55</xdr:col>
      <xdr:colOff>50800</xdr:colOff>
      <xdr:row>35</xdr:row>
      <xdr:rowOff>152365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29192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2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62058</xdr:rowOff>
    </xdr:from>
    <xdr:to>
      <xdr:col>50</xdr:col>
      <xdr:colOff>165100</xdr:colOff>
      <xdr:row>35</xdr:row>
      <xdr:rowOff>163658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154785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5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148551</xdr:rowOff>
    </xdr:from>
    <xdr:to>
      <xdr:col>46</xdr:col>
      <xdr:colOff>38100</xdr:colOff>
      <xdr:row>33</xdr:row>
      <xdr:rowOff>78701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69828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2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160520</xdr:rowOff>
    </xdr:from>
    <xdr:to>
      <xdr:col>41</xdr:col>
      <xdr:colOff>101600</xdr:colOff>
      <xdr:row>36</xdr:row>
      <xdr:rowOff>90670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81797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171200</xdr:rowOff>
    </xdr:from>
    <xdr:to>
      <xdr:col>36</xdr:col>
      <xdr:colOff>165100</xdr:colOff>
      <xdr:row>36</xdr:row>
      <xdr:rowOff>101350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92477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78904</xdr:rowOff>
    </xdr:from>
    <xdr:to>
      <xdr:col>55</xdr:col>
      <xdr:colOff>0</xdr:colOff>
      <xdr:row>58</xdr:row>
      <xdr:rowOff>128363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23004"/>
          <a:ext cx="8382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38451</xdr:rowOff>
    </xdr:from>
    <xdr:to>
      <xdr:col>50</xdr:col>
      <xdr:colOff>114300</xdr:colOff>
      <xdr:row>58</xdr:row>
      <xdr:rowOff>78904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11101"/>
          <a:ext cx="889000" cy="2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38451</xdr:rowOff>
    </xdr:from>
    <xdr:to>
      <xdr:col>45</xdr:col>
      <xdr:colOff>177800</xdr:colOff>
      <xdr:row>58</xdr:row>
      <xdr:rowOff>101470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11101"/>
          <a:ext cx="889000" cy="2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43617</xdr:rowOff>
    </xdr:from>
    <xdr:to>
      <xdr:col>41</xdr:col>
      <xdr:colOff>50800</xdr:colOff>
      <xdr:row>58</xdr:row>
      <xdr:rowOff>101470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87717"/>
          <a:ext cx="889000" cy="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124820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77563</xdr:rowOff>
    </xdr:from>
    <xdr:to>
      <xdr:col>55</xdr:col>
      <xdr:colOff>50800</xdr:colOff>
      <xdr:row>59</xdr:row>
      <xdr:rowOff>7713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15657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28104</xdr:rowOff>
    </xdr:from>
    <xdr:to>
      <xdr:col>50</xdr:col>
      <xdr:colOff>165100</xdr:colOff>
      <xdr:row>58</xdr:row>
      <xdr:rowOff>129704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7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120831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1006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159101</xdr:rowOff>
    </xdr:from>
    <xdr:to>
      <xdr:col>46</xdr:col>
      <xdr:colOff>38100</xdr:colOff>
      <xdr:row>57</xdr:row>
      <xdr:rowOff>89251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105778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50670</xdr:rowOff>
    </xdr:from>
    <xdr:to>
      <xdr:col>41</xdr:col>
      <xdr:colOff>101600</xdr:colOff>
      <xdr:row>58</xdr:row>
      <xdr:rowOff>152270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143397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08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164267</xdr:rowOff>
    </xdr:from>
    <xdr:to>
      <xdr:col>36</xdr:col>
      <xdr:colOff>165100</xdr:colOff>
      <xdr:row>58</xdr:row>
      <xdr:rowOff>94417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3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110944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24431</xdr:rowOff>
    </xdr:from>
    <xdr:to>
      <xdr:col>55</xdr:col>
      <xdr:colOff>0</xdr:colOff>
      <xdr:row>78</xdr:row>
      <xdr:rowOff>37086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97531"/>
          <a:ext cx="8382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157846</xdr:rowOff>
    </xdr:from>
    <xdr:to>
      <xdr:col>50</xdr:col>
      <xdr:colOff>114300</xdr:colOff>
      <xdr:row>78</xdr:row>
      <xdr:rowOff>24431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59496"/>
          <a:ext cx="889000" cy="3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157846</xdr:rowOff>
    </xdr:from>
    <xdr:to>
      <xdr:col>45</xdr:col>
      <xdr:colOff>177800</xdr:colOff>
      <xdr:row>78</xdr:row>
      <xdr:rowOff>82778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59496"/>
          <a:ext cx="889000" cy="9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8004</xdr:rowOff>
    </xdr:from>
    <xdr:to>
      <xdr:col>41</xdr:col>
      <xdr:colOff>50800</xdr:colOff>
      <xdr:row>78</xdr:row>
      <xdr:rowOff>82778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81104"/>
          <a:ext cx="889000" cy="7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157736</xdr:rowOff>
    </xdr:from>
    <xdr:to>
      <xdr:col>55</xdr:col>
      <xdr:colOff>50800</xdr:colOff>
      <xdr:row>78</xdr:row>
      <xdr:rowOff>87886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5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108685</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145081</xdr:rowOff>
    </xdr:from>
    <xdr:to>
      <xdr:col>50</xdr:col>
      <xdr:colOff>165100</xdr:colOff>
      <xdr:row>78</xdr:row>
      <xdr:rowOff>75231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66358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3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107046</xdr:rowOff>
    </xdr:from>
    <xdr:to>
      <xdr:col>46</xdr:col>
      <xdr:colOff>38100</xdr:colOff>
      <xdr:row>78</xdr:row>
      <xdr:rowOff>37196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0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28323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0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31978</xdr:rowOff>
    </xdr:from>
    <xdr:to>
      <xdr:col>41</xdr:col>
      <xdr:colOff>101600</xdr:colOff>
      <xdr:row>78</xdr:row>
      <xdr:rowOff>133578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124705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128654</xdr:rowOff>
    </xdr:from>
    <xdr:to>
      <xdr:col>36</xdr:col>
      <xdr:colOff>165100</xdr:colOff>
      <xdr:row>78</xdr:row>
      <xdr:rowOff>58804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49931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45389</xdr:rowOff>
    </xdr:from>
    <xdr:to>
      <xdr:col>55</xdr:col>
      <xdr:colOff>0</xdr:colOff>
      <xdr:row>97</xdr:row>
      <xdr:rowOff>72227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676039"/>
          <a:ext cx="8382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17418</xdr:rowOff>
    </xdr:from>
    <xdr:to>
      <xdr:col>50</xdr:col>
      <xdr:colOff>114300</xdr:colOff>
      <xdr:row>97</xdr:row>
      <xdr:rowOff>45389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48068"/>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109169</xdr:rowOff>
    </xdr:from>
    <xdr:to>
      <xdr:col>45</xdr:col>
      <xdr:colOff>177800</xdr:colOff>
      <xdr:row>97</xdr:row>
      <xdr:rowOff>17418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568369"/>
          <a:ext cx="889000" cy="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71746</xdr:rowOff>
    </xdr:from>
    <xdr:to>
      <xdr:col>41</xdr:col>
      <xdr:colOff>50800</xdr:colOff>
      <xdr:row>96</xdr:row>
      <xdr:rowOff>109169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30946"/>
          <a:ext cx="889000" cy="3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21427</xdr:rowOff>
    </xdr:from>
    <xdr:to>
      <xdr:col>55</xdr:col>
      <xdr:colOff>50800</xdr:colOff>
      <xdr:row>97</xdr:row>
      <xdr:rowOff>123027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5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171304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166039</xdr:rowOff>
    </xdr:from>
    <xdr:to>
      <xdr:col>50</xdr:col>
      <xdr:colOff>165100</xdr:colOff>
      <xdr:row>97</xdr:row>
      <xdr:rowOff>96189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87316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1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138068</xdr:rowOff>
    </xdr:from>
    <xdr:to>
      <xdr:col>46</xdr:col>
      <xdr:colOff>38100</xdr:colOff>
      <xdr:row>97</xdr:row>
      <xdr:rowOff>68218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59345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8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58369</xdr:rowOff>
    </xdr:from>
    <xdr:to>
      <xdr:col>41</xdr:col>
      <xdr:colOff>101600</xdr:colOff>
      <xdr:row>96</xdr:row>
      <xdr:rowOff>159969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2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20946</xdr:rowOff>
    </xdr:from>
    <xdr:to>
      <xdr:col>36</xdr:col>
      <xdr:colOff>165100</xdr:colOff>
      <xdr:row>96</xdr:row>
      <xdr:rowOff>122546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8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139073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25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91730</xdr:rowOff>
    </xdr:from>
    <xdr:to>
      <xdr:col>85</xdr:col>
      <xdr:colOff>127000</xdr:colOff>
      <xdr:row>37</xdr:row>
      <xdr:rowOff>147847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263930"/>
          <a:ext cx="838200" cy="22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110459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54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147847</xdr:rowOff>
    </xdr:from>
    <xdr:to>
      <xdr:col>81</xdr:col>
      <xdr:colOff>50800</xdr:colOff>
      <xdr:row>38</xdr:row>
      <xdr:rowOff>13504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91497"/>
          <a:ext cx="889000" cy="3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13504</xdr:rowOff>
    </xdr:from>
    <xdr:to>
      <xdr:col>76</xdr:col>
      <xdr:colOff>114300</xdr:colOff>
      <xdr:row>38</xdr:row>
      <xdr:rowOff>63448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28604"/>
          <a:ext cx="889000" cy="4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157357</xdr:rowOff>
    </xdr:from>
    <xdr:to>
      <xdr:col>71</xdr:col>
      <xdr:colOff>177800</xdr:colOff>
      <xdr:row>38</xdr:row>
      <xdr:rowOff>63448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01007"/>
          <a:ext cx="8890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92646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40930</xdr:rowOff>
    </xdr:from>
    <xdr:to>
      <xdr:col>85</xdr:col>
      <xdr:colOff>177800</xdr:colOff>
      <xdr:row>36</xdr:row>
      <xdr:rowOff>142530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63807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06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97047</xdr:rowOff>
    </xdr:from>
    <xdr:to>
      <xdr:col>81</xdr:col>
      <xdr:colOff>101600</xdr:colOff>
      <xdr:row>38</xdr:row>
      <xdr:rowOff>27197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43724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134154</xdr:rowOff>
    </xdr:from>
    <xdr:to>
      <xdr:col>76</xdr:col>
      <xdr:colOff>165100</xdr:colOff>
      <xdr:row>38</xdr:row>
      <xdr:rowOff>64304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80831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5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12648</xdr:rowOff>
    </xdr:from>
    <xdr:to>
      <xdr:col>72</xdr:col>
      <xdr:colOff>38100</xdr:colOff>
      <xdr:row>38</xdr:row>
      <xdr:rowOff>114248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105375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106557</xdr:rowOff>
    </xdr:from>
    <xdr:to>
      <xdr:col>67</xdr:col>
      <xdr:colOff>101600</xdr:colOff>
      <xdr:row>38</xdr:row>
      <xdr:rowOff>36707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53234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69086</xdr:rowOff>
    </xdr:from>
    <xdr:to>
      <xdr:col>85</xdr:col>
      <xdr:colOff>127000</xdr:colOff>
      <xdr:row>76</xdr:row>
      <xdr:rowOff>81790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99286"/>
          <a:ext cx="8382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17784</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47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65117</xdr:rowOff>
    </xdr:from>
    <xdr:to>
      <xdr:col>81</xdr:col>
      <xdr:colOff>50800</xdr:colOff>
      <xdr:row>76</xdr:row>
      <xdr:rowOff>81790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095317"/>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150446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43675</xdr:rowOff>
    </xdr:from>
    <xdr:to>
      <xdr:col>76</xdr:col>
      <xdr:colOff>114300</xdr:colOff>
      <xdr:row>76</xdr:row>
      <xdr:rowOff>65117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73875"/>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20906</xdr:rowOff>
    </xdr:from>
    <xdr:to>
      <xdr:col>71</xdr:col>
      <xdr:colOff>177800</xdr:colOff>
      <xdr:row>76</xdr:row>
      <xdr:rowOff>43675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51106"/>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18286</xdr:rowOff>
    </xdr:from>
    <xdr:to>
      <xdr:col>85</xdr:col>
      <xdr:colOff>177800</xdr:colOff>
      <xdr:row>76</xdr:row>
      <xdr:rowOff>119886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4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41163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9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30990</xdr:rowOff>
    </xdr:from>
    <xdr:to>
      <xdr:col>81</xdr:col>
      <xdr:colOff>101600</xdr:colOff>
      <xdr:row>76</xdr:row>
      <xdr:rowOff>132590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149118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3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14317</xdr:rowOff>
    </xdr:from>
    <xdr:to>
      <xdr:col>76</xdr:col>
      <xdr:colOff>165100</xdr:colOff>
      <xdr:row>76</xdr:row>
      <xdr:rowOff>115917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4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132444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164325</xdr:rowOff>
    </xdr:from>
    <xdr:to>
      <xdr:col>72</xdr:col>
      <xdr:colOff>38100</xdr:colOff>
      <xdr:row>76</xdr:row>
      <xdr:rowOff>94475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111001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9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141556</xdr:rowOff>
    </xdr:from>
    <xdr:to>
      <xdr:col>67</xdr:col>
      <xdr:colOff>101600</xdr:colOff>
      <xdr:row>76</xdr:row>
      <xdr:rowOff>71706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88233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77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48763</xdr:rowOff>
    </xdr:from>
    <xdr:to>
      <xdr:col>85</xdr:col>
      <xdr:colOff>127000</xdr:colOff>
      <xdr:row>99</xdr:row>
      <xdr:rowOff>78939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22313"/>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48763</xdr:rowOff>
    </xdr:from>
    <xdr:to>
      <xdr:col>81</xdr:col>
      <xdr:colOff>50800</xdr:colOff>
      <xdr:row>99</xdr:row>
      <xdr:rowOff>69901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22313"/>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69901</xdr:rowOff>
    </xdr:from>
    <xdr:to>
      <xdr:col>76</xdr:col>
      <xdr:colOff>114300</xdr:colOff>
      <xdr:row>99</xdr:row>
      <xdr:rowOff>88525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43451"/>
          <a:ext cx="889000" cy="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86440</xdr:rowOff>
    </xdr:from>
    <xdr:to>
      <xdr:col>71</xdr:col>
      <xdr:colOff>177800</xdr:colOff>
      <xdr:row>99</xdr:row>
      <xdr:rowOff>88525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59990"/>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28139</xdr:rowOff>
    </xdr:from>
    <xdr:to>
      <xdr:col>85</xdr:col>
      <xdr:colOff>177800</xdr:colOff>
      <xdr:row>99</xdr:row>
      <xdr:rowOff>129739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70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114516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1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169413</xdr:rowOff>
    </xdr:from>
    <xdr:to>
      <xdr:col>81</xdr:col>
      <xdr:colOff>101600</xdr:colOff>
      <xdr:row>99</xdr:row>
      <xdr:rowOff>99563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90690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19101</xdr:rowOff>
    </xdr:from>
    <xdr:to>
      <xdr:col>76</xdr:col>
      <xdr:colOff>165100</xdr:colOff>
      <xdr:row>99</xdr:row>
      <xdr:rowOff>120701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111828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37725</xdr:rowOff>
    </xdr:from>
    <xdr:to>
      <xdr:col>72</xdr:col>
      <xdr:colOff>38100</xdr:colOff>
      <xdr:row>99</xdr:row>
      <xdr:rowOff>139325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130452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35640</xdr:rowOff>
    </xdr:from>
    <xdr:to>
      <xdr:col>67</xdr:col>
      <xdr:colOff>101600</xdr:colOff>
      <xdr:row>99</xdr:row>
      <xdr:rowOff>137240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128367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89474</xdr:rowOff>
    </xdr:from>
    <xdr:to>
      <xdr:col>116</xdr:col>
      <xdr:colOff>63500</xdr:colOff>
      <xdr:row>59</xdr:row>
      <xdr:rowOff>95645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05024"/>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89474</xdr:rowOff>
    </xdr:from>
    <xdr:to>
      <xdr:col>111</xdr:col>
      <xdr:colOff>177800</xdr:colOff>
      <xdr:row>59</xdr:row>
      <xdr:rowOff>94045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0502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94045</xdr:rowOff>
    </xdr:from>
    <xdr:to>
      <xdr:col>107</xdr:col>
      <xdr:colOff>50800</xdr:colOff>
      <xdr:row>59</xdr:row>
      <xdr:rowOff>94176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209595"/>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94176</xdr:rowOff>
    </xdr:from>
    <xdr:to>
      <xdr:col>102</xdr:col>
      <xdr:colOff>114300</xdr:colOff>
      <xdr:row>59</xdr:row>
      <xdr:rowOff>97736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09726"/>
          <a:ext cx="889000" cy="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44845</xdr:rowOff>
    </xdr:from>
    <xdr:to>
      <xdr:col>116</xdr:col>
      <xdr:colOff>114300</xdr:colOff>
      <xdr:row>59</xdr:row>
      <xdr:rowOff>146445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131222</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5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38674</xdr:rowOff>
    </xdr:from>
    <xdr:to>
      <xdr:col>112</xdr:col>
      <xdr:colOff>38100</xdr:colOff>
      <xdr:row>59</xdr:row>
      <xdr:rowOff>140274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131401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6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43245</xdr:rowOff>
    </xdr:from>
    <xdr:to>
      <xdr:col>107</xdr:col>
      <xdr:colOff>101600</xdr:colOff>
      <xdr:row>59</xdr:row>
      <xdr:rowOff>144845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135972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5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43376</xdr:rowOff>
    </xdr:from>
    <xdr:to>
      <xdr:col>102</xdr:col>
      <xdr:colOff>165100</xdr:colOff>
      <xdr:row>59</xdr:row>
      <xdr:rowOff>144976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136103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5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46936</xdr:rowOff>
    </xdr:from>
    <xdr:to>
      <xdr:col>98</xdr:col>
      <xdr:colOff>38100</xdr:colOff>
      <xdr:row>59</xdr:row>
      <xdr:rowOff>148536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139663</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55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117312</xdr:rowOff>
    </xdr:from>
    <xdr:to>
      <xdr:col>116</xdr:col>
      <xdr:colOff>63500</xdr:colOff>
      <xdr:row>75</xdr:row>
      <xdr:rowOff>118722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76062"/>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117312</xdr:rowOff>
    </xdr:from>
    <xdr:to>
      <xdr:col>111</xdr:col>
      <xdr:colOff>177800</xdr:colOff>
      <xdr:row>75</xdr:row>
      <xdr:rowOff>166812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76062"/>
          <a:ext cx="889000" cy="4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166812</xdr:rowOff>
    </xdr:from>
    <xdr:to>
      <xdr:col>107</xdr:col>
      <xdr:colOff>50800</xdr:colOff>
      <xdr:row>76</xdr:row>
      <xdr:rowOff>8407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25562"/>
          <a:ext cx="889000" cy="1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8407</xdr:rowOff>
    </xdr:from>
    <xdr:to>
      <xdr:col>102</xdr:col>
      <xdr:colOff>114300</xdr:colOff>
      <xdr:row>76</xdr:row>
      <xdr:rowOff>21414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38607"/>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67922</xdr:rowOff>
    </xdr:from>
    <xdr:to>
      <xdr:col>116</xdr:col>
      <xdr:colOff>114300</xdr:colOff>
      <xdr:row>75</xdr:row>
      <xdr:rowOff>169521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26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90799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66512</xdr:rowOff>
    </xdr:from>
    <xdr:to>
      <xdr:col>112</xdr:col>
      <xdr:colOff>38100</xdr:colOff>
      <xdr:row>75</xdr:row>
      <xdr:rowOff>168112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13189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0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116012</xdr:rowOff>
    </xdr:from>
    <xdr:to>
      <xdr:col>107</xdr:col>
      <xdr:colOff>101600</xdr:colOff>
      <xdr:row>76</xdr:row>
      <xdr:rowOff>46162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7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62689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4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129057</xdr:rowOff>
    </xdr:from>
    <xdr:to>
      <xdr:col>102</xdr:col>
      <xdr:colOff>165100</xdr:colOff>
      <xdr:row>76</xdr:row>
      <xdr:rowOff>59207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142065</xdr:rowOff>
    </xdr:from>
    <xdr:to>
      <xdr:col>98</xdr:col>
      <xdr:colOff>38100</xdr:colOff>
      <xdr:row>76</xdr:row>
      <xdr:rowOff>72216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00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63341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人件費、物件費は類似団体平均を大きく上回る状況となっている。これについては、多数の観光施設や教育関係施設などの町有施設に対し、多くの管理運営経費を要していることが主な要因にあげられ、</a:t>
          </a:r>
          <a:r>
            <a:rPr kumimoji="1" lang="ja-JP" altLang="en-US" sz="1100" b="0" i="0" u="none" strike="noStrike" kern="0" cap="none" spc="0" normalizeH="0" baseline="0" noProof="0">
              <a:ln>
                <a:noFill/>
              </a:ln>
              <a:solidFill>
                <a:prstClr val="black"/>
              </a:solidFill>
              <a:effectLst/>
              <a:uLnTx/>
              <a:uFillTx/>
              <a:latin typeface="+mn-lt"/>
              <a:ea typeface="+mn-ea"/>
              <a:cs typeface="+mn-cs"/>
            </a:rPr>
            <a:t>改善に向け</a:t>
          </a:r>
          <a:r>
            <a:rPr kumimoji="1" lang="ja-JP" altLang="ja-JP" sz="1100" b="0" i="0" u="none" strike="noStrike" kern="0" cap="none" spc="0" normalizeH="0" baseline="0" noProof="0">
              <a:ln>
                <a:noFill/>
              </a:ln>
              <a:solidFill>
                <a:prstClr val="black"/>
              </a:solidFill>
              <a:effectLst/>
              <a:uLnTx/>
              <a:uFillTx/>
              <a:latin typeface="+mn-lt"/>
              <a:ea typeface="+mn-ea"/>
              <a:cs typeface="+mn-cs"/>
            </a:rPr>
            <a:t>検討</a:t>
          </a:r>
          <a:r>
            <a:rPr kumimoji="1" lang="ja-JP" altLang="en-US" sz="1100" b="0" i="0" u="none" strike="noStrike" kern="0" cap="none" spc="0" normalizeH="0" baseline="0" noProof="0">
              <a:ln>
                <a:noFill/>
              </a:ln>
              <a:solidFill>
                <a:prstClr val="black"/>
              </a:solidFill>
              <a:effectLst/>
              <a:uLnTx/>
              <a:uFillTx/>
              <a:latin typeface="+mn-lt"/>
              <a:ea typeface="+mn-ea"/>
              <a:cs typeface="+mn-cs"/>
            </a:rPr>
            <a:t>を開始するところ</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普通建設事業費については、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で類似団体平均を下回るまでになったが、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では新型コロナ対策と農林業関係の大規模事業の影響で、再度類似団体平均を上回り、事業が完了した</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en-US" sz="1100" b="0" i="0" u="none" strike="noStrike" kern="0" cap="none" spc="0" normalizeH="0" baseline="0" noProof="0">
              <a:ln>
                <a:noFill/>
              </a:ln>
              <a:solidFill>
                <a:prstClr val="black"/>
              </a:solidFill>
              <a:effectLst/>
              <a:uLnTx/>
              <a:uFillTx/>
              <a:latin typeface="+mn-lt"/>
              <a:ea typeface="+mn-ea"/>
              <a:cs typeface="+mn-cs"/>
            </a:rPr>
            <a:t>以降</a:t>
          </a:r>
          <a:r>
            <a:rPr kumimoji="1" lang="ja-JP" altLang="ja-JP" sz="1100" b="0" i="0" u="none" strike="noStrike" kern="0" cap="none" spc="0" normalizeH="0" baseline="0" noProof="0">
              <a:ln>
                <a:noFill/>
              </a:ln>
              <a:solidFill>
                <a:prstClr val="black"/>
              </a:solidFill>
              <a:effectLst/>
              <a:uLnTx/>
              <a:uFillTx/>
              <a:latin typeface="+mn-lt"/>
              <a:ea typeface="+mn-ea"/>
              <a:cs typeface="+mn-cs"/>
            </a:rPr>
            <a:t>は再び下回る状況となっ</a:t>
          </a:r>
          <a:r>
            <a:rPr kumimoji="1" lang="ja-JP" altLang="en-US" sz="1100" b="0" i="0" u="none" strike="noStrike" kern="0" cap="none" spc="0" normalizeH="0" baseline="0" noProof="0">
              <a:ln>
                <a:noFill/>
              </a:ln>
              <a:solidFill>
                <a:prstClr val="black"/>
              </a:solidFill>
              <a:effectLst/>
              <a:uLnTx/>
              <a:uFillTx/>
              <a:latin typeface="+mn-lt"/>
              <a:ea typeface="+mn-ea"/>
              <a:cs typeface="+mn-cs"/>
            </a:rPr>
            <a:t>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公債費については、順調に償還が</a:t>
          </a:r>
          <a:r>
            <a:rPr kumimoji="1" lang="ja-JP" altLang="en-US" sz="1100" b="0" i="0" u="none" strike="noStrike" kern="0" cap="none" spc="0" normalizeH="0" baseline="0" noProof="0">
              <a:ln>
                <a:noFill/>
              </a:ln>
              <a:solidFill>
                <a:prstClr val="black"/>
              </a:solidFill>
              <a:effectLst/>
              <a:uLnTx/>
              <a:uFillTx/>
              <a:latin typeface="+mn-lt"/>
              <a:ea typeface="+mn-ea"/>
              <a:cs typeface="+mn-cs"/>
            </a:rPr>
            <a:t>減っていたが</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en-US" altLang="ja-JP" sz="1100" b="0" i="0" u="none" strike="noStrike" kern="0" cap="none" spc="0" normalizeH="0" baseline="0" noProof="0">
              <a:ln>
                <a:noFill/>
              </a:ln>
              <a:solidFill>
                <a:prstClr val="black"/>
              </a:solidFill>
              <a:effectLst/>
              <a:uLnTx/>
              <a:uFillTx/>
              <a:latin typeface="+mn-lt"/>
              <a:ea typeface="+mn-ea"/>
              <a:cs typeface="+mn-cs"/>
            </a:rPr>
            <a:t>H29</a:t>
          </a:r>
          <a:r>
            <a:rPr kumimoji="1" lang="ja-JP" altLang="en-US" sz="1100" b="0" i="0" u="none" strike="noStrike" kern="0" cap="none" spc="0" normalizeH="0" baseline="0" noProof="0">
              <a:ln>
                <a:noFill/>
              </a:ln>
              <a:solidFill>
                <a:prstClr val="black"/>
              </a:solidFill>
              <a:effectLst/>
              <a:uLnTx/>
              <a:uFillTx/>
              <a:latin typeface="+mn-lt"/>
              <a:ea typeface="+mn-ea"/>
              <a:cs typeface="+mn-cs"/>
            </a:rPr>
            <a:t>繰越分と</a:t>
          </a:r>
          <a:r>
            <a:rPr kumimoji="1" lang="en-US" altLang="ja-JP" sz="1100" b="0" i="0" u="none" strike="noStrike" kern="0" cap="none" spc="0" normalizeH="0" baseline="0" noProof="0">
              <a:ln>
                <a:noFill/>
              </a:ln>
              <a:solidFill>
                <a:prstClr val="black"/>
              </a:solidFill>
              <a:effectLst/>
              <a:uLnTx/>
              <a:uFillTx/>
              <a:latin typeface="+mn-lt"/>
              <a:ea typeface="+mn-ea"/>
              <a:cs typeface="+mn-cs"/>
            </a:rPr>
            <a:t>H30</a:t>
          </a:r>
          <a:r>
            <a:rPr kumimoji="1" lang="ja-JP" altLang="en-US" sz="1100" b="0" i="0" u="none" strike="noStrike" kern="0" cap="none" spc="0" normalizeH="0" baseline="0" noProof="0">
              <a:ln>
                <a:noFill/>
              </a:ln>
              <a:solidFill>
                <a:prstClr val="black"/>
              </a:solidFill>
              <a:effectLst/>
              <a:uLnTx/>
              <a:uFillTx/>
              <a:latin typeface="+mn-lt"/>
              <a:ea typeface="+mn-ea"/>
              <a:cs typeface="+mn-cs"/>
            </a:rPr>
            <a:t>現年の過疎対策事業債の元金償還開始が重複したため、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a:t>
          </a:r>
          <a:r>
            <a:rPr kumimoji="1" lang="ja-JP" altLang="en-US" sz="1100" b="0" i="0" u="none" strike="noStrike" kern="0" cap="none" spc="0" normalizeH="0" baseline="0" noProof="0">
              <a:ln>
                <a:noFill/>
              </a:ln>
              <a:solidFill>
                <a:prstClr val="black"/>
              </a:solidFill>
              <a:effectLst/>
              <a:uLnTx/>
              <a:uFillTx/>
              <a:latin typeface="+mn-lt"/>
              <a:ea typeface="+mn-ea"/>
              <a:cs typeface="+mn-cs"/>
            </a:rPr>
            <a:t>増加した。</a:t>
          </a:r>
          <a:r>
            <a:rPr kumimoji="1" lang="ja-JP" altLang="ja-JP" sz="1100" b="0" i="0" u="none" strike="noStrike" kern="0" cap="none" spc="0" normalizeH="0" baseline="0" noProof="0">
              <a:ln>
                <a:noFill/>
              </a:ln>
              <a:solidFill>
                <a:prstClr val="black"/>
              </a:solidFill>
              <a:effectLst/>
              <a:uLnTx/>
              <a:uFillTx/>
              <a:latin typeface="+mn-lt"/>
              <a:ea typeface="+mn-ea"/>
              <a:cs typeface="+mn-cs"/>
            </a:rPr>
            <a:t>引続き類似団体平均は上回っているものの差は減少傾向にある。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扶助費については、類似団体平均を下回る状況となっている。特にここ数年は老人保護措置費、保育園・幼稚園への給付費が支給対象者の減少に伴い支出額も減少傾向だが、</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は子育て世帯等への臨時特別給付金の支給があ</a:t>
          </a:r>
          <a:r>
            <a:rPr kumimoji="1" lang="ja-JP" altLang="en-US" sz="1100" b="0" i="0" u="none" strike="noStrike" kern="0" cap="none" spc="0" normalizeH="0" baseline="0" noProof="0">
              <a:ln>
                <a:noFill/>
              </a:ln>
              <a:solidFill>
                <a:prstClr val="black"/>
              </a:solidFill>
              <a:effectLst/>
              <a:uLnTx/>
              <a:uFillTx/>
              <a:latin typeface="+mn-lt"/>
              <a:ea typeface="+mn-ea"/>
              <a:cs typeface="+mn-cs"/>
            </a:rPr>
            <a:t>り一時増加したが、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は再度減少となった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積立金については、類似団体平均を大きく下回る状況となっている。これについては、積立対象となる特定財源収入や経常一般財源収入の減少が要因としてあげられる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は普通交付税再算定において、減債基金への積立金分の交付があった為、前年比増となっ</a:t>
          </a:r>
          <a:r>
            <a:rPr kumimoji="1" lang="ja-JP" altLang="en-US" sz="1100" b="0" i="0" u="none" strike="noStrike" kern="0" cap="none" spc="0" normalizeH="0" baseline="0" noProof="0">
              <a:ln>
                <a:noFill/>
              </a:ln>
              <a:solidFill>
                <a:prstClr val="black"/>
              </a:solidFill>
              <a:effectLst/>
              <a:uLnTx/>
              <a:uFillTx/>
              <a:latin typeface="+mn-lt"/>
              <a:ea typeface="+mn-ea"/>
              <a:cs typeface="+mn-cs"/>
            </a:rPr>
            <a:t>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は再び減少となった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6,078
5,986
496.88
6,765,653
5,821,362
790,643
3,994,148
4,600,814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80590</xdr:rowOff>
    </xdr:from>
    <xdr:to>
      <xdr:col>24</xdr:col>
      <xdr:colOff>63500</xdr:colOff>
      <xdr:row>34</xdr:row>
      <xdr:rowOff>113683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09890"/>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113683</xdr:rowOff>
    </xdr:from>
    <xdr:to>
      <xdr:col>19</xdr:col>
      <xdr:colOff>177800</xdr:colOff>
      <xdr:row>34</xdr:row>
      <xdr:rowOff>118146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42983"/>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118146</xdr:rowOff>
    </xdr:from>
    <xdr:to>
      <xdr:col>15</xdr:col>
      <xdr:colOff>50800</xdr:colOff>
      <xdr:row>34</xdr:row>
      <xdr:rowOff>123698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47446"/>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123698</xdr:rowOff>
    </xdr:from>
    <xdr:to>
      <xdr:col>10</xdr:col>
      <xdr:colOff>114300</xdr:colOff>
      <xdr:row>34</xdr:row>
      <xdr:rowOff>151021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52998"/>
          <a:ext cx="8890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29790</xdr:rowOff>
    </xdr:from>
    <xdr:to>
      <xdr:col>24</xdr:col>
      <xdr:colOff>114300</xdr:colOff>
      <xdr:row>34</xdr:row>
      <xdr:rowOff>131390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52667</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62883</xdr:rowOff>
    </xdr:from>
    <xdr:to>
      <xdr:col>20</xdr:col>
      <xdr:colOff>38100</xdr:colOff>
      <xdr:row>34</xdr:row>
      <xdr:rowOff>164483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9560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6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67346</xdr:rowOff>
    </xdr:from>
    <xdr:to>
      <xdr:col>15</xdr:col>
      <xdr:colOff>101600</xdr:colOff>
      <xdr:row>34</xdr:row>
      <xdr:rowOff>168946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14023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72898</xdr:rowOff>
    </xdr:from>
    <xdr:to>
      <xdr:col>10</xdr:col>
      <xdr:colOff>165100</xdr:colOff>
      <xdr:row>35</xdr:row>
      <xdr:rowOff>3048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19575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6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100221</xdr:rowOff>
    </xdr:from>
    <xdr:to>
      <xdr:col>6</xdr:col>
      <xdr:colOff>38100</xdr:colOff>
      <xdr:row>35</xdr:row>
      <xdr:rowOff>30371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46898</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61924</xdr:rowOff>
    </xdr:from>
    <xdr:to>
      <xdr:col>24</xdr:col>
      <xdr:colOff>63500</xdr:colOff>
      <xdr:row>58</xdr:row>
      <xdr:rowOff>94432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06024"/>
          <a:ext cx="838200" cy="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20160</xdr:rowOff>
    </xdr:from>
    <xdr:to>
      <xdr:col>19</xdr:col>
      <xdr:colOff>177800</xdr:colOff>
      <xdr:row>58</xdr:row>
      <xdr:rowOff>61924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4260"/>
          <a:ext cx="889000" cy="4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20160</xdr:rowOff>
    </xdr:from>
    <xdr:to>
      <xdr:col>15</xdr:col>
      <xdr:colOff>50800</xdr:colOff>
      <xdr:row>58</xdr:row>
      <xdr:rowOff>109384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4260"/>
          <a:ext cx="889000" cy="8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109384</xdr:rowOff>
    </xdr:from>
    <xdr:to>
      <xdr:col>10</xdr:col>
      <xdr:colOff>114300</xdr:colOff>
      <xdr:row>58</xdr:row>
      <xdr:rowOff>111808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3484"/>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43632</xdr:rowOff>
    </xdr:from>
    <xdr:to>
      <xdr:col>24</xdr:col>
      <xdr:colOff>114300</xdr:colOff>
      <xdr:row>58</xdr:row>
      <xdr:rowOff>145232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11124</xdr:rowOff>
    </xdr:from>
    <xdr:to>
      <xdr:col>20</xdr:col>
      <xdr:colOff>38100</xdr:colOff>
      <xdr:row>58</xdr:row>
      <xdr:rowOff>112724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129251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3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140810</xdr:rowOff>
    </xdr:from>
    <xdr:to>
      <xdr:col>15</xdr:col>
      <xdr:colOff>101600</xdr:colOff>
      <xdr:row>58</xdr:row>
      <xdr:rowOff>70960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62087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0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58584</xdr:rowOff>
    </xdr:from>
    <xdr:to>
      <xdr:col>10</xdr:col>
      <xdr:colOff>165100</xdr:colOff>
      <xdr:row>58</xdr:row>
      <xdr:rowOff>160184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5261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7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61008</xdr:rowOff>
    </xdr:from>
    <xdr:to>
      <xdr:col>6</xdr:col>
      <xdr:colOff>38100</xdr:colOff>
      <xdr:row>58</xdr:row>
      <xdr:rowOff>162608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7685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8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72317</xdr:rowOff>
    </xdr:from>
    <xdr:to>
      <xdr:col>24</xdr:col>
      <xdr:colOff>63500</xdr:colOff>
      <xdr:row>74</xdr:row>
      <xdr:rowOff>144653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59617"/>
          <a:ext cx="8382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144653</xdr:rowOff>
    </xdr:from>
    <xdr:to>
      <xdr:col>19</xdr:col>
      <xdr:colOff>177800</xdr:colOff>
      <xdr:row>75</xdr:row>
      <xdr:rowOff>125671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31953"/>
          <a:ext cx="889000" cy="1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125671</xdr:rowOff>
    </xdr:from>
    <xdr:to>
      <xdr:col>15</xdr:col>
      <xdr:colOff>50800</xdr:colOff>
      <xdr:row>76</xdr:row>
      <xdr:rowOff>22017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4421"/>
          <a:ext cx="8890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15303</xdr:rowOff>
    </xdr:from>
    <xdr:to>
      <xdr:col>10</xdr:col>
      <xdr:colOff>114300</xdr:colOff>
      <xdr:row>76</xdr:row>
      <xdr:rowOff>22017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45503"/>
          <a:ext cx="8890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21517</xdr:rowOff>
    </xdr:from>
    <xdr:to>
      <xdr:col>24</xdr:col>
      <xdr:colOff>114300</xdr:colOff>
      <xdr:row>74</xdr:row>
      <xdr:rowOff>123117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0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44394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6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93853</xdr:rowOff>
    </xdr:from>
    <xdr:to>
      <xdr:col>20</xdr:col>
      <xdr:colOff>38100</xdr:colOff>
      <xdr:row>75</xdr:row>
      <xdr:rowOff>24003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8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40530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5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74871</xdr:rowOff>
    </xdr:from>
    <xdr:to>
      <xdr:col>15</xdr:col>
      <xdr:colOff>101600</xdr:colOff>
      <xdr:row>76</xdr:row>
      <xdr:rowOff>5021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21548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0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142666</xdr:rowOff>
    </xdr:from>
    <xdr:to>
      <xdr:col>10</xdr:col>
      <xdr:colOff>165100</xdr:colOff>
      <xdr:row>76</xdr:row>
      <xdr:rowOff>72817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1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89343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135954</xdr:rowOff>
    </xdr:from>
    <xdr:to>
      <xdr:col>6</xdr:col>
      <xdr:colOff>38100</xdr:colOff>
      <xdr:row>76</xdr:row>
      <xdr:rowOff>66104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82631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6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49357</xdr:rowOff>
    </xdr:from>
    <xdr:to>
      <xdr:col>24</xdr:col>
      <xdr:colOff>63500</xdr:colOff>
      <xdr:row>94</xdr:row>
      <xdr:rowOff>129749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165657"/>
          <a:ext cx="8382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129749</xdr:rowOff>
    </xdr:from>
    <xdr:to>
      <xdr:col>19</xdr:col>
      <xdr:colOff>177800</xdr:colOff>
      <xdr:row>95</xdr:row>
      <xdr:rowOff>68986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46049"/>
          <a:ext cx="889000" cy="1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68986</xdr:rowOff>
    </xdr:from>
    <xdr:to>
      <xdr:col>15</xdr:col>
      <xdr:colOff>50800</xdr:colOff>
      <xdr:row>95</xdr:row>
      <xdr:rowOff>81620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56736"/>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58578</xdr:rowOff>
    </xdr:from>
    <xdr:to>
      <xdr:col>10</xdr:col>
      <xdr:colOff>114300</xdr:colOff>
      <xdr:row>95</xdr:row>
      <xdr:rowOff>81620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46328"/>
          <a:ext cx="8890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170007</xdr:rowOff>
    </xdr:from>
    <xdr:to>
      <xdr:col>24</xdr:col>
      <xdr:colOff>114300</xdr:colOff>
      <xdr:row>94</xdr:row>
      <xdr:rowOff>100157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21434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6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78949</xdr:rowOff>
    </xdr:from>
    <xdr:to>
      <xdr:col>20</xdr:col>
      <xdr:colOff>38100</xdr:colOff>
      <xdr:row>95</xdr:row>
      <xdr:rowOff>9099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25626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9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18186</xdr:rowOff>
    </xdr:from>
    <xdr:to>
      <xdr:col>15</xdr:col>
      <xdr:colOff>101600</xdr:colOff>
      <xdr:row>95</xdr:row>
      <xdr:rowOff>119786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136313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30820</xdr:rowOff>
    </xdr:from>
    <xdr:to>
      <xdr:col>10</xdr:col>
      <xdr:colOff>165100</xdr:colOff>
      <xdr:row>95</xdr:row>
      <xdr:rowOff>132420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148947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9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7778</xdr:rowOff>
    </xdr:from>
    <xdr:to>
      <xdr:col>6</xdr:col>
      <xdr:colOff>38100</xdr:colOff>
      <xdr:row>95</xdr:row>
      <xdr:rowOff>109378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125905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1168</xdr:rowOff>
    </xdr:from>
    <xdr:to>
      <xdr:col>55</xdr:col>
      <xdr:colOff>0</xdr:colOff>
      <xdr:row>38</xdr:row>
      <xdr:rowOff>6655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1626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6655</xdr:rowOff>
    </xdr:from>
    <xdr:to>
      <xdr:col>50</xdr:col>
      <xdr:colOff>114300</xdr:colOff>
      <xdr:row>38</xdr:row>
      <xdr:rowOff>11226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2175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11226</xdr:rowOff>
    </xdr:from>
    <xdr:to>
      <xdr:col>45</xdr:col>
      <xdr:colOff>177800</xdr:colOff>
      <xdr:row>38</xdr:row>
      <xdr:rowOff>13056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2632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13056</xdr:rowOff>
    </xdr:from>
    <xdr:to>
      <xdr:col>41</xdr:col>
      <xdr:colOff>50800</xdr:colOff>
      <xdr:row>38</xdr:row>
      <xdr:rowOff>16713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2815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121819</xdr:rowOff>
    </xdr:from>
    <xdr:to>
      <xdr:col>55</xdr:col>
      <xdr:colOff>50800</xdr:colOff>
      <xdr:row>38</xdr:row>
      <xdr:rowOff>51969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100246</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127305</xdr:rowOff>
    </xdr:from>
    <xdr:to>
      <xdr:col>50</xdr:col>
      <xdr:colOff>165100</xdr:colOff>
      <xdr:row>38</xdr:row>
      <xdr:rowOff>57455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48582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6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131877</xdr:rowOff>
    </xdr:from>
    <xdr:to>
      <xdr:col>46</xdr:col>
      <xdr:colOff>38100</xdr:colOff>
      <xdr:row>38</xdr:row>
      <xdr:rowOff>62027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53153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68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133706</xdr:rowOff>
    </xdr:from>
    <xdr:to>
      <xdr:col>41</xdr:col>
      <xdr:colOff>101600</xdr:colOff>
      <xdr:row>38</xdr:row>
      <xdr:rowOff>63856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54983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137363</xdr:rowOff>
    </xdr:from>
    <xdr:to>
      <xdr:col>36</xdr:col>
      <xdr:colOff>165100</xdr:colOff>
      <xdr:row>38</xdr:row>
      <xdr:rowOff>67514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58640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129375</xdr:rowOff>
    </xdr:from>
    <xdr:to>
      <xdr:col>55</xdr:col>
      <xdr:colOff>0</xdr:colOff>
      <xdr:row>57</xdr:row>
      <xdr:rowOff>160868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02025"/>
          <a:ext cx="8382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107369</xdr:rowOff>
    </xdr:from>
    <xdr:to>
      <xdr:col>50</xdr:col>
      <xdr:colOff>114300</xdr:colOff>
      <xdr:row>57</xdr:row>
      <xdr:rowOff>160868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365669"/>
          <a:ext cx="889000" cy="56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107369</xdr:rowOff>
    </xdr:from>
    <xdr:to>
      <xdr:col>45</xdr:col>
      <xdr:colOff>177800</xdr:colOff>
      <xdr:row>57</xdr:row>
      <xdr:rowOff>148570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365669"/>
          <a:ext cx="889000" cy="55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128263</xdr:rowOff>
    </xdr:from>
    <xdr:to>
      <xdr:col>41</xdr:col>
      <xdr:colOff>50800</xdr:colOff>
      <xdr:row>57</xdr:row>
      <xdr:rowOff>148570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00913"/>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78575</xdr:rowOff>
    </xdr:from>
    <xdr:to>
      <xdr:col>55</xdr:col>
      <xdr:colOff>50800</xdr:colOff>
      <xdr:row>58</xdr:row>
      <xdr:rowOff>8725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101452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110068</xdr:rowOff>
    </xdr:from>
    <xdr:to>
      <xdr:col>50</xdr:col>
      <xdr:colOff>165100</xdr:colOff>
      <xdr:row>58</xdr:row>
      <xdr:rowOff>40218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56745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5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56569</xdr:rowOff>
    </xdr:from>
    <xdr:to>
      <xdr:col>46</xdr:col>
      <xdr:colOff>38100</xdr:colOff>
      <xdr:row>54</xdr:row>
      <xdr:rowOff>158169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1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3246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09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97770</xdr:rowOff>
    </xdr:from>
    <xdr:to>
      <xdr:col>41</xdr:col>
      <xdr:colOff>101600</xdr:colOff>
      <xdr:row>58</xdr:row>
      <xdr:rowOff>27920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44447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77463</xdr:rowOff>
    </xdr:from>
    <xdr:to>
      <xdr:col>36</xdr:col>
      <xdr:colOff>165100</xdr:colOff>
      <xdr:row>58</xdr:row>
      <xdr:rowOff>7613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5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24140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156790</xdr:rowOff>
    </xdr:from>
    <xdr:to>
      <xdr:col>55</xdr:col>
      <xdr:colOff>0</xdr:colOff>
      <xdr:row>76</xdr:row>
      <xdr:rowOff>10334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844090"/>
          <a:ext cx="838200" cy="19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7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10334</xdr:rowOff>
    </xdr:from>
    <xdr:to>
      <xdr:col>50</xdr:col>
      <xdr:colOff>114300</xdr:colOff>
      <xdr:row>76</xdr:row>
      <xdr:rowOff>15723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40534"/>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129680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15723</xdr:rowOff>
    </xdr:from>
    <xdr:to>
      <xdr:col>45</xdr:col>
      <xdr:colOff>177800</xdr:colOff>
      <xdr:row>76</xdr:row>
      <xdr:rowOff>90616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45923"/>
          <a:ext cx="889000" cy="7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14503</xdr:rowOff>
    </xdr:from>
    <xdr:to>
      <xdr:col>41</xdr:col>
      <xdr:colOff>50800</xdr:colOff>
      <xdr:row>76</xdr:row>
      <xdr:rowOff>90616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044703"/>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111033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105990</xdr:rowOff>
    </xdr:from>
    <xdr:to>
      <xdr:col>55</xdr:col>
      <xdr:colOff>50800</xdr:colOff>
      <xdr:row>75</xdr:row>
      <xdr:rowOff>36140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7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128867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130984</xdr:rowOff>
    </xdr:from>
    <xdr:to>
      <xdr:col>50</xdr:col>
      <xdr:colOff>165100</xdr:colOff>
      <xdr:row>76</xdr:row>
      <xdr:rowOff>61134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8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77661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136372</xdr:rowOff>
    </xdr:from>
    <xdr:to>
      <xdr:col>46</xdr:col>
      <xdr:colOff>38100</xdr:colOff>
      <xdr:row>76</xdr:row>
      <xdr:rowOff>66523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95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83049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7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39816</xdr:rowOff>
    </xdr:from>
    <xdr:to>
      <xdr:col>41</xdr:col>
      <xdr:colOff>101600</xdr:colOff>
      <xdr:row>76</xdr:row>
      <xdr:rowOff>141416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157943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135154</xdr:rowOff>
    </xdr:from>
    <xdr:to>
      <xdr:col>36</xdr:col>
      <xdr:colOff>165100</xdr:colOff>
      <xdr:row>76</xdr:row>
      <xdr:rowOff>65305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9939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81831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7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16222</xdr:rowOff>
    </xdr:from>
    <xdr:to>
      <xdr:col>55</xdr:col>
      <xdr:colOff>0</xdr:colOff>
      <xdr:row>98</xdr:row>
      <xdr:rowOff>90288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18322"/>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16222</xdr:rowOff>
    </xdr:from>
    <xdr:to>
      <xdr:col>50</xdr:col>
      <xdr:colOff>114300</xdr:colOff>
      <xdr:row>98</xdr:row>
      <xdr:rowOff>50656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18322"/>
          <a:ext cx="889000" cy="3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26025</xdr:rowOff>
    </xdr:from>
    <xdr:to>
      <xdr:col>45</xdr:col>
      <xdr:colOff>177800</xdr:colOff>
      <xdr:row>98</xdr:row>
      <xdr:rowOff>50656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28125"/>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26025</xdr:rowOff>
    </xdr:from>
    <xdr:to>
      <xdr:col>41</xdr:col>
      <xdr:colOff>50800</xdr:colOff>
      <xdr:row>98</xdr:row>
      <xdr:rowOff>34327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28125"/>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39488</xdr:rowOff>
    </xdr:from>
    <xdr:to>
      <xdr:col>55</xdr:col>
      <xdr:colOff>50800</xdr:colOff>
      <xdr:row>98</xdr:row>
      <xdr:rowOff>141088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125865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136872</xdr:rowOff>
    </xdr:from>
    <xdr:to>
      <xdr:col>50</xdr:col>
      <xdr:colOff>165100</xdr:colOff>
      <xdr:row>98</xdr:row>
      <xdr:rowOff>67022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58149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6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171306</xdr:rowOff>
    </xdr:from>
    <xdr:to>
      <xdr:col>46</xdr:col>
      <xdr:colOff>38100</xdr:colOff>
      <xdr:row>98</xdr:row>
      <xdr:rowOff>101456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92583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146675</xdr:rowOff>
    </xdr:from>
    <xdr:to>
      <xdr:col>41</xdr:col>
      <xdr:colOff>101600</xdr:colOff>
      <xdr:row>98</xdr:row>
      <xdr:rowOff>76825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67952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7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154977</xdr:rowOff>
    </xdr:from>
    <xdr:to>
      <xdr:col>36</xdr:col>
      <xdr:colOff>165100</xdr:colOff>
      <xdr:row>98</xdr:row>
      <xdr:rowOff>85127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76254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37219</xdr:rowOff>
    </xdr:from>
    <xdr:to>
      <xdr:col>85</xdr:col>
      <xdr:colOff>127000</xdr:colOff>
      <xdr:row>35</xdr:row>
      <xdr:rowOff>168229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37969"/>
          <a:ext cx="838200" cy="13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71808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4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54524</xdr:rowOff>
    </xdr:from>
    <xdr:to>
      <xdr:col>81</xdr:col>
      <xdr:colOff>50800</xdr:colOff>
      <xdr:row>35</xdr:row>
      <xdr:rowOff>168229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055274"/>
          <a:ext cx="889000" cy="1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54524</xdr:rowOff>
    </xdr:from>
    <xdr:to>
      <xdr:col>76</xdr:col>
      <xdr:colOff>114300</xdr:colOff>
      <xdr:row>36</xdr:row>
      <xdr:rowOff>12073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55274"/>
          <a:ext cx="889000" cy="1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49222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164274</xdr:rowOff>
    </xdr:from>
    <xdr:to>
      <xdr:col>71</xdr:col>
      <xdr:colOff>177800</xdr:colOff>
      <xdr:row>36</xdr:row>
      <xdr:rowOff>12073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993574"/>
          <a:ext cx="889000" cy="19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168208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157869</xdr:rowOff>
    </xdr:from>
    <xdr:to>
      <xdr:col>85</xdr:col>
      <xdr:colOff>177800</xdr:colOff>
      <xdr:row>35</xdr:row>
      <xdr:rowOff>88019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8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9296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3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117429</xdr:rowOff>
    </xdr:from>
    <xdr:to>
      <xdr:col>81</xdr:col>
      <xdr:colOff>101600</xdr:colOff>
      <xdr:row>36</xdr:row>
      <xdr:rowOff>47579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1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64106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8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3724</xdr:rowOff>
    </xdr:from>
    <xdr:to>
      <xdr:col>76</xdr:col>
      <xdr:colOff>165100</xdr:colOff>
      <xdr:row>35</xdr:row>
      <xdr:rowOff>105324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121851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77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132723</xdr:rowOff>
    </xdr:from>
    <xdr:to>
      <xdr:col>72</xdr:col>
      <xdr:colOff>38100</xdr:colOff>
      <xdr:row>36</xdr:row>
      <xdr:rowOff>62873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79400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0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113474</xdr:rowOff>
    </xdr:from>
    <xdr:to>
      <xdr:col>67</xdr:col>
      <xdr:colOff>101600</xdr:colOff>
      <xdr:row>35</xdr:row>
      <xdr:rowOff>43624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9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60151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7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55027</xdr:rowOff>
    </xdr:from>
    <xdr:to>
      <xdr:col>85</xdr:col>
      <xdr:colOff>127000</xdr:colOff>
      <xdr:row>57</xdr:row>
      <xdr:rowOff>69799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27677"/>
          <a:ext cx="8382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32127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0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67925</xdr:rowOff>
    </xdr:from>
    <xdr:to>
      <xdr:col>81</xdr:col>
      <xdr:colOff>50800</xdr:colOff>
      <xdr:row>57</xdr:row>
      <xdr:rowOff>69799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4057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63894</xdr:rowOff>
    </xdr:from>
    <xdr:to>
      <xdr:col>76</xdr:col>
      <xdr:colOff>114300</xdr:colOff>
      <xdr:row>57</xdr:row>
      <xdr:rowOff>67925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36544"/>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41523</xdr:rowOff>
    </xdr:from>
    <xdr:to>
      <xdr:col>71</xdr:col>
      <xdr:colOff>177800</xdr:colOff>
      <xdr:row>57</xdr:row>
      <xdr:rowOff>63894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814173"/>
          <a:ext cx="889000" cy="2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4227</xdr:rowOff>
    </xdr:from>
    <xdr:to>
      <xdr:col>85</xdr:col>
      <xdr:colOff>177800</xdr:colOff>
      <xdr:row>57</xdr:row>
      <xdr:rowOff>105827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7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27104</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2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18999</xdr:rowOff>
    </xdr:from>
    <xdr:to>
      <xdr:col>81</xdr:col>
      <xdr:colOff>101600</xdr:colOff>
      <xdr:row>57</xdr:row>
      <xdr:rowOff>120599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137126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56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17125</xdr:rowOff>
    </xdr:from>
    <xdr:to>
      <xdr:col>76</xdr:col>
      <xdr:colOff>165100</xdr:colOff>
      <xdr:row>57</xdr:row>
      <xdr:rowOff>118725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135252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6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13094</xdr:rowOff>
    </xdr:from>
    <xdr:to>
      <xdr:col>72</xdr:col>
      <xdr:colOff>38100</xdr:colOff>
      <xdr:row>57</xdr:row>
      <xdr:rowOff>114694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131221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6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162173</xdr:rowOff>
    </xdr:from>
    <xdr:to>
      <xdr:col>67</xdr:col>
      <xdr:colOff>101600</xdr:colOff>
      <xdr:row>57</xdr:row>
      <xdr:rowOff>92323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108850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53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91731</xdr:rowOff>
    </xdr:from>
    <xdr:to>
      <xdr:col>85</xdr:col>
      <xdr:colOff>127000</xdr:colOff>
      <xdr:row>77</xdr:row>
      <xdr:rowOff>147847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121931"/>
          <a:ext cx="838200" cy="2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110431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147847</xdr:rowOff>
    </xdr:from>
    <xdr:to>
      <xdr:col>81</xdr:col>
      <xdr:colOff>50800</xdr:colOff>
      <xdr:row>78</xdr:row>
      <xdr:rowOff>13503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49497"/>
          <a:ext cx="889000" cy="3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13503</xdr:rowOff>
    </xdr:from>
    <xdr:to>
      <xdr:col>76</xdr:col>
      <xdr:colOff>114300</xdr:colOff>
      <xdr:row>78</xdr:row>
      <xdr:rowOff>63449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86603"/>
          <a:ext cx="889000" cy="4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157358</xdr:rowOff>
    </xdr:from>
    <xdr:to>
      <xdr:col>71</xdr:col>
      <xdr:colOff>177800</xdr:colOff>
      <xdr:row>78</xdr:row>
      <xdr:rowOff>63449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59008"/>
          <a:ext cx="8890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92646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46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40931</xdr:rowOff>
    </xdr:from>
    <xdr:to>
      <xdr:col>85</xdr:col>
      <xdr:colOff>177800</xdr:colOff>
      <xdr:row>76</xdr:row>
      <xdr:rowOff>142531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0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63808</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29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97047</xdr:rowOff>
    </xdr:from>
    <xdr:to>
      <xdr:col>81</xdr:col>
      <xdr:colOff>101600</xdr:colOff>
      <xdr:row>78</xdr:row>
      <xdr:rowOff>27197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43724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134153</xdr:rowOff>
    </xdr:from>
    <xdr:to>
      <xdr:col>76</xdr:col>
      <xdr:colOff>165100</xdr:colOff>
      <xdr:row>78</xdr:row>
      <xdr:rowOff>64303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80830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12649</xdr:rowOff>
    </xdr:from>
    <xdr:to>
      <xdr:col>72</xdr:col>
      <xdr:colOff>38100</xdr:colOff>
      <xdr:row>78</xdr:row>
      <xdr:rowOff>114249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105376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7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106558</xdr:rowOff>
    </xdr:from>
    <xdr:to>
      <xdr:col>67</xdr:col>
      <xdr:colOff>101600</xdr:colOff>
      <xdr:row>78</xdr:row>
      <xdr:rowOff>36708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53235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08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69086</xdr:rowOff>
    </xdr:from>
    <xdr:to>
      <xdr:col>85</xdr:col>
      <xdr:colOff>127000</xdr:colOff>
      <xdr:row>96</xdr:row>
      <xdr:rowOff>81790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28286"/>
          <a:ext cx="8382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6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65117</xdr:rowOff>
    </xdr:from>
    <xdr:to>
      <xdr:col>81</xdr:col>
      <xdr:colOff>50800</xdr:colOff>
      <xdr:row>96</xdr:row>
      <xdr:rowOff>81790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524317"/>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150446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43675</xdr:rowOff>
    </xdr:from>
    <xdr:to>
      <xdr:col>76</xdr:col>
      <xdr:colOff>114300</xdr:colOff>
      <xdr:row>96</xdr:row>
      <xdr:rowOff>65117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02875"/>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20906</xdr:rowOff>
    </xdr:from>
    <xdr:to>
      <xdr:col>71</xdr:col>
      <xdr:colOff>177800</xdr:colOff>
      <xdr:row>96</xdr:row>
      <xdr:rowOff>43675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480106"/>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18286</xdr:rowOff>
    </xdr:from>
    <xdr:to>
      <xdr:col>85</xdr:col>
      <xdr:colOff>177800</xdr:colOff>
      <xdr:row>96</xdr:row>
      <xdr:rowOff>119886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41163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3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30990</xdr:rowOff>
    </xdr:from>
    <xdr:to>
      <xdr:col>81</xdr:col>
      <xdr:colOff>101600</xdr:colOff>
      <xdr:row>96</xdr:row>
      <xdr:rowOff>132590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149117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14317</xdr:rowOff>
    </xdr:from>
    <xdr:to>
      <xdr:col>76</xdr:col>
      <xdr:colOff>165100</xdr:colOff>
      <xdr:row>96</xdr:row>
      <xdr:rowOff>115917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132444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164325</xdr:rowOff>
    </xdr:from>
    <xdr:to>
      <xdr:col>72</xdr:col>
      <xdr:colOff>38100</xdr:colOff>
      <xdr:row>96</xdr:row>
      <xdr:rowOff>94475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111002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141556</xdr:rowOff>
    </xdr:from>
    <xdr:to>
      <xdr:col>67</xdr:col>
      <xdr:colOff>101600</xdr:colOff>
      <xdr:row>96</xdr:row>
      <xdr:rowOff>71706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88233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20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衛生費は新型コロナワクチン接種事業の関係で</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en-US" sz="1100" b="0" i="0" u="none" strike="noStrike" kern="0" cap="none" spc="0" normalizeH="0" baseline="0" noProof="0">
              <a:ln>
                <a:noFill/>
              </a:ln>
              <a:solidFill>
                <a:prstClr val="black"/>
              </a:solidFill>
              <a:effectLst/>
              <a:uLnTx/>
              <a:uFillTx/>
              <a:latin typeface="+mn-lt"/>
              <a:ea typeface="+mn-ea"/>
              <a:cs typeface="+mn-cs"/>
            </a:rPr>
            <a:t>以降</a:t>
          </a:r>
          <a:r>
            <a:rPr kumimoji="1" lang="ja-JP" altLang="ja-JP" sz="1100" b="0" i="0" u="none" strike="noStrike" kern="0" cap="none" spc="0" normalizeH="0" baseline="0" noProof="0">
              <a:ln>
                <a:noFill/>
              </a:ln>
              <a:solidFill>
                <a:prstClr val="black"/>
              </a:solidFill>
              <a:effectLst/>
              <a:uLnTx/>
              <a:uFillTx/>
              <a:latin typeface="+mn-lt"/>
              <a:ea typeface="+mn-ea"/>
              <a:cs typeface="+mn-cs"/>
            </a:rPr>
            <a:t>事業費が伸びている。農林水産業費は</a:t>
          </a: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に大規模事業（産地パワーアップ事業）があったため、一次的に事業費が伸びたが、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en-US" sz="1100" b="0" i="0" u="none" strike="noStrike" kern="0" cap="none" spc="0" normalizeH="0" baseline="0" noProof="0">
              <a:ln>
                <a:noFill/>
              </a:ln>
              <a:solidFill>
                <a:prstClr val="black"/>
              </a:solidFill>
              <a:effectLst/>
              <a:uLnTx/>
              <a:uFillTx/>
              <a:latin typeface="+mn-lt"/>
              <a:ea typeface="+mn-ea"/>
              <a:cs typeface="+mn-cs"/>
            </a:rPr>
            <a:t>以降</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以前の事業費まで減少した。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商工費について類似団体平均を上回る状況となっている。これについては、多数ある観光施設の施設管理に多くの経費を要していることがあげられ、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では新型コロナ関係の経済対策事業により商工費全体の事業費が特に増加した。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教育費については、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H29</a:t>
          </a:r>
          <a:r>
            <a:rPr kumimoji="1" lang="ja-JP" altLang="ja-JP" sz="1100" b="0" i="0" u="none" strike="noStrike" kern="0" cap="none" spc="0" normalizeH="0" baseline="0" noProof="0">
              <a:ln>
                <a:noFill/>
              </a:ln>
              <a:solidFill>
                <a:prstClr val="black"/>
              </a:solidFill>
              <a:effectLst/>
              <a:uLnTx/>
              <a:uFillTx/>
              <a:latin typeface="+mn-lt"/>
              <a:ea typeface="+mn-ea"/>
              <a:cs typeface="+mn-cs"/>
            </a:rPr>
            <a:t>から開始した</a:t>
          </a:r>
          <a:r>
            <a:rPr kumimoji="1" lang="en-US" altLang="ja-JP" sz="1100" b="0" i="0" u="none" strike="noStrike" kern="0" cap="none" spc="0" normalizeH="0" baseline="0" noProof="0">
              <a:ln>
                <a:noFill/>
              </a:ln>
              <a:solidFill>
                <a:prstClr val="black"/>
              </a:solidFill>
              <a:effectLst/>
              <a:uLnTx/>
              <a:uFillTx/>
              <a:latin typeface="+mn-lt"/>
              <a:ea typeface="+mn-ea"/>
              <a:cs typeface="+mn-cs"/>
            </a:rPr>
            <a:t>ICT</a:t>
          </a:r>
          <a:r>
            <a:rPr kumimoji="1" lang="ja-JP" altLang="ja-JP" sz="1100" b="0" i="0" u="none" strike="noStrike" kern="0" cap="none" spc="0" normalizeH="0" baseline="0" noProof="0">
              <a:ln>
                <a:noFill/>
              </a:ln>
              <a:solidFill>
                <a:prstClr val="black"/>
              </a:solidFill>
              <a:effectLst/>
              <a:uLnTx/>
              <a:uFillTx/>
              <a:latin typeface="+mn-lt"/>
              <a:ea typeface="+mn-ea"/>
              <a:cs typeface="+mn-cs"/>
            </a:rPr>
            <a:t>教育推進業務や川根高校寮管理経費が多額となっているため、類似団体平均を上回る状況となっている。災害復旧費は台風</a:t>
          </a:r>
          <a:r>
            <a:rPr kumimoji="1" lang="en-US" altLang="ja-JP" sz="1100" b="0" i="0" u="none" strike="noStrike" kern="0" cap="none" spc="0" normalizeH="0" baseline="0" noProof="0">
              <a:ln>
                <a:noFill/>
              </a:ln>
              <a:solidFill>
                <a:prstClr val="black"/>
              </a:solidFill>
              <a:effectLst/>
              <a:uLnTx/>
              <a:uFillTx/>
              <a:latin typeface="+mn-lt"/>
              <a:ea typeface="+mn-ea"/>
              <a:cs typeface="+mn-cs"/>
            </a:rPr>
            <a:t>15</a:t>
          </a:r>
          <a:r>
            <a:rPr kumimoji="1" lang="ja-JP" altLang="ja-JP" sz="1100" b="0" i="0" u="none" strike="noStrike" kern="0" cap="none" spc="0" normalizeH="0" baseline="0" noProof="0">
              <a:ln>
                <a:noFill/>
              </a:ln>
              <a:solidFill>
                <a:prstClr val="black"/>
              </a:solidFill>
              <a:effectLst/>
              <a:uLnTx/>
              <a:uFillTx/>
              <a:latin typeface="+mn-lt"/>
              <a:ea typeface="+mn-ea"/>
              <a:cs typeface="+mn-cs"/>
            </a:rPr>
            <a:t>号の発生により、事業費が大きく伸びている。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消防費についても、常備消防事務への負担金が多額となっていることから、類似団体平均を上回る状況となっている。要因としては、人口規模が非常に小さいのに対し、急峻な地形に小規模集落が点在することにより経費が多額となっていることがあげられ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公債費については、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H26</a:t>
          </a:r>
          <a:r>
            <a:rPr kumimoji="1" lang="ja-JP" altLang="ja-JP" sz="1100" b="0" i="0" u="none" strike="noStrike" kern="0" cap="none" spc="0" normalizeH="0" baseline="0" noProof="0">
              <a:ln>
                <a:noFill/>
              </a:ln>
              <a:solidFill>
                <a:prstClr val="black"/>
              </a:solidFill>
              <a:effectLst/>
              <a:uLnTx/>
              <a:uFillTx/>
              <a:latin typeface="+mn-lt"/>
              <a:ea typeface="+mn-ea"/>
              <a:cs typeface="+mn-cs"/>
            </a:rPr>
            <a:t>から</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ヶ年で実施した大規模な事業（高度通信基盤整備事業）の償還が高額なため、類似団体平均を上回る状況が続いているが、</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以降は償還が進み、</a:t>
          </a:r>
          <a:r>
            <a:rPr kumimoji="1" lang="ja-JP" altLang="en-US" sz="1100" b="0" i="0" u="none" strike="noStrike" kern="0" cap="none" spc="0" normalizeH="0" baseline="0" noProof="0">
              <a:ln>
                <a:noFill/>
              </a:ln>
              <a:solidFill>
                <a:prstClr val="black"/>
              </a:solidFill>
              <a:effectLst/>
              <a:uLnTx/>
              <a:uFillTx/>
              <a:latin typeface="+mn-lt"/>
              <a:ea typeface="+mn-ea"/>
              <a:cs typeface="+mn-cs"/>
            </a:rPr>
            <a:t>類似団体平均との差が縮んでいる</a:t>
          </a:r>
          <a:r>
            <a:rPr kumimoji="1" lang="ja-JP" altLang="ja-JP" sz="1100" b="0" i="0" u="none" strike="noStrike" kern="0" cap="none" spc="0" normalizeH="0" baseline="0" noProof="0">
              <a:ln>
                <a:noFill/>
              </a:ln>
              <a:solidFill>
                <a:prstClr val="black"/>
              </a:solidFill>
              <a:effectLst/>
              <a:uLnTx/>
              <a:uFillTx/>
              <a:latin typeface="+mn-lt"/>
              <a:ea typeface="+mn-ea"/>
              <a:cs typeface="+mn-cs"/>
            </a:rPr>
            <a:t>。その他の項目については、概ね類似団体平均に近い状況となっている。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財政調整基金</a:t>
          </a:r>
          <a:r>
            <a:rPr kumimoji="1" lang="ja-JP" altLang="en-US" sz="1050" b="0" i="0" u="none" strike="noStrike" kern="0" cap="none" spc="0" normalizeH="0" baseline="0" noProof="0">
              <a:ln>
                <a:noFill/>
              </a:ln>
              <a:solidFill>
                <a:prstClr val="black"/>
              </a:solidFill>
              <a:effectLst/>
              <a:uLnTx/>
              <a:uFillTx/>
              <a:latin typeface="+mn-lt"/>
              <a:ea typeface="+mn-ea"/>
              <a:cs typeface="+mn-cs"/>
            </a:rPr>
            <a:t>について</a:t>
          </a:r>
          <a:r>
            <a:rPr kumimoji="1" lang="ja-JP" altLang="ja-JP" sz="1050" b="0" i="0" u="none" strike="noStrike" kern="0" cap="none" spc="0" normalizeH="0" baseline="0" noProof="0">
              <a:ln>
                <a:noFill/>
              </a:ln>
              <a:solidFill>
                <a:prstClr val="black"/>
              </a:solidFill>
              <a:effectLst/>
              <a:uLnTx/>
              <a:uFillTx/>
              <a:latin typeface="+mn-lt"/>
              <a:ea typeface="+mn-ea"/>
              <a:cs typeface="+mn-cs"/>
            </a:rPr>
            <a:t>は、</a:t>
          </a:r>
          <a:r>
            <a:rPr kumimoji="1" lang="en-US" altLang="ja-JP" sz="1050" b="0" i="0" u="none" strike="noStrike" kern="0" cap="none" spc="0" normalizeH="0" baseline="0" noProof="0">
              <a:ln>
                <a:noFill/>
              </a:ln>
              <a:solidFill>
                <a:prstClr val="black"/>
              </a:solidFill>
              <a:effectLst/>
              <a:uLnTx/>
              <a:uFillTx/>
              <a:latin typeface="+mn-lt"/>
              <a:ea typeface="+mn-ea"/>
              <a:cs typeface="+mn-cs"/>
            </a:rPr>
            <a:t>R1</a:t>
          </a:r>
          <a:r>
            <a:rPr kumimoji="1" lang="ja-JP" altLang="ja-JP" sz="1050" b="0" i="0" u="none" strike="noStrike" kern="0" cap="none" spc="0" normalizeH="0" baseline="0" noProof="0">
              <a:ln>
                <a:noFill/>
              </a:ln>
              <a:solidFill>
                <a:prstClr val="black"/>
              </a:solidFill>
              <a:effectLst/>
              <a:uLnTx/>
              <a:uFillTx/>
              <a:latin typeface="+mn-lt"/>
              <a:ea typeface="+mn-ea"/>
              <a:cs typeface="+mn-cs"/>
            </a:rPr>
            <a:t>までは財源補填による取崩しにより年々残高が減少していたが、</a:t>
          </a:r>
          <a:r>
            <a:rPr kumimoji="1" lang="en-US" altLang="ja-JP" sz="1050" b="0" i="0" u="none" strike="noStrike" kern="0" cap="none" spc="0" normalizeH="0" baseline="0" noProof="0">
              <a:ln>
                <a:noFill/>
              </a:ln>
              <a:solidFill>
                <a:prstClr val="black"/>
              </a:solidFill>
              <a:effectLst/>
              <a:uLnTx/>
              <a:uFillTx/>
              <a:latin typeface="+mn-lt"/>
              <a:ea typeface="+mn-ea"/>
              <a:cs typeface="+mn-cs"/>
            </a:rPr>
            <a:t>R3</a:t>
          </a:r>
          <a:r>
            <a:rPr kumimoji="1" lang="ja-JP" altLang="en-US" sz="1050" b="0" i="0" u="none" strike="noStrike" kern="0" cap="none" spc="0" normalizeH="0" baseline="0" noProof="0">
              <a:ln>
                <a:noFill/>
              </a:ln>
              <a:solidFill>
                <a:prstClr val="black"/>
              </a:solidFill>
              <a:effectLst/>
              <a:uLnTx/>
              <a:uFillTx/>
              <a:latin typeface="+mn-lt"/>
              <a:ea typeface="+mn-ea"/>
              <a:cs typeface="+mn-cs"/>
            </a:rPr>
            <a:t>以降</a:t>
          </a:r>
          <a:r>
            <a:rPr kumimoji="1" lang="ja-JP" altLang="ja-JP" sz="1050" b="0" i="0" u="none" strike="noStrike" kern="0" cap="none" spc="0" normalizeH="0" baseline="0" noProof="0">
              <a:ln>
                <a:noFill/>
              </a:ln>
              <a:solidFill>
                <a:prstClr val="black"/>
              </a:solidFill>
              <a:effectLst/>
              <a:uLnTx/>
              <a:uFillTx/>
              <a:latin typeface="+mn-lt"/>
              <a:ea typeface="+mn-ea"/>
              <a:cs typeface="+mn-cs"/>
            </a:rPr>
            <a:t>は普通交付税の増額により、取崩しもなく残高が増加している。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実質収支については、新型コロナの影響</a:t>
          </a:r>
          <a:r>
            <a:rPr kumimoji="1" lang="ja-JP" altLang="en-US" sz="1050" b="0" i="0" u="none" strike="noStrike" kern="0" cap="none" spc="0" normalizeH="0" baseline="0" noProof="0">
              <a:ln>
                <a:noFill/>
              </a:ln>
              <a:solidFill>
                <a:prstClr val="black"/>
              </a:solidFill>
              <a:effectLst/>
              <a:uLnTx/>
              <a:uFillTx/>
              <a:latin typeface="+mn-lt"/>
              <a:ea typeface="+mn-ea"/>
              <a:cs typeface="+mn-cs"/>
            </a:rPr>
            <a:t>による繰越額の増加</a:t>
          </a:r>
          <a:r>
            <a:rPr kumimoji="1" lang="ja-JP" altLang="ja-JP" sz="1050" b="0" i="0" u="none" strike="noStrike" kern="0" cap="none" spc="0" normalizeH="0" baseline="0" noProof="0">
              <a:ln>
                <a:noFill/>
              </a:ln>
              <a:solidFill>
                <a:prstClr val="black"/>
              </a:solidFill>
              <a:effectLst/>
              <a:uLnTx/>
              <a:uFillTx/>
              <a:latin typeface="+mn-lt"/>
              <a:ea typeface="+mn-ea"/>
              <a:cs typeface="+mn-cs"/>
            </a:rPr>
            <a:t>もあって、</a:t>
          </a:r>
          <a:r>
            <a:rPr kumimoji="1" lang="en-US" altLang="ja-JP" sz="1050" b="0" i="0" u="none" strike="noStrike" kern="0" cap="none" spc="0" normalizeH="0" baseline="0" noProof="0">
              <a:ln>
                <a:noFill/>
              </a:ln>
              <a:solidFill>
                <a:prstClr val="black"/>
              </a:solidFill>
              <a:effectLst/>
              <a:uLnTx/>
              <a:uFillTx/>
              <a:latin typeface="+mn-lt"/>
              <a:ea typeface="+mn-ea"/>
              <a:cs typeface="+mn-cs"/>
            </a:rPr>
            <a:t>R2</a:t>
          </a:r>
          <a:r>
            <a:rPr kumimoji="1" lang="ja-JP" altLang="ja-JP" sz="1050" b="0" i="0" u="none" strike="noStrike" kern="0" cap="none" spc="0" normalizeH="0" baseline="0" noProof="0">
              <a:ln>
                <a:noFill/>
              </a:ln>
              <a:solidFill>
                <a:prstClr val="black"/>
              </a:solidFill>
              <a:effectLst/>
              <a:uLnTx/>
              <a:uFillTx/>
              <a:latin typeface="+mn-lt"/>
              <a:ea typeface="+mn-ea"/>
              <a:cs typeface="+mn-cs"/>
            </a:rPr>
            <a:t>以降は収支額が大きく伸びている。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実質単年度収支もマイナス値の状況が続いていたが、</a:t>
          </a:r>
          <a:r>
            <a:rPr kumimoji="1" lang="en-US" altLang="ja-JP" sz="1050" b="0" i="0" u="none" strike="noStrike" kern="0" cap="none" spc="0" normalizeH="0" baseline="0" noProof="0">
              <a:ln>
                <a:noFill/>
              </a:ln>
              <a:solidFill>
                <a:prstClr val="black"/>
              </a:solidFill>
              <a:effectLst/>
              <a:uLnTx/>
              <a:uFillTx/>
              <a:latin typeface="+mn-lt"/>
              <a:ea typeface="+mn-ea"/>
              <a:cs typeface="+mn-cs"/>
            </a:rPr>
            <a:t>R2</a:t>
          </a:r>
          <a:r>
            <a:rPr kumimoji="1" lang="ja-JP" altLang="en-US" sz="1050" b="0" i="0" u="none" strike="noStrike" kern="0" cap="none" spc="0" normalizeH="0" baseline="0" noProof="0">
              <a:ln>
                <a:noFill/>
              </a:ln>
              <a:solidFill>
                <a:prstClr val="black"/>
              </a:solidFill>
              <a:effectLst/>
              <a:uLnTx/>
              <a:uFillTx/>
              <a:latin typeface="+mn-lt"/>
              <a:ea typeface="+mn-ea"/>
              <a:cs typeface="+mn-cs"/>
            </a:rPr>
            <a:t>以降</a:t>
          </a:r>
          <a:r>
            <a:rPr kumimoji="1" lang="ja-JP" altLang="ja-JP" sz="1050" b="0" i="0" u="none" strike="noStrike" kern="0" cap="none" spc="0" normalizeH="0" baseline="0" noProof="0">
              <a:ln>
                <a:noFill/>
              </a:ln>
              <a:solidFill>
                <a:prstClr val="black"/>
              </a:solidFill>
              <a:effectLst/>
              <a:uLnTx/>
              <a:uFillTx/>
              <a:latin typeface="+mn-lt"/>
              <a:ea typeface="+mn-ea"/>
              <a:cs typeface="+mn-cs"/>
            </a:rPr>
            <a:t>は普通交付税の交付額の増加と償還終了に伴う公債費の減少により、実質単年度収支がプラス値となっている。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H27</a:t>
          </a:r>
          <a:r>
            <a:rPr kumimoji="1" lang="ja-JP" altLang="ja-JP" sz="1100" b="0" i="0" u="none" strike="noStrike" kern="0" cap="none" spc="0" normalizeH="0" baseline="0" noProof="0">
              <a:ln>
                <a:noFill/>
              </a:ln>
              <a:solidFill>
                <a:prstClr val="black"/>
              </a:solidFill>
              <a:effectLst/>
              <a:uLnTx/>
              <a:uFillTx/>
              <a:latin typeface="+mn-lt"/>
              <a:ea typeface="+mn-ea"/>
              <a:cs typeface="+mn-cs"/>
            </a:rPr>
            <a:t>以降、普通交付税合併算定替特例の</a:t>
          </a:r>
          <a:r>
            <a:rPr kumimoji="1" lang="ja-JP" altLang="en-US" sz="1100" b="0" i="0" u="none" strike="noStrike" kern="0" cap="none" spc="0" normalizeH="0" baseline="0" noProof="0">
              <a:ln>
                <a:noFill/>
              </a:ln>
              <a:solidFill>
                <a:prstClr val="black"/>
              </a:solidFill>
              <a:effectLst/>
              <a:uLnTx/>
              <a:uFillTx/>
              <a:latin typeface="+mn-lt"/>
              <a:ea typeface="+mn-ea"/>
              <a:cs typeface="+mn-cs"/>
            </a:rPr>
            <a:t>終了</a:t>
          </a:r>
          <a:r>
            <a:rPr kumimoji="1" lang="ja-JP" altLang="ja-JP" sz="1100" b="0" i="0" u="none" strike="noStrike" kern="0" cap="none" spc="0" normalizeH="0" baseline="0" noProof="0">
              <a:ln>
                <a:noFill/>
              </a:ln>
              <a:solidFill>
                <a:prstClr val="black"/>
              </a:solidFill>
              <a:effectLst/>
              <a:uLnTx/>
              <a:uFillTx/>
              <a:latin typeface="+mn-lt"/>
              <a:ea typeface="+mn-ea"/>
              <a:cs typeface="+mn-cs"/>
            </a:rPr>
            <a:t>などの影響により、歳入額が減少していることもあり、</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％以下の低い比率の状況が続いてきたが、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en-US" sz="1100" b="0" i="0" u="none" strike="noStrike" kern="0" cap="none" spc="0" normalizeH="0" baseline="0" noProof="0">
              <a:ln>
                <a:noFill/>
              </a:ln>
              <a:solidFill>
                <a:prstClr val="black"/>
              </a:solidFill>
              <a:effectLst/>
              <a:uLnTx/>
              <a:uFillTx/>
              <a:latin typeface="+mn-lt"/>
              <a:ea typeface="+mn-ea"/>
              <a:cs typeface="+mn-cs"/>
            </a:rPr>
            <a:t>以降</a:t>
          </a:r>
          <a:r>
            <a:rPr kumimoji="1" lang="ja-JP" altLang="ja-JP" sz="1100" b="0" i="0" u="none" strike="noStrike" kern="0" cap="none" spc="0" normalizeH="0" baseline="0" noProof="0">
              <a:ln>
                <a:noFill/>
              </a:ln>
              <a:solidFill>
                <a:prstClr val="black"/>
              </a:solidFill>
              <a:effectLst/>
              <a:uLnTx/>
              <a:uFillTx/>
              <a:latin typeface="+mn-lt"/>
              <a:ea typeface="+mn-ea"/>
              <a:cs typeface="+mn-cs"/>
            </a:rPr>
            <a:t>においては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繰越金及び</a:t>
          </a:r>
          <a:r>
            <a:rPr kumimoji="1" lang="ja-JP" altLang="ja-JP" sz="1100" b="0" i="0" u="none" strike="noStrike" kern="0" cap="none" spc="0" normalizeH="0" baseline="0" noProof="0">
              <a:ln>
                <a:noFill/>
              </a:ln>
              <a:solidFill>
                <a:prstClr val="black"/>
              </a:solidFill>
              <a:effectLst/>
              <a:uLnTx/>
              <a:uFillTx/>
              <a:latin typeface="+mn-lt"/>
              <a:ea typeface="+mn-ea"/>
              <a:cs typeface="+mn-cs"/>
            </a:rPr>
            <a:t>普通交付税が増加し、かつ償還する公債費が減少したことで黒字額が増えている。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介護保険事業特別会計及び国民健康保険事業特別会計においては、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各サービスや受診の増</a:t>
          </a:r>
          <a:r>
            <a:rPr kumimoji="1" lang="ja-JP" altLang="ja-JP" sz="1100" b="0" i="0" u="none" strike="noStrike" kern="0" cap="none" spc="0" normalizeH="0" baseline="0" noProof="0">
              <a:ln>
                <a:noFill/>
              </a:ln>
              <a:solidFill>
                <a:prstClr val="black"/>
              </a:solidFill>
              <a:effectLst/>
              <a:uLnTx/>
              <a:uFillTx/>
              <a:latin typeface="+mn-lt"/>
              <a:ea typeface="+mn-ea"/>
              <a:cs typeface="+mn-cs"/>
            </a:rPr>
            <a:t>によ</a:t>
          </a:r>
          <a:r>
            <a:rPr kumimoji="1" lang="ja-JP" altLang="en-US" sz="1100" b="0" i="0" u="none" strike="noStrike" kern="0" cap="none" spc="0" normalizeH="0" baseline="0" noProof="0">
              <a:ln>
                <a:noFill/>
              </a:ln>
              <a:solidFill>
                <a:prstClr val="black"/>
              </a:solidFill>
              <a:effectLst/>
              <a:uLnTx/>
              <a:uFillTx/>
              <a:latin typeface="+mn-lt"/>
              <a:ea typeface="+mn-ea"/>
              <a:cs typeface="+mn-cs"/>
            </a:rPr>
            <a:t>り</a:t>
          </a:r>
          <a:r>
            <a:rPr kumimoji="1" lang="ja-JP" altLang="ja-JP" sz="1100" b="0" i="0" u="none" strike="noStrike" kern="0" cap="none" spc="0" normalizeH="0" baseline="0" noProof="0">
              <a:ln>
                <a:noFill/>
              </a:ln>
              <a:solidFill>
                <a:prstClr val="black"/>
              </a:solidFill>
              <a:effectLst/>
              <a:uLnTx/>
              <a:uFillTx/>
              <a:latin typeface="+mn-lt"/>
              <a:ea typeface="+mn-ea"/>
              <a:cs typeface="+mn-cs"/>
            </a:rPr>
            <a:t>給付費</a:t>
          </a:r>
          <a:r>
            <a:rPr kumimoji="1" lang="ja-JP" altLang="en-US" sz="1100" b="0" i="0" u="none" strike="noStrike" kern="0" cap="none" spc="0" normalizeH="0" baseline="0" noProof="0">
              <a:ln>
                <a:noFill/>
              </a:ln>
              <a:solidFill>
                <a:prstClr val="black"/>
              </a:solidFill>
              <a:effectLst/>
              <a:uLnTx/>
              <a:uFillTx/>
              <a:latin typeface="+mn-lt"/>
              <a:ea typeface="+mn-ea"/>
              <a:cs typeface="+mn-cs"/>
            </a:rPr>
            <a:t>が増加した</a:t>
          </a:r>
          <a:r>
            <a:rPr kumimoji="1" lang="ja-JP" altLang="ja-JP" sz="1100" b="0" i="0" u="none" strike="noStrike" kern="0" cap="none" spc="0" normalizeH="0" baseline="0" noProof="0">
              <a:ln>
                <a:noFill/>
              </a:ln>
              <a:solidFill>
                <a:prstClr val="black"/>
              </a:solidFill>
              <a:effectLst/>
              <a:uLnTx/>
              <a:uFillTx/>
              <a:latin typeface="+mn-lt"/>
              <a:ea typeface="+mn-ea"/>
              <a:cs typeface="+mn-cs"/>
            </a:rPr>
            <a:t>ため、黒字額が</a:t>
          </a:r>
          <a:r>
            <a:rPr kumimoji="1" lang="ja-JP" altLang="en-US" sz="1100" b="0" i="0" u="none" strike="noStrike" kern="0" cap="none" spc="0" normalizeH="0" baseline="0" noProof="0">
              <a:ln>
                <a:noFill/>
              </a:ln>
              <a:solidFill>
                <a:prstClr val="black"/>
              </a:solidFill>
              <a:effectLst/>
              <a:uLnTx/>
              <a:uFillTx/>
              <a:latin typeface="+mn-lt"/>
              <a:ea typeface="+mn-ea"/>
              <a:cs typeface="+mn-cs"/>
            </a:rPr>
            <a:t>減少</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簡易水道事業会計は、</a:t>
          </a:r>
          <a:r>
            <a:rPr kumimoji="0" lang="en-US" altLang="ja-JP" sz="1100" b="0" i="0" u="none" strike="noStrike" kern="0" cap="none" spc="0" normalizeH="0" baseline="0" noProof="0">
              <a:ln>
                <a:noFill/>
              </a:ln>
              <a:solidFill>
                <a:prstClr val="black"/>
              </a:solidFill>
              <a:effectLst/>
              <a:uLnTx/>
              <a:uFillTx/>
              <a:latin typeface="+mn-lt"/>
              <a:ea typeface="+mn-ea"/>
              <a:cs typeface="+mn-cs"/>
            </a:rPr>
            <a:t>R3</a:t>
          </a:r>
          <a:r>
            <a:rPr kumimoji="0" lang="ja-JP" altLang="ja-JP" sz="1100" b="0" i="0" u="none" strike="noStrike" kern="0" cap="none" spc="0" normalizeH="0" baseline="0" noProof="0">
              <a:ln>
                <a:noFill/>
              </a:ln>
              <a:solidFill>
                <a:prstClr val="black"/>
              </a:solidFill>
              <a:effectLst/>
              <a:uLnTx/>
              <a:uFillTx/>
              <a:latin typeface="+mn-lt"/>
              <a:ea typeface="+mn-ea"/>
              <a:cs typeface="+mn-cs"/>
            </a:rPr>
            <a:t>に水道料金値上げの改定を行った</a:t>
          </a:r>
          <a:r>
            <a:rPr kumimoji="0" lang="ja-JP" altLang="en-US" sz="1100" b="0" i="0" u="none" strike="noStrike" kern="0" cap="none" spc="0" normalizeH="0" baseline="0" noProof="0">
              <a:ln>
                <a:noFill/>
              </a:ln>
              <a:solidFill>
                <a:prstClr val="black"/>
              </a:solidFill>
              <a:effectLst/>
              <a:uLnTx/>
              <a:uFillTx/>
              <a:latin typeface="+mn-lt"/>
              <a:ea typeface="+mn-ea"/>
              <a:cs typeface="+mn-cs"/>
            </a:rPr>
            <a:t>影響で</a:t>
          </a:r>
          <a:r>
            <a:rPr kumimoji="0" lang="ja-JP" altLang="ja-JP" sz="1100" b="0" i="0" u="none" strike="noStrike" kern="0" cap="none" spc="0" normalizeH="0" baseline="0" noProof="0">
              <a:ln>
                <a:noFill/>
              </a:ln>
              <a:solidFill>
                <a:prstClr val="black"/>
              </a:solidFill>
              <a:effectLst/>
              <a:uLnTx/>
              <a:uFillTx/>
              <a:latin typeface="+mn-lt"/>
              <a:ea typeface="+mn-ea"/>
              <a:cs typeface="+mn-cs"/>
            </a:rPr>
            <a:t>黒字額が増加している。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その他の特別会計については、赤字分を一般会計からの繰出で補填しているため、例年収支が</a:t>
          </a:r>
          <a:r>
            <a:rPr kumimoji="1" lang="en-US" altLang="ja-JP" sz="1100" b="0" i="0" u="none" strike="noStrike" kern="0" cap="none" spc="0" normalizeH="0" baseline="0" noProof="0">
              <a:ln>
                <a:noFill/>
              </a:ln>
              <a:solidFill>
                <a:prstClr val="black"/>
              </a:solidFill>
              <a:effectLst/>
              <a:uLnTx/>
              <a:uFillTx/>
              <a:latin typeface="+mn-lt"/>
              <a:ea typeface="+mn-ea"/>
              <a:cs typeface="+mn-cs"/>
            </a:rPr>
            <a:t>0</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元利償還金については、近年大規模事業もなく、借入額を抑えていたことにより、償還が進み、年々減少する結果となってい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en-US" sz="1100" b="0" i="0" u="none" strike="noStrike" kern="0" cap="none" spc="0" normalizeH="0" baseline="0" noProof="0">
              <a:ln>
                <a:noFill/>
              </a:ln>
              <a:solidFill>
                <a:prstClr val="black"/>
              </a:solidFill>
              <a:effectLst/>
              <a:uLnTx/>
              <a:uFillTx/>
              <a:latin typeface="+mn-lt"/>
              <a:ea typeface="+mn-ea"/>
              <a:cs typeface="+mn-cs"/>
            </a:rPr>
            <a:t>とほぼ同額となっている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また、借入れしている地方債の多くは交付税措置の対象であることから、元利償還額の増減に合わせ、</a:t>
          </a:r>
          <a:r>
            <a:rPr kumimoji="1" lang="ja-JP" altLang="en-US" sz="1100" b="0" i="0" u="none" strike="noStrike" kern="0" cap="none" spc="0" normalizeH="0" baseline="0" noProof="0">
              <a:ln>
                <a:noFill/>
              </a:ln>
              <a:solidFill>
                <a:prstClr val="black"/>
              </a:solidFill>
              <a:effectLst/>
              <a:uLnTx/>
              <a:uFillTx/>
              <a:latin typeface="+mn-lt"/>
              <a:ea typeface="+mn-ea"/>
              <a:cs typeface="+mn-cs"/>
            </a:rPr>
            <a:t>基本的に</a:t>
          </a:r>
          <a:r>
            <a:rPr kumimoji="1" lang="ja-JP" altLang="ja-JP" sz="1100" b="0" i="0" u="none" strike="noStrike" kern="0" cap="none" spc="0" normalizeH="0" baseline="0" noProof="0">
              <a:ln>
                <a:noFill/>
              </a:ln>
              <a:solidFill>
                <a:prstClr val="black"/>
              </a:solidFill>
              <a:effectLst/>
              <a:uLnTx/>
              <a:uFillTx/>
              <a:latin typeface="+mn-lt"/>
              <a:ea typeface="+mn-ea"/>
              <a:cs typeface="+mn-cs"/>
            </a:rPr>
            <a:t>算入公債費等も増減する状況となっている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は減少した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静岡県川根本町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一般会計等に係る地方債の現在高については、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H26</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の大規模事業の元金償還が進み、減少傾向となっている。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借入れている地方債の多くが交付税措置の対象であることから、充当可能財源等の基準財政需要額算入見込額は、地方債の現在高にほぼ比例し増減する状況となっている。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また、財政調整基金など充当可能基金の残高確保にも努めていることにより、近年は、充当可能財源等が将来負担額を上回る状態が続き、将来負担比率の分子の値は、マイナス数値となっている。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ただし、経常一般財源の減少により、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まで財政調整基金の取崩しを行っていたこともあるため、将来負担額が充当可能財源等を上回ることがないよう引き続き財政健全化に取り組んでいく必要がある。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静岡県川根本町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年度末の基金残高は約</a:t>
          </a:r>
          <a:r>
            <a:rPr kumimoji="1" lang="en-US" altLang="ja-JP" sz="1100" b="0" i="0" u="none" strike="noStrike" kern="0" cap="none" spc="0" normalizeH="0" baseline="0" noProof="0">
              <a:ln>
                <a:noFill/>
              </a:ln>
              <a:solidFill>
                <a:prstClr val="black"/>
              </a:solidFill>
              <a:effectLst/>
              <a:uLnTx/>
              <a:uFillTx/>
              <a:latin typeface="+mn-lt"/>
              <a:ea typeface="+mn-ea"/>
              <a:cs typeface="+mn-cs"/>
            </a:rPr>
            <a:t>31</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千万円と前年度から約</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百</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万円の増加となっている。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及び</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においては、普通交付税の</a:t>
          </a:r>
          <a:r>
            <a:rPr kumimoji="1" lang="ja-JP" altLang="en-US" sz="1100" b="0" i="0" u="none" strike="noStrike" kern="0" cap="none" spc="0" normalizeH="0" baseline="0" noProof="0">
              <a:ln>
                <a:noFill/>
              </a:ln>
              <a:solidFill>
                <a:prstClr val="black"/>
              </a:solidFill>
              <a:effectLst/>
              <a:uLnTx/>
              <a:uFillTx/>
              <a:latin typeface="+mn-lt"/>
              <a:ea typeface="+mn-ea"/>
              <a:cs typeface="+mn-cs"/>
            </a:rPr>
            <a:t>追加交付よる減債基金の積立に伴う増加、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コロナ禍による経常事業の中止、縮小に</a:t>
          </a:r>
          <a:r>
            <a:rPr kumimoji="1" lang="ja-JP" altLang="en-US" sz="1100" b="0" i="0" u="none" strike="noStrike" kern="0" cap="none" spc="0" normalizeH="0" baseline="0" noProof="0">
              <a:ln>
                <a:noFill/>
              </a:ln>
              <a:solidFill>
                <a:prstClr val="black"/>
              </a:solidFill>
              <a:effectLst/>
              <a:uLnTx/>
              <a:uFillTx/>
              <a:latin typeface="+mn-lt"/>
              <a:ea typeface="+mn-ea"/>
              <a:cs typeface="+mn-cs"/>
            </a:rPr>
            <a:t>伴う</a:t>
          </a:r>
          <a:r>
            <a:rPr kumimoji="1" lang="ja-JP" altLang="ja-JP" sz="1100" b="0" i="0" u="none" strike="noStrike" kern="0" cap="none" spc="0" normalizeH="0" baseline="0" noProof="0">
              <a:ln>
                <a:noFill/>
              </a:ln>
              <a:solidFill>
                <a:prstClr val="black"/>
              </a:solidFill>
              <a:effectLst/>
              <a:uLnTx/>
              <a:uFillTx/>
              <a:latin typeface="+mn-lt"/>
              <a:ea typeface="+mn-ea"/>
              <a:cs typeface="+mn-cs"/>
            </a:rPr>
            <a:t>取崩しがな</a:t>
          </a:r>
          <a:r>
            <a:rPr kumimoji="1" lang="ja-JP" altLang="en-US" sz="1100" b="0" i="0" u="none" strike="noStrike" kern="0" cap="none" spc="0" normalizeH="0" baseline="0" noProof="0">
              <a:ln>
                <a:noFill/>
              </a:ln>
              <a:solidFill>
                <a:prstClr val="black"/>
              </a:solidFill>
              <a:effectLst/>
              <a:uLnTx/>
              <a:uFillTx/>
              <a:latin typeface="+mn-lt"/>
              <a:ea typeface="+mn-ea"/>
              <a:cs typeface="+mn-cs"/>
            </a:rPr>
            <a:t>かったことから</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残高が増加した。</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においても前年度繰越金が多かったこともあり、引続き基金の取崩しがなかったことから利子分の増加となった。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コロナ禍もあって、今後も地方税や普通交付税など一般財源における歳入の増減が不安定な状況が続くと見込まれ、財源不足の場合の補填財源として基金の必要性が高まることが想定されるため、今後も事業精査による歳出削減を進め、歳入規模に見合った予算編成としていくことにより、基金の残高確保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主な基金の使途</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地域振興基金：町民の連帯の強化及び地域振興に要する経費並びに高度情報基盤整備事業により整備した施設の運用及び更新に要する経費への充当</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社会福祉基金：地域福祉事業及び福祉施設の充実等に充当</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まちづくり基金：人材育成・交流事業・施設整備等のまちづくりの経費に充当</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林業振興基金：地域林業の振興に寄与するための施設の整備拡充及び従事者の育成等の経費に充当</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水と森の環境保全基金：地球温暖化防止、生態系の保存、景観など自然環境保全に取り組むための経費に充当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地域振興基金</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社会福祉基金、</a:t>
          </a:r>
          <a:r>
            <a:rPr kumimoji="1" lang="ja-JP" altLang="en-US" sz="1100" b="0" i="0" u="none" strike="noStrike" kern="0" cap="none" spc="0" normalizeH="0" baseline="0" noProof="0">
              <a:ln>
                <a:noFill/>
              </a:ln>
              <a:solidFill>
                <a:prstClr val="black"/>
              </a:solidFill>
              <a:effectLst/>
              <a:uLnTx/>
              <a:uFillTx/>
              <a:latin typeface="+mn-lt"/>
              <a:ea typeface="+mn-ea"/>
              <a:cs typeface="+mn-cs"/>
            </a:rPr>
            <a:t>まちづくり基金、</a:t>
          </a:r>
          <a:r>
            <a:rPr kumimoji="1" lang="ja-JP" altLang="ja-JP" sz="1100" b="0" i="0" u="none" strike="noStrike" kern="0" cap="none" spc="0" normalizeH="0" baseline="0" noProof="0">
              <a:ln>
                <a:noFill/>
              </a:ln>
              <a:solidFill>
                <a:prstClr val="black"/>
              </a:solidFill>
              <a:effectLst/>
              <a:uLnTx/>
              <a:uFillTx/>
              <a:latin typeface="+mn-lt"/>
              <a:ea typeface="+mn-ea"/>
              <a:cs typeface="+mn-cs"/>
            </a:rPr>
            <a:t>林業振興基金：利息分の増加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地域振興基金：毎年の利息や債権運用益を積立し、毎年度の事業の財源として活用していく予定</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社会福祉基金、まちづくり基金、林業振興基金、水の森の環境保全基金：</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毎年の利息を積立し、基金の目的に合致する事業を実施する際の財源として活用していく予定</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年度末の基金残高は</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4,500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万円と前年度から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200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万円の増加となっている。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以降は普通交付税の交付額が見込みより多いこともあり、取崩しを実施せずに済んでいる。</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においては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5,000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万円積立</a:t>
          </a:r>
          <a:r>
            <a:rPr kumimoji="1" lang="ja-JP" altLang="en-US" sz="1100" b="0" i="0" u="none" strike="noStrike" kern="0" cap="none" spc="0" normalizeH="0" baseline="0" noProof="0">
              <a:ln>
                <a:noFill/>
              </a:ln>
              <a:solidFill>
                <a:prstClr val="black"/>
              </a:solidFill>
              <a:effectLst/>
              <a:uLnTx/>
              <a:uFillTx/>
              <a:latin typeface="+mn-lt"/>
              <a:ea typeface="+mn-ea"/>
              <a:cs typeface="+mn-cs"/>
            </a:rPr>
            <a:t>も行った。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en-US" sz="1100" b="0" i="0" u="none" strike="noStrike" kern="0" cap="none" spc="0" normalizeH="0" baseline="0" noProof="0">
              <a:ln>
                <a:noFill/>
              </a:ln>
              <a:solidFill>
                <a:prstClr val="black"/>
              </a:solidFill>
              <a:effectLst/>
              <a:uLnTx/>
              <a:uFillTx/>
              <a:latin typeface="+mn-lt"/>
              <a:ea typeface="+mn-ea"/>
              <a:cs typeface="+mn-cs"/>
            </a:rPr>
            <a:t>も取崩しを行わずに済んだので、</a:t>
          </a:r>
          <a:r>
            <a:rPr kumimoji="1" lang="ja-JP" altLang="ja-JP" sz="1100" b="0" i="0" u="none" strike="noStrike" kern="0" cap="none" spc="0" normalizeH="0" baseline="0" noProof="0">
              <a:ln>
                <a:noFill/>
              </a:ln>
              <a:solidFill>
                <a:prstClr val="black"/>
              </a:solidFill>
              <a:effectLst/>
              <a:uLnTx/>
              <a:uFillTx/>
              <a:latin typeface="+mn-lt"/>
              <a:ea typeface="+mn-ea"/>
              <a:cs typeface="+mn-cs"/>
            </a:rPr>
            <a:t>利息の分増額となった。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事業再精査等による歳出削減を進め、歳入規模に見合った予算編成としていくことにより、基金取り崩し額を抑制していく。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突発的な事案が発生した際の財源として活用できるよう残高を維持していきたい。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年度末の基金残高は</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2,500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万円と</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en-US" sz="1100" b="0" i="0" u="none" strike="noStrike" kern="0" cap="none" spc="0" normalizeH="0" baseline="0" noProof="0">
              <a:ln>
                <a:noFill/>
              </a:ln>
              <a:solidFill>
                <a:prstClr val="black"/>
              </a:solidFill>
              <a:effectLst/>
              <a:uLnTx/>
              <a:uFillTx/>
              <a:latin typeface="+mn-lt"/>
              <a:ea typeface="+mn-ea"/>
              <a:cs typeface="+mn-cs"/>
            </a:rPr>
            <a:t>と同額となっている。</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に</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b="0" i="0" u="none" strike="noStrike" kern="0" cap="none" spc="0" normalizeH="0" baseline="0" noProof="0">
              <a:ln>
                <a:noFill/>
              </a:ln>
              <a:solidFill>
                <a:prstClr val="black"/>
              </a:solidFill>
              <a:effectLst/>
              <a:uLnTx/>
              <a:uFillTx/>
              <a:latin typeface="+mn-lt"/>
              <a:ea typeface="+mn-ea"/>
              <a:cs typeface="+mn-cs"/>
            </a:rPr>
            <a:t>普通交付税で再交付された</a:t>
          </a:r>
          <a:r>
            <a:rPr kumimoji="1" lang="en-US" altLang="ja-JP" sz="1100" b="0" i="0" u="none" strike="noStrike" kern="0" cap="none" spc="0" normalizeH="0" baseline="0" noProof="0">
              <a:ln>
                <a:noFill/>
              </a:ln>
              <a:solidFill>
                <a:prstClr val="black"/>
              </a:solidFill>
              <a:effectLst/>
              <a:uLnTx/>
              <a:uFillTx/>
              <a:latin typeface="+mn-lt"/>
              <a:ea typeface="+mn-ea"/>
              <a:cs typeface="+mn-cs"/>
            </a:rPr>
            <a:t>5,000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万円を積立したため、</a:t>
          </a:r>
          <a:r>
            <a:rPr kumimoji="1" lang="ja-JP" altLang="en-US" sz="1100" b="0" i="0" u="none" strike="noStrike" kern="0" cap="none" spc="0" normalizeH="0" baseline="0" noProof="0">
              <a:ln>
                <a:noFill/>
              </a:ln>
              <a:solidFill>
                <a:prstClr val="black"/>
              </a:solidFill>
              <a:effectLst/>
              <a:uLnTx/>
              <a:uFillTx/>
              <a:latin typeface="+mn-lt"/>
              <a:ea typeface="+mn-ea"/>
              <a:cs typeface="+mn-cs"/>
            </a:rPr>
            <a:t>増額となった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特定の事業分として積み立てた原資があるため、当該事業の償還分として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R1</a:t>
          </a:r>
          <a:r>
            <a:rPr kumimoji="1" lang="ja-JP" altLang="ja-JP" sz="1100" b="0" i="0" u="none" strike="noStrike" kern="0" cap="none" spc="0" normalizeH="0" baseline="0" noProof="0">
              <a:ln>
                <a:noFill/>
              </a:ln>
              <a:solidFill>
                <a:prstClr val="black"/>
              </a:solidFill>
              <a:effectLst/>
              <a:uLnTx/>
              <a:uFillTx/>
              <a:latin typeface="+mn-lt"/>
              <a:ea typeface="+mn-ea"/>
              <a:cs typeface="+mn-cs"/>
            </a:rPr>
            <a:t>までは取り崩しを実施したことにより減少した。</a:t>
          </a: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においては償還が終了したため、取崩しが行われていない。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今後の公債費や財政全体の状況に応じて取崩しを行う。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257CC5-7C65-418C-965E-D20CAF2DD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A76BFF9-6C6C-4D3A-A11C-D055B79A04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55C4A22-8E27-41D1-B6E9-97EFD3D3775C}"/>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FB6DAC1-E571-49A5-A383-4D39441E9F32}"/>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D073448-9DC7-4663-A599-564A63F28DB4}"/>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53AD09F-15FF-40B3-B601-EB33D63C4C66}"/>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F54054D-502E-4353-ABCB-19BDE40A3BC6}"/>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7E9FF84-0A51-4583-B60D-651501B64E67}"/>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CC7E2D6-B6FA-4C9C-A834-E59A98D027A7}"/>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3051E40-3885-403E-AB22-BC7A9439C915}"/>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C375645-0638-4F74-B6E4-79690B297D3D}"/>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24807AF-04B0-46EB-9390-F4E8AA9A6BF2}"/>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A0FC860-ACD3-4496-AA87-21A16D52B0D2}"/>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72E0517-AAA4-4E3C-A739-82AC1CE654E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F17D6C9-698A-431C-BA54-359324487804}"/>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AB497AA-FE5C-4FF0-B7C3-0D50B3343D7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74132B5-5488-449D-89BB-90CD3FE6578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CBF757E-6040-48FE-AA10-48440818513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C786041-E0C8-44CA-A84F-B9B7777572D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7169484-350C-4297-8950-B6971DE6FE9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8E3B6DE-C7B9-446D-B692-EC884DAD368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9992ADF-2AD2-405E-868D-9671F24F0465}"/>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6,078
5,986
496.88
6,765,653
5,821,362
790,643
3,994,148
4,600,814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6353E62-F91A-49A3-BBCD-AAACC050A13A}"/>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BDAA6B6-0492-4E44-AE47-F51A7994EAB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DCB06BC-5327-4EEF-87A7-972780F07333}"/>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B843B12-53F9-4B86-9407-22A85C3F5CF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151E9EB-6F49-413E-ADA1-140E530A09D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F2BF449-7E30-48A3-806A-1AE32F205BB6}"/>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F439223-E1C4-45A3-B767-CF03D499857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430130B-4E76-4847-931D-127B8DAA8C7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9FEA472-DBB9-4227-99FA-ED76A12C8C4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5A467BB-62BD-4020-88EC-B25B9288B5C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76F30BB-CBCA-41AA-BFC9-2B46E53D7F69}"/>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77E1654-2FE5-4C8D-81D2-BA6E37D2E92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0CEB112-D71E-4386-B2C5-4D1E329BFEA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F5EE3D2-4AC1-4A0C-8DA2-AED9E91D63D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822A53A-91B1-48FC-8169-AAA5B90AE02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67317CE-5FB5-4A44-9890-3F71E9F22B1B}"/>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7A8442C-E5B1-4BD8-B88D-4F9596CF985A}"/>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E08D541-BDD8-4E59-A10D-1D561079771D}"/>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85060D2-307F-40D7-95AC-6599BDD3991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361B05D-90BC-436D-AA69-8215F7764D93}"/>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67AF823E-C3DF-4DE6-8066-5D1B5A73F33A}"/>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9C08DE3-D2AC-4218-A1C8-14A06D8961F5}"/>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8A463F8-A88D-412D-9685-1050645C0A9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9587B47-5E53-45F5-9DE4-19B2D922B7EE}"/>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CC9C279-F48B-4F9A-AB60-A78293578D02}"/>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77A8C64-61B0-419E-887A-1FF5278481EC}"/>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8A5AC19-F6AB-4F3D-B890-44067EC2A956}"/>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7E53D5A-F9FD-4671-8906-E26988E618DE}"/>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363C1FB-94DC-40EC-B37A-254F3BE784C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099B84F-CDFC-41BE-AFD0-8F95C112230E}"/>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39454EC-8311-4257-B6BC-08B7E20B6D24}"/>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57A620A-5E90-435E-ADFE-C773DFEAE25A}"/>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D35BBE4-863C-4B39-88FE-8232855ABF7A}"/>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07A72F2-7EAD-44DA-B6CC-37F18C730CAA}"/>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48887F7-31FF-4B15-BBE3-EF8C515B89D4}"/>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有形固定減価償却率は類似団体をやや上回っており、町の保有する施設の全体で老朽化が進んでいる。</a:t>
          </a:r>
          <a:r>
            <a:rPr kumimoji="1" lang="ja-JP" altLang="ja-JP" sz="1100" b="0" i="0" baseline="0">
              <a:solidFill>
                <a:schemeClr val="dk1"/>
              </a:solidFill>
              <a:effectLst/>
              <a:latin typeface="+mn-lt"/>
              <a:ea typeface="+mn-ea"/>
              <a:cs typeface="+mn-cs"/>
            </a:rPr>
            <a:t>町の財政状況では既存の全ての施設の維持管理は負担が大きいため、老朽化状況や利用状況等を勘案し、各施設の改修・更新・廃止など施設の在り方を早急に検討していく必要がある。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9A51B47-1C93-412D-B103-F6DF74F0E9E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42DD58A-C1A3-4D53-B3AA-2C85AA10E78C}"/>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610F515-E390-4578-B888-77AB7A28F871}"/>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CEA5C0E4-654A-4A0A-9280-87854047DC6A}"/>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E8DA72A1-A526-4954-B0FF-D823035D91C8}"/>
            </a:ext>
          </a:extLst>
        </xdr:cNvPr>
        <xdr:cNvSpPr txBox="1"/>
      </xdr:nvSpPr>
      <xdr:spPr>
        <a:xfrm>
          <a:off x="72151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93D6E521-4B83-47FC-9D2C-FCE0268CE8DE}"/>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71AC6A09-9ACB-475C-9C99-B91545D52C6D}"/>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8B62A7BF-01B7-4145-BF05-21C05975B3E6}"/>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72DA6F90-AD0C-47C4-8F65-4B6DB750430F}"/>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E2F05B57-9E3A-42FD-9CA3-44CC9920FEE5}"/>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53571BE5-2A7C-41A3-97D0-1039949C88B3}"/>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916E82D3-55FF-4D85-A8FA-AFBFE65FFA6B}"/>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89DC6290-6B9A-41BA-B784-3F7D0B51CE39}"/>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0FA6092-736F-4648-A7DC-1DA56A2930E6}"/>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a:extLst>
            <a:ext uri="{FF2B5EF4-FFF2-40B4-BE49-F238E27FC236}">
              <a16:creationId xmlns:a16="http://schemas.microsoft.com/office/drawing/2014/main" id="{7E223F7E-11A7-465E-93EE-B911527159B6}"/>
            </a:ext>
          </a:extLst>
        </xdr:cNvPr>
        <xdr:cNvCxnSpPr/>
      </xdr:nvCxnSpPr>
      <xdr:spPr>
        <a:xfrm flipV="1">
          <a:off x="4206240" y="5206111"/>
          <a:ext cx="1270" cy="1111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a:extLst>
            <a:ext uri="{FF2B5EF4-FFF2-40B4-BE49-F238E27FC236}">
              <a16:creationId xmlns:a16="http://schemas.microsoft.com/office/drawing/2014/main" id="{72EA078E-ED3A-491A-9A32-481147E666AC}"/>
            </a:ext>
          </a:extLst>
        </xdr:cNvPr>
        <xdr:cNvSpPr txBox="1"/>
      </xdr:nvSpPr>
      <xdr:spPr>
        <a:xfrm>
          <a:off x="4258945" y="632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a:extLst>
            <a:ext uri="{FF2B5EF4-FFF2-40B4-BE49-F238E27FC236}">
              <a16:creationId xmlns:a16="http://schemas.microsoft.com/office/drawing/2014/main" id="{A53943A2-2E9A-4ABA-822B-82F57E843AB1}"/>
            </a:ext>
          </a:extLst>
        </xdr:cNvPr>
        <xdr:cNvCxnSpPr/>
      </xdr:nvCxnSpPr>
      <xdr:spPr>
        <a:xfrm>
          <a:off x="4119245" y="63172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a:extLst>
            <a:ext uri="{FF2B5EF4-FFF2-40B4-BE49-F238E27FC236}">
              <a16:creationId xmlns:a16="http://schemas.microsoft.com/office/drawing/2014/main" id="{442E5ECB-72FB-4036-83BF-D71666FDF96B}"/>
            </a:ext>
          </a:extLst>
        </xdr:cNvPr>
        <xdr:cNvSpPr txBox="1"/>
      </xdr:nvSpPr>
      <xdr:spPr>
        <a:xfrm>
          <a:off x="4258945" y="498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a:extLst>
            <a:ext uri="{FF2B5EF4-FFF2-40B4-BE49-F238E27FC236}">
              <a16:creationId xmlns:a16="http://schemas.microsoft.com/office/drawing/2014/main" id="{7F793853-804B-4C58-AC6A-A88795FC8AF7}"/>
            </a:ext>
          </a:extLst>
        </xdr:cNvPr>
        <xdr:cNvCxnSpPr/>
      </xdr:nvCxnSpPr>
      <xdr:spPr>
        <a:xfrm>
          <a:off x="4119245" y="520611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78" name="有形固定資産減価償却率平均値テキスト">
          <a:extLst>
            <a:ext uri="{FF2B5EF4-FFF2-40B4-BE49-F238E27FC236}">
              <a16:creationId xmlns:a16="http://schemas.microsoft.com/office/drawing/2014/main" id="{18A69AA4-5178-48A0-9D18-DF8158409507}"/>
            </a:ext>
          </a:extLst>
        </xdr:cNvPr>
        <xdr:cNvSpPr txBox="1"/>
      </xdr:nvSpPr>
      <xdr:spPr>
        <a:xfrm>
          <a:off x="4258945" y="5658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a:extLst>
            <a:ext uri="{FF2B5EF4-FFF2-40B4-BE49-F238E27FC236}">
              <a16:creationId xmlns:a16="http://schemas.microsoft.com/office/drawing/2014/main" id="{27ED0A5C-F4A5-455C-A767-B69E22176FBD}"/>
            </a:ext>
          </a:extLst>
        </xdr:cNvPr>
        <xdr:cNvSpPr/>
      </xdr:nvSpPr>
      <xdr:spPr>
        <a:xfrm>
          <a:off x="4157345" y="58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a:extLst>
            <a:ext uri="{FF2B5EF4-FFF2-40B4-BE49-F238E27FC236}">
              <a16:creationId xmlns:a16="http://schemas.microsoft.com/office/drawing/2014/main" id="{A842F7E6-2EA5-400E-961E-1EAAEAE28391}"/>
            </a:ext>
          </a:extLst>
        </xdr:cNvPr>
        <xdr:cNvSpPr/>
      </xdr:nvSpPr>
      <xdr:spPr>
        <a:xfrm>
          <a:off x="3537585" y="57872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a:extLst>
            <a:ext uri="{FF2B5EF4-FFF2-40B4-BE49-F238E27FC236}">
              <a16:creationId xmlns:a16="http://schemas.microsoft.com/office/drawing/2014/main" id="{8EC011AF-A9E2-4CE4-A1CD-8330872E5C2D}"/>
            </a:ext>
          </a:extLst>
        </xdr:cNvPr>
        <xdr:cNvSpPr/>
      </xdr:nvSpPr>
      <xdr:spPr>
        <a:xfrm>
          <a:off x="2867025" y="5739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82" name="フローチャート: 判断 81">
          <a:extLst>
            <a:ext uri="{FF2B5EF4-FFF2-40B4-BE49-F238E27FC236}">
              <a16:creationId xmlns:a16="http://schemas.microsoft.com/office/drawing/2014/main" id="{CC94D0BD-319C-4215-ABFA-D948271B495A}"/>
            </a:ext>
          </a:extLst>
        </xdr:cNvPr>
        <xdr:cNvSpPr/>
      </xdr:nvSpPr>
      <xdr:spPr>
        <a:xfrm>
          <a:off x="2196465" y="5713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A657C998-A3BC-4078-BB5E-812C2AE209CB}"/>
            </a:ext>
          </a:extLst>
        </xdr:cNvPr>
        <xdr:cNvSpPr/>
      </xdr:nvSpPr>
      <xdr:spPr>
        <a:xfrm>
          <a:off x="1525905" y="56793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DBCCB01-1F92-4180-88F8-42CBF600A5B7}"/>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50C3F35-56DC-4A3C-8D5B-740B4D5C5A2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6762E44-4299-4AE0-81FB-D814F7AA25C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C541DCE-886D-4AE0-9570-DFCEC9223E1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F0820F0-8C7F-4425-99E6-102682D9A03E}"/>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60198</xdr:rowOff>
    </xdr:from>
    <xdr:to>
      <xdr:col>23</xdr:col>
      <xdr:colOff>136525</xdr:colOff>
      <xdr:row>30</xdr:row>
      <xdr:rowOff>161798</xdr:rowOff>
    </xdr:to>
    <xdr:sp macro="" textlink="">
      <xdr:nvSpPr>
        <xdr:cNvPr id="89" name="楕円 88">
          <a:extLst>
            <a:ext uri="{FF2B5EF4-FFF2-40B4-BE49-F238E27FC236}">
              <a16:creationId xmlns:a16="http://schemas.microsoft.com/office/drawing/2014/main" id="{C03EC067-C168-48C9-8F1D-C8E4BDDC576E}"/>
            </a:ext>
          </a:extLst>
        </xdr:cNvPr>
        <xdr:cNvSpPr/>
      </xdr:nvSpPr>
      <xdr:spPr>
        <a:xfrm>
          <a:off x="4157345" y="58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38625</xdr:rowOff>
    </xdr:from>
    <xdr:ext cx="405111" cy="259045"/>
    <xdr:sp macro="" textlink="">
      <xdr:nvSpPr>
        <xdr:cNvPr id="90" name="有形固定資産減価償却率該当値テキスト">
          <a:extLst>
            <a:ext uri="{FF2B5EF4-FFF2-40B4-BE49-F238E27FC236}">
              <a16:creationId xmlns:a16="http://schemas.microsoft.com/office/drawing/2014/main" id="{1DDB5839-54E1-488E-AABA-34CED5A9E8F3}"/>
            </a:ext>
          </a:extLst>
        </xdr:cNvPr>
        <xdr:cNvSpPr txBox="1"/>
      </xdr:nvSpPr>
      <xdr:spPr>
        <a:xfrm>
          <a:off x="4258945" y="5837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17018</xdr:rowOff>
    </xdr:from>
    <xdr:to>
      <xdr:col>19</xdr:col>
      <xdr:colOff>187325</xdr:colOff>
      <xdr:row>30</xdr:row>
      <xdr:rowOff>118618</xdr:rowOff>
    </xdr:to>
    <xdr:sp macro="" textlink="">
      <xdr:nvSpPr>
        <xdr:cNvPr id="91" name="楕円 90">
          <a:extLst>
            <a:ext uri="{FF2B5EF4-FFF2-40B4-BE49-F238E27FC236}">
              <a16:creationId xmlns:a16="http://schemas.microsoft.com/office/drawing/2014/main" id="{EBD9A19F-D93D-4313-BB02-93A4BE574136}"/>
            </a:ext>
          </a:extLst>
        </xdr:cNvPr>
        <xdr:cNvSpPr/>
      </xdr:nvSpPr>
      <xdr:spPr>
        <a:xfrm>
          <a:off x="3537585" y="58158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67818</xdr:rowOff>
    </xdr:from>
    <xdr:to>
      <xdr:col>23</xdr:col>
      <xdr:colOff>85725</xdr:colOff>
      <xdr:row>30</xdr:row>
      <xdr:rowOff>110998</xdr:rowOff>
    </xdr:to>
    <xdr:cxnSp macro="">
      <xdr:nvCxnSpPr>
        <xdr:cNvPr id="92" name="直線コネクタ 91">
          <a:extLst>
            <a:ext uri="{FF2B5EF4-FFF2-40B4-BE49-F238E27FC236}">
              <a16:creationId xmlns:a16="http://schemas.microsoft.com/office/drawing/2014/main" id="{07D24BEA-0A73-4CC5-BC86-71591AC947AE}"/>
            </a:ext>
          </a:extLst>
        </xdr:cNvPr>
        <xdr:cNvCxnSpPr/>
      </xdr:nvCxnSpPr>
      <xdr:spPr>
        <a:xfrm>
          <a:off x="3588385" y="5866638"/>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123698</xdr:rowOff>
    </xdr:from>
    <xdr:to>
      <xdr:col>15</xdr:col>
      <xdr:colOff>187325</xdr:colOff>
      <xdr:row>30</xdr:row>
      <xdr:rowOff>53848</xdr:rowOff>
    </xdr:to>
    <xdr:sp macro="" textlink="">
      <xdr:nvSpPr>
        <xdr:cNvPr id="93" name="楕円 92">
          <a:extLst>
            <a:ext uri="{FF2B5EF4-FFF2-40B4-BE49-F238E27FC236}">
              <a16:creationId xmlns:a16="http://schemas.microsoft.com/office/drawing/2014/main" id="{4BD8FB1C-5D89-4732-A650-6883FDAEB5C7}"/>
            </a:ext>
          </a:extLst>
        </xdr:cNvPr>
        <xdr:cNvSpPr/>
      </xdr:nvSpPr>
      <xdr:spPr>
        <a:xfrm>
          <a:off x="2867025" y="5754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3048</xdr:rowOff>
    </xdr:from>
    <xdr:to>
      <xdr:col>19</xdr:col>
      <xdr:colOff>136525</xdr:colOff>
      <xdr:row>30</xdr:row>
      <xdr:rowOff>67818</xdr:rowOff>
    </xdr:to>
    <xdr:cxnSp macro="">
      <xdr:nvCxnSpPr>
        <xdr:cNvPr id="94" name="直線コネクタ 93">
          <a:extLst>
            <a:ext uri="{FF2B5EF4-FFF2-40B4-BE49-F238E27FC236}">
              <a16:creationId xmlns:a16="http://schemas.microsoft.com/office/drawing/2014/main" id="{FBF8C2E2-6254-43EF-92E3-D04BCD467C03}"/>
            </a:ext>
          </a:extLst>
        </xdr:cNvPr>
        <xdr:cNvCxnSpPr/>
      </xdr:nvCxnSpPr>
      <xdr:spPr>
        <a:xfrm>
          <a:off x="2917825" y="5801868"/>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78359</xdr:rowOff>
    </xdr:from>
    <xdr:to>
      <xdr:col>11</xdr:col>
      <xdr:colOff>187325</xdr:colOff>
      <xdr:row>30</xdr:row>
      <xdr:rowOff>8509</xdr:rowOff>
    </xdr:to>
    <xdr:sp macro="" textlink="">
      <xdr:nvSpPr>
        <xdr:cNvPr id="95" name="楕円 94">
          <a:extLst>
            <a:ext uri="{FF2B5EF4-FFF2-40B4-BE49-F238E27FC236}">
              <a16:creationId xmlns:a16="http://schemas.microsoft.com/office/drawing/2014/main" id="{7AA404E0-D51D-4210-B00A-C420D4BA9047}"/>
            </a:ext>
          </a:extLst>
        </xdr:cNvPr>
        <xdr:cNvSpPr/>
      </xdr:nvSpPr>
      <xdr:spPr>
        <a:xfrm>
          <a:off x="2196465" y="5709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129159</xdr:rowOff>
    </xdr:from>
    <xdr:to>
      <xdr:col>15</xdr:col>
      <xdr:colOff>136525</xdr:colOff>
      <xdr:row>30</xdr:row>
      <xdr:rowOff>3048</xdr:rowOff>
    </xdr:to>
    <xdr:cxnSp macro="">
      <xdr:nvCxnSpPr>
        <xdr:cNvPr id="96" name="直線コネクタ 95">
          <a:extLst>
            <a:ext uri="{FF2B5EF4-FFF2-40B4-BE49-F238E27FC236}">
              <a16:creationId xmlns:a16="http://schemas.microsoft.com/office/drawing/2014/main" id="{0C1D92F1-E9A6-4092-9E0A-7B6B62F041D0}"/>
            </a:ext>
          </a:extLst>
        </xdr:cNvPr>
        <xdr:cNvCxnSpPr/>
      </xdr:nvCxnSpPr>
      <xdr:spPr>
        <a:xfrm>
          <a:off x="2247265" y="5760339"/>
          <a:ext cx="67056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30861</xdr:rowOff>
    </xdr:from>
    <xdr:to>
      <xdr:col>7</xdr:col>
      <xdr:colOff>187325</xdr:colOff>
      <xdr:row>29</xdr:row>
      <xdr:rowOff>132461</xdr:rowOff>
    </xdr:to>
    <xdr:sp macro="" textlink="">
      <xdr:nvSpPr>
        <xdr:cNvPr id="97" name="楕円 96">
          <a:extLst>
            <a:ext uri="{FF2B5EF4-FFF2-40B4-BE49-F238E27FC236}">
              <a16:creationId xmlns:a16="http://schemas.microsoft.com/office/drawing/2014/main" id="{C5A07B6F-7591-4A3E-B4B7-55B46DF03449}"/>
            </a:ext>
          </a:extLst>
        </xdr:cNvPr>
        <xdr:cNvSpPr/>
      </xdr:nvSpPr>
      <xdr:spPr>
        <a:xfrm>
          <a:off x="1525905" y="56620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81661</xdr:rowOff>
    </xdr:from>
    <xdr:to>
      <xdr:col>11</xdr:col>
      <xdr:colOff>136525</xdr:colOff>
      <xdr:row>29</xdr:row>
      <xdr:rowOff>129159</xdr:rowOff>
    </xdr:to>
    <xdr:cxnSp macro="">
      <xdr:nvCxnSpPr>
        <xdr:cNvPr id="98" name="直線コネクタ 97">
          <a:extLst>
            <a:ext uri="{FF2B5EF4-FFF2-40B4-BE49-F238E27FC236}">
              <a16:creationId xmlns:a16="http://schemas.microsoft.com/office/drawing/2014/main" id="{ACF0BE2F-A9CE-4F52-9706-73E17DB5993F}"/>
            </a:ext>
          </a:extLst>
        </xdr:cNvPr>
        <xdr:cNvCxnSpPr/>
      </xdr:nvCxnSpPr>
      <xdr:spPr>
        <a:xfrm>
          <a:off x="1576705" y="5712841"/>
          <a:ext cx="6705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9" name="n_1aveValue有形固定資産減価償却率">
          <a:extLst>
            <a:ext uri="{FF2B5EF4-FFF2-40B4-BE49-F238E27FC236}">
              <a16:creationId xmlns:a16="http://schemas.microsoft.com/office/drawing/2014/main" id="{E62E56DA-E2A8-431C-A390-781D53BB971E}"/>
            </a:ext>
          </a:extLst>
        </xdr:cNvPr>
        <xdr:cNvSpPr txBox="1"/>
      </xdr:nvSpPr>
      <xdr:spPr>
        <a:xfrm>
          <a:off x="3395989" y="556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0" name="n_2aveValue有形固定資産減価償却率">
          <a:extLst>
            <a:ext uri="{FF2B5EF4-FFF2-40B4-BE49-F238E27FC236}">
              <a16:creationId xmlns:a16="http://schemas.microsoft.com/office/drawing/2014/main" id="{125E5AA9-470D-43DA-83CE-C9D82D295EA0}"/>
            </a:ext>
          </a:extLst>
        </xdr:cNvPr>
        <xdr:cNvSpPr txBox="1"/>
      </xdr:nvSpPr>
      <xdr:spPr>
        <a:xfrm>
          <a:off x="2738129"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101" name="n_3aveValue有形固定資産減価償却率">
          <a:extLst>
            <a:ext uri="{FF2B5EF4-FFF2-40B4-BE49-F238E27FC236}">
              <a16:creationId xmlns:a16="http://schemas.microsoft.com/office/drawing/2014/main" id="{2117383F-D48C-490E-B626-E0434B709C8B}"/>
            </a:ext>
          </a:extLst>
        </xdr:cNvPr>
        <xdr:cNvSpPr txBox="1"/>
      </xdr:nvSpPr>
      <xdr:spPr>
        <a:xfrm>
          <a:off x="2067569" y="580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102" name="n_4aveValue有形固定資産減価償却率">
          <a:extLst>
            <a:ext uri="{FF2B5EF4-FFF2-40B4-BE49-F238E27FC236}">
              <a16:creationId xmlns:a16="http://schemas.microsoft.com/office/drawing/2014/main" id="{62E251FA-37CC-419F-8835-DD23B8726E77}"/>
            </a:ext>
          </a:extLst>
        </xdr:cNvPr>
        <xdr:cNvSpPr txBox="1"/>
      </xdr:nvSpPr>
      <xdr:spPr>
        <a:xfrm>
          <a:off x="1397009" y="577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109745</xdr:rowOff>
    </xdr:from>
    <xdr:ext cx="405111" cy="259045"/>
    <xdr:sp macro="" textlink="">
      <xdr:nvSpPr>
        <xdr:cNvPr id="103" name="n_1mainValue有形固定資産減価償却率">
          <a:extLst>
            <a:ext uri="{FF2B5EF4-FFF2-40B4-BE49-F238E27FC236}">
              <a16:creationId xmlns:a16="http://schemas.microsoft.com/office/drawing/2014/main" id="{FDE87D60-67A1-49B5-88B4-18CF717EE54E}"/>
            </a:ext>
          </a:extLst>
        </xdr:cNvPr>
        <xdr:cNvSpPr txBox="1"/>
      </xdr:nvSpPr>
      <xdr:spPr>
        <a:xfrm>
          <a:off x="3395989" y="5908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44975</xdr:rowOff>
    </xdr:from>
    <xdr:ext cx="405111" cy="259045"/>
    <xdr:sp macro="" textlink="">
      <xdr:nvSpPr>
        <xdr:cNvPr id="104" name="n_2mainValue有形固定資産減価償却率">
          <a:extLst>
            <a:ext uri="{FF2B5EF4-FFF2-40B4-BE49-F238E27FC236}">
              <a16:creationId xmlns:a16="http://schemas.microsoft.com/office/drawing/2014/main" id="{9AA9FF7B-304B-4FC5-9CB2-7C7BA226F18C}"/>
            </a:ext>
          </a:extLst>
        </xdr:cNvPr>
        <xdr:cNvSpPr txBox="1"/>
      </xdr:nvSpPr>
      <xdr:spPr>
        <a:xfrm>
          <a:off x="2738129" y="5843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25036</xdr:rowOff>
    </xdr:from>
    <xdr:ext cx="405111" cy="259045"/>
    <xdr:sp macro="" textlink="">
      <xdr:nvSpPr>
        <xdr:cNvPr id="105" name="n_3mainValue有形固定資産減価償却率">
          <a:extLst>
            <a:ext uri="{FF2B5EF4-FFF2-40B4-BE49-F238E27FC236}">
              <a16:creationId xmlns:a16="http://schemas.microsoft.com/office/drawing/2014/main" id="{DC02185F-6787-4A46-8E79-799C4E6DADD9}"/>
            </a:ext>
          </a:extLst>
        </xdr:cNvPr>
        <xdr:cNvSpPr txBox="1"/>
      </xdr:nvSpPr>
      <xdr:spPr>
        <a:xfrm>
          <a:off x="2067569" y="548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148988</xdr:rowOff>
    </xdr:from>
    <xdr:ext cx="405111" cy="259045"/>
    <xdr:sp macro="" textlink="">
      <xdr:nvSpPr>
        <xdr:cNvPr id="106" name="n_4mainValue有形固定資産減価償却率">
          <a:extLst>
            <a:ext uri="{FF2B5EF4-FFF2-40B4-BE49-F238E27FC236}">
              <a16:creationId xmlns:a16="http://schemas.microsoft.com/office/drawing/2014/main" id="{A387128F-83C1-49B7-8A01-1EAFD65B9C13}"/>
            </a:ext>
          </a:extLst>
        </xdr:cNvPr>
        <xdr:cNvSpPr txBox="1"/>
      </xdr:nvSpPr>
      <xdr:spPr>
        <a:xfrm>
          <a:off x="1397009" y="544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739A1B55-15D2-400E-9D71-9273768597FF}"/>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C73A6002-CD47-4C04-825D-FB13BDEB7F73}"/>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D079C339-A401-46F6-9A99-B390207F1C38}"/>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99311C37-44A4-49B2-A952-8AB2762F3F4C}"/>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7AD8DFC1-9855-4FE4-8FF3-4AB230B853E5}"/>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BD60FA6-F487-4079-A69D-2BA40FDB25C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50A14C0C-5B78-4D88-99A3-40C46E57BBC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8160022-EE27-44D7-AA67-FA00A58801B7}"/>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A073E62D-97EB-4F77-8E85-A7ADCD611D0B}"/>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AC3AB89F-80AC-4855-B3E3-00AC4139FAC3}"/>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2D440700-84DF-45B8-8F85-7A1FE99E89EE}"/>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2DB41114-6BD5-4320-8707-41011CA0DA1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8D1010A7-94DF-4A17-8AFE-14BDFAE117BC}"/>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コロナ禍によ</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事業縮小、</a:t>
          </a:r>
          <a:r>
            <a:rPr kumimoji="1" lang="ja-JP" altLang="en-US" sz="1100" b="0" i="0" baseline="0">
              <a:solidFill>
                <a:schemeClr val="dk1"/>
              </a:solidFill>
              <a:effectLst/>
              <a:latin typeface="+mn-lt"/>
              <a:ea typeface="+mn-ea"/>
              <a:cs typeface="+mn-cs"/>
            </a:rPr>
            <a:t>普通交付税の再算定による交付額の増額により</a:t>
          </a:r>
          <a:r>
            <a:rPr kumimoji="1" lang="ja-JP" altLang="ja-JP" sz="1100" b="0" i="0" baseline="0">
              <a:solidFill>
                <a:schemeClr val="dk1"/>
              </a:solidFill>
              <a:effectLst/>
              <a:latin typeface="+mn-lt"/>
              <a:ea typeface="+mn-ea"/>
              <a:cs typeface="+mn-cs"/>
            </a:rPr>
            <a:t>、財政調整基金の取り崩しがなかったため、実質債務は減少した。地方債の償還が進んでいる為、債務償還比率は低下</a:t>
          </a:r>
          <a:r>
            <a:rPr kumimoji="1" lang="ja-JP" altLang="en-US" sz="1100" b="0" i="0" baseline="0">
              <a:solidFill>
                <a:schemeClr val="dk1"/>
              </a:solidFill>
              <a:effectLst/>
              <a:latin typeface="+mn-lt"/>
              <a:ea typeface="+mn-ea"/>
              <a:cs typeface="+mn-cs"/>
            </a:rPr>
            <a:t>傾向にあったが</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おいては普通交付税が前年に比べ減少したため比率が微増となり、</a:t>
          </a:r>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回る数値となった。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E48596B8-FAF5-476A-B4CD-B0A75A693B1F}"/>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98AC91C-00A3-4B27-B729-5FE89C609C45}"/>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81898280-CB7A-4C37-97E8-1A810F8E54D2}"/>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3F6E5727-C9D8-4B03-9B45-7DA8DD11DF17}"/>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839067BB-3DAF-4F12-B198-17A9825144C8}"/>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B42CA4D1-5ECB-4D2D-895D-A49B79D4E9A8}"/>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19B46AE8-1F4E-46EF-A57D-EA202E907127}"/>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59A280A4-9BB8-458D-9444-91FEA525640A}"/>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8F7A5CDE-353B-435B-891E-706F1864A0F9}"/>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9E2D733F-0263-4741-9315-1480F1562FF9}"/>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EF3F405D-387C-4513-805E-C1C53383EA4F}"/>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94A5BD74-7BF5-4850-89E9-E5C8EBDFE493}"/>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D410EDF9-38B3-4A50-AB8E-AEFFD6D4FB6F}"/>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C3FD2FEC-F2DC-49B9-BEFC-AAAD59D24917}"/>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3FFDD04A-C109-4ABE-A5DC-62CEC4DB0487}"/>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C1A12D0-4BC2-4671-99BF-35FB075D6B83}"/>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B01E747-8522-4604-AEEB-2B5AF3BADEF5}"/>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a:extLst>
            <a:ext uri="{FF2B5EF4-FFF2-40B4-BE49-F238E27FC236}">
              <a16:creationId xmlns:a16="http://schemas.microsoft.com/office/drawing/2014/main" id="{CA851A4B-0697-467C-A736-8B34EDAE101A}"/>
            </a:ext>
          </a:extLst>
        </xdr:cNvPr>
        <xdr:cNvCxnSpPr/>
      </xdr:nvCxnSpPr>
      <xdr:spPr>
        <a:xfrm flipV="1">
          <a:off x="13027660" y="5160463"/>
          <a:ext cx="1269" cy="145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a:extLst>
            <a:ext uri="{FF2B5EF4-FFF2-40B4-BE49-F238E27FC236}">
              <a16:creationId xmlns:a16="http://schemas.microsoft.com/office/drawing/2014/main" id="{10BB7140-8AED-4402-B62B-24016DA6639D}"/>
            </a:ext>
          </a:extLst>
        </xdr:cNvPr>
        <xdr:cNvSpPr txBox="1"/>
      </xdr:nvSpPr>
      <xdr:spPr>
        <a:xfrm>
          <a:off x="13080365" y="66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a:extLst>
            <a:ext uri="{FF2B5EF4-FFF2-40B4-BE49-F238E27FC236}">
              <a16:creationId xmlns:a16="http://schemas.microsoft.com/office/drawing/2014/main" id="{AF1FB646-D6D6-4B4F-9745-CC17098810D6}"/>
            </a:ext>
          </a:extLst>
        </xdr:cNvPr>
        <xdr:cNvCxnSpPr/>
      </xdr:nvCxnSpPr>
      <xdr:spPr>
        <a:xfrm>
          <a:off x="12963525" y="6617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43294E8E-A079-4C38-886F-9094387DCB4D}"/>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117D7AB0-112F-4F41-B482-69FF0BF2A7E8}"/>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42" name="債務償還比率平均値テキスト">
          <a:extLst>
            <a:ext uri="{FF2B5EF4-FFF2-40B4-BE49-F238E27FC236}">
              <a16:creationId xmlns:a16="http://schemas.microsoft.com/office/drawing/2014/main" id="{403C730E-A5A8-459C-9B40-9883C4C57DF2}"/>
            </a:ext>
          </a:extLst>
        </xdr:cNvPr>
        <xdr:cNvSpPr txBox="1"/>
      </xdr:nvSpPr>
      <xdr:spPr>
        <a:xfrm>
          <a:off x="13080365" y="54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a:extLst>
            <a:ext uri="{FF2B5EF4-FFF2-40B4-BE49-F238E27FC236}">
              <a16:creationId xmlns:a16="http://schemas.microsoft.com/office/drawing/2014/main" id="{39E988F8-4D85-42B9-960B-D157E50BF10F}"/>
            </a:ext>
          </a:extLst>
        </xdr:cNvPr>
        <xdr:cNvSpPr/>
      </xdr:nvSpPr>
      <xdr:spPr>
        <a:xfrm>
          <a:off x="13001625" y="5616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a:extLst>
            <a:ext uri="{FF2B5EF4-FFF2-40B4-BE49-F238E27FC236}">
              <a16:creationId xmlns:a16="http://schemas.microsoft.com/office/drawing/2014/main" id="{89F53252-DBAB-4F9A-BF51-D8C149CBB648}"/>
            </a:ext>
          </a:extLst>
        </xdr:cNvPr>
        <xdr:cNvSpPr/>
      </xdr:nvSpPr>
      <xdr:spPr>
        <a:xfrm>
          <a:off x="12359005" y="5601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a:extLst>
            <a:ext uri="{FF2B5EF4-FFF2-40B4-BE49-F238E27FC236}">
              <a16:creationId xmlns:a16="http://schemas.microsoft.com/office/drawing/2014/main" id="{C124F435-0767-485E-832C-3DC40EFCF74D}"/>
            </a:ext>
          </a:extLst>
        </xdr:cNvPr>
        <xdr:cNvSpPr/>
      </xdr:nvSpPr>
      <xdr:spPr>
        <a:xfrm>
          <a:off x="11688445" y="5771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6" name="フローチャート: 判断 145">
          <a:extLst>
            <a:ext uri="{FF2B5EF4-FFF2-40B4-BE49-F238E27FC236}">
              <a16:creationId xmlns:a16="http://schemas.microsoft.com/office/drawing/2014/main" id="{1D84F701-8A41-4A08-A36D-7D9D652E560D}"/>
            </a:ext>
          </a:extLst>
        </xdr:cNvPr>
        <xdr:cNvSpPr/>
      </xdr:nvSpPr>
      <xdr:spPr>
        <a:xfrm>
          <a:off x="11017885" y="582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7" name="フローチャート: 判断 146">
          <a:extLst>
            <a:ext uri="{FF2B5EF4-FFF2-40B4-BE49-F238E27FC236}">
              <a16:creationId xmlns:a16="http://schemas.microsoft.com/office/drawing/2014/main" id="{A26E6407-CAA8-4771-8723-12C195B52EB7}"/>
            </a:ext>
          </a:extLst>
        </xdr:cNvPr>
        <xdr:cNvSpPr/>
      </xdr:nvSpPr>
      <xdr:spPr>
        <a:xfrm>
          <a:off x="10347325" y="580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BB2E8E9-5DD7-4693-B628-85D823265BB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2814F68-68B3-4C30-AC26-27CE4DC76132}"/>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1653FA5-0AF4-4634-BAFB-212B2FFA00C1}"/>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5E6D26C-EAC4-42AB-88A8-700A58764294}"/>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DCB02BF-1955-4399-9F42-70B4989C1E91}"/>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161598</xdr:rowOff>
    </xdr:from>
    <xdr:to>
      <xdr:col>76</xdr:col>
      <xdr:colOff>73025</xdr:colOff>
      <xdr:row>29</xdr:row>
      <xdr:rowOff>91748</xdr:rowOff>
    </xdr:to>
    <xdr:sp macro="" textlink="">
      <xdr:nvSpPr>
        <xdr:cNvPr id="153" name="楕円 152">
          <a:extLst>
            <a:ext uri="{FF2B5EF4-FFF2-40B4-BE49-F238E27FC236}">
              <a16:creationId xmlns:a16="http://schemas.microsoft.com/office/drawing/2014/main" id="{8D04A4BA-BD8B-4883-A837-1A455D1E6301}"/>
            </a:ext>
          </a:extLst>
        </xdr:cNvPr>
        <xdr:cNvSpPr/>
      </xdr:nvSpPr>
      <xdr:spPr>
        <a:xfrm>
          <a:off x="13001625" y="56251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140025</xdr:rowOff>
    </xdr:from>
    <xdr:ext cx="469744" cy="259045"/>
    <xdr:sp macro="" textlink="">
      <xdr:nvSpPr>
        <xdr:cNvPr id="154" name="債務償還比率該当値テキスト">
          <a:extLst>
            <a:ext uri="{FF2B5EF4-FFF2-40B4-BE49-F238E27FC236}">
              <a16:creationId xmlns:a16="http://schemas.microsoft.com/office/drawing/2014/main" id="{2A1F636F-A8D6-467E-968D-EE1B594070C1}"/>
            </a:ext>
          </a:extLst>
        </xdr:cNvPr>
        <xdr:cNvSpPr txBox="1"/>
      </xdr:nvSpPr>
      <xdr:spPr>
        <a:xfrm>
          <a:off x="13080365" y="560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121811</xdr:rowOff>
    </xdr:from>
    <xdr:to>
      <xdr:col>72</xdr:col>
      <xdr:colOff>123825</xdr:colOff>
      <xdr:row>29</xdr:row>
      <xdr:rowOff>51961</xdr:rowOff>
    </xdr:to>
    <xdr:sp macro="" textlink="">
      <xdr:nvSpPr>
        <xdr:cNvPr id="155" name="楕円 154">
          <a:extLst>
            <a:ext uri="{FF2B5EF4-FFF2-40B4-BE49-F238E27FC236}">
              <a16:creationId xmlns:a16="http://schemas.microsoft.com/office/drawing/2014/main" id="{5B79B21E-0BDC-40D1-BADB-7931363D4EF8}"/>
            </a:ext>
          </a:extLst>
        </xdr:cNvPr>
        <xdr:cNvSpPr/>
      </xdr:nvSpPr>
      <xdr:spPr>
        <a:xfrm>
          <a:off x="12359005" y="5585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1161</xdr:rowOff>
    </xdr:from>
    <xdr:to>
      <xdr:col>76</xdr:col>
      <xdr:colOff>22225</xdr:colOff>
      <xdr:row>29</xdr:row>
      <xdr:rowOff>40948</xdr:rowOff>
    </xdr:to>
    <xdr:cxnSp macro="">
      <xdr:nvCxnSpPr>
        <xdr:cNvPr id="156" name="直線コネクタ 155">
          <a:extLst>
            <a:ext uri="{FF2B5EF4-FFF2-40B4-BE49-F238E27FC236}">
              <a16:creationId xmlns:a16="http://schemas.microsoft.com/office/drawing/2014/main" id="{5AAFABDD-36F4-4971-B8D4-3B72A4C94F7D}"/>
            </a:ext>
          </a:extLst>
        </xdr:cNvPr>
        <xdr:cNvCxnSpPr/>
      </xdr:nvCxnSpPr>
      <xdr:spPr>
        <a:xfrm>
          <a:off x="12409805" y="5632341"/>
          <a:ext cx="619760" cy="3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145134</xdr:rowOff>
    </xdr:from>
    <xdr:to>
      <xdr:col>68</xdr:col>
      <xdr:colOff>123825</xdr:colOff>
      <xdr:row>30</xdr:row>
      <xdr:rowOff>75284</xdr:rowOff>
    </xdr:to>
    <xdr:sp macro="" textlink="">
      <xdr:nvSpPr>
        <xdr:cNvPr id="157" name="楕円 156">
          <a:extLst>
            <a:ext uri="{FF2B5EF4-FFF2-40B4-BE49-F238E27FC236}">
              <a16:creationId xmlns:a16="http://schemas.microsoft.com/office/drawing/2014/main" id="{105A7123-C70A-4CF9-A5D3-48DEAF49A35C}"/>
            </a:ext>
          </a:extLst>
        </xdr:cNvPr>
        <xdr:cNvSpPr/>
      </xdr:nvSpPr>
      <xdr:spPr>
        <a:xfrm>
          <a:off x="11688445" y="5776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1161</xdr:rowOff>
    </xdr:from>
    <xdr:to>
      <xdr:col>72</xdr:col>
      <xdr:colOff>73025</xdr:colOff>
      <xdr:row>30</xdr:row>
      <xdr:rowOff>24484</xdr:rowOff>
    </xdr:to>
    <xdr:cxnSp macro="">
      <xdr:nvCxnSpPr>
        <xdr:cNvPr id="158" name="直線コネクタ 157">
          <a:extLst>
            <a:ext uri="{FF2B5EF4-FFF2-40B4-BE49-F238E27FC236}">
              <a16:creationId xmlns:a16="http://schemas.microsoft.com/office/drawing/2014/main" id="{1D2E441D-69D2-4A19-B637-E80CA6218099}"/>
            </a:ext>
          </a:extLst>
        </xdr:cNvPr>
        <xdr:cNvCxnSpPr/>
      </xdr:nvCxnSpPr>
      <xdr:spPr>
        <a:xfrm flipV="1">
          <a:off x="11739245" y="5632341"/>
          <a:ext cx="670560" cy="19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112785</xdr:rowOff>
    </xdr:from>
    <xdr:to>
      <xdr:col>64</xdr:col>
      <xdr:colOff>123825</xdr:colOff>
      <xdr:row>31</xdr:row>
      <xdr:rowOff>42935</xdr:rowOff>
    </xdr:to>
    <xdr:sp macro="" textlink="">
      <xdr:nvSpPr>
        <xdr:cNvPr id="159" name="楕円 158">
          <a:extLst>
            <a:ext uri="{FF2B5EF4-FFF2-40B4-BE49-F238E27FC236}">
              <a16:creationId xmlns:a16="http://schemas.microsoft.com/office/drawing/2014/main" id="{04F7C209-89DD-4861-88D9-C962B0CF84E4}"/>
            </a:ext>
          </a:extLst>
        </xdr:cNvPr>
        <xdr:cNvSpPr/>
      </xdr:nvSpPr>
      <xdr:spPr>
        <a:xfrm>
          <a:off x="11017885" y="591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24484</xdr:rowOff>
    </xdr:from>
    <xdr:to>
      <xdr:col>68</xdr:col>
      <xdr:colOff>73025</xdr:colOff>
      <xdr:row>30</xdr:row>
      <xdr:rowOff>163585</xdr:rowOff>
    </xdr:to>
    <xdr:cxnSp macro="">
      <xdr:nvCxnSpPr>
        <xdr:cNvPr id="160" name="直線コネクタ 159">
          <a:extLst>
            <a:ext uri="{FF2B5EF4-FFF2-40B4-BE49-F238E27FC236}">
              <a16:creationId xmlns:a16="http://schemas.microsoft.com/office/drawing/2014/main" id="{866A022F-BFFE-4C72-BF75-342A1224DE53}"/>
            </a:ext>
          </a:extLst>
        </xdr:cNvPr>
        <xdr:cNvCxnSpPr/>
      </xdr:nvCxnSpPr>
      <xdr:spPr>
        <a:xfrm flipV="1">
          <a:off x="11068685" y="5823304"/>
          <a:ext cx="670560" cy="13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7339</xdr:rowOff>
    </xdr:from>
    <xdr:to>
      <xdr:col>60</xdr:col>
      <xdr:colOff>123825</xdr:colOff>
      <xdr:row>31</xdr:row>
      <xdr:rowOff>108939</xdr:rowOff>
    </xdr:to>
    <xdr:sp macro="" textlink="">
      <xdr:nvSpPr>
        <xdr:cNvPr id="161" name="楕円 160">
          <a:extLst>
            <a:ext uri="{FF2B5EF4-FFF2-40B4-BE49-F238E27FC236}">
              <a16:creationId xmlns:a16="http://schemas.microsoft.com/office/drawing/2014/main" id="{FD9A3535-0FD4-4E22-833D-2CC2DF4B3A70}"/>
            </a:ext>
          </a:extLst>
        </xdr:cNvPr>
        <xdr:cNvSpPr/>
      </xdr:nvSpPr>
      <xdr:spPr>
        <a:xfrm>
          <a:off x="10347325" y="59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163585</xdr:rowOff>
    </xdr:from>
    <xdr:to>
      <xdr:col>64</xdr:col>
      <xdr:colOff>73025</xdr:colOff>
      <xdr:row>31</xdr:row>
      <xdr:rowOff>58139</xdr:rowOff>
    </xdr:to>
    <xdr:cxnSp macro="">
      <xdr:nvCxnSpPr>
        <xdr:cNvPr id="162" name="直線コネクタ 161">
          <a:extLst>
            <a:ext uri="{FF2B5EF4-FFF2-40B4-BE49-F238E27FC236}">
              <a16:creationId xmlns:a16="http://schemas.microsoft.com/office/drawing/2014/main" id="{3EE8A694-14AC-4DE6-9C32-CDC61D200211}"/>
            </a:ext>
          </a:extLst>
        </xdr:cNvPr>
        <xdr:cNvCxnSpPr/>
      </xdr:nvCxnSpPr>
      <xdr:spPr>
        <a:xfrm flipV="1">
          <a:off x="10398125" y="5962405"/>
          <a:ext cx="670560" cy="6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63" name="n_1aveValue債務償還比率">
          <a:extLst>
            <a:ext uri="{FF2B5EF4-FFF2-40B4-BE49-F238E27FC236}">
              <a16:creationId xmlns:a16="http://schemas.microsoft.com/office/drawing/2014/main" id="{385D93C8-BB4E-43A8-8648-CBDF237B27E5}"/>
            </a:ext>
          </a:extLst>
        </xdr:cNvPr>
        <xdr:cNvSpPr txBox="1"/>
      </xdr:nvSpPr>
      <xdr:spPr>
        <a:xfrm>
          <a:off x="12185092" y="569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64" name="n_2aveValue債務償還比率">
          <a:extLst>
            <a:ext uri="{FF2B5EF4-FFF2-40B4-BE49-F238E27FC236}">
              <a16:creationId xmlns:a16="http://schemas.microsoft.com/office/drawing/2014/main" id="{2AADF519-0873-42F9-A8C5-88FD0113426C}"/>
            </a:ext>
          </a:extLst>
        </xdr:cNvPr>
        <xdr:cNvSpPr txBox="1"/>
      </xdr:nvSpPr>
      <xdr:spPr>
        <a:xfrm>
          <a:off x="11527232" y="55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65" name="n_3aveValue債務償還比率">
          <a:extLst>
            <a:ext uri="{FF2B5EF4-FFF2-40B4-BE49-F238E27FC236}">
              <a16:creationId xmlns:a16="http://schemas.microsoft.com/office/drawing/2014/main" id="{3E998FA7-4677-472B-9A7F-46A04368A4C5}"/>
            </a:ext>
          </a:extLst>
        </xdr:cNvPr>
        <xdr:cNvSpPr txBox="1"/>
      </xdr:nvSpPr>
      <xdr:spPr>
        <a:xfrm>
          <a:off x="10856672" y="56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66" name="n_4aveValue債務償還比率">
          <a:extLst>
            <a:ext uri="{FF2B5EF4-FFF2-40B4-BE49-F238E27FC236}">
              <a16:creationId xmlns:a16="http://schemas.microsoft.com/office/drawing/2014/main" id="{091DC0AA-DE81-4DDC-B381-70A653B0729C}"/>
            </a:ext>
          </a:extLst>
        </xdr:cNvPr>
        <xdr:cNvSpPr txBox="1"/>
      </xdr:nvSpPr>
      <xdr:spPr>
        <a:xfrm>
          <a:off x="10186112" y="55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68488</xdr:rowOff>
    </xdr:from>
    <xdr:ext cx="469744" cy="259045"/>
    <xdr:sp macro="" textlink="">
      <xdr:nvSpPr>
        <xdr:cNvPr id="167" name="n_1mainValue債務償還比率">
          <a:extLst>
            <a:ext uri="{FF2B5EF4-FFF2-40B4-BE49-F238E27FC236}">
              <a16:creationId xmlns:a16="http://schemas.microsoft.com/office/drawing/2014/main" id="{1B61D9DC-D932-40EA-84D4-4336138306C7}"/>
            </a:ext>
          </a:extLst>
        </xdr:cNvPr>
        <xdr:cNvSpPr txBox="1"/>
      </xdr:nvSpPr>
      <xdr:spPr>
        <a:xfrm>
          <a:off x="12185092" y="536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66411</xdr:rowOff>
    </xdr:from>
    <xdr:ext cx="469744" cy="259045"/>
    <xdr:sp macro="" textlink="">
      <xdr:nvSpPr>
        <xdr:cNvPr id="168" name="n_2mainValue債務償還比率">
          <a:extLst>
            <a:ext uri="{FF2B5EF4-FFF2-40B4-BE49-F238E27FC236}">
              <a16:creationId xmlns:a16="http://schemas.microsoft.com/office/drawing/2014/main" id="{9F0ED5F5-87C7-4215-B6CA-C6C0751D0BFB}"/>
            </a:ext>
          </a:extLst>
        </xdr:cNvPr>
        <xdr:cNvSpPr txBox="1"/>
      </xdr:nvSpPr>
      <xdr:spPr>
        <a:xfrm>
          <a:off x="11527232" y="586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34062</xdr:rowOff>
    </xdr:from>
    <xdr:ext cx="469744" cy="259045"/>
    <xdr:sp macro="" textlink="">
      <xdr:nvSpPr>
        <xdr:cNvPr id="169" name="n_3mainValue債務償還比率">
          <a:extLst>
            <a:ext uri="{FF2B5EF4-FFF2-40B4-BE49-F238E27FC236}">
              <a16:creationId xmlns:a16="http://schemas.microsoft.com/office/drawing/2014/main" id="{4D4EC6D1-89F9-4D6F-BFF3-C8C6720A5D51}"/>
            </a:ext>
          </a:extLst>
        </xdr:cNvPr>
        <xdr:cNvSpPr txBox="1"/>
      </xdr:nvSpPr>
      <xdr:spPr>
        <a:xfrm>
          <a:off x="10856672" y="60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100066</xdr:rowOff>
    </xdr:from>
    <xdr:ext cx="469744" cy="259045"/>
    <xdr:sp macro="" textlink="">
      <xdr:nvSpPr>
        <xdr:cNvPr id="170" name="n_4mainValue債務償還比率">
          <a:extLst>
            <a:ext uri="{FF2B5EF4-FFF2-40B4-BE49-F238E27FC236}">
              <a16:creationId xmlns:a16="http://schemas.microsoft.com/office/drawing/2014/main" id="{EBB23752-78BD-426A-BBB5-4A15FF7408BA}"/>
            </a:ext>
          </a:extLst>
        </xdr:cNvPr>
        <xdr:cNvSpPr txBox="1"/>
      </xdr:nvSpPr>
      <xdr:spPr>
        <a:xfrm>
          <a:off x="10186112" y="60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D0893201-476D-44D3-9B9F-B467B51FF751}"/>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C860170-D72F-49D0-8DBA-8D7C099D9563}"/>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146AE38A-82DE-47AE-897B-8211CFA6259B}"/>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3F7E2079-1A3B-4AF7-842E-9DDA851D52EE}"/>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3B3EAD04-98B4-448A-ABD5-6B1FACC035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A60A5AEB-E1C0-43CD-948D-22555FF3BAA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BC36A9-121A-428F-9A0A-F65ADA61066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670E80-E7E5-4D51-875A-4F7FBB461D6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A983A2-5CE6-4502-95A0-60FFF447B4B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A759B12-D52C-4C23-9E58-72D17E229A3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7C4EEA9-711B-474E-921D-62F0FDE3E4D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32FA76-542F-41B4-8DA5-D793AA998E4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CC6A0D-57E4-4D40-AD88-9E8FC3AFF1E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E54C97-C47D-4233-9B26-0B8A7B6C8F4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B56B0B-7948-411F-AE43-D8AA7C0C2F6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0ABFAF-6578-4A34-83EB-CA0CA363A85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6,078
5,986
496.88
6,765,653
5,821,362
790,643
3,994,148
4,600,814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BE0361-5557-467A-AFB7-5559CC3D667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F336E7-8F78-425E-9E39-D3EB86D6AC1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A37EAD-1984-46A5-948B-8834C6323FB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686366-9633-473F-8F0B-4D8A8F73425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6C29F8-173E-4164-8F57-837A6F98A7E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22D32BF-9FBB-4263-B38E-16D1763B348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35AA32-C524-4EA5-A04D-CF35E9F57E8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0B015F-718F-4C6F-A103-D7B04883B39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D4ECE9-2966-4693-88C3-CC0F942944B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C9D7C19-8898-42DE-B9D1-C1B6DEBAA2F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809DF1-B105-40E4-8895-1B43EC62231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B6C16F-E24A-4FFF-A4CD-50F52D0E582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D66716-0933-4F13-9171-7419E5B638F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4F392D-23C1-4E0D-9AC9-B15C746D7AC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54A880-AC1E-4752-9A10-AA74330152B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24DF17-8A14-461A-B95E-3C443852152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673BC5-7BEC-4B40-8F82-97099D3FEC0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E5D3FB-DD18-4436-AD8D-020F9B0EBDD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6A0E00-8C30-481B-A3D0-A9C403111F8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DE0B00-E021-4492-92C2-4185CD7F6F7A}"/>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1E808E-6C3F-42F6-BB24-6DEC9D0B61A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44E513-10BB-4EF2-8238-2A3D8FA2676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88F4780-8CFD-4651-9848-CED88ACB56C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050EF0-DE0E-4E2B-BFFF-AF493A24CC5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571EDEF-5BDD-4EF6-808D-B742B4846CC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38E93F-FB2D-4FE2-BCAE-4C8BDEC8C62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5318000-D815-4C7B-AF47-0F36A77919D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DF9A70-C1B3-407B-B31E-9623CBCDD37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617EE5-D798-47B3-A3E3-DF6563FCB20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C5AAF7-B28F-4AE6-B848-55E21A7B690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D38A1E-360F-403B-A70C-C6FBB679E0C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42D9E3-1E46-478B-A22E-452E1423789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271DAAD-4088-45D5-A461-0CDC467C027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765FCD1-C6DD-45BD-8A04-351CB32976E8}"/>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AC9A72F-641F-4B34-BF9C-DA51EF47C9EB}"/>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B72B126-5CBE-4A44-8A00-84A4952D8922}"/>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079B95D-9CE9-4A9D-A713-3FE84A20614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1218443-9CE6-4011-BBD8-96B572FD2A3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5CAA3FB-EFBA-495A-9B96-DCACA2995B9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E1F6906-E5E9-438A-9003-29B225ABAD31}"/>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342643F-B460-4626-A54F-D8E2F100903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5B42174-BB80-4E07-B753-19175AE8116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A6AD0CB-6102-4858-B8E5-78767926D6F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BBDB361-AB43-4D24-9D09-4C0895A11638}"/>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05A738B-9587-475D-A978-990BA53917A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9408AA2-866C-4C21-8060-72AF6C6E94F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8566822C-A864-46BF-B9DA-541FE082001C}"/>
            </a:ext>
          </a:extLst>
        </xdr:cNvPr>
        <xdr:cNvCxnSpPr/>
      </xdr:nvCxnSpPr>
      <xdr:spPr>
        <a:xfrm flipV="1">
          <a:off x="4086225" y="5534842"/>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F0AC1767-45B1-4089-83D0-67D5D822CD6A}"/>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12E8EBB1-EB19-42B9-8541-5092D6135219}"/>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4F028CD-9AAB-4F6A-8917-FC79034B7DC0}"/>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A20D03B-3596-41C7-8CBB-3803B8CFB677}"/>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D8AE13FF-F249-40FA-B198-8D872F92B048}"/>
            </a:ext>
          </a:extLst>
        </xdr:cNvPr>
        <xdr:cNvSpPr txBox="1"/>
      </xdr:nvSpPr>
      <xdr:spPr>
        <a:xfrm>
          <a:off x="412496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AFC60BF0-5E68-426B-8A3C-FC76B03DD5AC}"/>
            </a:ext>
          </a:extLst>
        </xdr:cNvPr>
        <xdr:cNvSpPr/>
      </xdr:nvSpPr>
      <xdr:spPr>
        <a:xfrm>
          <a:off x="403606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CFF363B2-7DF7-4A45-9733-8FB6DF2F159E}"/>
            </a:ext>
          </a:extLst>
        </xdr:cNvPr>
        <xdr:cNvSpPr/>
      </xdr:nvSpPr>
      <xdr:spPr>
        <a:xfrm>
          <a:off x="331216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846F09C2-DA6F-485B-B5D1-16B9B7D2FD7F}"/>
            </a:ext>
          </a:extLst>
        </xdr:cNvPr>
        <xdr:cNvSpPr/>
      </xdr:nvSpPr>
      <xdr:spPr>
        <a:xfrm>
          <a:off x="251460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EA492F55-81C8-406E-ADED-C59E658EA5AA}"/>
            </a:ext>
          </a:extLst>
        </xdr:cNvPr>
        <xdr:cNvSpPr/>
      </xdr:nvSpPr>
      <xdr:spPr>
        <a:xfrm>
          <a:off x="1739900" y="6536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CF6ABF1D-E241-488C-964E-D3EFF3258FD4}"/>
            </a:ext>
          </a:extLst>
        </xdr:cNvPr>
        <xdr:cNvSpPr/>
      </xdr:nvSpPr>
      <xdr:spPr>
        <a:xfrm>
          <a:off x="965200" y="65132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2CC1EB9-B1F2-4A46-BC03-A3AA990A32C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AFAED3-40A9-4A45-A866-B0A0F0FDC2A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7049C98-DE94-4685-8735-74A8F43F82F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3438742-EF68-42F7-98BC-CECCDCDE16A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A97908F-5347-41B6-B9EA-36E4F5573E0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141333</xdr:rowOff>
    </xdr:from>
    <xdr:to>
      <xdr:col>24</xdr:col>
      <xdr:colOff>114300</xdr:colOff>
      <xdr:row>39</xdr:row>
      <xdr:rowOff>71483</xdr:rowOff>
    </xdr:to>
    <xdr:sp macro="" textlink="">
      <xdr:nvSpPr>
        <xdr:cNvPr id="74" name="楕円 73">
          <a:extLst>
            <a:ext uri="{FF2B5EF4-FFF2-40B4-BE49-F238E27FC236}">
              <a16:creationId xmlns:a16="http://schemas.microsoft.com/office/drawing/2014/main" id="{AB38CDC5-E6D1-4604-BA44-8E3C18D106D6}"/>
            </a:ext>
          </a:extLst>
        </xdr:cNvPr>
        <xdr:cNvSpPr/>
      </xdr:nvSpPr>
      <xdr:spPr>
        <a:xfrm>
          <a:off x="4036060" y="6511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164210</xdr:rowOff>
    </xdr:from>
    <xdr:ext cx="405111" cy="259045"/>
    <xdr:sp macro="" textlink="">
      <xdr:nvSpPr>
        <xdr:cNvPr id="75" name="【道路】&#10;有形固定資産減価償却率該当値テキスト">
          <a:extLst>
            <a:ext uri="{FF2B5EF4-FFF2-40B4-BE49-F238E27FC236}">
              <a16:creationId xmlns:a16="http://schemas.microsoft.com/office/drawing/2014/main" id="{AA1B17C9-FF51-4A43-9918-C0382F542DA2}"/>
            </a:ext>
          </a:extLst>
        </xdr:cNvPr>
        <xdr:cNvSpPr txBox="1"/>
      </xdr:nvSpPr>
      <xdr:spPr>
        <a:xfrm>
          <a:off x="4124960" y="636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113574</xdr:rowOff>
    </xdr:from>
    <xdr:to>
      <xdr:col>20</xdr:col>
      <xdr:colOff>38100</xdr:colOff>
      <xdr:row>39</xdr:row>
      <xdr:rowOff>43724</xdr:rowOff>
    </xdr:to>
    <xdr:sp macro="" textlink="">
      <xdr:nvSpPr>
        <xdr:cNvPr id="76" name="楕円 75">
          <a:extLst>
            <a:ext uri="{FF2B5EF4-FFF2-40B4-BE49-F238E27FC236}">
              <a16:creationId xmlns:a16="http://schemas.microsoft.com/office/drawing/2014/main" id="{442C4C94-299A-43DD-9A8B-F0265C00B599}"/>
            </a:ext>
          </a:extLst>
        </xdr:cNvPr>
        <xdr:cNvSpPr/>
      </xdr:nvSpPr>
      <xdr:spPr>
        <a:xfrm>
          <a:off x="3312160" y="64838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164374</xdr:rowOff>
    </xdr:from>
    <xdr:to>
      <xdr:col>24</xdr:col>
      <xdr:colOff>63500</xdr:colOff>
      <xdr:row>39</xdr:row>
      <xdr:rowOff>20683</xdr:rowOff>
    </xdr:to>
    <xdr:cxnSp macro="">
      <xdr:nvCxnSpPr>
        <xdr:cNvPr id="77" name="直線コネクタ 76">
          <a:extLst>
            <a:ext uri="{FF2B5EF4-FFF2-40B4-BE49-F238E27FC236}">
              <a16:creationId xmlns:a16="http://schemas.microsoft.com/office/drawing/2014/main" id="{BAB82F46-8C95-4D06-A549-D072E97409D3}"/>
            </a:ext>
          </a:extLst>
        </xdr:cNvPr>
        <xdr:cNvCxnSpPr/>
      </xdr:nvCxnSpPr>
      <xdr:spPr>
        <a:xfrm>
          <a:off x="3355340" y="6534694"/>
          <a:ext cx="7315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56424</xdr:rowOff>
    </xdr:from>
    <xdr:to>
      <xdr:col>15</xdr:col>
      <xdr:colOff>101600</xdr:colOff>
      <xdr:row>38</xdr:row>
      <xdr:rowOff>158024</xdr:rowOff>
    </xdr:to>
    <xdr:sp macro="" textlink="">
      <xdr:nvSpPr>
        <xdr:cNvPr id="78" name="楕円 77">
          <a:extLst>
            <a:ext uri="{FF2B5EF4-FFF2-40B4-BE49-F238E27FC236}">
              <a16:creationId xmlns:a16="http://schemas.microsoft.com/office/drawing/2014/main" id="{1CE202C5-8514-4648-8094-77C6682BC2D0}"/>
            </a:ext>
          </a:extLst>
        </xdr:cNvPr>
        <xdr:cNvSpPr/>
      </xdr:nvSpPr>
      <xdr:spPr>
        <a:xfrm>
          <a:off x="2514600" y="64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107224</xdr:rowOff>
    </xdr:from>
    <xdr:to>
      <xdr:col>19</xdr:col>
      <xdr:colOff>177800</xdr:colOff>
      <xdr:row>38</xdr:row>
      <xdr:rowOff>164374</xdr:rowOff>
    </xdr:to>
    <xdr:cxnSp macro="">
      <xdr:nvCxnSpPr>
        <xdr:cNvPr id="79" name="直線コネクタ 78">
          <a:extLst>
            <a:ext uri="{FF2B5EF4-FFF2-40B4-BE49-F238E27FC236}">
              <a16:creationId xmlns:a16="http://schemas.microsoft.com/office/drawing/2014/main" id="{43FC6CFD-242D-4307-98F9-74F982F1324D}"/>
            </a:ext>
          </a:extLst>
        </xdr:cNvPr>
        <xdr:cNvCxnSpPr/>
      </xdr:nvCxnSpPr>
      <xdr:spPr>
        <a:xfrm>
          <a:off x="2565400" y="6477544"/>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a:extLst>
            <a:ext uri="{FF2B5EF4-FFF2-40B4-BE49-F238E27FC236}">
              <a16:creationId xmlns:a16="http://schemas.microsoft.com/office/drawing/2014/main" id="{8C53DDF5-011B-4080-9FF4-8403071DD85C}"/>
            </a:ext>
          </a:extLst>
        </xdr:cNvPr>
        <xdr:cNvSpPr/>
      </xdr:nvSpPr>
      <xdr:spPr>
        <a:xfrm>
          <a:off x="1739900" y="64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82731</xdr:rowOff>
    </xdr:from>
    <xdr:to>
      <xdr:col>15</xdr:col>
      <xdr:colOff>50800</xdr:colOff>
      <xdr:row>38</xdr:row>
      <xdr:rowOff>107224</xdr:rowOff>
    </xdr:to>
    <xdr:cxnSp macro="">
      <xdr:nvCxnSpPr>
        <xdr:cNvPr id="81" name="直線コネクタ 80">
          <a:extLst>
            <a:ext uri="{FF2B5EF4-FFF2-40B4-BE49-F238E27FC236}">
              <a16:creationId xmlns:a16="http://schemas.microsoft.com/office/drawing/2014/main" id="{D6CCB43A-1104-4281-92F9-AA169AE625D3}"/>
            </a:ext>
          </a:extLst>
        </xdr:cNvPr>
        <xdr:cNvCxnSpPr/>
      </xdr:nvCxnSpPr>
      <xdr:spPr>
        <a:xfrm>
          <a:off x="1790700" y="6453051"/>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a:extLst>
            <a:ext uri="{FF2B5EF4-FFF2-40B4-BE49-F238E27FC236}">
              <a16:creationId xmlns:a16="http://schemas.microsoft.com/office/drawing/2014/main" id="{E686855C-002F-4C2C-9665-E7A296FD4E38}"/>
            </a:ext>
          </a:extLst>
        </xdr:cNvPr>
        <xdr:cNvSpPr/>
      </xdr:nvSpPr>
      <xdr:spPr>
        <a:xfrm>
          <a:off x="965200" y="637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82731</xdr:rowOff>
    </xdr:to>
    <xdr:cxnSp macro="">
      <xdr:nvCxnSpPr>
        <xdr:cNvPr id="83" name="直線コネクタ 82">
          <a:extLst>
            <a:ext uri="{FF2B5EF4-FFF2-40B4-BE49-F238E27FC236}">
              <a16:creationId xmlns:a16="http://schemas.microsoft.com/office/drawing/2014/main" id="{E363426F-66B2-48D0-858D-D85A43116953}"/>
            </a:ext>
          </a:extLst>
        </xdr:cNvPr>
        <xdr:cNvCxnSpPr/>
      </xdr:nvCxnSpPr>
      <xdr:spPr>
        <a:xfrm>
          <a:off x="1008380" y="6423660"/>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4" name="n_1aveValue【道路】&#10;有形固定資産減価償却率">
          <a:extLst>
            <a:ext uri="{FF2B5EF4-FFF2-40B4-BE49-F238E27FC236}">
              <a16:creationId xmlns:a16="http://schemas.microsoft.com/office/drawing/2014/main" id="{59F9259E-F2ED-4047-98AB-DA39C64A0BFB}"/>
            </a:ext>
          </a:extLst>
        </xdr:cNvPr>
        <xdr:cNvSpPr txBox="1"/>
      </xdr:nvSpPr>
      <xdr:spPr>
        <a:xfrm>
          <a:off x="317056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5" name="n_2aveValue【道路】&#10;有形固定資産減価償却率">
          <a:extLst>
            <a:ext uri="{FF2B5EF4-FFF2-40B4-BE49-F238E27FC236}">
              <a16:creationId xmlns:a16="http://schemas.microsoft.com/office/drawing/2014/main" id="{7A9CD148-748F-4C54-907F-C0D2D75B4AE1}"/>
            </a:ext>
          </a:extLst>
        </xdr:cNvPr>
        <xdr:cNvSpPr txBox="1"/>
      </xdr:nvSpPr>
      <xdr:spPr>
        <a:xfrm>
          <a:off x="238570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6" name="n_3aveValue【道路】&#10;有形固定資産減価償却率">
          <a:extLst>
            <a:ext uri="{FF2B5EF4-FFF2-40B4-BE49-F238E27FC236}">
              <a16:creationId xmlns:a16="http://schemas.microsoft.com/office/drawing/2014/main" id="{5EBBBD06-2CC6-422F-AE81-83814C1D450A}"/>
            </a:ext>
          </a:extLst>
        </xdr:cNvPr>
        <xdr:cNvSpPr txBox="1"/>
      </xdr:nvSpPr>
      <xdr:spPr>
        <a:xfrm>
          <a:off x="1611004" y="662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64243</xdr:rowOff>
    </xdr:from>
    <xdr:ext cx="405111" cy="259045"/>
    <xdr:sp macro="" textlink="">
      <xdr:nvSpPr>
        <xdr:cNvPr id="87" name="n_4aveValue【道路】&#10;有形固定資産減価償却率">
          <a:extLst>
            <a:ext uri="{FF2B5EF4-FFF2-40B4-BE49-F238E27FC236}">
              <a16:creationId xmlns:a16="http://schemas.microsoft.com/office/drawing/2014/main" id="{A392846F-5AFE-4190-8AC9-7534FEA83C0C}"/>
            </a:ext>
          </a:extLst>
        </xdr:cNvPr>
        <xdr:cNvSpPr txBox="1"/>
      </xdr:nvSpPr>
      <xdr:spPr>
        <a:xfrm>
          <a:off x="83630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60251</xdr:rowOff>
    </xdr:from>
    <xdr:ext cx="405111" cy="259045"/>
    <xdr:sp macro="" textlink="">
      <xdr:nvSpPr>
        <xdr:cNvPr id="88" name="n_1mainValue【道路】&#10;有形固定資産減価償却率">
          <a:extLst>
            <a:ext uri="{FF2B5EF4-FFF2-40B4-BE49-F238E27FC236}">
              <a16:creationId xmlns:a16="http://schemas.microsoft.com/office/drawing/2014/main" id="{0B0500C3-D9FD-4B61-BC1E-39E63808F473}"/>
            </a:ext>
          </a:extLst>
        </xdr:cNvPr>
        <xdr:cNvSpPr txBox="1"/>
      </xdr:nvSpPr>
      <xdr:spPr>
        <a:xfrm>
          <a:off x="3170564" y="626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3101</xdr:rowOff>
    </xdr:from>
    <xdr:ext cx="405111" cy="259045"/>
    <xdr:sp macro="" textlink="">
      <xdr:nvSpPr>
        <xdr:cNvPr id="89" name="n_2mainValue【道路】&#10;有形固定資産減価償却率">
          <a:extLst>
            <a:ext uri="{FF2B5EF4-FFF2-40B4-BE49-F238E27FC236}">
              <a16:creationId xmlns:a16="http://schemas.microsoft.com/office/drawing/2014/main" id="{AE3DCE08-4097-4193-9A2C-38C4D3C50359}"/>
            </a:ext>
          </a:extLst>
        </xdr:cNvPr>
        <xdr:cNvSpPr txBox="1"/>
      </xdr:nvSpPr>
      <xdr:spPr>
        <a:xfrm>
          <a:off x="2385704"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90" name="n_3mainValue【道路】&#10;有形固定資産減価償却率">
          <a:extLst>
            <a:ext uri="{FF2B5EF4-FFF2-40B4-BE49-F238E27FC236}">
              <a16:creationId xmlns:a16="http://schemas.microsoft.com/office/drawing/2014/main" id="{BCD8562A-21E9-4747-B018-E0970023869C}"/>
            </a:ext>
          </a:extLst>
        </xdr:cNvPr>
        <xdr:cNvSpPr txBox="1"/>
      </xdr:nvSpPr>
      <xdr:spPr>
        <a:xfrm>
          <a:off x="161100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91" name="n_4mainValue【道路】&#10;有形固定資産減価償却率">
          <a:extLst>
            <a:ext uri="{FF2B5EF4-FFF2-40B4-BE49-F238E27FC236}">
              <a16:creationId xmlns:a16="http://schemas.microsoft.com/office/drawing/2014/main" id="{3B09DA30-C745-474F-92CC-D63462BB10B0}"/>
            </a:ext>
          </a:extLst>
        </xdr:cNvPr>
        <xdr:cNvSpPr txBox="1"/>
      </xdr:nvSpPr>
      <xdr:spPr>
        <a:xfrm>
          <a:off x="83630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906769D-377E-438B-A7CB-0D52F4235C9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72CAA26-F50C-4538-8652-72068B1DEB8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DF4E32F-2450-4F1D-BDF2-8C00088CAC4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26A013B-1D4C-4D82-8D40-2487028536D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F5F80A4-A5F2-4AF6-82C9-8D1E8322954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055DF92-DA08-473D-AE7F-6569AF2E6B3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26CAA1C-C3B1-442F-943C-0A310CCB9A6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EFE8517-9066-48FA-A3AC-A48DFAE4B1B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38E8BEA-B3B2-4A69-8287-5FBF4CCF60D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D933C68-104B-4CC6-B21A-3CC895C5D3F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1E1D92D0-9EF1-48BD-A253-98553E8F1AD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57CBD523-9FC6-4401-98AC-E4148FE5A53B}"/>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BC255834-DB1E-47F5-9A61-A7BCB152330D}"/>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851AF6C8-8D0A-4668-97F6-6234E412CEFE}"/>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90D0919B-FE97-413B-8A2D-945D1C319995}"/>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E0F09307-C463-473A-AF61-CE562E6D7914}"/>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858352EB-4E3E-4831-ABF7-83B52762BC19}"/>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519C779C-4C7B-4C09-9595-5FA512325EAB}"/>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F3896F95-78F2-4FE3-90A2-CFE2F74463AD}"/>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71529E9D-F6B4-46BE-8061-8CE6BDB0C9ED}"/>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6CB92F3-ADE4-43F8-B628-062A730737C1}"/>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E15DD0F7-A1F0-4521-B4EF-6E5E42851040}"/>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41E55F4F-B7D8-4D6D-B3E2-A96BEF7B718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4F2F3D64-6BBF-47A6-AB75-B8DA712905F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C23D2C08-A329-49F0-812A-1E07C1D7377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4F5E7193-74CF-44EC-A315-48961E7C6F14}"/>
            </a:ext>
          </a:extLst>
        </xdr:cNvPr>
        <xdr:cNvCxnSpPr/>
      </xdr:nvCxnSpPr>
      <xdr:spPr>
        <a:xfrm flipV="1">
          <a:off x="9219565" y="5666123"/>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8CBEA7D2-4169-4518-8B2B-88EA3BE298FD}"/>
            </a:ext>
          </a:extLst>
        </xdr:cNvPr>
        <xdr:cNvSpPr txBox="1"/>
      </xdr:nvSpPr>
      <xdr:spPr>
        <a:xfrm>
          <a:off x="9258300" y="70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6781839D-8966-4143-982D-8DC9298BF07D}"/>
            </a:ext>
          </a:extLst>
        </xdr:cNvPr>
        <xdr:cNvCxnSpPr/>
      </xdr:nvCxnSpPr>
      <xdr:spPr>
        <a:xfrm>
          <a:off x="9154160" y="701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CE48C257-7DE0-4358-8A64-9A776969C790}"/>
            </a:ext>
          </a:extLst>
        </xdr:cNvPr>
        <xdr:cNvSpPr txBox="1"/>
      </xdr:nvSpPr>
      <xdr:spPr>
        <a:xfrm>
          <a:off x="9258300" y="54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9FBCCCAA-2484-4071-96CD-4260492E287B}"/>
            </a:ext>
          </a:extLst>
        </xdr:cNvPr>
        <xdr:cNvCxnSpPr/>
      </xdr:nvCxnSpPr>
      <xdr:spPr>
        <a:xfrm>
          <a:off x="9154160" y="566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122111</xdr:rowOff>
    </xdr:from>
    <xdr:ext cx="534377" cy="259045"/>
    <xdr:sp macro="" textlink="">
      <xdr:nvSpPr>
        <xdr:cNvPr id="122" name="【道路】&#10;一人当たり延長平均値テキスト">
          <a:extLst>
            <a:ext uri="{FF2B5EF4-FFF2-40B4-BE49-F238E27FC236}">
              <a16:creationId xmlns:a16="http://schemas.microsoft.com/office/drawing/2014/main" id="{9A3B65EB-6F08-4AFC-912F-26F0D54884BC}"/>
            </a:ext>
          </a:extLst>
        </xdr:cNvPr>
        <xdr:cNvSpPr txBox="1"/>
      </xdr:nvSpPr>
      <xdr:spPr>
        <a:xfrm>
          <a:off x="9258300" y="649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B9ABFE60-8668-40E2-BBC9-B46B9E27D044}"/>
            </a:ext>
          </a:extLst>
        </xdr:cNvPr>
        <xdr:cNvSpPr/>
      </xdr:nvSpPr>
      <xdr:spPr>
        <a:xfrm>
          <a:off x="9192260" y="6514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228860B4-A03E-493D-9498-3A3AB0183412}"/>
            </a:ext>
          </a:extLst>
        </xdr:cNvPr>
        <xdr:cNvSpPr/>
      </xdr:nvSpPr>
      <xdr:spPr>
        <a:xfrm>
          <a:off x="8445500" y="653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A33F3E25-6973-40E8-9942-366A5105A15E}"/>
            </a:ext>
          </a:extLst>
        </xdr:cNvPr>
        <xdr:cNvSpPr/>
      </xdr:nvSpPr>
      <xdr:spPr>
        <a:xfrm>
          <a:off x="7670800" y="6539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18DCCFE3-DEB8-448D-A68E-7BC64588E8A3}"/>
            </a:ext>
          </a:extLst>
        </xdr:cNvPr>
        <xdr:cNvSpPr/>
      </xdr:nvSpPr>
      <xdr:spPr>
        <a:xfrm>
          <a:off x="6873240" y="65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578F83F4-8CC6-4B67-8F53-39B2E22D821E}"/>
            </a:ext>
          </a:extLst>
        </xdr:cNvPr>
        <xdr:cNvSpPr/>
      </xdr:nvSpPr>
      <xdr:spPr>
        <a:xfrm>
          <a:off x="6098540" y="66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25ECF5B-F422-48E5-B87A-D1E1E8C0FA5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1CF89ED-B9EC-4C82-BF97-69167B135DC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DD208A3-3843-4A81-A78F-475682DD83F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70629E3-7925-44D1-847A-AEC40C4E11F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5B9B407-EA19-4EA0-8A0D-DDA8AD8BC7F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31915</xdr:rowOff>
    </xdr:from>
    <xdr:to>
      <xdr:col>55</xdr:col>
      <xdr:colOff>50800</xdr:colOff>
      <xdr:row>38</xdr:row>
      <xdr:rowOff>133515</xdr:rowOff>
    </xdr:to>
    <xdr:sp macro="" textlink="">
      <xdr:nvSpPr>
        <xdr:cNvPr id="133" name="楕円 132">
          <a:extLst>
            <a:ext uri="{FF2B5EF4-FFF2-40B4-BE49-F238E27FC236}">
              <a16:creationId xmlns:a16="http://schemas.microsoft.com/office/drawing/2014/main" id="{29681D19-1659-4765-B95E-708374BB6B34}"/>
            </a:ext>
          </a:extLst>
        </xdr:cNvPr>
        <xdr:cNvSpPr/>
      </xdr:nvSpPr>
      <xdr:spPr>
        <a:xfrm>
          <a:off x="9192260" y="6402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54792</xdr:rowOff>
    </xdr:from>
    <xdr:ext cx="534377" cy="259045"/>
    <xdr:sp macro="" textlink="">
      <xdr:nvSpPr>
        <xdr:cNvPr id="134" name="【道路】&#10;一人当たり延長該当値テキスト">
          <a:extLst>
            <a:ext uri="{FF2B5EF4-FFF2-40B4-BE49-F238E27FC236}">
              <a16:creationId xmlns:a16="http://schemas.microsoft.com/office/drawing/2014/main" id="{9C979E75-EC86-4053-90F6-3A771AA8DCA0}"/>
            </a:ext>
          </a:extLst>
        </xdr:cNvPr>
        <xdr:cNvSpPr txBox="1"/>
      </xdr:nvSpPr>
      <xdr:spPr>
        <a:xfrm>
          <a:off x="9258300" y="62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51918</xdr:rowOff>
    </xdr:from>
    <xdr:to>
      <xdr:col>50</xdr:col>
      <xdr:colOff>165100</xdr:colOff>
      <xdr:row>38</xdr:row>
      <xdr:rowOff>153518</xdr:rowOff>
    </xdr:to>
    <xdr:sp macro="" textlink="">
      <xdr:nvSpPr>
        <xdr:cNvPr id="135" name="楕円 134">
          <a:extLst>
            <a:ext uri="{FF2B5EF4-FFF2-40B4-BE49-F238E27FC236}">
              <a16:creationId xmlns:a16="http://schemas.microsoft.com/office/drawing/2014/main" id="{85A1954B-2293-4628-9088-7E16C301A72B}"/>
            </a:ext>
          </a:extLst>
        </xdr:cNvPr>
        <xdr:cNvSpPr/>
      </xdr:nvSpPr>
      <xdr:spPr>
        <a:xfrm>
          <a:off x="8445500" y="64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82715</xdr:rowOff>
    </xdr:from>
    <xdr:to>
      <xdr:col>55</xdr:col>
      <xdr:colOff>0</xdr:colOff>
      <xdr:row>38</xdr:row>
      <xdr:rowOff>102718</xdr:rowOff>
    </xdr:to>
    <xdr:cxnSp macro="">
      <xdr:nvCxnSpPr>
        <xdr:cNvPr id="136" name="直線コネクタ 135">
          <a:extLst>
            <a:ext uri="{FF2B5EF4-FFF2-40B4-BE49-F238E27FC236}">
              <a16:creationId xmlns:a16="http://schemas.microsoft.com/office/drawing/2014/main" id="{A3803174-BCBB-436F-9722-CB01E42E8C25}"/>
            </a:ext>
          </a:extLst>
        </xdr:cNvPr>
        <xdr:cNvCxnSpPr/>
      </xdr:nvCxnSpPr>
      <xdr:spPr>
        <a:xfrm flipV="1">
          <a:off x="8496300" y="6453035"/>
          <a:ext cx="7239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73961</xdr:rowOff>
    </xdr:from>
    <xdr:to>
      <xdr:col>46</xdr:col>
      <xdr:colOff>38100</xdr:colOff>
      <xdr:row>39</xdr:row>
      <xdr:rowOff>4111</xdr:rowOff>
    </xdr:to>
    <xdr:sp macro="" textlink="">
      <xdr:nvSpPr>
        <xdr:cNvPr id="137" name="楕円 136">
          <a:extLst>
            <a:ext uri="{FF2B5EF4-FFF2-40B4-BE49-F238E27FC236}">
              <a16:creationId xmlns:a16="http://schemas.microsoft.com/office/drawing/2014/main" id="{F07043D8-0D1C-4609-AC5B-7B0923791995}"/>
            </a:ext>
          </a:extLst>
        </xdr:cNvPr>
        <xdr:cNvSpPr/>
      </xdr:nvSpPr>
      <xdr:spPr>
        <a:xfrm>
          <a:off x="7670800" y="6444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102718</xdr:rowOff>
    </xdr:from>
    <xdr:to>
      <xdr:col>50</xdr:col>
      <xdr:colOff>114300</xdr:colOff>
      <xdr:row>38</xdr:row>
      <xdr:rowOff>124761</xdr:rowOff>
    </xdr:to>
    <xdr:cxnSp macro="">
      <xdr:nvCxnSpPr>
        <xdr:cNvPr id="138" name="直線コネクタ 137">
          <a:extLst>
            <a:ext uri="{FF2B5EF4-FFF2-40B4-BE49-F238E27FC236}">
              <a16:creationId xmlns:a16="http://schemas.microsoft.com/office/drawing/2014/main" id="{B436B0A0-1E7D-4948-B244-8EF77E5FA7D4}"/>
            </a:ext>
          </a:extLst>
        </xdr:cNvPr>
        <xdr:cNvCxnSpPr/>
      </xdr:nvCxnSpPr>
      <xdr:spPr>
        <a:xfrm flipV="1">
          <a:off x="7713980" y="6473038"/>
          <a:ext cx="78232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91645</xdr:rowOff>
    </xdr:from>
    <xdr:to>
      <xdr:col>41</xdr:col>
      <xdr:colOff>101600</xdr:colOff>
      <xdr:row>39</xdr:row>
      <xdr:rowOff>21795</xdr:rowOff>
    </xdr:to>
    <xdr:sp macro="" textlink="">
      <xdr:nvSpPr>
        <xdr:cNvPr id="139" name="楕円 138">
          <a:extLst>
            <a:ext uri="{FF2B5EF4-FFF2-40B4-BE49-F238E27FC236}">
              <a16:creationId xmlns:a16="http://schemas.microsoft.com/office/drawing/2014/main" id="{6AEF3D09-CF78-450F-A1D9-013EF3974B0C}"/>
            </a:ext>
          </a:extLst>
        </xdr:cNvPr>
        <xdr:cNvSpPr/>
      </xdr:nvSpPr>
      <xdr:spPr>
        <a:xfrm>
          <a:off x="6873240" y="6461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124761</xdr:rowOff>
    </xdr:from>
    <xdr:to>
      <xdr:col>45</xdr:col>
      <xdr:colOff>177800</xdr:colOff>
      <xdr:row>38</xdr:row>
      <xdr:rowOff>142445</xdr:rowOff>
    </xdr:to>
    <xdr:cxnSp macro="">
      <xdr:nvCxnSpPr>
        <xdr:cNvPr id="140" name="直線コネクタ 139">
          <a:extLst>
            <a:ext uri="{FF2B5EF4-FFF2-40B4-BE49-F238E27FC236}">
              <a16:creationId xmlns:a16="http://schemas.microsoft.com/office/drawing/2014/main" id="{DADD4666-3DD1-4A0A-A369-5E2756CE8F95}"/>
            </a:ext>
          </a:extLst>
        </xdr:cNvPr>
        <xdr:cNvCxnSpPr/>
      </xdr:nvCxnSpPr>
      <xdr:spPr>
        <a:xfrm flipV="1">
          <a:off x="6924040" y="6495081"/>
          <a:ext cx="78994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111468</xdr:rowOff>
    </xdr:from>
    <xdr:to>
      <xdr:col>36</xdr:col>
      <xdr:colOff>165100</xdr:colOff>
      <xdr:row>39</xdr:row>
      <xdr:rowOff>41618</xdr:rowOff>
    </xdr:to>
    <xdr:sp macro="" textlink="">
      <xdr:nvSpPr>
        <xdr:cNvPr id="141" name="楕円 140">
          <a:extLst>
            <a:ext uri="{FF2B5EF4-FFF2-40B4-BE49-F238E27FC236}">
              <a16:creationId xmlns:a16="http://schemas.microsoft.com/office/drawing/2014/main" id="{F429A8A9-BE94-4372-A66D-B3B8CC71C286}"/>
            </a:ext>
          </a:extLst>
        </xdr:cNvPr>
        <xdr:cNvSpPr/>
      </xdr:nvSpPr>
      <xdr:spPr>
        <a:xfrm>
          <a:off x="6098540" y="6481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142445</xdr:rowOff>
    </xdr:from>
    <xdr:to>
      <xdr:col>41</xdr:col>
      <xdr:colOff>50800</xdr:colOff>
      <xdr:row>38</xdr:row>
      <xdr:rowOff>162268</xdr:rowOff>
    </xdr:to>
    <xdr:cxnSp macro="">
      <xdr:nvCxnSpPr>
        <xdr:cNvPr id="142" name="直線コネクタ 141">
          <a:extLst>
            <a:ext uri="{FF2B5EF4-FFF2-40B4-BE49-F238E27FC236}">
              <a16:creationId xmlns:a16="http://schemas.microsoft.com/office/drawing/2014/main" id="{CDAFB268-9E14-491A-8A13-2E1FC82E0B8A}"/>
            </a:ext>
          </a:extLst>
        </xdr:cNvPr>
        <xdr:cNvCxnSpPr/>
      </xdr:nvCxnSpPr>
      <xdr:spPr>
        <a:xfrm flipV="1">
          <a:off x="6149340" y="6512765"/>
          <a:ext cx="7747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82351</xdr:rowOff>
    </xdr:from>
    <xdr:ext cx="534377" cy="259045"/>
    <xdr:sp macro="" textlink="">
      <xdr:nvSpPr>
        <xdr:cNvPr id="143" name="n_1aveValue【道路】&#10;一人当たり延長">
          <a:extLst>
            <a:ext uri="{FF2B5EF4-FFF2-40B4-BE49-F238E27FC236}">
              <a16:creationId xmlns:a16="http://schemas.microsoft.com/office/drawing/2014/main" id="{8E74876E-A881-4838-8484-209C2706EA27}"/>
            </a:ext>
          </a:extLst>
        </xdr:cNvPr>
        <xdr:cNvSpPr txBox="1"/>
      </xdr:nvSpPr>
      <xdr:spPr>
        <a:xfrm>
          <a:off x="8239271" y="6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94712</xdr:rowOff>
    </xdr:from>
    <xdr:ext cx="534377" cy="259045"/>
    <xdr:sp macro="" textlink="">
      <xdr:nvSpPr>
        <xdr:cNvPr id="144" name="n_2aveValue【道路】&#10;一人当たり延長">
          <a:extLst>
            <a:ext uri="{FF2B5EF4-FFF2-40B4-BE49-F238E27FC236}">
              <a16:creationId xmlns:a16="http://schemas.microsoft.com/office/drawing/2014/main" id="{9F7FDFDF-FD2F-4003-A402-7978A275DC0B}"/>
            </a:ext>
          </a:extLst>
        </xdr:cNvPr>
        <xdr:cNvSpPr txBox="1"/>
      </xdr:nvSpPr>
      <xdr:spPr>
        <a:xfrm>
          <a:off x="7477271" y="663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133884</xdr:rowOff>
    </xdr:from>
    <xdr:ext cx="534377" cy="259045"/>
    <xdr:sp macro="" textlink="">
      <xdr:nvSpPr>
        <xdr:cNvPr id="145" name="n_3aveValue【道路】&#10;一人当たり延長">
          <a:extLst>
            <a:ext uri="{FF2B5EF4-FFF2-40B4-BE49-F238E27FC236}">
              <a16:creationId xmlns:a16="http://schemas.microsoft.com/office/drawing/2014/main" id="{A65B426A-0A4D-439C-8BB9-E6FDE42F912F}"/>
            </a:ext>
          </a:extLst>
        </xdr:cNvPr>
        <xdr:cNvSpPr txBox="1"/>
      </xdr:nvSpPr>
      <xdr:spPr>
        <a:xfrm>
          <a:off x="6702571" y="66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157153</xdr:rowOff>
    </xdr:from>
    <xdr:ext cx="534377" cy="259045"/>
    <xdr:sp macro="" textlink="">
      <xdr:nvSpPr>
        <xdr:cNvPr id="146" name="n_4aveValue【道路】&#10;一人当たり延長">
          <a:extLst>
            <a:ext uri="{FF2B5EF4-FFF2-40B4-BE49-F238E27FC236}">
              <a16:creationId xmlns:a16="http://schemas.microsoft.com/office/drawing/2014/main" id="{E53EF90D-F286-4155-B8EC-AD00072F8C77}"/>
            </a:ext>
          </a:extLst>
        </xdr:cNvPr>
        <xdr:cNvSpPr txBox="1"/>
      </xdr:nvSpPr>
      <xdr:spPr>
        <a:xfrm>
          <a:off x="5905011" y="66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170045</xdr:rowOff>
    </xdr:from>
    <xdr:ext cx="534377" cy="259045"/>
    <xdr:sp macro="" textlink="">
      <xdr:nvSpPr>
        <xdr:cNvPr id="147" name="n_1mainValue【道路】&#10;一人当たり延長">
          <a:extLst>
            <a:ext uri="{FF2B5EF4-FFF2-40B4-BE49-F238E27FC236}">
              <a16:creationId xmlns:a16="http://schemas.microsoft.com/office/drawing/2014/main" id="{37D99AFA-B299-4194-BA11-DBF6FF06E04D}"/>
            </a:ext>
          </a:extLst>
        </xdr:cNvPr>
        <xdr:cNvSpPr txBox="1"/>
      </xdr:nvSpPr>
      <xdr:spPr>
        <a:xfrm>
          <a:off x="8239271" y="620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20638</xdr:rowOff>
    </xdr:from>
    <xdr:ext cx="534377" cy="259045"/>
    <xdr:sp macro="" textlink="">
      <xdr:nvSpPr>
        <xdr:cNvPr id="148" name="n_2mainValue【道路】&#10;一人当たり延長">
          <a:extLst>
            <a:ext uri="{FF2B5EF4-FFF2-40B4-BE49-F238E27FC236}">
              <a16:creationId xmlns:a16="http://schemas.microsoft.com/office/drawing/2014/main" id="{432914F7-8240-4C1E-904E-993D9225F553}"/>
            </a:ext>
          </a:extLst>
        </xdr:cNvPr>
        <xdr:cNvSpPr txBox="1"/>
      </xdr:nvSpPr>
      <xdr:spPr>
        <a:xfrm>
          <a:off x="7477271" y="62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38322</xdr:rowOff>
    </xdr:from>
    <xdr:ext cx="534377" cy="259045"/>
    <xdr:sp macro="" textlink="">
      <xdr:nvSpPr>
        <xdr:cNvPr id="149" name="n_3mainValue【道路】&#10;一人当たり延長">
          <a:extLst>
            <a:ext uri="{FF2B5EF4-FFF2-40B4-BE49-F238E27FC236}">
              <a16:creationId xmlns:a16="http://schemas.microsoft.com/office/drawing/2014/main" id="{7B1EB16D-2FF6-414C-89D6-EB9DF94E9B63}"/>
            </a:ext>
          </a:extLst>
        </xdr:cNvPr>
        <xdr:cNvSpPr txBox="1"/>
      </xdr:nvSpPr>
      <xdr:spPr>
        <a:xfrm>
          <a:off x="6702571" y="62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58145</xdr:rowOff>
    </xdr:from>
    <xdr:ext cx="534377" cy="259045"/>
    <xdr:sp macro="" textlink="">
      <xdr:nvSpPr>
        <xdr:cNvPr id="150" name="n_4mainValue【道路】&#10;一人当たり延長">
          <a:extLst>
            <a:ext uri="{FF2B5EF4-FFF2-40B4-BE49-F238E27FC236}">
              <a16:creationId xmlns:a16="http://schemas.microsoft.com/office/drawing/2014/main" id="{58FFB0BD-419D-49AB-A165-F07A58F9E814}"/>
            </a:ext>
          </a:extLst>
        </xdr:cNvPr>
        <xdr:cNvSpPr txBox="1"/>
      </xdr:nvSpPr>
      <xdr:spPr>
        <a:xfrm>
          <a:off x="5905011" y="626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AEA0706B-FD21-44A1-B984-BC42D204ACF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7F695200-F2F3-4C4D-B790-86DB9574D0A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6D708E04-576C-4B44-86F7-8402EA2BBED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91591C1F-8D83-4660-A0D7-4855EB449BC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B8AEE34E-5AE9-475A-BBF5-8893E8E2EEA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7A56575-1A25-45C7-980F-AAEFA6174EA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D7B558F9-E0BB-461A-8644-5D3C0F80CE6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138CCF8-2399-4ABC-9D8A-BF75DDE5220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ED378BA7-7E8D-4D78-A013-F1E83445B87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5757725C-5E4C-4CD0-8F90-3E0CDDE8A64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B07D354-845C-412B-AB52-9BBC95409F0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93DCE8FB-CDC7-41CC-B2BC-161DBF76389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5B217F07-678E-450B-90DC-10D976BB3A1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AD02A802-D103-4771-B0D5-70581A9AD28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B1CD7507-6A99-4500-BB3A-2E0B847FD33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9CAC001A-C604-45C3-BAD9-EC294525E78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A38447CE-0EAA-4A43-8D28-B66A5F39360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648B9BB8-316E-4833-9F70-4D7FB97893D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9130AE92-65CB-4D88-82F5-48D472DBB34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D21FBE00-9840-499E-B52E-3A7DDB31C50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F4F7F84F-0472-4595-B94B-194332D165D2}"/>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BC3FA08A-BDE2-4F10-A7D6-C8D75DBD448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433E3823-C14C-4A2A-A1F1-B940FA10D22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D5BC95FE-8BD1-4FF3-AD90-7387C493893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AC1A1767-FA5F-4E43-A7D0-6CB556AE14A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569E2FDC-2ACD-497E-BA66-D093532568D1}"/>
            </a:ext>
          </a:extLst>
        </xdr:cNvPr>
        <xdr:cNvCxnSpPr/>
      </xdr:nvCxnSpPr>
      <xdr:spPr>
        <a:xfrm flipV="1">
          <a:off x="4086225" y="9296944"/>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C4C15539-0845-4BD9-90DE-227E6AA1B361}"/>
            </a:ext>
          </a:extLst>
        </xdr:cNvPr>
        <xdr:cNvSpPr txBox="1"/>
      </xdr:nvSpPr>
      <xdr:spPr>
        <a:xfrm>
          <a:off x="4124960" y="1076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73889998-39F3-4206-8DBA-F574359232AC}"/>
            </a:ext>
          </a:extLst>
        </xdr:cNvPr>
        <xdr:cNvCxnSpPr/>
      </xdr:nvCxnSpPr>
      <xdr:spPr>
        <a:xfrm>
          <a:off x="4020820" y="10756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A8A39CDB-E305-43E1-B7EA-94E9D24410DC}"/>
            </a:ext>
          </a:extLst>
        </xdr:cNvPr>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300E7187-F988-4EC8-BC3C-2735827693B9}"/>
            </a:ext>
          </a:extLst>
        </xdr:cNvPr>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D78490CA-F407-4618-8F12-1FCE2AF72DD1}"/>
            </a:ext>
          </a:extLst>
        </xdr:cNvPr>
        <xdr:cNvSpPr txBox="1"/>
      </xdr:nvSpPr>
      <xdr:spPr>
        <a:xfrm>
          <a:off x="412496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D7A8D6C1-CCCE-4EB1-BA4D-FA411B9BA4BA}"/>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A4F88E6F-5A76-4052-B839-52C1589C1E52}"/>
            </a:ext>
          </a:extLst>
        </xdr:cNvPr>
        <xdr:cNvSpPr/>
      </xdr:nvSpPr>
      <xdr:spPr>
        <a:xfrm>
          <a:off x="3312160" y="102166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562DB468-4117-43EE-A2E4-337A204FDA02}"/>
            </a:ext>
          </a:extLst>
        </xdr:cNvPr>
        <xdr:cNvSpPr/>
      </xdr:nvSpPr>
      <xdr:spPr>
        <a:xfrm>
          <a:off x="251460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76EE4AEE-20A7-4A24-BBCD-63A161E698D5}"/>
            </a:ext>
          </a:extLst>
        </xdr:cNvPr>
        <xdr:cNvSpPr/>
      </xdr:nvSpPr>
      <xdr:spPr>
        <a:xfrm>
          <a:off x="17399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B64800E5-68E7-4964-95FD-12B52C040E62}"/>
            </a:ext>
          </a:extLst>
        </xdr:cNvPr>
        <xdr:cNvSpPr/>
      </xdr:nvSpPr>
      <xdr:spPr>
        <a:xfrm>
          <a:off x="96520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B93C109-17C1-43F5-A57E-D14CAF95AC8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8010D10-CADA-44E3-896A-7E9F7663378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EDBDA07-3673-41ED-8964-FF438318847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C5018E5A-1D90-420E-B7B0-C68B6CDBD16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9642A3B8-AFD2-43A0-8894-8B12E1A9DF2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92" name="楕円 191">
          <a:extLst>
            <a:ext uri="{FF2B5EF4-FFF2-40B4-BE49-F238E27FC236}">
              <a16:creationId xmlns:a16="http://schemas.microsoft.com/office/drawing/2014/main" id="{9A28987E-26AA-4434-A7E5-88E7391A2D83}"/>
            </a:ext>
          </a:extLst>
        </xdr:cNvPr>
        <xdr:cNvSpPr/>
      </xdr:nvSpPr>
      <xdr:spPr>
        <a:xfrm>
          <a:off x="4036060" y="1021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12899</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071E76CB-6F4E-4A5F-81DC-425DF92BCBAA}"/>
            </a:ext>
          </a:extLst>
        </xdr:cNvPr>
        <xdr:cNvSpPr txBox="1"/>
      </xdr:nvSpPr>
      <xdr:spPr>
        <a:xfrm>
          <a:off x="412496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94" name="楕円 193">
          <a:extLst>
            <a:ext uri="{FF2B5EF4-FFF2-40B4-BE49-F238E27FC236}">
              <a16:creationId xmlns:a16="http://schemas.microsoft.com/office/drawing/2014/main" id="{04C1ABC0-549C-4F17-B606-9C8462DA60E5}"/>
            </a:ext>
          </a:extLst>
        </xdr:cNvPr>
        <xdr:cNvSpPr/>
      </xdr:nvSpPr>
      <xdr:spPr>
        <a:xfrm>
          <a:off x="3312160" y="10211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40822</xdr:rowOff>
    </xdr:to>
    <xdr:cxnSp macro="">
      <xdr:nvCxnSpPr>
        <xdr:cNvPr id="195" name="直線コネクタ 194">
          <a:extLst>
            <a:ext uri="{FF2B5EF4-FFF2-40B4-BE49-F238E27FC236}">
              <a16:creationId xmlns:a16="http://schemas.microsoft.com/office/drawing/2014/main" id="{72A787F4-39DA-4D9D-8B77-BB43C0991F3C}"/>
            </a:ext>
          </a:extLst>
        </xdr:cNvPr>
        <xdr:cNvCxnSpPr/>
      </xdr:nvCxnSpPr>
      <xdr:spPr>
        <a:xfrm>
          <a:off x="3355340" y="10258697"/>
          <a:ext cx="7315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133713</xdr:rowOff>
    </xdr:from>
    <xdr:to>
      <xdr:col>15</xdr:col>
      <xdr:colOff>101600</xdr:colOff>
      <xdr:row>61</xdr:row>
      <xdr:rowOff>63863</xdr:rowOff>
    </xdr:to>
    <xdr:sp macro="" textlink="">
      <xdr:nvSpPr>
        <xdr:cNvPr id="196" name="楕円 195">
          <a:extLst>
            <a:ext uri="{FF2B5EF4-FFF2-40B4-BE49-F238E27FC236}">
              <a16:creationId xmlns:a16="http://schemas.microsoft.com/office/drawing/2014/main" id="{1AD10F2A-EF12-4176-9235-410D17D07AE8}"/>
            </a:ext>
          </a:extLst>
        </xdr:cNvPr>
        <xdr:cNvSpPr/>
      </xdr:nvSpPr>
      <xdr:spPr>
        <a:xfrm>
          <a:off x="2514600" y="10192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13063</xdr:rowOff>
    </xdr:from>
    <xdr:to>
      <xdr:col>19</xdr:col>
      <xdr:colOff>177800</xdr:colOff>
      <xdr:row>61</xdr:row>
      <xdr:rowOff>32657</xdr:rowOff>
    </xdr:to>
    <xdr:cxnSp macro="">
      <xdr:nvCxnSpPr>
        <xdr:cNvPr id="197" name="直線コネクタ 196">
          <a:extLst>
            <a:ext uri="{FF2B5EF4-FFF2-40B4-BE49-F238E27FC236}">
              <a16:creationId xmlns:a16="http://schemas.microsoft.com/office/drawing/2014/main" id="{D24A0207-8FBE-4BC2-8B05-CEA58870D550}"/>
            </a:ext>
          </a:extLst>
        </xdr:cNvPr>
        <xdr:cNvCxnSpPr/>
      </xdr:nvCxnSpPr>
      <xdr:spPr>
        <a:xfrm>
          <a:off x="2565400" y="10239103"/>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8" name="楕円 197">
          <a:extLst>
            <a:ext uri="{FF2B5EF4-FFF2-40B4-BE49-F238E27FC236}">
              <a16:creationId xmlns:a16="http://schemas.microsoft.com/office/drawing/2014/main" id="{38BDD3A1-D698-4F8C-A9D4-D87AFCEAAEC2}"/>
            </a:ext>
          </a:extLst>
        </xdr:cNvPr>
        <xdr:cNvSpPr/>
      </xdr:nvSpPr>
      <xdr:spPr>
        <a:xfrm>
          <a:off x="173990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13063</xdr:rowOff>
    </xdr:to>
    <xdr:cxnSp macro="">
      <xdr:nvCxnSpPr>
        <xdr:cNvPr id="199" name="直線コネクタ 198">
          <a:extLst>
            <a:ext uri="{FF2B5EF4-FFF2-40B4-BE49-F238E27FC236}">
              <a16:creationId xmlns:a16="http://schemas.microsoft.com/office/drawing/2014/main" id="{EB8B03BF-820A-498A-BAE1-28B87433A4CF}"/>
            </a:ext>
          </a:extLst>
        </xdr:cNvPr>
        <xdr:cNvCxnSpPr/>
      </xdr:nvCxnSpPr>
      <xdr:spPr>
        <a:xfrm>
          <a:off x="1790700" y="10218420"/>
          <a:ext cx="7747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87993</xdr:rowOff>
    </xdr:from>
    <xdr:to>
      <xdr:col>6</xdr:col>
      <xdr:colOff>38100</xdr:colOff>
      <xdr:row>61</xdr:row>
      <xdr:rowOff>18143</xdr:rowOff>
    </xdr:to>
    <xdr:sp macro="" textlink="">
      <xdr:nvSpPr>
        <xdr:cNvPr id="200" name="楕円 199">
          <a:extLst>
            <a:ext uri="{FF2B5EF4-FFF2-40B4-BE49-F238E27FC236}">
              <a16:creationId xmlns:a16="http://schemas.microsoft.com/office/drawing/2014/main" id="{0D9779DD-7056-422E-9FB5-F4BC114017E8}"/>
            </a:ext>
          </a:extLst>
        </xdr:cNvPr>
        <xdr:cNvSpPr/>
      </xdr:nvSpPr>
      <xdr:spPr>
        <a:xfrm>
          <a:off x="965200" y="10146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138793</xdr:rowOff>
    </xdr:from>
    <xdr:to>
      <xdr:col>10</xdr:col>
      <xdr:colOff>114300</xdr:colOff>
      <xdr:row>60</xdr:row>
      <xdr:rowOff>160020</xdr:rowOff>
    </xdr:to>
    <xdr:cxnSp macro="">
      <xdr:nvCxnSpPr>
        <xdr:cNvPr id="201" name="直線コネクタ 200">
          <a:extLst>
            <a:ext uri="{FF2B5EF4-FFF2-40B4-BE49-F238E27FC236}">
              <a16:creationId xmlns:a16="http://schemas.microsoft.com/office/drawing/2014/main" id="{4BBBFC08-BD84-4D49-82F1-7B2F23B74A82}"/>
            </a:ext>
          </a:extLst>
        </xdr:cNvPr>
        <xdr:cNvCxnSpPr/>
      </xdr:nvCxnSpPr>
      <xdr:spPr>
        <a:xfrm>
          <a:off x="1008380" y="10197193"/>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79483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245A9DEE-5850-4B16-A4A7-36C0A32AD287}"/>
            </a:ext>
          </a:extLst>
        </xdr:cNvPr>
        <xdr:cNvSpPr txBox="1"/>
      </xdr:nvSpPr>
      <xdr:spPr>
        <a:xfrm>
          <a:off x="317056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5CDC5A3E-CCBB-4C9A-BE46-352E07F8366D}"/>
            </a:ext>
          </a:extLst>
        </xdr:cNvPr>
        <xdr:cNvSpPr txBox="1"/>
      </xdr:nvSpPr>
      <xdr:spPr>
        <a:xfrm>
          <a:off x="2385704" y="99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9AAA7FF0-FBFD-472D-AF4C-1F32D71DBC89}"/>
            </a:ext>
          </a:extLst>
        </xdr:cNvPr>
        <xdr:cNvSpPr txBox="1"/>
      </xdr:nvSpPr>
      <xdr:spPr>
        <a:xfrm>
          <a:off x="16110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2EF8A990-601E-40E7-A174-FDB31EEFAC71}"/>
            </a:ext>
          </a:extLst>
        </xdr:cNvPr>
        <xdr:cNvSpPr txBox="1"/>
      </xdr:nvSpPr>
      <xdr:spPr>
        <a:xfrm>
          <a:off x="8363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99984</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F6E454E0-D68A-458F-8494-E637F1159D85}"/>
            </a:ext>
          </a:extLst>
        </xdr:cNvPr>
        <xdr:cNvSpPr txBox="1"/>
      </xdr:nvSpPr>
      <xdr:spPr>
        <a:xfrm>
          <a:off x="3170564" y="999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70165A42-50F4-49E2-BAB1-29568C4C34D3}"/>
            </a:ext>
          </a:extLst>
        </xdr:cNvPr>
        <xdr:cNvSpPr txBox="1"/>
      </xdr:nvSpPr>
      <xdr:spPr>
        <a:xfrm>
          <a:off x="23857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A441BBAE-1CB7-438D-BC6D-05A0ECCCD90D}"/>
            </a:ext>
          </a:extLst>
        </xdr:cNvPr>
        <xdr:cNvSpPr txBox="1"/>
      </xdr:nvSpPr>
      <xdr:spPr>
        <a:xfrm>
          <a:off x="161100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B6899548-4AE0-458C-A259-AE6F4BBF306F}"/>
            </a:ext>
          </a:extLst>
        </xdr:cNvPr>
        <xdr:cNvSpPr txBox="1"/>
      </xdr:nvSpPr>
      <xdr:spPr>
        <a:xfrm>
          <a:off x="836304" y="992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8AB2194B-2375-4EDC-9D1F-A448464BC70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7AD92505-BE4C-44A3-8233-23233691437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CEA08219-3C1D-4215-A3BC-CA26DAA6083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A5445D08-EFAD-4EFF-856F-3AE99E78600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5D7BD820-65E2-41AD-8B9B-A5A17B0286F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6511F403-88FF-4165-BD93-5C716340B89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7F0B2DEA-0C6D-4104-B2EB-B8233138692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62D3D4E6-926D-4EF5-B21D-4E68B20B5EC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53D201AF-1B27-4966-BD05-AC7F63A559C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E1F94252-42A9-4AE8-A964-D02E1BF05BE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801BEA77-53C8-46AD-A7BC-5F46738B8DE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1B711B35-248A-4446-931F-4B32C7D00FE1}"/>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4F8E4B4E-A8A3-4D3B-B679-0ED7CBBB5C4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56A68226-2725-4756-9C0B-07360F041D51}"/>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11D20F7C-D308-47D5-98C7-F226E811254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14F3E349-B96E-43E3-9F9E-02B7D2FA34CA}"/>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6BB61CB7-52E3-4D3F-9BBC-18DC6900ACB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4EDD7EF5-B6C8-418C-A5EB-FAB17AA78B09}"/>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314847FC-F1A7-4A89-A1DA-D6B1E1358DA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06F3891B-3F41-4466-88B3-76EFB31C3D91}"/>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F41032E0-8723-412D-BAFE-E3446B3521F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2190BBC1-83ED-4F62-8779-EEF41177049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22B87992-AE9A-4FF3-B723-93E2D22B879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9B7F1C2A-3D2A-47B0-8DCA-9BF8AA634991}"/>
            </a:ext>
          </a:extLst>
        </xdr:cNvPr>
        <xdr:cNvCxnSpPr/>
      </xdr:nvCxnSpPr>
      <xdr:spPr>
        <a:xfrm flipV="1">
          <a:off x="9219565" y="9445462"/>
          <a:ext cx="0" cy="135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5B320F87-1105-41C9-831C-4A62614B1646}"/>
            </a:ext>
          </a:extLst>
        </xdr:cNvPr>
        <xdr:cNvSpPr txBox="1"/>
      </xdr:nvSpPr>
      <xdr:spPr>
        <a:xfrm>
          <a:off x="9258300" y="108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219F81B9-F7E7-4C43-8650-8485D8C0F16B}"/>
            </a:ext>
          </a:extLst>
        </xdr:cNvPr>
        <xdr:cNvCxnSpPr/>
      </xdr:nvCxnSpPr>
      <xdr:spPr>
        <a:xfrm>
          <a:off x="9154160" y="10800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7019B3B5-14CC-4D0A-A7CA-970BACCCC128}"/>
            </a:ext>
          </a:extLst>
        </xdr:cNvPr>
        <xdr:cNvSpPr txBox="1"/>
      </xdr:nvSpPr>
      <xdr:spPr>
        <a:xfrm>
          <a:off x="9258300" y="9224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66644DE4-03E1-4F51-81EB-FA689E20F2BD}"/>
            </a:ext>
          </a:extLst>
        </xdr:cNvPr>
        <xdr:cNvCxnSpPr/>
      </xdr:nvCxnSpPr>
      <xdr:spPr>
        <a:xfrm>
          <a:off x="9154160" y="9445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107627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7AE7A2E9-B8CC-45F2-BA08-8D9121A6E934}"/>
            </a:ext>
          </a:extLst>
        </xdr:cNvPr>
        <xdr:cNvSpPr txBox="1"/>
      </xdr:nvSpPr>
      <xdr:spPr>
        <a:xfrm>
          <a:off x="9258300" y="1050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843DFD8E-44C1-4B74-9115-DE23A2276051}"/>
            </a:ext>
          </a:extLst>
        </xdr:cNvPr>
        <xdr:cNvSpPr/>
      </xdr:nvSpPr>
      <xdr:spPr>
        <a:xfrm>
          <a:off x="9192260" y="1052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16C918EC-CED7-4977-994D-A0853228EBB9}"/>
            </a:ext>
          </a:extLst>
        </xdr:cNvPr>
        <xdr:cNvSpPr/>
      </xdr:nvSpPr>
      <xdr:spPr>
        <a:xfrm>
          <a:off x="8445500" y="10533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C5A7748E-547B-417B-A79E-F10EB1DD86EB}"/>
            </a:ext>
          </a:extLst>
        </xdr:cNvPr>
        <xdr:cNvSpPr/>
      </xdr:nvSpPr>
      <xdr:spPr>
        <a:xfrm>
          <a:off x="7670800" y="105402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8F5B85B9-E8AC-416F-8233-3A1F6AE66D49}"/>
            </a:ext>
          </a:extLst>
        </xdr:cNvPr>
        <xdr:cNvSpPr/>
      </xdr:nvSpPr>
      <xdr:spPr>
        <a:xfrm>
          <a:off x="6873240" y="105575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955403B3-59E5-4457-A428-805AFB046673}"/>
            </a:ext>
          </a:extLst>
        </xdr:cNvPr>
        <xdr:cNvSpPr/>
      </xdr:nvSpPr>
      <xdr:spPr>
        <a:xfrm>
          <a:off x="6098540" y="1058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E4D2AB4-9230-46E6-ABC0-2AE8A4149FC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9EF20F1-085B-421D-9279-DF28ACE61FD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F760EC9-FFF3-4754-BDDC-CE8E85D7A85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0F02C21-146F-4E9F-A2AD-7770BFA678E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624865D-AB1C-4567-8E0A-A3F8849CFC3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113836</xdr:rowOff>
    </xdr:from>
    <xdr:to>
      <xdr:col>55</xdr:col>
      <xdr:colOff>50800</xdr:colOff>
      <xdr:row>61</xdr:row>
      <xdr:rowOff>43986</xdr:rowOff>
    </xdr:to>
    <xdr:sp macro="" textlink="">
      <xdr:nvSpPr>
        <xdr:cNvPr id="249" name="楕円 248">
          <a:extLst>
            <a:ext uri="{FF2B5EF4-FFF2-40B4-BE49-F238E27FC236}">
              <a16:creationId xmlns:a16="http://schemas.microsoft.com/office/drawing/2014/main" id="{60ECD765-BE6F-4610-B049-64F21178859A}"/>
            </a:ext>
          </a:extLst>
        </xdr:cNvPr>
        <xdr:cNvSpPr/>
      </xdr:nvSpPr>
      <xdr:spPr>
        <a:xfrm>
          <a:off x="9192260" y="10172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136713</xdr:rowOff>
    </xdr:from>
    <xdr:ext cx="690189" cy="259045"/>
    <xdr:sp macro="" textlink="">
      <xdr:nvSpPr>
        <xdr:cNvPr id="250" name="【橋りょう・トンネル】&#10;一人当たり有形固定資産（償却資産）額該当値テキスト">
          <a:extLst>
            <a:ext uri="{FF2B5EF4-FFF2-40B4-BE49-F238E27FC236}">
              <a16:creationId xmlns:a16="http://schemas.microsoft.com/office/drawing/2014/main" id="{D5E9C914-C643-4BC2-A7DD-7F0CBF3E25B3}"/>
            </a:ext>
          </a:extLst>
        </xdr:cNvPr>
        <xdr:cNvSpPr txBox="1"/>
      </xdr:nvSpPr>
      <xdr:spPr>
        <a:xfrm>
          <a:off x="9258300" y="10027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135074</xdr:rowOff>
    </xdr:from>
    <xdr:to>
      <xdr:col>50</xdr:col>
      <xdr:colOff>165100</xdr:colOff>
      <xdr:row>61</xdr:row>
      <xdr:rowOff>65224</xdr:rowOff>
    </xdr:to>
    <xdr:sp macro="" textlink="">
      <xdr:nvSpPr>
        <xdr:cNvPr id="251" name="楕円 250">
          <a:extLst>
            <a:ext uri="{FF2B5EF4-FFF2-40B4-BE49-F238E27FC236}">
              <a16:creationId xmlns:a16="http://schemas.microsoft.com/office/drawing/2014/main" id="{70DA99AD-F9DC-4395-8230-C858AAAFEAE9}"/>
            </a:ext>
          </a:extLst>
        </xdr:cNvPr>
        <xdr:cNvSpPr/>
      </xdr:nvSpPr>
      <xdr:spPr>
        <a:xfrm>
          <a:off x="8445500" y="10193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164636</xdr:rowOff>
    </xdr:from>
    <xdr:to>
      <xdr:col>55</xdr:col>
      <xdr:colOff>0</xdr:colOff>
      <xdr:row>61</xdr:row>
      <xdr:rowOff>14424</xdr:rowOff>
    </xdr:to>
    <xdr:cxnSp macro="">
      <xdr:nvCxnSpPr>
        <xdr:cNvPr id="252" name="直線コネクタ 251">
          <a:extLst>
            <a:ext uri="{FF2B5EF4-FFF2-40B4-BE49-F238E27FC236}">
              <a16:creationId xmlns:a16="http://schemas.microsoft.com/office/drawing/2014/main" id="{55D0CEE8-2015-4C65-9970-8AB8E1FBB02F}"/>
            </a:ext>
          </a:extLst>
        </xdr:cNvPr>
        <xdr:cNvCxnSpPr/>
      </xdr:nvCxnSpPr>
      <xdr:spPr>
        <a:xfrm flipV="1">
          <a:off x="8496300" y="10223036"/>
          <a:ext cx="7239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156320</xdr:rowOff>
    </xdr:from>
    <xdr:to>
      <xdr:col>46</xdr:col>
      <xdr:colOff>38100</xdr:colOff>
      <xdr:row>61</xdr:row>
      <xdr:rowOff>86470</xdr:rowOff>
    </xdr:to>
    <xdr:sp macro="" textlink="">
      <xdr:nvSpPr>
        <xdr:cNvPr id="253" name="楕円 252">
          <a:extLst>
            <a:ext uri="{FF2B5EF4-FFF2-40B4-BE49-F238E27FC236}">
              <a16:creationId xmlns:a16="http://schemas.microsoft.com/office/drawing/2014/main" id="{647E646F-27F5-4A44-975A-B36E09A5CCE1}"/>
            </a:ext>
          </a:extLst>
        </xdr:cNvPr>
        <xdr:cNvSpPr/>
      </xdr:nvSpPr>
      <xdr:spPr>
        <a:xfrm>
          <a:off x="7670800" y="10214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14424</xdr:rowOff>
    </xdr:from>
    <xdr:to>
      <xdr:col>50</xdr:col>
      <xdr:colOff>114300</xdr:colOff>
      <xdr:row>61</xdr:row>
      <xdr:rowOff>35670</xdr:rowOff>
    </xdr:to>
    <xdr:cxnSp macro="">
      <xdr:nvCxnSpPr>
        <xdr:cNvPr id="254" name="直線コネクタ 253">
          <a:extLst>
            <a:ext uri="{FF2B5EF4-FFF2-40B4-BE49-F238E27FC236}">
              <a16:creationId xmlns:a16="http://schemas.microsoft.com/office/drawing/2014/main" id="{11C3849B-ACE0-4FAB-B2E8-B234430B7F85}"/>
            </a:ext>
          </a:extLst>
        </xdr:cNvPr>
        <xdr:cNvCxnSpPr/>
      </xdr:nvCxnSpPr>
      <xdr:spPr>
        <a:xfrm flipV="1">
          <a:off x="7713980" y="10240464"/>
          <a:ext cx="78232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171341</xdr:rowOff>
    </xdr:from>
    <xdr:to>
      <xdr:col>41</xdr:col>
      <xdr:colOff>101600</xdr:colOff>
      <xdr:row>61</xdr:row>
      <xdr:rowOff>101491</xdr:rowOff>
    </xdr:to>
    <xdr:sp macro="" textlink="">
      <xdr:nvSpPr>
        <xdr:cNvPr id="255" name="楕円 254">
          <a:extLst>
            <a:ext uri="{FF2B5EF4-FFF2-40B4-BE49-F238E27FC236}">
              <a16:creationId xmlns:a16="http://schemas.microsoft.com/office/drawing/2014/main" id="{698DAF54-4F68-4EDD-B683-7661D7842A03}"/>
            </a:ext>
          </a:extLst>
        </xdr:cNvPr>
        <xdr:cNvSpPr/>
      </xdr:nvSpPr>
      <xdr:spPr>
        <a:xfrm>
          <a:off x="6873240" y="10229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35670</xdr:rowOff>
    </xdr:from>
    <xdr:to>
      <xdr:col>45</xdr:col>
      <xdr:colOff>177800</xdr:colOff>
      <xdr:row>61</xdr:row>
      <xdr:rowOff>50691</xdr:rowOff>
    </xdr:to>
    <xdr:cxnSp macro="">
      <xdr:nvCxnSpPr>
        <xdr:cNvPr id="256" name="直線コネクタ 255">
          <a:extLst>
            <a:ext uri="{FF2B5EF4-FFF2-40B4-BE49-F238E27FC236}">
              <a16:creationId xmlns:a16="http://schemas.microsoft.com/office/drawing/2014/main" id="{93672EA1-B451-47C4-977A-216B1B18608D}"/>
            </a:ext>
          </a:extLst>
        </xdr:cNvPr>
        <xdr:cNvCxnSpPr/>
      </xdr:nvCxnSpPr>
      <xdr:spPr>
        <a:xfrm flipV="1">
          <a:off x="6924040" y="10261710"/>
          <a:ext cx="789940" cy="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17783</xdr:rowOff>
    </xdr:from>
    <xdr:to>
      <xdr:col>36</xdr:col>
      <xdr:colOff>165100</xdr:colOff>
      <xdr:row>61</xdr:row>
      <xdr:rowOff>119383</xdr:rowOff>
    </xdr:to>
    <xdr:sp macro="" textlink="">
      <xdr:nvSpPr>
        <xdr:cNvPr id="257" name="楕円 256">
          <a:extLst>
            <a:ext uri="{FF2B5EF4-FFF2-40B4-BE49-F238E27FC236}">
              <a16:creationId xmlns:a16="http://schemas.microsoft.com/office/drawing/2014/main" id="{AB6B703D-0757-49C2-927A-5B4F1E9B5AF7}"/>
            </a:ext>
          </a:extLst>
        </xdr:cNvPr>
        <xdr:cNvSpPr/>
      </xdr:nvSpPr>
      <xdr:spPr>
        <a:xfrm>
          <a:off x="6098540" y="102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50691</xdr:rowOff>
    </xdr:from>
    <xdr:to>
      <xdr:col>41</xdr:col>
      <xdr:colOff>50800</xdr:colOff>
      <xdr:row>61</xdr:row>
      <xdr:rowOff>68583</xdr:rowOff>
    </xdr:to>
    <xdr:cxnSp macro="">
      <xdr:nvCxnSpPr>
        <xdr:cNvPr id="258" name="直線コネクタ 257">
          <a:extLst>
            <a:ext uri="{FF2B5EF4-FFF2-40B4-BE49-F238E27FC236}">
              <a16:creationId xmlns:a16="http://schemas.microsoft.com/office/drawing/2014/main" id="{9A90A177-04A7-41E5-A459-1EEF1A3DD75E}"/>
            </a:ext>
          </a:extLst>
        </xdr:cNvPr>
        <xdr:cNvCxnSpPr/>
      </xdr:nvCxnSpPr>
      <xdr:spPr>
        <a:xfrm flipV="1">
          <a:off x="6149340" y="10276731"/>
          <a:ext cx="7747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61093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0954F334-880D-402F-A220-0F11017DDD1A}"/>
            </a:ext>
          </a:extLst>
        </xdr:cNvPr>
        <xdr:cNvSpPr txBox="1"/>
      </xdr:nvSpPr>
      <xdr:spPr>
        <a:xfrm>
          <a:off x="8214575" y="1062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BF0A4CB5-F8E2-4ACD-A38F-04F6025F31C6}"/>
            </a:ext>
          </a:extLst>
        </xdr:cNvPr>
        <xdr:cNvSpPr txBox="1"/>
      </xdr:nvSpPr>
      <xdr:spPr>
        <a:xfrm>
          <a:off x="7444955" y="1062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4890062A-9FD4-4D03-93EE-7931BAAD50CC}"/>
            </a:ext>
          </a:extLst>
        </xdr:cNvPr>
        <xdr:cNvSpPr txBox="1"/>
      </xdr:nvSpPr>
      <xdr:spPr>
        <a:xfrm>
          <a:off x="6670255" y="1064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D6B1D376-C8A2-4361-BC9C-7C145BD6FA97}"/>
            </a:ext>
          </a:extLst>
        </xdr:cNvPr>
        <xdr:cNvSpPr txBox="1"/>
      </xdr:nvSpPr>
      <xdr:spPr>
        <a:xfrm>
          <a:off x="5872695" y="1067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81751</xdr:rowOff>
    </xdr:from>
    <xdr:ext cx="690189" cy="259045"/>
    <xdr:sp macro="" textlink="">
      <xdr:nvSpPr>
        <xdr:cNvPr id="263" name="n_1mainValue【橋りょう・トンネル】&#10;一人当たり有形固定資産（償却資産）額">
          <a:extLst>
            <a:ext uri="{FF2B5EF4-FFF2-40B4-BE49-F238E27FC236}">
              <a16:creationId xmlns:a16="http://schemas.microsoft.com/office/drawing/2014/main" id="{5C632CB9-D1B0-45BD-A62C-D1F5297067C8}"/>
            </a:ext>
          </a:extLst>
        </xdr:cNvPr>
        <xdr:cNvSpPr txBox="1"/>
      </xdr:nvSpPr>
      <xdr:spPr>
        <a:xfrm>
          <a:off x="8184225" y="9972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102997</xdr:rowOff>
    </xdr:from>
    <xdr:ext cx="690189" cy="259045"/>
    <xdr:sp macro="" textlink="">
      <xdr:nvSpPr>
        <xdr:cNvPr id="264" name="n_2mainValue【橋りょう・トンネル】&#10;一人当たり有形固定資産（償却資産）額">
          <a:extLst>
            <a:ext uri="{FF2B5EF4-FFF2-40B4-BE49-F238E27FC236}">
              <a16:creationId xmlns:a16="http://schemas.microsoft.com/office/drawing/2014/main" id="{2267AF74-13E5-475E-B4A5-FD25CB4CF126}"/>
            </a:ext>
          </a:extLst>
        </xdr:cNvPr>
        <xdr:cNvSpPr txBox="1"/>
      </xdr:nvSpPr>
      <xdr:spPr>
        <a:xfrm>
          <a:off x="7399365" y="99937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118018</xdr:rowOff>
    </xdr:from>
    <xdr:ext cx="690189" cy="259045"/>
    <xdr:sp macro="" textlink="">
      <xdr:nvSpPr>
        <xdr:cNvPr id="265" name="n_3mainValue【橋りょう・トンネル】&#10;一人当たり有形固定資産（償却資産）額">
          <a:extLst>
            <a:ext uri="{FF2B5EF4-FFF2-40B4-BE49-F238E27FC236}">
              <a16:creationId xmlns:a16="http://schemas.microsoft.com/office/drawing/2014/main" id="{B72526CD-C8D4-46EA-BA07-1B6E5C0649F7}"/>
            </a:ext>
          </a:extLst>
        </xdr:cNvPr>
        <xdr:cNvSpPr txBox="1"/>
      </xdr:nvSpPr>
      <xdr:spPr>
        <a:xfrm>
          <a:off x="6624665" y="10008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135910</xdr:rowOff>
    </xdr:from>
    <xdr:ext cx="690189" cy="259045"/>
    <xdr:sp macro="" textlink="">
      <xdr:nvSpPr>
        <xdr:cNvPr id="266" name="n_4mainValue【橋りょう・トンネル】&#10;一人当たり有形固定資産（償却資産）額">
          <a:extLst>
            <a:ext uri="{FF2B5EF4-FFF2-40B4-BE49-F238E27FC236}">
              <a16:creationId xmlns:a16="http://schemas.microsoft.com/office/drawing/2014/main" id="{B7A516E3-F9E3-427E-A6FA-36B962BB3FD5}"/>
            </a:ext>
          </a:extLst>
        </xdr:cNvPr>
        <xdr:cNvSpPr txBox="1"/>
      </xdr:nvSpPr>
      <xdr:spPr>
        <a:xfrm>
          <a:off x="5849965" y="100266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ACA29333-3191-479D-B213-68A48F2046E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4B8E151-8CD5-4A14-89B7-33B342E1CC3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5168B056-628C-4EA9-8CBA-40C4FFC6C35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956A0C3F-CA01-4E8C-842D-9F5BC39DE69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17393FEC-8FEB-46E6-A894-35C746124BE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791D72A9-EF47-4B84-BD87-D77F99FAD54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EF430DF8-EFC8-46C8-8DA5-07C9CDDB92C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AC07BB52-A8A5-4FAE-8ACA-0E0C8DB52C2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79C60D81-25E2-41D4-82B7-C8CA7BE9E00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18F35AC3-A1D8-43E0-B62D-CEBA205D578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7C446FD9-DBD7-472C-B5DE-4E815BCC02A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3DD189C7-CBBA-44B2-A4F9-5DAEAB3162F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EBC099F3-00E7-41F0-A9D3-F60E32EF6ED4}"/>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6DB6AE45-3F4A-4013-9E3C-95ED772E7B2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365D3C5F-2411-46B1-9363-EDE0DD8D895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E68D44AC-E084-4B37-A067-2D6477AB36D2}"/>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B188A04B-9523-4B99-8A2C-699966EC39B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3A9E9AB0-915D-4EB0-B14F-5955B0A09AB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4D1B2ED2-D6F0-4979-8BEA-BE02BDC1B7BF}"/>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743A7947-5F2A-4988-9B28-F2FFC5D79D0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62B96DB2-5E0F-4A53-A7FF-7B7077879511}"/>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B29ABAC-5CAF-48D0-96D6-A5E9CA01A60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3F35E26B-EFC4-48E3-82BF-838ACF8474D2}"/>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8BF6684-9135-44F7-A6CC-2BF7B0D7CF6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AC30E06C-134A-4851-9F53-7F62B13774EE}"/>
            </a:ext>
          </a:extLst>
        </xdr:cNvPr>
        <xdr:cNvCxnSpPr/>
      </xdr:nvCxnSpPr>
      <xdr:spPr>
        <a:xfrm flipV="1">
          <a:off x="4086225" y="1300162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D6AEFE59-A0C8-42EC-9C2F-BA1AFCF89BCD}"/>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F1B4CBDC-C60E-46F0-B8F9-1686DECEFA4F}"/>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B5D4F6AF-4833-44FC-B5DF-A93D32AAEB13}"/>
            </a:ext>
          </a:extLst>
        </xdr:cNvPr>
        <xdr:cNvSpPr txBox="1"/>
      </xdr:nvSpPr>
      <xdr:spPr>
        <a:xfrm>
          <a:off x="412496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0F6BF746-7AF8-4EDA-8F32-85B7F23BD88F}"/>
            </a:ext>
          </a:extLst>
        </xdr:cNvPr>
        <xdr:cNvCxnSpPr/>
      </xdr:nvCxnSpPr>
      <xdr:spPr>
        <a:xfrm>
          <a:off x="402082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3958517B-97DF-4B60-BFD9-EDFB25DDB6A3}"/>
            </a:ext>
          </a:extLst>
        </xdr:cNvPr>
        <xdr:cNvSpPr txBox="1"/>
      </xdr:nvSpPr>
      <xdr:spPr>
        <a:xfrm>
          <a:off x="4124960" y="1368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32443318-83B6-4548-BCD8-DC880D8BF318}"/>
            </a:ext>
          </a:extLst>
        </xdr:cNvPr>
        <xdr:cNvSpPr/>
      </xdr:nvSpPr>
      <xdr:spPr>
        <a:xfrm>
          <a:off x="403606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C36C93C2-9BE4-49D0-9A7C-D5A6A2AE7C38}"/>
            </a:ext>
          </a:extLst>
        </xdr:cNvPr>
        <xdr:cNvSpPr/>
      </xdr:nvSpPr>
      <xdr:spPr>
        <a:xfrm>
          <a:off x="331216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87AD00F6-E03A-4204-A657-20CD098684A9}"/>
            </a:ext>
          </a:extLst>
        </xdr:cNvPr>
        <xdr:cNvSpPr/>
      </xdr:nvSpPr>
      <xdr:spPr>
        <a:xfrm>
          <a:off x="251460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C8238ADC-98A9-40A8-9E99-9C1AA2405462}"/>
            </a:ext>
          </a:extLst>
        </xdr:cNvPr>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483ACA44-8101-42B3-8735-66E6B14AA993}"/>
            </a:ext>
          </a:extLst>
        </xdr:cNvPr>
        <xdr:cNvSpPr/>
      </xdr:nvSpPr>
      <xdr:spPr>
        <a:xfrm>
          <a:off x="965200" y="13787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B41FA5B-0B9F-48A5-BF0E-10D2FAACF1F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5A243EE-6377-4FCF-9F62-E782A7DC65F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C78419E-6326-405E-9951-729F3904A3B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6811799-7AC5-4C03-BA00-E515B9FB509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7985686-7989-4A75-B146-2E0574C85EF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307" name="楕円 306">
          <a:extLst>
            <a:ext uri="{FF2B5EF4-FFF2-40B4-BE49-F238E27FC236}">
              <a16:creationId xmlns:a16="http://schemas.microsoft.com/office/drawing/2014/main" id="{D4ECD5C1-D65A-4A4A-BFE7-9B035C0DC3C8}"/>
            </a:ext>
          </a:extLst>
        </xdr:cNvPr>
        <xdr:cNvSpPr/>
      </xdr:nvSpPr>
      <xdr:spPr>
        <a:xfrm>
          <a:off x="4036060" y="1398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53357</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2D3135D0-A0F1-457B-B558-2A8EF92FCF0A}"/>
            </a:ext>
          </a:extLst>
        </xdr:cNvPr>
        <xdr:cNvSpPr txBox="1"/>
      </xdr:nvSpPr>
      <xdr:spPr>
        <a:xfrm>
          <a:off x="4124960"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xdr:rowOff>
    </xdr:from>
    <xdr:to>
      <xdr:col>20</xdr:col>
      <xdr:colOff>38100</xdr:colOff>
      <xdr:row>84</xdr:row>
      <xdr:rowOff>115570</xdr:rowOff>
    </xdr:to>
    <xdr:sp macro="" textlink="">
      <xdr:nvSpPr>
        <xdr:cNvPr id="309" name="楕円 308">
          <a:extLst>
            <a:ext uri="{FF2B5EF4-FFF2-40B4-BE49-F238E27FC236}">
              <a16:creationId xmlns:a16="http://schemas.microsoft.com/office/drawing/2014/main" id="{70FAB346-4DFF-4435-AB3E-AA7D1B2D2067}"/>
            </a:ext>
          </a:extLst>
        </xdr:cNvPr>
        <xdr:cNvSpPr/>
      </xdr:nvSpPr>
      <xdr:spPr>
        <a:xfrm>
          <a:off x="3312160" y="14095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64770</xdr:rowOff>
    </xdr:to>
    <xdr:cxnSp macro="">
      <xdr:nvCxnSpPr>
        <xdr:cNvPr id="310" name="直線コネクタ 309">
          <a:extLst>
            <a:ext uri="{FF2B5EF4-FFF2-40B4-BE49-F238E27FC236}">
              <a16:creationId xmlns:a16="http://schemas.microsoft.com/office/drawing/2014/main" id="{4DD29C92-3D93-4F12-89AA-777840318BE6}"/>
            </a:ext>
          </a:extLst>
        </xdr:cNvPr>
        <xdr:cNvCxnSpPr/>
      </xdr:nvCxnSpPr>
      <xdr:spPr>
        <a:xfrm flipV="1">
          <a:off x="3355340" y="14039850"/>
          <a:ext cx="73152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311" name="楕円 310">
          <a:extLst>
            <a:ext uri="{FF2B5EF4-FFF2-40B4-BE49-F238E27FC236}">
              <a16:creationId xmlns:a16="http://schemas.microsoft.com/office/drawing/2014/main" id="{C112D1A1-5FCD-406D-9435-D32AC2B75425}"/>
            </a:ext>
          </a:extLst>
        </xdr:cNvPr>
        <xdr:cNvSpPr/>
      </xdr:nvSpPr>
      <xdr:spPr>
        <a:xfrm>
          <a:off x="251460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64770</xdr:rowOff>
    </xdr:to>
    <xdr:cxnSp macro="">
      <xdr:nvCxnSpPr>
        <xdr:cNvPr id="312" name="直線コネクタ 311">
          <a:extLst>
            <a:ext uri="{FF2B5EF4-FFF2-40B4-BE49-F238E27FC236}">
              <a16:creationId xmlns:a16="http://schemas.microsoft.com/office/drawing/2014/main" id="{8A17C131-F5E7-4851-A92A-327D0383384F}"/>
            </a:ext>
          </a:extLst>
        </xdr:cNvPr>
        <xdr:cNvCxnSpPr/>
      </xdr:nvCxnSpPr>
      <xdr:spPr>
        <a:xfrm>
          <a:off x="2565400" y="1410843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13" name="楕円 312">
          <a:extLst>
            <a:ext uri="{FF2B5EF4-FFF2-40B4-BE49-F238E27FC236}">
              <a16:creationId xmlns:a16="http://schemas.microsoft.com/office/drawing/2014/main" id="{A0AFDFD9-29D5-46BB-B211-B4C67B0AA215}"/>
            </a:ext>
          </a:extLst>
        </xdr:cNvPr>
        <xdr:cNvSpPr/>
      </xdr:nvSpPr>
      <xdr:spPr>
        <a:xfrm>
          <a:off x="1739900" y="1402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84</xdr:row>
      <xdr:rowOff>26670</xdr:rowOff>
    </xdr:to>
    <xdr:cxnSp macro="">
      <xdr:nvCxnSpPr>
        <xdr:cNvPr id="314" name="直線コネクタ 313">
          <a:extLst>
            <a:ext uri="{FF2B5EF4-FFF2-40B4-BE49-F238E27FC236}">
              <a16:creationId xmlns:a16="http://schemas.microsoft.com/office/drawing/2014/main" id="{CE700C8C-00F3-4914-B05F-2D9FEC923A17}"/>
            </a:ext>
          </a:extLst>
        </xdr:cNvPr>
        <xdr:cNvCxnSpPr/>
      </xdr:nvCxnSpPr>
      <xdr:spPr>
        <a:xfrm>
          <a:off x="1790700" y="1407414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61595</xdr:rowOff>
    </xdr:from>
    <xdr:to>
      <xdr:col>6</xdr:col>
      <xdr:colOff>38100</xdr:colOff>
      <xdr:row>83</xdr:row>
      <xdr:rowOff>163195</xdr:rowOff>
    </xdr:to>
    <xdr:sp macro="" textlink="">
      <xdr:nvSpPr>
        <xdr:cNvPr id="315" name="楕円 314">
          <a:extLst>
            <a:ext uri="{FF2B5EF4-FFF2-40B4-BE49-F238E27FC236}">
              <a16:creationId xmlns:a16="http://schemas.microsoft.com/office/drawing/2014/main" id="{915C9CEE-FB7F-4D00-A8BE-8AC16BDFBE4E}"/>
            </a:ext>
          </a:extLst>
        </xdr:cNvPr>
        <xdr:cNvSpPr/>
      </xdr:nvSpPr>
      <xdr:spPr>
        <a:xfrm>
          <a:off x="965200" y="139757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112395</xdr:rowOff>
    </xdr:from>
    <xdr:to>
      <xdr:col>10</xdr:col>
      <xdr:colOff>114300</xdr:colOff>
      <xdr:row>83</xdr:row>
      <xdr:rowOff>160020</xdr:rowOff>
    </xdr:to>
    <xdr:cxnSp macro="">
      <xdr:nvCxnSpPr>
        <xdr:cNvPr id="316" name="直線コネクタ 315">
          <a:extLst>
            <a:ext uri="{FF2B5EF4-FFF2-40B4-BE49-F238E27FC236}">
              <a16:creationId xmlns:a16="http://schemas.microsoft.com/office/drawing/2014/main" id="{C701A5D2-5BBF-405B-8ADC-9CD178B4CB15}"/>
            </a:ext>
          </a:extLst>
        </xdr:cNvPr>
        <xdr:cNvCxnSpPr/>
      </xdr:nvCxnSpPr>
      <xdr:spPr>
        <a:xfrm>
          <a:off x="1008380" y="1402651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7" name="n_1aveValue【公営住宅】&#10;有形固定資産減価償却率">
          <a:extLst>
            <a:ext uri="{FF2B5EF4-FFF2-40B4-BE49-F238E27FC236}">
              <a16:creationId xmlns:a16="http://schemas.microsoft.com/office/drawing/2014/main" id="{45240F76-4502-4361-9FDA-776EF048B708}"/>
            </a:ext>
          </a:extLst>
        </xdr:cNvPr>
        <xdr:cNvSpPr txBox="1"/>
      </xdr:nvSpPr>
      <xdr:spPr>
        <a:xfrm>
          <a:off x="317056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8" name="n_2aveValue【公営住宅】&#10;有形固定資産減価償却率">
          <a:extLst>
            <a:ext uri="{FF2B5EF4-FFF2-40B4-BE49-F238E27FC236}">
              <a16:creationId xmlns:a16="http://schemas.microsoft.com/office/drawing/2014/main" id="{F46786B3-495A-4381-9F85-AB0BA733CF09}"/>
            </a:ext>
          </a:extLst>
        </xdr:cNvPr>
        <xdr:cNvSpPr txBox="1"/>
      </xdr:nvSpPr>
      <xdr:spPr>
        <a:xfrm>
          <a:off x="238570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9" name="n_3aveValue【公営住宅】&#10;有形固定資産減価償却率">
          <a:extLst>
            <a:ext uri="{FF2B5EF4-FFF2-40B4-BE49-F238E27FC236}">
              <a16:creationId xmlns:a16="http://schemas.microsoft.com/office/drawing/2014/main" id="{FF2FA1C0-824D-47C1-9FEE-568FB76A4B13}"/>
            </a:ext>
          </a:extLst>
        </xdr:cNvPr>
        <xdr:cNvSpPr txBox="1"/>
      </xdr:nvSpPr>
      <xdr:spPr>
        <a:xfrm>
          <a:off x="16110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20" name="n_4aveValue【公営住宅】&#10;有形固定資産減価償却率">
          <a:extLst>
            <a:ext uri="{FF2B5EF4-FFF2-40B4-BE49-F238E27FC236}">
              <a16:creationId xmlns:a16="http://schemas.microsoft.com/office/drawing/2014/main" id="{1365CE5B-EF37-4F54-99EC-C4B7A0036025}"/>
            </a:ext>
          </a:extLst>
        </xdr:cNvPr>
        <xdr:cNvSpPr txBox="1"/>
      </xdr:nvSpPr>
      <xdr:spPr>
        <a:xfrm>
          <a:off x="83630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106697</xdr:rowOff>
    </xdr:from>
    <xdr:ext cx="405111" cy="259045"/>
    <xdr:sp macro="" textlink="">
      <xdr:nvSpPr>
        <xdr:cNvPr id="321" name="n_1mainValue【公営住宅】&#10;有形固定資産減価償却率">
          <a:extLst>
            <a:ext uri="{FF2B5EF4-FFF2-40B4-BE49-F238E27FC236}">
              <a16:creationId xmlns:a16="http://schemas.microsoft.com/office/drawing/2014/main" id="{AFC197F4-48C9-4A4A-BFF9-0AFFD1E50396}"/>
            </a:ext>
          </a:extLst>
        </xdr:cNvPr>
        <xdr:cNvSpPr txBox="1"/>
      </xdr:nvSpPr>
      <xdr:spPr>
        <a:xfrm>
          <a:off x="317056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322" name="n_2mainValue【公営住宅】&#10;有形固定資産減価償却率">
          <a:extLst>
            <a:ext uri="{FF2B5EF4-FFF2-40B4-BE49-F238E27FC236}">
              <a16:creationId xmlns:a16="http://schemas.microsoft.com/office/drawing/2014/main" id="{66B92E59-DDAE-4828-B06A-12C39BC487D0}"/>
            </a:ext>
          </a:extLst>
        </xdr:cNvPr>
        <xdr:cNvSpPr txBox="1"/>
      </xdr:nvSpPr>
      <xdr:spPr>
        <a:xfrm>
          <a:off x="238570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23" name="n_3mainValue【公営住宅】&#10;有形固定資産減価償却率">
          <a:extLst>
            <a:ext uri="{FF2B5EF4-FFF2-40B4-BE49-F238E27FC236}">
              <a16:creationId xmlns:a16="http://schemas.microsoft.com/office/drawing/2014/main" id="{3EA2516C-CA0A-4FBB-AFA2-991D1239ED6D}"/>
            </a:ext>
          </a:extLst>
        </xdr:cNvPr>
        <xdr:cNvSpPr txBox="1"/>
      </xdr:nvSpPr>
      <xdr:spPr>
        <a:xfrm>
          <a:off x="161100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154322</xdr:rowOff>
    </xdr:from>
    <xdr:ext cx="405111" cy="259045"/>
    <xdr:sp macro="" textlink="">
      <xdr:nvSpPr>
        <xdr:cNvPr id="324" name="n_4mainValue【公営住宅】&#10;有形固定資産減価償却率">
          <a:extLst>
            <a:ext uri="{FF2B5EF4-FFF2-40B4-BE49-F238E27FC236}">
              <a16:creationId xmlns:a16="http://schemas.microsoft.com/office/drawing/2014/main" id="{3C1FFE25-2BA6-4C5B-8A0F-E8F30105E230}"/>
            </a:ext>
          </a:extLst>
        </xdr:cNvPr>
        <xdr:cNvSpPr txBox="1"/>
      </xdr:nvSpPr>
      <xdr:spPr>
        <a:xfrm>
          <a:off x="836304" y="1406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83D30CFF-43CE-48EA-8097-63B87EFF963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7D6D7FC5-9BAD-4B28-B0FF-C805F139874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168DD704-76B2-4D1E-B78B-378271B33F2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9F7F91D1-574E-40E9-B935-6701EE6F396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3F7A4CCC-0DBB-4E08-84C3-09D480413EF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91BCCA68-884C-4B6E-82DE-D499998A692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51B5BA1F-09F4-4B42-9D19-A8476D49810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9BE6F54E-6D7D-4AFC-8991-0BA05992532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F49A48F4-5A05-4454-9B9F-DC021C67F53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3D995B9-700B-4147-8360-87EA829A74A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44983585-E7D2-4658-8F0B-58F42472849C}"/>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C7A1C672-EE1E-4263-AA6B-1759B291416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EB815766-FAC1-4C65-9D8E-2DE820FC238C}"/>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C4F181D6-7F04-4D17-9E7F-62D7BA3D2968}"/>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957FD99-78AE-4268-B19D-B6B101B24044}"/>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F810EBDE-B160-4189-BB83-E068DA548ACD}"/>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137A2A9-582C-4AF2-9E0D-D82C66CD1D89}"/>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8C14C9DA-EF43-4A80-A096-87033B884E6C}"/>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6B12A6C1-F10A-44AD-AD1B-1B4785898047}"/>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42118A66-0129-4FE1-B5D0-DAC38A2DD8A0}"/>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FEAF912A-D3D7-46FA-B557-058E67E778FC}"/>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67E21140-EE60-46C1-8AEE-69DC90B31FB3}"/>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EAF21A7E-81F6-4071-A9BF-6206EA6B18B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F020AA7C-148E-4391-B044-8B703FBF94EE}"/>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ECCF4313-0FE1-46F6-9FE9-00DB6F4F683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7E66A7C0-5D47-487D-A8B9-12B97082D8DC}"/>
            </a:ext>
          </a:extLst>
        </xdr:cNvPr>
        <xdr:cNvCxnSpPr/>
      </xdr:nvCxnSpPr>
      <xdr:spPr>
        <a:xfrm flipV="1">
          <a:off x="9219565" y="13105965"/>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43B6C307-BDC9-45E2-844F-3E8A67E2A829}"/>
            </a:ext>
          </a:extLst>
        </xdr:cNvPr>
        <xdr:cNvSpPr txBox="1"/>
      </xdr:nvSpPr>
      <xdr:spPr>
        <a:xfrm>
          <a:off x="9258300" y="145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9FE8F03E-4377-4F71-8E24-E0A5443D3A19}"/>
            </a:ext>
          </a:extLst>
        </xdr:cNvPr>
        <xdr:cNvCxnSpPr/>
      </xdr:nvCxnSpPr>
      <xdr:spPr>
        <a:xfrm>
          <a:off x="9154160" y="14574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E03C3A7C-7721-4D05-B699-AD75F14B2C95}"/>
            </a:ext>
          </a:extLst>
        </xdr:cNvPr>
        <xdr:cNvSpPr txBox="1"/>
      </xdr:nvSpPr>
      <xdr:spPr>
        <a:xfrm>
          <a:off x="9258300" y="1288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C2B9ACAF-DCC3-4930-9854-A6930C92C6E8}"/>
            </a:ext>
          </a:extLst>
        </xdr:cNvPr>
        <xdr:cNvCxnSpPr/>
      </xdr:nvCxnSpPr>
      <xdr:spPr>
        <a:xfrm>
          <a:off x="9154160" y="13105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DD72FC93-14FC-483A-8CF4-2B817C121301}"/>
            </a:ext>
          </a:extLst>
        </xdr:cNvPr>
        <xdr:cNvSpPr txBox="1"/>
      </xdr:nvSpPr>
      <xdr:spPr>
        <a:xfrm>
          <a:off x="9258300" y="1423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986E2DD6-8366-4B23-A6BE-C66FBAB1E612}"/>
            </a:ext>
          </a:extLst>
        </xdr:cNvPr>
        <xdr:cNvSpPr/>
      </xdr:nvSpPr>
      <xdr:spPr>
        <a:xfrm>
          <a:off x="9192260" y="14379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48B1C706-2D39-46EF-9CBA-A9043AF06EC0}"/>
            </a:ext>
          </a:extLst>
        </xdr:cNvPr>
        <xdr:cNvSpPr/>
      </xdr:nvSpPr>
      <xdr:spPr>
        <a:xfrm>
          <a:off x="8445500" y="14388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C8B0F234-2DB8-42F1-86C5-7350D24E5759}"/>
            </a:ext>
          </a:extLst>
        </xdr:cNvPr>
        <xdr:cNvSpPr/>
      </xdr:nvSpPr>
      <xdr:spPr>
        <a:xfrm>
          <a:off x="7670800" y="143805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2CABA2F4-43CB-4EFC-AB37-60C7F97C82DB}"/>
            </a:ext>
          </a:extLst>
        </xdr:cNvPr>
        <xdr:cNvSpPr/>
      </xdr:nvSpPr>
      <xdr:spPr>
        <a:xfrm>
          <a:off x="6873240" y="14392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029B09B4-F7B1-4848-9194-E7C843FCD822}"/>
            </a:ext>
          </a:extLst>
        </xdr:cNvPr>
        <xdr:cNvSpPr/>
      </xdr:nvSpPr>
      <xdr:spPr>
        <a:xfrm>
          <a:off x="6098540" y="14393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5B7AEC8-7380-4DE7-8916-BE272E7006C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E9BC0A5-C272-432B-B1CB-CAF3C3AF02F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4B94D23-4FB9-48BF-BE27-B715E14EB45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AF23E05-B28D-4881-A72A-BD535946CF8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D85D114C-E5F3-4206-8F15-C0CC4504D2E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165717</xdr:rowOff>
    </xdr:from>
    <xdr:to>
      <xdr:col>55</xdr:col>
      <xdr:colOff>50800</xdr:colOff>
      <xdr:row>86</xdr:row>
      <xdr:rowOff>95867</xdr:rowOff>
    </xdr:to>
    <xdr:sp macro="" textlink="">
      <xdr:nvSpPr>
        <xdr:cNvPr id="366" name="楕円 365">
          <a:extLst>
            <a:ext uri="{FF2B5EF4-FFF2-40B4-BE49-F238E27FC236}">
              <a16:creationId xmlns:a16="http://schemas.microsoft.com/office/drawing/2014/main" id="{DF5D3F6D-5761-4024-BA89-9EA81A4FED3B}"/>
            </a:ext>
          </a:extLst>
        </xdr:cNvPr>
        <xdr:cNvSpPr/>
      </xdr:nvSpPr>
      <xdr:spPr>
        <a:xfrm>
          <a:off x="9192260" y="144151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108112</xdr:rowOff>
    </xdr:from>
    <xdr:ext cx="469744" cy="259045"/>
    <xdr:sp macro="" textlink="">
      <xdr:nvSpPr>
        <xdr:cNvPr id="367" name="【公営住宅】&#10;一人当たり面積該当値テキスト">
          <a:extLst>
            <a:ext uri="{FF2B5EF4-FFF2-40B4-BE49-F238E27FC236}">
              <a16:creationId xmlns:a16="http://schemas.microsoft.com/office/drawing/2014/main" id="{98F8D3B3-00CE-41DB-A0E8-6DE1268E8F80}"/>
            </a:ext>
          </a:extLst>
        </xdr:cNvPr>
        <xdr:cNvSpPr txBox="1"/>
      </xdr:nvSpPr>
      <xdr:spPr>
        <a:xfrm>
          <a:off x="9258300" y="1435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169418</xdr:rowOff>
    </xdr:from>
    <xdr:to>
      <xdr:col>50</xdr:col>
      <xdr:colOff>165100</xdr:colOff>
      <xdr:row>86</xdr:row>
      <xdr:rowOff>99568</xdr:rowOff>
    </xdr:to>
    <xdr:sp macro="" textlink="">
      <xdr:nvSpPr>
        <xdr:cNvPr id="368" name="楕円 367">
          <a:extLst>
            <a:ext uri="{FF2B5EF4-FFF2-40B4-BE49-F238E27FC236}">
              <a16:creationId xmlns:a16="http://schemas.microsoft.com/office/drawing/2014/main" id="{41E124D0-660B-4387-BEE3-846891434F6D}"/>
            </a:ext>
          </a:extLst>
        </xdr:cNvPr>
        <xdr:cNvSpPr/>
      </xdr:nvSpPr>
      <xdr:spPr>
        <a:xfrm>
          <a:off x="8445500" y="14418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45067</xdr:rowOff>
    </xdr:from>
    <xdr:to>
      <xdr:col>55</xdr:col>
      <xdr:colOff>0</xdr:colOff>
      <xdr:row>86</xdr:row>
      <xdr:rowOff>48768</xdr:rowOff>
    </xdr:to>
    <xdr:cxnSp macro="">
      <xdr:nvCxnSpPr>
        <xdr:cNvPr id="369" name="直線コネクタ 368">
          <a:extLst>
            <a:ext uri="{FF2B5EF4-FFF2-40B4-BE49-F238E27FC236}">
              <a16:creationId xmlns:a16="http://schemas.microsoft.com/office/drawing/2014/main" id="{28A09F42-01BB-46C1-80F3-C0C7DA191B82}"/>
            </a:ext>
          </a:extLst>
        </xdr:cNvPr>
        <xdr:cNvCxnSpPr/>
      </xdr:nvCxnSpPr>
      <xdr:spPr>
        <a:xfrm flipV="1">
          <a:off x="8496300" y="14462107"/>
          <a:ext cx="7239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1887</xdr:rowOff>
    </xdr:from>
    <xdr:to>
      <xdr:col>46</xdr:col>
      <xdr:colOff>38100</xdr:colOff>
      <xdr:row>86</xdr:row>
      <xdr:rowOff>103487</xdr:rowOff>
    </xdr:to>
    <xdr:sp macro="" textlink="">
      <xdr:nvSpPr>
        <xdr:cNvPr id="370" name="楕円 369">
          <a:extLst>
            <a:ext uri="{FF2B5EF4-FFF2-40B4-BE49-F238E27FC236}">
              <a16:creationId xmlns:a16="http://schemas.microsoft.com/office/drawing/2014/main" id="{DD9A2DA4-DAEC-4C49-AEF5-B52CC6BEE9C7}"/>
            </a:ext>
          </a:extLst>
        </xdr:cNvPr>
        <xdr:cNvSpPr/>
      </xdr:nvSpPr>
      <xdr:spPr>
        <a:xfrm>
          <a:off x="7670800" y="144189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48768</xdr:rowOff>
    </xdr:from>
    <xdr:to>
      <xdr:col>50</xdr:col>
      <xdr:colOff>114300</xdr:colOff>
      <xdr:row>86</xdr:row>
      <xdr:rowOff>52687</xdr:rowOff>
    </xdr:to>
    <xdr:cxnSp macro="">
      <xdr:nvCxnSpPr>
        <xdr:cNvPr id="371" name="直線コネクタ 370">
          <a:extLst>
            <a:ext uri="{FF2B5EF4-FFF2-40B4-BE49-F238E27FC236}">
              <a16:creationId xmlns:a16="http://schemas.microsoft.com/office/drawing/2014/main" id="{CD9E5C03-3203-4109-A08F-781E7E991D03}"/>
            </a:ext>
          </a:extLst>
        </xdr:cNvPr>
        <xdr:cNvCxnSpPr/>
      </xdr:nvCxnSpPr>
      <xdr:spPr>
        <a:xfrm flipV="1">
          <a:off x="7713980" y="14465808"/>
          <a:ext cx="78232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4935</xdr:rowOff>
    </xdr:from>
    <xdr:to>
      <xdr:col>41</xdr:col>
      <xdr:colOff>101600</xdr:colOff>
      <xdr:row>86</xdr:row>
      <xdr:rowOff>106535</xdr:rowOff>
    </xdr:to>
    <xdr:sp macro="" textlink="">
      <xdr:nvSpPr>
        <xdr:cNvPr id="372" name="楕円 371">
          <a:extLst>
            <a:ext uri="{FF2B5EF4-FFF2-40B4-BE49-F238E27FC236}">
              <a16:creationId xmlns:a16="http://schemas.microsoft.com/office/drawing/2014/main" id="{8902F4DA-39B6-4B5F-863F-6C80CFE5488A}"/>
            </a:ext>
          </a:extLst>
        </xdr:cNvPr>
        <xdr:cNvSpPr/>
      </xdr:nvSpPr>
      <xdr:spPr>
        <a:xfrm>
          <a:off x="6873240" y="144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52687</xdr:rowOff>
    </xdr:from>
    <xdr:to>
      <xdr:col>45</xdr:col>
      <xdr:colOff>177800</xdr:colOff>
      <xdr:row>86</xdr:row>
      <xdr:rowOff>55735</xdr:rowOff>
    </xdr:to>
    <xdr:cxnSp macro="">
      <xdr:nvCxnSpPr>
        <xdr:cNvPr id="373" name="直線コネクタ 372">
          <a:extLst>
            <a:ext uri="{FF2B5EF4-FFF2-40B4-BE49-F238E27FC236}">
              <a16:creationId xmlns:a16="http://schemas.microsoft.com/office/drawing/2014/main" id="{75FD6A79-1E8C-4DB3-9100-F48C8F0711AF}"/>
            </a:ext>
          </a:extLst>
        </xdr:cNvPr>
        <xdr:cNvCxnSpPr/>
      </xdr:nvCxnSpPr>
      <xdr:spPr>
        <a:xfrm flipV="1">
          <a:off x="6924040" y="14469727"/>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8527</xdr:rowOff>
    </xdr:from>
    <xdr:to>
      <xdr:col>36</xdr:col>
      <xdr:colOff>165100</xdr:colOff>
      <xdr:row>86</xdr:row>
      <xdr:rowOff>110127</xdr:rowOff>
    </xdr:to>
    <xdr:sp macro="" textlink="">
      <xdr:nvSpPr>
        <xdr:cNvPr id="374" name="楕円 373">
          <a:extLst>
            <a:ext uri="{FF2B5EF4-FFF2-40B4-BE49-F238E27FC236}">
              <a16:creationId xmlns:a16="http://schemas.microsoft.com/office/drawing/2014/main" id="{5F46B640-E7AD-467E-B7D6-846C6B42827C}"/>
            </a:ext>
          </a:extLst>
        </xdr:cNvPr>
        <xdr:cNvSpPr/>
      </xdr:nvSpPr>
      <xdr:spPr>
        <a:xfrm>
          <a:off x="6098540" y="144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55735</xdr:rowOff>
    </xdr:from>
    <xdr:to>
      <xdr:col>41</xdr:col>
      <xdr:colOff>50800</xdr:colOff>
      <xdr:row>86</xdr:row>
      <xdr:rowOff>59327</xdr:rowOff>
    </xdr:to>
    <xdr:cxnSp macro="">
      <xdr:nvCxnSpPr>
        <xdr:cNvPr id="375" name="直線コネクタ 374">
          <a:extLst>
            <a:ext uri="{FF2B5EF4-FFF2-40B4-BE49-F238E27FC236}">
              <a16:creationId xmlns:a16="http://schemas.microsoft.com/office/drawing/2014/main" id="{144E9455-52D5-4E25-B363-FFF027077A38}"/>
            </a:ext>
          </a:extLst>
        </xdr:cNvPr>
        <xdr:cNvCxnSpPr/>
      </xdr:nvCxnSpPr>
      <xdr:spPr>
        <a:xfrm flipV="1">
          <a:off x="6149340" y="14472775"/>
          <a:ext cx="7747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55556CC0-2ECE-4727-9CB9-D7F3FB3002D3}"/>
            </a:ext>
          </a:extLst>
        </xdr:cNvPr>
        <xdr:cNvSpPr txBox="1"/>
      </xdr:nvSpPr>
      <xdr:spPr>
        <a:xfrm>
          <a:off x="8271587" y="1416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8EC2BF3C-31F2-4A62-B8FF-F8571CC52A8D}"/>
            </a:ext>
          </a:extLst>
        </xdr:cNvPr>
        <xdr:cNvSpPr txBox="1"/>
      </xdr:nvSpPr>
      <xdr:spPr>
        <a:xfrm>
          <a:off x="7509587" y="1415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a:extLst>
            <a:ext uri="{FF2B5EF4-FFF2-40B4-BE49-F238E27FC236}">
              <a16:creationId xmlns:a16="http://schemas.microsoft.com/office/drawing/2014/main" id="{75536EDF-5CCE-4344-B0B3-7D084A50C1E5}"/>
            </a:ext>
          </a:extLst>
        </xdr:cNvPr>
        <xdr:cNvSpPr txBox="1"/>
      </xdr:nvSpPr>
      <xdr:spPr>
        <a:xfrm>
          <a:off x="6712027" y="14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a:extLst>
            <a:ext uri="{FF2B5EF4-FFF2-40B4-BE49-F238E27FC236}">
              <a16:creationId xmlns:a16="http://schemas.microsoft.com/office/drawing/2014/main" id="{FE4C0074-1CF0-4F8B-ACA1-FFC2BB3793B0}"/>
            </a:ext>
          </a:extLst>
        </xdr:cNvPr>
        <xdr:cNvSpPr txBox="1"/>
      </xdr:nvSpPr>
      <xdr:spPr>
        <a:xfrm>
          <a:off x="5937327" y="1417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90695</xdr:rowOff>
    </xdr:from>
    <xdr:ext cx="469744" cy="259045"/>
    <xdr:sp macro="" textlink="">
      <xdr:nvSpPr>
        <xdr:cNvPr id="380" name="n_1mainValue【公営住宅】&#10;一人当たり面積">
          <a:extLst>
            <a:ext uri="{FF2B5EF4-FFF2-40B4-BE49-F238E27FC236}">
              <a16:creationId xmlns:a16="http://schemas.microsoft.com/office/drawing/2014/main" id="{EAEE8770-D271-4425-A057-3EDF25AC68DA}"/>
            </a:ext>
          </a:extLst>
        </xdr:cNvPr>
        <xdr:cNvSpPr txBox="1"/>
      </xdr:nvSpPr>
      <xdr:spPr>
        <a:xfrm>
          <a:off x="827158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94614</xdr:rowOff>
    </xdr:from>
    <xdr:ext cx="469744" cy="259045"/>
    <xdr:sp macro="" textlink="">
      <xdr:nvSpPr>
        <xdr:cNvPr id="381" name="n_2mainValue【公営住宅】&#10;一人当たり面積">
          <a:extLst>
            <a:ext uri="{FF2B5EF4-FFF2-40B4-BE49-F238E27FC236}">
              <a16:creationId xmlns:a16="http://schemas.microsoft.com/office/drawing/2014/main" id="{7C55E9CD-97FA-4BA7-B24A-A982892D3960}"/>
            </a:ext>
          </a:extLst>
        </xdr:cNvPr>
        <xdr:cNvSpPr txBox="1"/>
      </xdr:nvSpPr>
      <xdr:spPr>
        <a:xfrm>
          <a:off x="7509587" y="145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97662</xdr:rowOff>
    </xdr:from>
    <xdr:ext cx="469744" cy="259045"/>
    <xdr:sp macro="" textlink="">
      <xdr:nvSpPr>
        <xdr:cNvPr id="382" name="n_3mainValue【公営住宅】&#10;一人当たり面積">
          <a:extLst>
            <a:ext uri="{FF2B5EF4-FFF2-40B4-BE49-F238E27FC236}">
              <a16:creationId xmlns:a16="http://schemas.microsoft.com/office/drawing/2014/main" id="{412DBE31-7B21-4C6C-9072-C99B01C773F2}"/>
            </a:ext>
          </a:extLst>
        </xdr:cNvPr>
        <xdr:cNvSpPr txBox="1"/>
      </xdr:nvSpPr>
      <xdr:spPr>
        <a:xfrm>
          <a:off x="6712027" y="145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101254</xdr:rowOff>
    </xdr:from>
    <xdr:ext cx="469744" cy="259045"/>
    <xdr:sp macro="" textlink="">
      <xdr:nvSpPr>
        <xdr:cNvPr id="383" name="n_4mainValue【公営住宅】&#10;一人当たり面積">
          <a:extLst>
            <a:ext uri="{FF2B5EF4-FFF2-40B4-BE49-F238E27FC236}">
              <a16:creationId xmlns:a16="http://schemas.microsoft.com/office/drawing/2014/main" id="{B5A33024-B176-48CA-AE4E-89BAF3EEEE16}"/>
            </a:ext>
          </a:extLst>
        </xdr:cNvPr>
        <xdr:cNvSpPr txBox="1"/>
      </xdr:nvSpPr>
      <xdr:spPr>
        <a:xfrm>
          <a:off x="5937327" y="1451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A20D331F-0878-4732-AD0E-4807ADF6932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DAF6426-B3C8-4856-92A0-EB85E5F67BC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975C4FEB-797C-4AAD-9FE3-1ABA729BFA3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A6EA97D0-1126-48BD-80D9-05D77E03CB8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B6F1AAF7-46BB-4E23-B24F-FEA69A0671C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B67F05B1-2653-4458-AEC9-056F0F0CDCE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862FA749-BFDA-4E55-BDE6-F76DB62A165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9E024731-B439-4774-A333-668848B4FE8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50540FF1-F7C1-472B-A4D9-223269DD858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B558060F-28EE-46A2-8AFC-5C8D1D18967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4AD8E70B-463A-466A-97B3-405503183E1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2C16341B-7B55-433F-80E2-52DCDADF16E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F2F56B63-4C11-4138-A562-528FE6FE36B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379EF0BA-1ED2-4BC5-A1F4-124C2670AB6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97D4CBBA-C9DC-4028-AE51-BF41D3FDE9A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AA62021E-366C-43CB-B004-9D460ECED95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CE4EBD94-7825-46E9-A4ED-0B8725C7DDA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C7E2FE9F-EA1E-41A9-A0A7-13491CAA149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30BCB1DC-6812-4CAC-B1B3-11E7BDD7D43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8B8F803A-E6EF-4468-ABFA-8A4A0CBC301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6A39E34C-9161-44F0-9915-2589AB9D923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6758C52A-68E3-4E44-8F81-90B26133BAA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DC67ED16-E26B-4317-B8C2-16165054C56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F0901797-1202-4ADE-9EC4-0BC6E54E848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BCBCFA75-FD73-467A-96A7-735C35F25EF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7409D81B-72D3-46AA-BBE3-2F33EAFD8F9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69AB2D55-4AF0-48D5-AC92-F290BC299F4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BF8775C0-B2B2-46DE-8F80-F1CEEEF5290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BAEBC669-F83A-48E9-AFD2-16C9120101A5}"/>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803B7C89-DA86-471D-92A0-EE12F156DC6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E3FF5857-6137-45B4-931C-293035EE5B9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CF0872FE-7ED0-44A9-96EB-547048E5A7A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8C65F32A-50CE-4C7C-9A68-291004DF3FB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5B1BAE47-CFEE-490F-B8CA-578E2689F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2979765A-2ECF-4714-959A-386870BA77C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3B9F73E6-9F4B-49A5-BF2A-805D6131B171}"/>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89027786-7D67-4A99-AFE2-17ADEB4A7D7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C7A69FC4-EAC8-4E98-9512-8EA75E038B1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F4EA1F63-9D18-4595-976A-2C8EB543366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E9A51DCC-1932-47D0-8669-B60A034ADBE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3C490CAE-E683-4530-8BA3-F862C5E70A5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3E2E2511-D98B-4258-A586-15B020EE0CDE}"/>
            </a:ext>
          </a:extLst>
        </xdr:cNvPr>
        <xdr:cNvCxnSpPr/>
      </xdr:nvCxnSpPr>
      <xdr:spPr>
        <a:xfrm flipV="1">
          <a:off x="14375764" y="5637712"/>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634DDA1F-560E-4C24-BC9E-FFD9B845DEF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9EC4B94F-1B1A-4785-AD72-92DA013D1419}"/>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46C80CD1-F0E5-4C4E-87E3-28295F28E110}"/>
            </a:ext>
          </a:extLst>
        </xdr:cNvPr>
        <xdr:cNvSpPr txBox="1"/>
      </xdr:nvSpPr>
      <xdr:spPr>
        <a:xfrm>
          <a:off x="14414500" y="54167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622C854C-E419-4CB5-AA26-921DCAF13B30}"/>
            </a:ext>
          </a:extLst>
        </xdr:cNvPr>
        <xdr:cNvCxnSpPr/>
      </xdr:nvCxnSpPr>
      <xdr:spPr>
        <a:xfrm>
          <a:off x="14287500" y="5637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BA8AB1E1-D136-4091-8F83-80ED1A150C4B}"/>
            </a:ext>
          </a:extLst>
        </xdr:cNvPr>
        <xdr:cNvSpPr txBox="1"/>
      </xdr:nvSpPr>
      <xdr:spPr>
        <a:xfrm>
          <a:off x="14414500" y="621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B5789723-8975-4170-9744-4B7EDE5D204B}"/>
            </a:ext>
          </a:extLst>
        </xdr:cNvPr>
        <xdr:cNvSpPr/>
      </xdr:nvSpPr>
      <xdr:spPr>
        <a:xfrm>
          <a:off x="14325600" y="63587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5B0B4665-8284-4A92-9632-99E1BC570F5E}"/>
            </a:ext>
          </a:extLst>
        </xdr:cNvPr>
        <xdr:cNvSpPr/>
      </xdr:nvSpPr>
      <xdr:spPr>
        <a:xfrm>
          <a:off x="1357884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ACB2819B-9E3D-4922-92AD-71FE4C416EB7}"/>
            </a:ext>
          </a:extLst>
        </xdr:cNvPr>
        <xdr:cNvSpPr/>
      </xdr:nvSpPr>
      <xdr:spPr>
        <a:xfrm>
          <a:off x="128041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05908745-15DE-4621-853A-6FDCCFA2B43B}"/>
            </a:ext>
          </a:extLst>
        </xdr:cNvPr>
        <xdr:cNvSpPr/>
      </xdr:nvSpPr>
      <xdr:spPr>
        <a:xfrm>
          <a:off x="12029440" y="6311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B92900A5-E92E-447D-A18E-612B0C350002}"/>
            </a:ext>
          </a:extLst>
        </xdr:cNvPr>
        <xdr:cNvSpPr/>
      </xdr:nvSpPr>
      <xdr:spPr>
        <a:xfrm>
          <a:off x="1123188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09B37AE-0F14-4D7D-AEE0-9FDE578939F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2BF5FF8-5AF8-4423-A7EA-05C26078C41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F326FCD8-2C38-42A0-AD92-278BE6F8ECA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850461CB-E14A-451C-963F-96AA787B11E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56633826-823C-4F16-8B21-E692E5C28AE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74385</xdr:rowOff>
    </xdr:from>
    <xdr:to>
      <xdr:col>85</xdr:col>
      <xdr:colOff>177800</xdr:colOff>
      <xdr:row>42</xdr:row>
      <xdr:rowOff>4535</xdr:rowOff>
    </xdr:to>
    <xdr:sp macro="" textlink="">
      <xdr:nvSpPr>
        <xdr:cNvPr id="441" name="楕円 440">
          <a:extLst>
            <a:ext uri="{FF2B5EF4-FFF2-40B4-BE49-F238E27FC236}">
              <a16:creationId xmlns:a16="http://schemas.microsoft.com/office/drawing/2014/main" id="{58BF1D99-FF7E-43E3-95DF-9ED075AD97FB}"/>
            </a:ext>
          </a:extLst>
        </xdr:cNvPr>
        <xdr:cNvSpPr/>
      </xdr:nvSpPr>
      <xdr:spPr>
        <a:xfrm>
          <a:off x="14325600" y="69476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52812</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50B88128-4F12-4C6A-AB4C-0C7BDCDD70C1}"/>
            </a:ext>
          </a:extLst>
        </xdr:cNvPr>
        <xdr:cNvSpPr txBox="1"/>
      </xdr:nvSpPr>
      <xdr:spPr>
        <a:xfrm>
          <a:off x="14414500"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907</xdr:rowOff>
    </xdr:from>
    <xdr:to>
      <xdr:col>81</xdr:col>
      <xdr:colOff>101600</xdr:colOff>
      <xdr:row>42</xdr:row>
      <xdr:rowOff>102507</xdr:rowOff>
    </xdr:to>
    <xdr:sp macro="" textlink="">
      <xdr:nvSpPr>
        <xdr:cNvPr id="443" name="楕円 442">
          <a:extLst>
            <a:ext uri="{FF2B5EF4-FFF2-40B4-BE49-F238E27FC236}">
              <a16:creationId xmlns:a16="http://schemas.microsoft.com/office/drawing/2014/main" id="{1251DE51-0F7C-45AC-B504-8968EF242814}"/>
            </a:ext>
          </a:extLst>
        </xdr:cNvPr>
        <xdr:cNvSpPr/>
      </xdr:nvSpPr>
      <xdr:spPr>
        <a:xfrm>
          <a:off x="1357884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125185</xdr:rowOff>
    </xdr:from>
    <xdr:to>
      <xdr:col>85</xdr:col>
      <xdr:colOff>127000</xdr:colOff>
      <xdr:row>42</xdr:row>
      <xdr:rowOff>51707</xdr:rowOff>
    </xdr:to>
    <xdr:cxnSp macro="">
      <xdr:nvCxnSpPr>
        <xdr:cNvPr id="444" name="直線コネクタ 443">
          <a:extLst>
            <a:ext uri="{FF2B5EF4-FFF2-40B4-BE49-F238E27FC236}">
              <a16:creationId xmlns:a16="http://schemas.microsoft.com/office/drawing/2014/main" id="{E823093C-CC40-45E7-8221-4439EFA68F05}"/>
            </a:ext>
          </a:extLst>
        </xdr:cNvPr>
        <xdr:cNvCxnSpPr/>
      </xdr:nvCxnSpPr>
      <xdr:spPr>
        <a:xfrm flipV="1">
          <a:off x="13629640" y="6998425"/>
          <a:ext cx="74676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169091</xdr:rowOff>
    </xdr:from>
    <xdr:to>
      <xdr:col>76</xdr:col>
      <xdr:colOff>165100</xdr:colOff>
      <xdr:row>42</xdr:row>
      <xdr:rowOff>99241</xdr:rowOff>
    </xdr:to>
    <xdr:sp macro="" textlink="">
      <xdr:nvSpPr>
        <xdr:cNvPr id="445" name="楕円 444">
          <a:extLst>
            <a:ext uri="{FF2B5EF4-FFF2-40B4-BE49-F238E27FC236}">
              <a16:creationId xmlns:a16="http://schemas.microsoft.com/office/drawing/2014/main" id="{5C8BCC08-AB4D-4A04-80CF-34559397A1F3}"/>
            </a:ext>
          </a:extLst>
        </xdr:cNvPr>
        <xdr:cNvSpPr/>
      </xdr:nvSpPr>
      <xdr:spPr>
        <a:xfrm>
          <a:off x="12804140" y="7042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48441</xdr:rowOff>
    </xdr:from>
    <xdr:to>
      <xdr:col>81</xdr:col>
      <xdr:colOff>50800</xdr:colOff>
      <xdr:row>42</xdr:row>
      <xdr:rowOff>51707</xdr:rowOff>
    </xdr:to>
    <xdr:cxnSp macro="">
      <xdr:nvCxnSpPr>
        <xdr:cNvPr id="446" name="直線コネクタ 445">
          <a:extLst>
            <a:ext uri="{FF2B5EF4-FFF2-40B4-BE49-F238E27FC236}">
              <a16:creationId xmlns:a16="http://schemas.microsoft.com/office/drawing/2014/main" id="{7BA55C4C-E90F-48A0-B9A1-E5B6720D50C5}"/>
            </a:ext>
          </a:extLst>
        </xdr:cNvPr>
        <xdr:cNvCxnSpPr/>
      </xdr:nvCxnSpPr>
      <xdr:spPr>
        <a:xfrm>
          <a:off x="12854940" y="7089321"/>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167459</xdr:rowOff>
    </xdr:from>
    <xdr:to>
      <xdr:col>72</xdr:col>
      <xdr:colOff>38100</xdr:colOff>
      <xdr:row>42</xdr:row>
      <xdr:rowOff>97609</xdr:rowOff>
    </xdr:to>
    <xdr:sp macro="" textlink="">
      <xdr:nvSpPr>
        <xdr:cNvPr id="447" name="楕円 446">
          <a:extLst>
            <a:ext uri="{FF2B5EF4-FFF2-40B4-BE49-F238E27FC236}">
              <a16:creationId xmlns:a16="http://schemas.microsoft.com/office/drawing/2014/main" id="{2C5EB3AD-AD37-462F-9459-95F4B2FACB44}"/>
            </a:ext>
          </a:extLst>
        </xdr:cNvPr>
        <xdr:cNvSpPr/>
      </xdr:nvSpPr>
      <xdr:spPr>
        <a:xfrm>
          <a:off x="12029440" y="7040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46809</xdr:rowOff>
    </xdr:from>
    <xdr:to>
      <xdr:col>76</xdr:col>
      <xdr:colOff>114300</xdr:colOff>
      <xdr:row>42</xdr:row>
      <xdr:rowOff>48441</xdr:rowOff>
    </xdr:to>
    <xdr:cxnSp macro="">
      <xdr:nvCxnSpPr>
        <xdr:cNvPr id="448" name="直線コネクタ 447">
          <a:extLst>
            <a:ext uri="{FF2B5EF4-FFF2-40B4-BE49-F238E27FC236}">
              <a16:creationId xmlns:a16="http://schemas.microsoft.com/office/drawing/2014/main" id="{E9B17A8C-1CB9-4BF2-ADEE-2241C3D17ABA}"/>
            </a:ext>
          </a:extLst>
        </xdr:cNvPr>
        <xdr:cNvCxnSpPr/>
      </xdr:nvCxnSpPr>
      <xdr:spPr>
        <a:xfrm>
          <a:off x="12072620" y="7087689"/>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164193</xdr:rowOff>
    </xdr:from>
    <xdr:to>
      <xdr:col>67</xdr:col>
      <xdr:colOff>101600</xdr:colOff>
      <xdr:row>42</xdr:row>
      <xdr:rowOff>94343</xdr:rowOff>
    </xdr:to>
    <xdr:sp macro="" textlink="">
      <xdr:nvSpPr>
        <xdr:cNvPr id="449" name="楕円 448">
          <a:extLst>
            <a:ext uri="{FF2B5EF4-FFF2-40B4-BE49-F238E27FC236}">
              <a16:creationId xmlns:a16="http://schemas.microsoft.com/office/drawing/2014/main" id="{C97FED9C-DE83-46A2-B0A1-4E87F0E44F96}"/>
            </a:ext>
          </a:extLst>
        </xdr:cNvPr>
        <xdr:cNvSpPr/>
      </xdr:nvSpPr>
      <xdr:spPr>
        <a:xfrm>
          <a:off x="11231880" y="7037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43543</xdr:rowOff>
    </xdr:from>
    <xdr:to>
      <xdr:col>71</xdr:col>
      <xdr:colOff>177800</xdr:colOff>
      <xdr:row>42</xdr:row>
      <xdr:rowOff>46809</xdr:rowOff>
    </xdr:to>
    <xdr:cxnSp macro="">
      <xdr:nvCxnSpPr>
        <xdr:cNvPr id="450" name="直線コネクタ 449">
          <a:extLst>
            <a:ext uri="{FF2B5EF4-FFF2-40B4-BE49-F238E27FC236}">
              <a16:creationId xmlns:a16="http://schemas.microsoft.com/office/drawing/2014/main" id="{0C04283A-2FCF-405E-A6DE-B2A176E620D5}"/>
            </a:ext>
          </a:extLst>
        </xdr:cNvPr>
        <xdr:cNvCxnSpPr/>
      </xdr:nvCxnSpPr>
      <xdr:spPr>
        <a:xfrm>
          <a:off x="11282680" y="7084423"/>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652609E3-D776-4538-BB4C-E2213B867DE3}"/>
            </a:ext>
          </a:extLst>
        </xdr:cNvPr>
        <xdr:cNvSpPr txBox="1"/>
      </xdr:nvSpPr>
      <xdr:spPr>
        <a:xfrm>
          <a:off x="13437244" y="615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ACD17CB8-3CE2-4789-A18C-E47712E2C93F}"/>
            </a:ext>
          </a:extLst>
        </xdr:cNvPr>
        <xdr:cNvSpPr txBox="1"/>
      </xdr:nvSpPr>
      <xdr:spPr>
        <a:xfrm>
          <a:off x="12675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21242FBE-DCBD-4380-8E0F-79FD7F8B268E}"/>
            </a:ext>
          </a:extLst>
        </xdr:cNvPr>
        <xdr:cNvSpPr txBox="1"/>
      </xdr:nvSpPr>
      <xdr:spPr>
        <a:xfrm>
          <a:off x="119005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5DBD8EC8-29C6-4A5A-8CE2-05C8C0381B46}"/>
            </a:ext>
          </a:extLst>
        </xdr:cNvPr>
        <xdr:cNvSpPr txBox="1"/>
      </xdr:nvSpPr>
      <xdr:spPr>
        <a:xfrm>
          <a:off x="11102984" y="60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93634</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019C3CC9-3A2B-4925-A164-CBF8741C0440}"/>
            </a:ext>
          </a:extLst>
        </xdr:cNvPr>
        <xdr:cNvSpPr txBox="1"/>
      </xdr:nvSpPr>
      <xdr:spPr>
        <a:xfrm>
          <a:off x="134372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90368</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64CDA357-BA3D-4969-8B01-CED657D70A61}"/>
            </a:ext>
          </a:extLst>
        </xdr:cNvPr>
        <xdr:cNvSpPr txBox="1"/>
      </xdr:nvSpPr>
      <xdr:spPr>
        <a:xfrm>
          <a:off x="12675244" y="713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88736</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272F77D8-C30B-4C5F-9DC9-8570A5F30D85}"/>
            </a:ext>
          </a:extLst>
        </xdr:cNvPr>
        <xdr:cNvSpPr txBox="1"/>
      </xdr:nvSpPr>
      <xdr:spPr>
        <a:xfrm>
          <a:off x="11900544" y="712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85470</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1CD8D02D-8757-4FCA-987F-BB70310299F3}"/>
            </a:ext>
          </a:extLst>
        </xdr:cNvPr>
        <xdr:cNvSpPr txBox="1"/>
      </xdr:nvSpPr>
      <xdr:spPr>
        <a:xfrm>
          <a:off x="1110298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2EE81BE9-8023-4438-A242-1B008D8D32E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B2E471A3-4388-4652-976D-494ED4C0CDD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A6503C67-4916-4D02-8D6C-259EA991913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59AF9E60-F65C-415E-B7B2-C9DF2F527EC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D795FC08-C48C-4D05-AC5E-073F9226227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8B7EC737-DF18-4449-A2D6-5767B5FD2E6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97A9EB4B-598D-45A1-B22D-17D362E7D68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D43707A7-98D5-436C-B715-A35C720AD0E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935793A2-7919-4058-A3C3-2D83FC70616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65F66444-3BDA-4026-9130-12343742873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EE316759-1E71-476B-B7A3-32BF57ED3847}"/>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4722AD75-1F8B-4FF1-B5A7-C2E3660AA133}"/>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DFA5516F-6B1B-4DA1-A0B0-763FDAB52D13}"/>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55DB5639-B88A-4D89-9441-FD38063D5C2B}"/>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54907224-596B-4FCF-B409-F1AC2A4FF91D}"/>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BDF2BC0A-8DF6-4BCC-A32D-2B543792751F}"/>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67C93FEA-ADE6-419B-A31B-A03D99495CC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3CC2716D-1643-429D-8F1C-B09C51FCC4EE}"/>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7C7F9DD1-16E0-4574-AF75-E9F26E0B174F}"/>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57E24CD5-B3E0-47B2-803A-0E5701BC3ED8}"/>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1A4C8C04-029B-4B82-858D-1B65F5AD512C}"/>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EFDB6FA4-1650-469D-ADE4-2D4F1A2C8B7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565BE958-6C69-42AA-8E34-5FF6A9C66F7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5068CF13-B4DC-40C3-A686-11E25C6875E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9A790B79-2674-42F2-97EE-F1FBE3FA3C9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36554F04-DD52-47EA-B0F5-C68710BE01FE}"/>
            </a:ext>
          </a:extLst>
        </xdr:cNvPr>
        <xdr:cNvCxnSpPr/>
      </xdr:nvCxnSpPr>
      <xdr:spPr>
        <a:xfrm flipV="1">
          <a:off x="19509104" y="569159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8096C5B1-ADD4-4BDE-B0A6-DBEE09033774}"/>
            </a:ext>
          </a:extLst>
        </xdr:cNvPr>
        <xdr:cNvSpPr txBox="1"/>
      </xdr:nvSpPr>
      <xdr:spPr>
        <a:xfrm>
          <a:off x="1954784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2ED44937-BDA9-488A-93D9-ED29E02868FA}"/>
            </a:ext>
          </a:extLst>
        </xdr:cNvPr>
        <xdr:cNvCxnSpPr/>
      </xdr:nvCxnSpPr>
      <xdr:spPr>
        <a:xfrm>
          <a:off x="194437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AEE08B63-3C1B-4ADF-8B2F-F3B810C90E3F}"/>
            </a:ext>
          </a:extLst>
        </xdr:cNvPr>
        <xdr:cNvSpPr txBox="1"/>
      </xdr:nvSpPr>
      <xdr:spPr>
        <a:xfrm>
          <a:off x="19547840" y="54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23B4241A-9A2C-44AE-AEE6-07B594FC2113}"/>
            </a:ext>
          </a:extLst>
        </xdr:cNvPr>
        <xdr:cNvCxnSpPr/>
      </xdr:nvCxnSpPr>
      <xdr:spPr>
        <a:xfrm>
          <a:off x="19443700" y="5691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582FCE63-9589-479A-860C-3163F73E35DE}"/>
            </a:ext>
          </a:extLst>
        </xdr:cNvPr>
        <xdr:cNvSpPr txBox="1"/>
      </xdr:nvSpPr>
      <xdr:spPr>
        <a:xfrm>
          <a:off x="19547840" y="6335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AF5394DF-1614-4F35-9100-BFE55B9AC440}"/>
            </a:ext>
          </a:extLst>
        </xdr:cNvPr>
        <xdr:cNvSpPr/>
      </xdr:nvSpPr>
      <xdr:spPr>
        <a:xfrm>
          <a:off x="19458940" y="6480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FFF21538-E6FE-4611-81AF-CB402C1F140A}"/>
            </a:ext>
          </a:extLst>
        </xdr:cNvPr>
        <xdr:cNvSpPr/>
      </xdr:nvSpPr>
      <xdr:spPr>
        <a:xfrm>
          <a:off x="1873504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577D0EF3-0C82-463C-A1DE-AB587D82014F}"/>
            </a:ext>
          </a:extLst>
        </xdr:cNvPr>
        <xdr:cNvSpPr/>
      </xdr:nvSpPr>
      <xdr:spPr>
        <a:xfrm>
          <a:off x="179374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76747AD8-435E-4A6C-8315-20E2757FD08D}"/>
            </a:ext>
          </a:extLst>
        </xdr:cNvPr>
        <xdr:cNvSpPr/>
      </xdr:nvSpPr>
      <xdr:spPr>
        <a:xfrm>
          <a:off x="171627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FEDED41F-ADFF-43A8-BD97-A368FD713C40}"/>
            </a:ext>
          </a:extLst>
        </xdr:cNvPr>
        <xdr:cNvSpPr/>
      </xdr:nvSpPr>
      <xdr:spPr>
        <a:xfrm>
          <a:off x="16388080" y="65845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0279039-B994-4624-A909-CBEE1BA4D76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40DC741F-EDAB-4553-888C-DD07915B074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35077A0E-3FAC-49CB-A4CC-E5FFEA713D4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53F7B8E5-681F-4E55-ABFA-78DD2A4316D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50703369-BDB2-432C-A588-FE912236E6D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90715</xdr:rowOff>
    </xdr:from>
    <xdr:to>
      <xdr:col>116</xdr:col>
      <xdr:colOff>114300</xdr:colOff>
      <xdr:row>40</xdr:row>
      <xdr:rowOff>20865</xdr:rowOff>
    </xdr:to>
    <xdr:sp macro="" textlink="">
      <xdr:nvSpPr>
        <xdr:cNvPr id="500" name="楕円 499">
          <a:extLst>
            <a:ext uri="{FF2B5EF4-FFF2-40B4-BE49-F238E27FC236}">
              <a16:creationId xmlns:a16="http://schemas.microsoft.com/office/drawing/2014/main" id="{0CFE3A2E-CD3E-4B6C-B82A-99C1B4F0EEEA}"/>
            </a:ext>
          </a:extLst>
        </xdr:cNvPr>
        <xdr:cNvSpPr/>
      </xdr:nvSpPr>
      <xdr:spPr>
        <a:xfrm>
          <a:off x="19458940" y="6628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69142</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79B3E2A3-58FB-4678-A91C-6F03B159B40F}"/>
            </a:ext>
          </a:extLst>
        </xdr:cNvPr>
        <xdr:cNvSpPr txBox="1"/>
      </xdr:nvSpPr>
      <xdr:spPr>
        <a:xfrm>
          <a:off x="19547840" y="66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103777</xdr:rowOff>
    </xdr:from>
    <xdr:to>
      <xdr:col>112</xdr:col>
      <xdr:colOff>38100</xdr:colOff>
      <xdr:row>40</xdr:row>
      <xdr:rowOff>33927</xdr:rowOff>
    </xdr:to>
    <xdr:sp macro="" textlink="">
      <xdr:nvSpPr>
        <xdr:cNvPr id="502" name="楕円 501">
          <a:extLst>
            <a:ext uri="{FF2B5EF4-FFF2-40B4-BE49-F238E27FC236}">
              <a16:creationId xmlns:a16="http://schemas.microsoft.com/office/drawing/2014/main" id="{3D51AC72-ED6D-4889-80C4-A3BD65A330C1}"/>
            </a:ext>
          </a:extLst>
        </xdr:cNvPr>
        <xdr:cNvSpPr/>
      </xdr:nvSpPr>
      <xdr:spPr>
        <a:xfrm>
          <a:off x="18735040" y="66417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141515</xdr:rowOff>
    </xdr:from>
    <xdr:to>
      <xdr:col>116</xdr:col>
      <xdr:colOff>63500</xdr:colOff>
      <xdr:row>39</xdr:row>
      <xdr:rowOff>154577</xdr:rowOff>
    </xdr:to>
    <xdr:cxnSp macro="">
      <xdr:nvCxnSpPr>
        <xdr:cNvPr id="503" name="直線コネクタ 502">
          <a:extLst>
            <a:ext uri="{FF2B5EF4-FFF2-40B4-BE49-F238E27FC236}">
              <a16:creationId xmlns:a16="http://schemas.microsoft.com/office/drawing/2014/main" id="{59D7EF95-840A-4888-8491-65E5E6B96AE4}"/>
            </a:ext>
          </a:extLst>
        </xdr:cNvPr>
        <xdr:cNvCxnSpPr/>
      </xdr:nvCxnSpPr>
      <xdr:spPr>
        <a:xfrm flipV="1">
          <a:off x="18778220" y="6679475"/>
          <a:ext cx="7315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118473</xdr:rowOff>
    </xdr:from>
    <xdr:to>
      <xdr:col>107</xdr:col>
      <xdr:colOff>101600</xdr:colOff>
      <xdr:row>40</xdr:row>
      <xdr:rowOff>48623</xdr:rowOff>
    </xdr:to>
    <xdr:sp macro="" textlink="">
      <xdr:nvSpPr>
        <xdr:cNvPr id="504" name="楕円 503">
          <a:extLst>
            <a:ext uri="{FF2B5EF4-FFF2-40B4-BE49-F238E27FC236}">
              <a16:creationId xmlns:a16="http://schemas.microsoft.com/office/drawing/2014/main" id="{5B612517-E9E1-46C7-9499-35EC0501EACC}"/>
            </a:ext>
          </a:extLst>
        </xdr:cNvPr>
        <xdr:cNvSpPr/>
      </xdr:nvSpPr>
      <xdr:spPr>
        <a:xfrm>
          <a:off x="17937480" y="6656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154577</xdr:rowOff>
    </xdr:from>
    <xdr:to>
      <xdr:col>111</xdr:col>
      <xdr:colOff>177800</xdr:colOff>
      <xdr:row>39</xdr:row>
      <xdr:rowOff>169273</xdr:rowOff>
    </xdr:to>
    <xdr:cxnSp macro="">
      <xdr:nvCxnSpPr>
        <xdr:cNvPr id="505" name="直線コネクタ 504">
          <a:extLst>
            <a:ext uri="{FF2B5EF4-FFF2-40B4-BE49-F238E27FC236}">
              <a16:creationId xmlns:a16="http://schemas.microsoft.com/office/drawing/2014/main" id="{6DC6E746-402E-4E41-A433-039A58028EE0}"/>
            </a:ext>
          </a:extLst>
        </xdr:cNvPr>
        <xdr:cNvCxnSpPr/>
      </xdr:nvCxnSpPr>
      <xdr:spPr>
        <a:xfrm flipV="1">
          <a:off x="17988280" y="6692537"/>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129903</xdr:rowOff>
    </xdr:from>
    <xdr:to>
      <xdr:col>102</xdr:col>
      <xdr:colOff>165100</xdr:colOff>
      <xdr:row>40</xdr:row>
      <xdr:rowOff>60053</xdr:rowOff>
    </xdr:to>
    <xdr:sp macro="" textlink="">
      <xdr:nvSpPr>
        <xdr:cNvPr id="506" name="楕円 505">
          <a:extLst>
            <a:ext uri="{FF2B5EF4-FFF2-40B4-BE49-F238E27FC236}">
              <a16:creationId xmlns:a16="http://schemas.microsoft.com/office/drawing/2014/main" id="{3DE6FF2F-93F6-415E-ACC4-A4BE65BF5B0F}"/>
            </a:ext>
          </a:extLst>
        </xdr:cNvPr>
        <xdr:cNvSpPr/>
      </xdr:nvSpPr>
      <xdr:spPr>
        <a:xfrm>
          <a:off x="17162780" y="6667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169273</xdr:rowOff>
    </xdr:from>
    <xdr:to>
      <xdr:col>107</xdr:col>
      <xdr:colOff>50800</xdr:colOff>
      <xdr:row>40</xdr:row>
      <xdr:rowOff>9253</xdr:rowOff>
    </xdr:to>
    <xdr:cxnSp macro="">
      <xdr:nvCxnSpPr>
        <xdr:cNvPr id="507" name="直線コネクタ 506">
          <a:extLst>
            <a:ext uri="{FF2B5EF4-FFF2-40B4-BE49-F238E27FC236}">
              <a16:creationId xmlns:a16="http://schemas.microsoft.com/office/drawing/2014/main" id="{541C2398-A6E8-4915-9CF5-DEE5327D300B}"/>
            </a:ext>
          </a:extLst>
        </xdr:cNvPr>
        <xdr:cNvCxnSpPr/>
      </xdr:nvCxnSpPr>
      <xdr:spPr>
        <a:xfrm flipV="1">
          <a:off x="17213580" y="6707233"/>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142966</xdr:rowOff>
    </xdr:from>
    <xdr:to>
      <xdr:col>98</xdr:col>
      <xdr:colOff>38100</xdr:colOff>
      <xdr:row>40</xdr:row>
      <xdr:rowOff>73116</xdr:rowOff>
    </xdr:to>
    <xdr:sp macro="" textlink="">
      <xdr:nvSpPr>
        <xdr:cNvPr id="508" name="楕円 507">
          <a:extLst>
            <a:ext uri="{FF2B5EF4-FFF2-40B4-BE49-F238E27FC236}">
              <a16:creationId xmlns:a16="http://schemas.microsoft.com/office/drawing/2014/main" id="{776E067C-905E-4B53-9136-E2301F541E50}"/>
            </a:ext>
          </a:extLst>
        </xdr:cNvPr>
        <xdr:cNvSpPr/>
      </xdr:nvSpPr>
      <xdr:spPr>
        <a:xfrm>
          <a:off x="16388080" y="66809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9253</xdr:rowOff>
    </xdr:from>
    <xdr:to>
      <xdr:col>102</xdr:col>
      <xdr:colOff>114300</xdr:colOff>
      <xdr:row>40</xdr:row>
      <xdr:rowOff>22316</xdr:rowOff>
    </xdr:to>
    <xdr:cxnSp macro="">
      <xdr:nvCxnSpPr>
        <xdr:cNvPr id="509" name="直線コネクタ 508">
          <a:extLst>
            <a:ext uri="{FF2B5EF4-FFF2-40B4-BE49-F238E27FC236}">
              <a16:creationId xmlns:a16="http://schemas.microsoft.com/office/drawing/2014/main" id="{1EB4494C-67A3-483C-B976-1FFDEB86801F}"/>
            </a:ext>
          </a:extLst>
        </xdr:cNvPr>
        <xdr:cNvCxnSpPr/>
      </xdr:nvCxnSpPr>
      <xdr:spPr>
        <a:xfrm flipV="1">
          <a:off x="16431260" y="6714853"/>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F8064680-FA2C-4349-A5BF-5A33E9B22A5F}"/>
            </a:ext>
          </a:extLst>
        </xdr:cNvPr>
        <xdr:cNvSpPr txBox="1"/>
      </xdr:nvSpPr>
      <xdr:spPr>
        <a:xfrm>
          <a:off x="1856112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ABB564A8-3A24-4893-BB9B-BA9261FE3776}"/>
            </a:ext>
          </a:extLst>
        </xdr:cNvPr>
        <xdr:cNvSpPr txBox="1"/>
      </xdr:nvSpPr>
      <xdr:spPr>
        <a:xfrm>
          <a:off x="1777626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917AF834-3335-4A17-B1EB-7264324D3237}"/>
            </a:ext>
          </a:extLst>
        </xdr:cNvPr>
        <xdr:cNvSpPr txBox="1"/>
      </xdr:nvSpPr>
      <xdr:spPr>
        <a:xfrm>
          <a:off x="17001567" y="63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939FB752-B6EE-4122-B540-D74EE467F132}"/>
            </a:ext>
          </a:extLst>
        </xdr:cNvPr>
        <xdr:cNvSpPr txBox="1"/>
      </xdr:nvSpPr>
      <xdr:spPr>
        <a:xfrm>
          <a:off x="16226867" y="63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25054</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716D6CED-34B5-4D82-8CDD-6CB5941742DD}"/>
            </a:ext>
          </a:extLst>
        </xdr:cNvPr>
        <xdr:cNvSpPr txBox="1"/>
      </xdr:nvSpPr>
      <xdr:spPr>
        <a:xfrm>
          <a:off x="18561127" y="673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39750</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AE02AC5A-9E9D-45B8-8A13-AF12B4F321BD}"/>
            </a:ext>
          </a:extLst>
        </xdr:cNvPr>
        <xdr:cNvSpPr txBox="1"/>
      </xdr:nvSpPr>
      <xdr:spPr>
        <a:xfrm>
          <a:off x="17776267" y="674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51180</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771EE3B7-287F-497A-9025-91B8A0785BA4}"/>
            </a:ext>
          </a:extLst>
        </xdr:cNvPr>
        <xdr:cNvSpPr txBox="1"/>
      </xdr:nvSpPr>
      <xdr:spPr>
        <a:xfrm>
          <a:off x="17001567" y="675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64243</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46B919A6-5747-44FE-ADCD-7BA19B26A1B3}"/>
            </a:ext>
          </a:extLst>
        </xdr:cNvPr>
        <xdr:cNvSpPr txBox="1"/>
      </xdr:nvSpPr>
      <xdr:spPr>
        <a:xfrm>
          <a:off x="16226867" y="676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301B405A-3B0D-45E2-82AF-536509BBB54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D567730F-8A7B-49DD-A2FD-B44E60EEFB3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256811FE-5413-4824-81C4-4FDB78E6202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D1A2E14B-0FDF-442E-913A-663C49CE530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DE8485BD-F946-4DF0-8F6C-EE425599091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51F806DF-D05D-4AB2-BC85-6FAB65D0E1C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3FD914A0-5620-42A5-B33E-D1C06E5A3B9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809B0709-F3BB-456E-9FA5-BA54D5989F7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79F3E9EB-548E-4EC0-9069-775DBAFF5EB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8B150996-63A6-499F-9BB2-E18A39963971}"/>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55D038D5-405F-4A84-BCE0-EEFEF08BCFE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F82DABBF-6623-4458-99F6-231977DC13F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2E99001D-3D35-48E9-B361-103685AAAEA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31FEF631-F046-477C-A056-AEBF3A2E0FB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289CC133-7568-41F7-B204-E15A4E732D0C}"/>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2F96A44F-5958-4FC9-A62A-E4B111725A6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41190150-53A0-4596-95FD-6A4B86B2686B}"/>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598F9F69-BFF3-4077-B2B9-A6CC2D4EDE7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BCF34408-D553-4559-AA2E-71645777B7EF}"/>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2FC1156A-CE13-4549-AA1A-E69A899536E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FBD703EC-C42E-4A3F-9459-A2DB1BDC0B1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CABECAE2-C6A2-49D1-BD92-A049485723F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8A111994-F647-4E49-9805-B252EDF565B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4C9FE1B5-6CE5-4D3C-B71F-5396EE052AE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462BE88E-D033-4E90-8918-EA4568FEC2C9}"/>
            </a:ext>
          </a:extLst>
        </xdr:cNvPr>
        <xdr:cNvCxnSpPr/>
      </xdr:nvCxnSpPr>
      <xdr:spPr>
        <a:xfrm flipV="1">
          <a:off x="14375764" y="930592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99348E07-8E96-4CCE-8DC7-3748E5C1484F}"/>
            </a:ext>
          </a:extLst>
        </xdr:cNvPr>
        <xdr:cNvSpPr txBox="1"/>
      </xdr:nvSpPr>
      <xdr:spPr>
        <a:xfrm>
          <a:off x="144145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841F5DA0-4523-4526-86B8-7764B6F3A6EC}"/>
            </a:ext>
          </a:extLst>
        </xdr:cNvPr>
        <xdr:cNvCxnSpPr/>
      </xdr:nvCxnSpPr>
      <xdr:spPr>
        <a:xfrm>
          <a:off x="14287500" y="1068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44C80864-2C48-4048-83E4-130E0F2775C2}"/>
            </a:ext>
          </a:extLst>
        </xdr:cNvPr>
        <xdr:cNvSpPr txBox="1"/>
      </xdr:nvSpPr>
      <xdr:spPr>
        <a:xfrm>
          <a:off x="144145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9FC8C1A2-7362-4DBD-8642-4638E285BB29}"/>
            </a:ext>
          </a:extLst>
        </xdr:cNvPr>
        <xdr:cNvCxnSpPr/>
      </xdr:nvCxnSpPr>
      <xdr:spPr>
        <a:xfrm>
          <a:off x="14287500" y="930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A5B28B3E-F49C-4E47-8A35-844A41131893}"/>
            </a:ext>
          </a:extLst>
        </xdr:cNvPr>
        <xdr:cNvSpPr txBox="1"/>
      </xdr:nvSpPr>
      <xdr:spPr>
        <a:xfrm>
          <a:off x="14414500" y="991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EB485283-A4BF-4397-A441-9A53D52E8690}"/>
            </a:ext>
          </a:extLst>
        </xdr:cNvPr>
        <xdr:cNvSpPr/>
      </xdr:nvSpPr>
      <xdr:spPr>
        <a:xfrm>
          <a:off x="14325600" y="1006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17746211-71F0-4572-9116-E808D23FE3ED}"/>
            </a:ext>
          </a:extLst>
        </xdr:cNvPr>
        <xdr:cNvSpPr/>
      </xdr:nvSpPr>
      <xdr:spPr>
        <a:xfrm>
          <a:off x="13578840" y="1004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21752793-4336-48F7-8D31-CE571EC25AD3}"/>
            </a:ext>
          </a:extLst>
        </xdr:cNvPr>
        <xdr:cNvSpPr/>
      </xdr:nvSpPr>
      <xdr:spPr>
        <a:xfrm>
          <a:off x="1280414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FCA93696-4425-4EA2-8117-62AF2A45034F}"/>
            </a:ext>
          </a:extLst>
        </xdr:cNvPr>
        <xdr:cNvSpPr/>
      </xdr:nvSpPr>
      <xdr:spPr>
        <a:xfrm>
          <a:off x="1202944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982CC184-3B13-4617-A6EA-1C804B0107C9}"/>
            </a:ext>
          </a:extLst>
        </xdr:cNvPr>
        <xdr:cNvSpPr/>
      </xdr:nvSpPr>
      <xdr:spPr>
        <a:xfrm>
          <a:off x="1123188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A065746B-0EF7-4ED5-BD7B-9B2B8473030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D261F059-0BC5-45C5-B8E7-8123FA301D8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8FF098B-6E08-4607-8CA9-8DB07D1EC4D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9B2711A7-AB73-412F-9ED2-A862B064123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CB313F7-7BF9-470F-9BAE-5CAD3AA31A3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58" name="楕円 557">
          <a:extLst>
            <a:ext uri="{FF2B5EF4-FFF2-40B4-BE49-F238E27FC236}">
              <a16:creationId xmlns:a16="http://schemas.microsoft.com/office/drawing/2014/main" id="{C98B6F91-09E7-49F5-A751-B9CE10190A26}"/>
            </a:ext>
          </a:extLst>
        </xdr:cNvPr>
        <xdr:cNvSpPr/>
      </xdr:nvSpPr>
      <xdr:spPr>
        <a:xfrm>
          <a:off x="14325600" y="100990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91A3DF71-DF48-4061-991D-EE1F825A8FF4}"/>
            </a:ext>
          </a:extLst>
        </xdr:cNvPr>
        <xdr:cNvSpPr txBox="1"/>
      </xdr:nvSpPr>
      <xdr:spPr>
        <a:xfrm>
          <a:off x="14414500"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44450</xdr:rowOff>
    </xdr:from>
    <xdr:to>
      <xdr:col>81</xdr:col>
      <xdr:colOff>101600</xdr:colOff>
      <xdr:row>62</xdr:row>
      <xdr:rowOff>146050</xdr:rowOff>
    </xdr:to>
    <xdr:sp macro="" textlink="">
      <xdr:nvSpPr>
        <xdr:cNvPr id="560" name="楕円 559">
          <a:extLst>
            <a:ext uri="{FF2B5EF4-FFF2-40B4-BE49-F238E27FC236}">
              <a16:creationId xmlns:a16="http://schemas.microsoft.com/office/drawing/2014/main" id="{725B7C59-E114-48B9-9DFA-D6EE62865412}"/>
            </a:ext>
          </a:extLst>
        </xdr:cNvPr>
        <xdr:cNvSpPr/>
      </xdr:nvSpPr>
      <xdr:spPr>
        <a:xfrm>
          <a:off x="1357884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62</xdr:row>
      <xdr:rowOff>95250</xdr:rowOff>
    </xdr:to>
    <xdr:cxnSp macro="">
      <xdr:nvCxnSpPr>
        <xdr:cNvPr id="561" name="直線コネクタ 560">
          <a:extLst>
            <a:ext uri="{FF2B5EF4-FFF2-40B4-BE49-F238E27FC236}">
              <a16:creationId xmlns:a16="http://schemas.microsoft.com/office/drawing/2014/main" id="{B5729857-50B9-4E33-B600-757FBC8FEF57}"/>
            </a:ext>
          </a:extLst>
        </xdr:cNvPr>
        <xdr:cNvCxnSpPr/>
      </xdr:nvCxnSpPr>
      <xdr:spPr>
        <a:xfrm flipV="1">
          <a:off x="13629640" y="10149840"/>
          <a:ext cx="74676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562" name="楕円 561">
          <a:extLst>
            <a:ext uri="{FF2B5EF4-FFF2-40B4-BE49-F238E27FC236}">
              <a16:creationId xmlns:a16="http://schemas.microsoft.com/office/drawing/2014/main" id="{91AC285B-DC3E-45EE-9B8B-C4DA5B08D8D5}"/>
            </a:ext>
          </a:extLst>
        </xdr:cNvPr>
        <xdr:cNvSpPr/>
      </xdr:nvSpPr>
      <xdr:spPr>
        <a:xfrm>
          <a:off x="1280414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95250</xdr:rowOff>
    </xdr:to>
    <xdr:cxnSp macro="">
      <xdr:nvCxnSpPr>
        <xdr:cNvPr id="563" name="直線コネクタ 562">
          <a:extLst>
            <a:ext uri="{FF2B5EF4-FFF2-40B4-BE49-F238E27FC236}">
              <a16:creationId xmlns:a16="http://schemas.microsoft.com/office/drawing/2014/main" id="{3B5E95BE-AC47-4B16-9943-4CAB631B7247}"/>
            </a:ext>
          </a:extLst>
        </xdr:cNvPr>
        <xdr:cNvCxnSpPr/>
      </xdr:nvCxnSpPr>
      <xdr:spPr>
        <a:xfrm>
          <a:off x="12854940" y="1046226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164465</xdr:rowOff>
    </xdr:from>
    <xdr:to>
      <xdr:col>72</xdr:col>
      <xdr:colOff>38100</xdr:colOff>
      <xdr:row>62</xdr:row>
      <xdr:rowOff>94615</xdr:rowOff>
    </xdr:to>
    <xdr:sp macro="" textlink="">
      <xdr:nvSpPr>
        <xdr:cNvPr id="564" name="楕円 563">
          <a:extLst>
            <a:ext uri="{FF2B5EF4-FFF2-40B4-BE49-F238E27FC236}">
              <a16:creationId xmlns:a16="http://schemas.microsoft.com/office/drawing/2014/main" id="{E05FC486-B301-4916-8B70-31E9686050BC}"/>
            </a:ext>
          </a:extLst>
        </xdr:cNvPr>
        <xdr:cNvSpPr/>
      </xdr:nvSpPr>
      <xdr:spPr>
        <a:xfrm>
          <a:off x="12029440" y="10390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43815</xdr:rowOff>
    </xdr:from>
    <xdr:to>
      <xdr:col>76</xdr:col>
      <xdr:colOff>114300</xdr:colOff>
      <xdr:row>62</xdr:row>
      <xdr:rowOff>68580</xdr:rowOff>
    </xdr:to>
    <xdr:cxnSp macro="">
      <xdr:nvCxnSpPr>
        <xdr:cNvPr id="565" name="直線コネクタ 564">
          <a:extLst>
            <a:ext uri="{FF2B5EF4-FFF2-40B4-BE49-F238E27FC236}">
              <a16:creationId xmlns:a16="http://schemas.microsoft.com/office/drawing/2014/main" id="{0A9B862B-6C3F-4921-84AE-5204FBF91EFA}"/>
            </a:ext>
          </a:extLst>
        </xdr:cNvPr>
        <xdr:cNvCxnSpPr/>
      </xdr:nvCxnSpPr>
      <xdr:spPr>
        <a:xfrm>
          <a:off x="12072620" y="1043749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122555</xdr:rowOff>
    </xdr:from>
    <xdr:to>
      <xdr:col>67</xdr:col>
      <xdr:colOff>101600</xdr:colOff>
      <xdr:row>62</xdr:row>
      <xdr:rowOff>52705</xdr:rowOff>
    </xdr:to>
    <xdr:sp macro="" textlink="">
      <xdr:nvSpPr>
        <xdr:cNvPr id="566" name="楕円 565">
          <a:extLst>
            <a:ext uri="{FF2B5EF4-FFF2-40B4-BE49-F238E27FC236}">
              <a16:creationId xmlns:a16="http://schemas.microsoft.com/office/drawing/2014/main" id="{65BFA059-C882-48B3-A5A6-094776FE215E}"/>
            </a:ext>
          </a:extLst>
        </xdr:cNvPr>
        <xdr:cNvSpPr/>
      </xdr:nvSpPr>
      <xdr:spPr>
        <a:xfrm>
          <a:off x="11231880" y="1034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1905</xdr:rowOff>
    </xdr:from>
    <xdr:to>
      <xdr:col>71</xdr:col>
      <xdr:colOff>177800</xdr:colOff>
      <xdr:row>62</xdr:row>
      <xdr:rowOff>43815</xdr:rowOff>
    </xdr:to>
    <xdr:cxnSp macro="">
      <xdr:nvCxnSpPr>
        <xdr:cNvPr id="567" name="直線コネクタ 566">
          <a:extLst>
            <a:ext uri="{FF2B5EF4-FFF2-40B4-BE49-F238E27FC236}">
              <a16:creationId xmlns:a16="http://schemas.microsoft.com/office/drawing/2014/main" id="{798C3802-1184-4222-8CE8-9AD89FBD5F0D}"/>
            </a:ext>
          </a:extLst>
        </xdr:cNvPr>
        <xdr:cNvCxnSpPr/>
      </xdr:nvCxnSpPr>
      <xdr:spPr>
        <a:xfrm>
          <a:off x="11282680" y="1039558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a:extLst>
            <a:ext uri="{FF2B5EF4-FFF2-40B4-BE49-F238E27FC236}">
              <a16:creationId xmlns:a16="http://schemas.microsoft.com/office/drawing/2014/main" id="{89A128BF-79B0-457D-B280-22D5193ECEE2}"/>
            </a:ext>
          </a:extLst>
        </xdr:cNvPr>
        <xdr:cNvSpPr txBox="1"/>
      </xdr:nvSpPr>
      <xdr:spPr>
        <a:xfrm>
          <a:off x="134372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a:extLst>
            <a:ext uri="{FF2B5EF4-FFF2-40B4-BE49-F238E27FC236}">
              <a16:creationId xmlns:a16="http://schemas.microsoft.com/office/drawing/2014/main" id="{5F7ED38A-8F59-4E85-85FA-8451C3002B42}"/>
            </a:ext>
          </a:extLst>
        </xdr:cNvPr>
        <xdr:cNvSpPr txBox="1"/>
      </xdr:nvSpPr>
      <xdr:spPr>
        <a:xfrm>
          <a:off x="126752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70" name="n_3aveValue【学校施設】&#10;有形固定資産減価償却率">
          <a:extLst>
            <a:ext uri="{FF2B5EF4-FFF2-40B4-BE49-F238E27FC236}">
              <a16:creationId xmlns:a16="http://schemas.microsoft.com/office/drawing/2014/main" id="{D6195516-33EE-4DE2-A6E8-5B3C9F4BDC3D}"/>
            </a:ext>
          </a:extLst>
        </xdr:cNvPr>
        <xdr:cNvSpPr txBox="1"/>
      </xdr:nvSpPr>
      <xdr:spPr>
        <a:xfrm>
          <a:off x="119005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71" name="n_4aveValue【学校施設】&#10;有形固定資産減価償却率">
          <a:extLst>
            <a:ext uri="{FF2B5EF4-FFF2-40B4-BE49-F238E27FC236}">
              <a16:creationId xmlns:a16="http://schemas.microsoft.com/office/drawing/2014/main" id="{D017FA34-46C8-48C0-B22C-D4E83C1BAF2B}"/>
            </a:ext>
          </a:extLst>
        </xdr:cNvPr>
        <xdr:cNvSpPr txBox="1"/>
      </xdr:nvSpPr>
      <xdr:spPr>
        <a:xfrm>
          <a:off x="1110298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137177</xdr:rowOff>
    </xdr:from>
    <xdr:ext cx="405111" cy="259045"/>
    <xdr:sp macro="" textlink="">
      <xdr:nvSpPr>
        <xdr:cNvPr id="572" name="n_1mainValue【学校施設】&#10;有形固定資産減価償却率">
          <a:extLst>
            <a:ext uri="{FF2B5EF4-FFF2-40B4-BE49-F238E27FC236}">
              <a16:creationId xmlns:a16="http://schemas.microsoft.com/office/drawing/2014/main" id="{77B3BFA3-8A94-440D-875A-8CB29C286E17}"/>
            </a:ext>
          </a:extLst>
        </xdr:cNvPr>
        <xdr:cNvSpPr txBox="1"/>
      </xdr:nvSpPr>
      <xdr:spPr>
        <a:xfrm>
          <a:off x="134372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573" name="n_2mainValue【学校施設】&#10;有形固定資産減価償却率">
          <a:extLst>
            <a:ext uri="{FF2B5EF4-FFF2-40B4-BE49-F238E27FC236}">
              <a16:creationId xmlns:a16="http://schemas.microsoft.com/office/drawing/2014/main" id="{3E0EE142-5076-4350-BB25-D811ABE2935B}"/>
            </a:ext>
          </a:extLst>
        </xdr:cNvPr>
        <xdr:cNvSpPr txBox="1"/>
      </xdr:nvSpPr>
      <xdr:spPr>
        <a:xfrm>
          <a:off x="126752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85742</xdr:rowOff>
    </xdr:from>
    <xdr:ext cx="405111" cy="259045"/>
    <xdr:sp macro="" textlink="">
      <xdr:nvSpPr>
        <xdr:cNvPr id="574" name="n_3mainValue【学校施設】&#10;有形固定資産減価償却率">
          <a:extLst>
            <a:ext uri="{FF2B5EF4-FFF2-40B4-BE49-F238E27FC236}">
              <a16:creationId xmlns:a16="http://schemas.microsoft.com/office/drawing/2014/main" id="{2E27B40F-B178-489B-9F8E-E156151533EC}"/>
            </a:ext>
          </a:extLst>
        </xdr:cNvPr>
        <xdr:cNvSpPr txBox="1"/>
      </xdr:nvSpPr>
      <xdr:spPr>
        <a:xfrm>
          <a:off x="119005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43832</xdr:rowOff>
    </xdr:from>
    <xdr:ext cx="405111" cy="259045"/>
    <xdr:sp macro="" textlink="">
      <xdr:nvSpPr>
        <xdr:cNvPr id="575" name="n_4mainValue【学校施設】&#10;有形固定資産減価償却率">
          <a:extLst>
            <a:ext uri="{FF2B5EF4-FFF2-40B4-BE49-F238E27FC236}">
              <a16:creationId xmlns:a16="http://schemas.microsoft.com/office/drawing/2014/main" id="{383F2113-6439-40A0-B749-E0A6C6B6BA85}"/>
            </a:ext>
          </a:extLst>
        </xdr:cNvPr>
        <xdr:cNvSpPr txBox="1"/>
      </xdr:nvSpPr>
      <xdr:spPr>
        <a:xfrm>
          <a:off x="1110298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99D69C1E-A37D-4BC2-AD55-EEB650A9E85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33509443-FB2A-4D89-95D5-3A19BAB70BE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046A69C1-A20A-4535-A76A-9C853F2545C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CDA8CF2A-1FAE-45CC-9E6A-1D05748F531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F03CE6D2-965A-4533-ABFA-096637E8BF8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B458391F-7DD5-46D6-B442-39130CF6801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7176AC51-1ED6-46C0-BDD3-B34CF43A5C0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871CB9CE-1516-4D11-96B7-423D99F5F3D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A0CA88AD-B889-4A53-BEAD-A50CE7B9DBE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96DAC0ED-8F1B-4624-8555-BE68AF861F3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41E04C5E-D665-4538-A8A5-AE36EAB905B6}"/>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BF7ACCAF-3D2E-4D82-858C-FAB9B955CF5C}"/>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E8744B94-98B4-40FC-9827-C0009ADDC66D}"/>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9933F899-AD8A-4EDA-BE70-0F118C725C7C}"/>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1B82AA84-293D-42F4-A3DC-695C75FF3EC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B7B0DF56-4AEC-4628-86EA-231E0CFEE7C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EE45556F-E710-4990-B70D-AFA3D34AC33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051245B8-8544-4EF3-8732-7C53BCA495B3}"/>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BC069070-540B-41D4-A941-F4C7D63A1B9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1470E954-1FD9-4302-9311-7FDB3D9CA0F1}"/>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6C778995-20FF-42F5-92E9-1BD4E7CF5BA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BCBD2DE1-36C9-41AC-9270-603BFC7CC239}"/>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392888A7-3349-46A2-8E00-66026A3E927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986F1CB7-E9EB-4670-8FAC-4C7616A3FAE5}"/>
            </a:ext>
          </a:extLst>
        </xdr:cNvPr>
        <xdr:cNvCxnSpPr/>
      </xdr:nvCxnSpPr>
      <xdr:spPr>
        <a:xfrm flipV="1">
          <a:off x="19509104" y="9437370"/>
          <a:ext cx="0" cy="122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D7991F78-5345-4D80-B1BF-613E2DCCFA0B}"/>
            </a:ext>
          </a:extLst>
        </xdr:cNvPr>
        <xdr:cNvSpPr txBox="1"/>
      </xdr:nvSpPr>
      <xdr:spPr>
        <a:xfrm>
          <a:off x="19547840" y="106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5FB2AFE3-1AF3-40FB-8164-A960EF7391CD}"/>
            </a:ext>
          </a:extLst>
        </xdr:cNvPr>
        <xdr:cNvCxnSpPr/>
      </xdr:nvCxnSpPr>
      <xdr:spPr>
        <a:xfrm>
          <a:off x="19443700" y="10667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5FFEFE07-1482-4893-9CF4-A318886391C0}"/>
            </a:ext>
          </a:extLst>
        </xdr:cNvPr>
        <xdr:cNvSpPr txBox="1"/>
      </xdr:nvSpPr>
      <xdr:spPr>
        <a:xfrm>
          <a:off x="1954784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6656F2ED-4FB0-4957-BE32-E2F4BCF04DF8}"/>
            </a:ext>
          </a:extLst>
        </xdr:cNvPr>
        <xdr:cNvCxnSpPr/>
      </xdr:nvCxnSpPr>
      <xdr:spPr>
        <a:xfrm>
          <a:off x="1944370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604" name="【学校施設】&#10;一人当たり面積平均値テキスト">
          <a:extLst>
            <a:ext uri="{FF2B5EF4-FFF2-40B4-BE49-F238E27FC236}">
              <a16:creationId xmlns:a16="http://schemas.microsoft.com/office/drawing/2014/main" id="{C335EDFD-434F-45B0-8EF2-70EB0B512779}"/>
            </a:ext>
          </a:extLst>
        </xdr:cNvPr>
        <xdr:cNvSpPr txBox="1"/>
      </xdr:nvSpPr>
      <xdr:spPr>
        <a:xfrm>
          <a:off x="19547840" y="10219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1D5B6D58-96FC-4547-99B5-6800A9DD5B5B}"/>
            </a:ext>
          </a:extLst>
        </xdr:cNvPr>
        <xdr:cNvSpPr/>
      </xdr:nvSpPr>
      <xdr:spPr>
        <a:xfrm>
          <a:off x="19458940" y="1023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819A7CE2-3357-463A-8858-9155C21C3845}"/>
            </a:ext>
          </a:extLst>
        </xdr:cNvPr>
        <xdr:cNvSpPr/>
      </xdr:nvSpPr>
      <xdr:spPr>
        <a:xfrm>
          <a:off x="18735040" y="1025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85DE93E8-8148-41F3-A89B-89145E94C2C2}"/>
            </a:ext>
          </a:extLst>
        </xdr:cNvPr>
        <xdr:cNvSpPr/>
      </xdr:nvSpPr>
      <xdr:spPr>
        <a:xfrm>
          <a:off x="1793748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6E2937E3-ECDA-4930-8905-35E5F437FFD2}"/>
            </a:ext>
          </a:extLst>
        </xdr:cNvPr>
        <xdr:cNvSpPr/>
      </xdr:nvSpPr>
      <xdr:spPr>
        <a:xfrm>
          <a:off x="17162780" y="1028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EAD276E0-4417-45C4-B36D-54C1DF666CA0}"/>
            </a:ext>
          </a:extLst>
        </xdr:cNvPr>
        <xdr:cNvSpPr/>
      </xdr:nvSpPr>
      <xdr:spPr>
        <a:xfrm>
          <a:off x="16388080" y="10306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F6713F1-A767-40F7-9BFD-A14D402D1D7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DDFF979-1ABC-473E-BE29-B22A74755A5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B8997DB1-F64F-4B83-884A-195FB367945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C774DE63-9AB4-4F7B-8C06-64D9D826D85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106A99DF-B02F-4CF6-A1CF-D5A6F8F0F2D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35878</xdr:rowOff>
    </xdr:from>
    <xdr:to>
      <xdr:col>116</xdr:col>
      <xdr:colOff>114300</xdr:colOff>
      <xdr:row>58</xdr:row>
      <xdr:rowOff>137478</xdr:rowOff>
    </xdr:to>
    <xdr:sp macro="" textlink="">
      <xdr:nvSpPr>
        <xdr:cNvPr id="615" name="楕円 614">
          <a:extLst>
            <a:ext uri="{FF2B5EF4-FFF2-40B4-BE49-F238E27FC236}">
              <a16:creationId xmlns:a16="http://schemas.microsoft.com/office/drawing/2014/main" id="{ECE1EB17-9F89-405E-85CB-2C170F279DB7}"/>
            </a:ext>
          </a:extLst>
        </xdr:cNvPr>
        <xdr:cNvSpPr/>
      </xdr:nvSpPr>
      <xdr:spPr>
        <a:xfrm>
          <a:off x="19458940" y="975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58755</xdr:rowOff>
    </xdr:from>
    <xdr:ext cx="469744" cy="259045"/>
    <xdr:sp macro="" textlink="">
      <xdr:nvSpPr>
        <xdr:cNvPr id="616" name="【学校施設】&#10;一人当たり面積該当値テキスト">
          <a:extLst>
            <a:ext uri="{FF2B5EF4-FFF2-40B4-BE49-F238E27FC236}">
              <a16:creationId xmlns:a16="http://schemas.microsoft.com/office/drawing/2014/main" id="{D447059B-E4C6-41DF-A872-07687C0B8A5D}"/>
            </a:ext>
          </a:extLst>
        </xdr:cNvPr>
        <xdr:cNvSpPr txBox="1"/>
      </xdr:nvSpPr>
      <xdr:spPr>
        <a:xfrm>
          <a:off x="19547840" y="961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19876</xdr:rowOff>
    </xdr:from>
    <xdr:to>
      <xdr:col>112</xdr:col>
      <xdr:colOff>38100</xdr:colOff>
      <xdr:row>58</xdr:row>
      <xdr:rowOff>121476</xdr:rowOff>
    </xdr:to>
    <xdr:sp macro="" textlink="">
      <xdr:nvSpPr>
        <xdr:cNvPr id="617" name="楕円 616">
          <a:extLst>
            <a:ext uri="{FF2B5EF4-FFF2-40B4-BE49-F238E27FC236}">
              <a16:creationId xmlns:a16="http://schemas.microsoft.com/office/drawing/2014/main" id="{BDA35886-F25B-4A7B-ACD7-B06BB94B7F52}"/>
            </a:ext>
          </a:extLst>
        </xdr:cNvPr>
        <xdr:cNvSpPr/>
      </xdr:nvSpPr>
      <xdr:spPr>
        <a:xfrm>
          <a:off x="18735040" y="97429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70676</xdr:rowOff>
    </xdr:from>
    <xdr:to>
      <xdr:col>116</xdr:col>
      <xdr:colOff>63500</xdr:colOff>
      <xdr:row>58</xdr:row>
      <xdr:rowOff>86678</xdr:rowOff>
    </xdr:to>
    <xdr:cxnSp macro="">
      <xdr:nvCxnSpPr>
        <xdr:cNvPr id="618" name="直線コネクタ 617">
          <a:extLst>
            <a:ext uri="{FF2B5EF4-FFF2-40B4-BE49-F238E27FC236}">
              <a16:creationId xmlns:a16="http://schemas.microsoft.com/office/drawing/2014/main" id="{20023F14-7289-4DA5-AB0B-6CF448EA23F1}"/>
            </a:ext>
          </a:extLst>
        </xdr:cNvPr>
        <xdr:cNvCxnSpPr/>
      </xdr:nvCxnSpPr>
      <xdr:spPr>
        <a:xfrm>
          <a:off x="18778220" y="9793796"/>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53594</xdr:rowOff>
    </xdr:from>
    <xdr:to>
      <xdr:col>107</xdr:col>
      <xdr:colOff>101600</xdr:colOff>
      <xdr:row>58</xdr:row>
      <xdr:rowOff>155194</xdr:rowOff>
    </xdr:to>
    <xdr:sp macro="" textlink="">
      <xdr:nvSpPr>
        <xdr:cNvPr id="619" name="楕円 618">
          <a:extLst>
            <a:ext uri="{FF2B5EF4-FFF2-40B4-BE49-F238E27FC236}">
              <a16:creationId xmlns:a16="http://schemas.microsoft.com/office/drawing/2014/main" id="{2B8D0AF5-93CF-4435-BBDE-3B34D7349629}"/>
            </a:ext>
          </a:extLst>
        </xdr:cNvPr>
        <xdr:cNvSpPr/>
      </xdr:nvSpPr>
      <xdr:spPr>
        <a:xfrm>
          <a:off x="17937480" y="97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70676</xdr:rowOff>
    </xdr:from>
    <xdr:to>
      <xdr:col>111</xdr:col>
      <xdr:colOff>177800</xdr:colOff>
      <xdr:row>58</xdr:row>
      <xdr:rowOff>104394</xdr:rowOff>
    </xdr:to>
    <xdr:cxnSp macro="">
      <xdr:nvCxnSpPr>
        <xdr:cNvPr id="620" name="直線コネクタ 619">
          <a:extLst>
            <a:ext uri="{FF2B5EF4-FFF2-40B4-BE49-F238E27FC236}">
              <a16:creationId xmlns:a16="http://schemas.microsoft.com/office/drawing/2014/main" id="{A85743FD-FCA1-4D54-9930-763E8338C64E}"/>
            </a:ext>
          </a:extLst>
        </xdr:cNvPr>
        <xdr:cNvCxnSpPr/>
      </xdr:nvCxnSpPr>
      <xdr:spPr>
        <a:xfrm flipV="1">
          <a:off x="17988280" y="9793796"/>
          <a:ext cx="78994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80835</xdr:rowOff>
    </xdr:from>
    <xdr:to>
      <xdr:col>102</xdr:col>
      <xdr:colOff>165100</xdr:colOff>
      <xdr:row>59</xdr:row>
      <xdr:rowOff>10985</xdr:rowOff>
    </xdr:to>
    <xdr:sp macro="" textlink="">
      <xdr:nvSpPr>
        <xdr:cNvPr id="621" name="楕円 620">
          <a:extLst>
            <a:ext uri="{FF2B5EF4-FFF2-40B4-BE49-F238E27FC236}">
              <a16:creationId xmlns:a16="http://schemas.microsoft.com/office/drawing/2014/main" id="{11F8DED9-DF90-42BE-9F6B-C9495C9ECD20}"/>
            </a:ext>
          </a:extLst>
        </xdr:cNvPr>
        <xdr:cNvSpPr/>
      </xdr:nvSpPr>
      <xdr:spPr>
        <a:xfrm>
          <a:off x="17162780" y="9803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104394</xdr:rowOff>
    </xdr:from>
    <xdr:to>
      <xdr:col>107</xdr:col>
      <xdr:colOff>50800</xdr:colOff>
      <xdr:row>58</xdr:row>
      <xdr:rowOff>131635</xdr:rowOff>
    </xdr:to>
    <xdr:cxnSp macro="">
      <xdr:nvCxnSpPr>
        <xdr:cNvPr id="622" name="直線コネクタ 621">
          <a:extLst>
            <a:ext uri="{FF2B5EF4-FFF2-40B4-BE49-F238E27FC236}">
              <a16:creationId xmlns:a16="http://schemas.microsoft.com/office/drawing/2014/main" id="{9E7556E4-957E-489D-BDD5-AABE100A8842}"/>
            </a:ext>
          </a:extLst>
        </xdr:cNvPr>
        <xdr:cNvCxnSpPr/>
      </xdr:nvCxnSpPr>
      <xdr:spPr>
        <a:xfrm flipV="1">
          <a:off x="17213580" y="9827514"/>
          <a:ext cx="7747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129413</xdr:rowOff>
    </xdr:from>
    <xdr:to>
      <xdr:col>98</xdr:col>
      <xdr:colOff>38100</xdr:colOff>
      <xdr:row>59</xdr:row>
      <xdr:rowOff>59563</xdr:rowOff>
    </xdr:to>
    <xdr:sp macro="" textlink="">
      <xdr:nvSpPr>
        <xdr:cNvPr id="623" name="楕円 622">
          <a:extLst>
            <a:ext uri="{FF2B5EF4-FFF2-40B4-BE49-F238E27FC236}">
              <a16:creationId xmlns:a16="http://schemas.microsoft.com/office/drawing/2014/main" id="{31E218C4-F50D-4CDD-8D23-E7A351922648}"/>
            </a:ext>
          </a:extLst>
        </xdr:cNvPr>
        <xdr:cNvSpPr/>
      </xdr:nvSpPr>
      <xdr:spPr>
        <a:xfrm>
          <a:off x="16388080" y="98525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131635</xdr:rowOff>
    </xdr:from>
    <xdr:to>
      <xdr:col>102</xdr:col>
      <xdr:colOff>114300</xdr:colOff>
      <xdr:row>59</xdr:row>
      <xdr:rowOff>8763</xdr:rowOff>
    </xdr:to>
    <xdr:cxnSp macro="">
      <xdr:nvCxnSpPr>
        <xdr:cNvPr id="624" name="直線コネクタ 623">
          <a:extLst>
            <a:ext uri="{FF2B5EF4-FFF2-40B4-BE49-F238E27FC236}">
              <a16:creationId xmlns:a16="http://schemas.microsoft.com/office/drawing/2014/main" id="{A7DC9343-6A4B-4763-A83A-3278096A1929}"/>
            </a:ext>
          </a:extLst>
        </xdr:cNvPr>
        <xdr:cNvCxnSpPr/>
      </xdr:nvCxnSpPr>
      <xdr:spPr>
        <a:xfrm flipV="1">
          <a:off x="16431260" y="9854755"/>
          <a:ext cx="78232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625" name="n_1aveValue【学校施設】&#10;一人当たり面積">
          <a:extLst>
            <a:ext uri="{FF2B5EF4-FFF2-40B4-BE49-F238E27FC236}">
              <a16:creationId xmlns:a16="http://schemas.microsoft.com/office/drawing/2014/main" id="{607D258B-D9F5-4844-B583-715F332D669C}"/>
            </a:ext>
          </a:extLst>
        </xdr:cNvPr>
        <xdr:cNvSpPr txBox="1"/>
      </xdr:nvSpPr>
      <xdr:spPr>
        <a:xfrm>
          <a:off x="18561127" y="103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626" name="n_2aveValue【学校施設】&#10;一人当たり面積">
          <a:extLst>
            <a:ext uri="{FF2B5EF4-FFF2-40B4-BE49-F238E27FC236}">
              <a16:creationId xmlns:a16="http://schemas.microsoft.com/office/drawing/2014/main" id="{7D23FE64-7279-4599-BFD7-BC06D5EA3551}"/>
            </a:ext>
          </a:extLst>
        </xdr:cNvPr>
        <xdr:cNvSpPr txBox="1"/>
      </xdr:nvSpPr>
      <xdr:spPr>
        <a:xfrm>
          <a:off x="17776267" y="1037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155084</xdr:rowOff>
    </xdr:from>
    <xdr:ext cx="469744" cy="259045"/>
    <xdr:sp macro="" textlink="">
      <xdr:nvSpPr>
        <xdr:cNvPr id="627" name="n_3aveValue【学校施設】&#10;一人当たり面積">
          <a:extLst>
            <a:ext uri="{FF2B5EF4-FFF2-40B4-BE49-F238E27FC236}">
              <a16:creationId xmlns:a16="http://schemas.microsoft.com/office/drawing/2014/main" id="{FE419782-B0A9-4486-AB17-403409D6D25B}"/>
            </a:ext>
          </a:extLst>
        </xdr:cNvPr>
        <xdr:cNvSpPr txBox="1"/>
      </xdr:nvSpPr>
      <xdr:spPr>
        <a:xfrm>
          <a:off x="17001567" y="1038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xdr:rowOff>
    </xdr:from>
    <xdr:ext cx="469744" cy="259045"/>
    <xdr:sp macro="" textlink="">
      <xdr:nvSpPr>
        <xdr:cNvPr id="628" name="n_4aveValue【学校施設】&#10;一人当たり面積">
          <a:extLst>
            <a:ext uri="{FF2B5EF4-FFF2-40B4-BE49-F238E27FC236}">
              <a16:creationId xmlns:a16="http://schemas.microsoft.com/office/drawing/2014/main" id="{D05641B9-4E2A-40A4-9D8C-1307D83AB775}"/>
            </a:ext>
          </a:extLst>
        </xdr:cNvPr>
        <xdr:cNvSpPr txBox="1"/>
      </xdr:nvSpPr>
      <xdr:spPr>
        <a:xfrm>
          <a:off x="16226867" y="1039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138003</xdr:rowOff>
    </xdr:from>
    <xdr:ext cx="469744" cy="259045"/>
    <xdr:sp macro="" textlink="">
      <xdr:nvSpPr>
        <xdr:cNvPr id="629" name="n_1mainValue【学校施設】&#10;一人当たり面積">
          <a:extLst>
            <a:ext uri="{FF2B5EF4-FFF2-40B4-BE49-F238E27FC236}">
              <a16:creationId xmlns:a16="http://schemas.microsoft.com/office/drawing/2014/main" id="{182C702E-302B-4744-BF42-33D79043B61B}"/>
            </a:ext>
          </a:extLst>
        </xdr:cNvPr>
        <xdr:cNvSpPr txBox="1"/>
      </xdr:nvSpPr>
      <xdr:spPr>
        <a:xfrm>
          <a:off x="18561127" y="952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271</xdr:rowOff>
    </xdr:from>
    <xdr:ext cx="469744" cy="259045"/>
    <xdr:sp macro="" textlink="">
      <xdr:nvSpPr>
        <xdr:cNvPr id="630" name="n_2mainValue【学校施設】&#10;一人当たり面積">
          <a:extLst>
            <a:ext uri="{FF2B5EF4-FFF2-40B4-BE49-F238E27FC236}">
              <a16:creationId xmlns:a16="http://schemas.microsoft.com/office/drawing/2014/main" id="{CBD9507A-4278-44DC-B991-250C1F88C35D}"/>
            </a:ext>
          </a:extLst>
        </xdr:cNvPr>
        <xdr:cNvSpPr txBox="1"/>
      </xdr:nvSpPr>
      <xdr:spPr>
        <a:xfrm>
          <a:off x="17776267"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27512</xdr:rowOff>
    </xdr:from>
    <xdr:ext cx="469744" cy="259045"/>
    <xdr:sp macro="" textlink="">
      <xdr:nvSpPr>
        <xdr:cNvPr id="631" name="n_3mainValue【学校施設】&#10;一人当たり面積">
          <a:extLst>
            <a:ext uri="{FF2B5EF4-FFF2-40B4-BE49-F238E27FC236}">
              <a16:creationId xmlns:a16="http://schemas.microsoft.com/office/drawing/2014/main" id="{F4E7DD27-68CB-4CD1-84D7-6E73B966142E}"/>
            </a:ext>
          </a:extLst>
        </xdr:cNvPr>
        <xdr:cNvSpPr txBox="1"/>
      </xdr:nvSpPr>
      <xdr:spPr>
        <a:xfrm>
          <a:off x="17001567" y="95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76090</xdr:rowOff>
    </xdr:from>
    <xdr:ext cx="469744" cy="259045"/>
    <xdr:sp macro="" textlink="">
      <xdr:nvSpPr>
        <xdr:cNvPr id="632" name="n_4mainValue【学校施設】&#10;一人当たり面積">
          <a:extLst>
            <a:ext uri="{FF2B5EF4-FFF2-40B4-BE49-F238E27FC236}">
              <a16:creationId xmlns:a16="http://schemas.microsoft.com/office/drawing/2014/main" id="{898BDCCD-6D9C-4053-B0E0-C6A2B42BA284}"/>
            </a:ext>
          </a:extLst>
        </xdr:cNvPr>
        <xdr:cNvSpPr txBox="1"/>
      </xdr:nvSpPr>
      <xdr:spPr>
        <a:xfrm>
          <a:off x="16226867" y="96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386FE821-85E0-4C99-BE89-2683BF9EF52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169690DC-B47F-4235-B6EF-F9822D6D6CD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4080E062-D0C4-4C5E-9921-7EE0F78ECCC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CF9D9D21-E5C7-4AC1-85FA-879B3ABBC00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6B91E225-5B80-48D4-A087-7FEFA6644CB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BCEFF28D-9B71-48B0-A03E-3D81997B96B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D46EE1B6-C69A-4165-B24F-5F3001CD653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1EF6AB2C-868E-4DD0-A4A2-D12ED9687294}"/>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AFECDECE-27FA-4916-AD17-4AD6F6373CC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273DC20B-243A-4E73-AD0D-03734B66F93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14DDAA74-8FD9-4110-9FF9-5D90F4CDBAE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EA084AFB-DB0B-4631-A880-C413EA3C96F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697102AB-F1F5-4586-BAC1-99E8A67FD7F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FD64D82F-36AD-43C8-B5ED-0CD861D4D4E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2734E0F4-7B9E-4578-8439-182DFFFD7C1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11CC22AF-17C1-4337-B20C-958F611077E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8003D23E-D646-464C-AD94-CD6604EF1B0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2B59A951-0689-4AA8-833B-D60CE1118B8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330EE789-825D-4F3F-BE8E-85E98CA70FB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93131256-589E-4771-8388-7F22BF9507D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E2173670-CDAA-4247-A689-62400FAB104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D0410CC6-493B-4EDD-B648-B4D575FC32C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12DB7877-8328-4781-85F4-AF1E3BE05BD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9FE29E2E-EDEB-4CCD-A446-F35F009CCC9A}"/>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279BFE64-78B1-4B40-9308-3529A14BF56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6E815EF5-829F-41A1-B99E-4E95A244162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FDFE8C85-4B51-497A-8C2D-A9EC9B21FEE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645971E8-270C-43D6-9EB2-3C332A73610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DD1CB8D3-0652-4980-957F-137F044F3FC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EFCB818E-3C30-4BC3-9C81-B813AFF3D98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5AC0B8B2-6BF4-4F34-A044-9C2B0D4F9D2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4693DCDE-D7F5-42F4-B666-A3DCCBDB569B}"/>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BF094BEE-2C71-42EC-9913-C13B4CDC1D7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BD87E359-E685-4B0B-B282-DDB12A07C8C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B873047F-1B81-448F-AE76-3CA38287C81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道路及び橋りょう・トンネルについて、道路の有形固定資産減価償却率は引続き類似団体平均をやや下回る状況が続いているが、橋りょう・トンネルは類似団体平均を下回る結果にな</a:t>
          </a:r>
          <a:r>
            <a:rPr kumimoji="1" lang="ja-JP" altLang="en-US" sz="1100" b="0" i="0" baseline="0">
              <a:solidFill>
                <a:schemeClr val="dk1"/>
              </a:solidFill>
              <a:effectLst/>
              <a:latin typeface="+mn-lt"/>
              <a:ea typeface="+mn-ea"/>
              <a:cs typeface="+mn-cs"/>
            </a:rPr>
            <a:t>っている</a:t>
          </a:r>
          <a:r>
            <a:rPr kumimoji="1" lang="ja-JP" altLang="ja-JP" sz="1100" b="0" i="0" baseline="0">
              <a:solidFill>
                <a:schemeClr val="dk1"/>
              </a:solidFill>
              <a:effectLst/>
              <a:latin typeface="+mn-lt"/>
              <a:ea typeface="+mn-ea"/>
              <a:cs typeface="+mn-cs"/>
            </a:rPr>
            <a:t>。道路の一人当たりの延長は、地理的条件から一定以上の幅員で整備された道路が限られているため、類似団体平均を大きく</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回る状況となっている。公営住宅については、類似団体平均より老朽化が進んでいる状況</a:t>
          </a:r>
          <a:r>
            <a:rPr kumimoji="1" lang="ja-JP" altLang="en-US" sz="1100" b="0" i="0" baseline="0">
              <a:solidFill>
                <a:schemeClr val="dk1"/>
              </a:solidFill>
              <a:effectLst/>
              <a:latin typeface="+mn-lt"/>
              <a:ea typeface="+mn-ea"/>
              <a:cs typeface="+mn-cs"/>
            </a:rPr>
            <a:t>のため</a:t>
          </a:r>
          <a:r>
            <a:rPr kumimoji="1" lang="ja-JP" altLang="ja-JP" sz="1100" b="0" i="0" baseline="0">
              <a:solidFill>
                <a:schemeClr val="dk1"/>
              </a:solidFill>
              <a:effectLst/>
              <a:latin typeface="+mn-lt"/>
              <a:ea typeface="+mn-ea"/>
              <a:cs typeface="+mn-cs"/>
            </a:rPr>
            <a:t>、町営住宅等長寿命化計画に基づき、改修・更新・廃止等を行っていく計画である。なお、一人当たりの面積は類似団体平均を</a:t>
          </a:r>
          <a:r>
            <a:rPr kumimoji="1" lang="ja-JP" altLang="en-US" sz="1100" b="0" i="0" baseline="0">
              <a:solidFill>
                <a:schemeClr val="dk1"/>
              </a:solidFill>
              <a:effectLst/>
              <a:latin typeface="+mn-lt"/>
              <a:ea typeface="+mn-ea"/>
              <a:cs typeface="+mn-cs"/>
            </a:rPr>
            <a:t>若干</a:t>
          </a:r>
          <a:r>
            <a:rPr kumimoji="1" lang="ja-JP" altLang="ja-JP" sz="1100" b="0" i="0" baseline="0">
              <a:solidFill>
                <a:schemeClr val="dk1"/>
              </a:solidFill>
              <a:effectLst/>
              <a:latin typeface="+mn-lt"/>
              <a:ea typeface="+mn-ea"/>
              <a:cs typeface="+mn-cs"/>
            </a:rPr>
            <a:t>下回る状況となっている。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保育所については子育て支援施設も含め</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施設所有し、学校施設については</a:t>
          </a:r>
          <a:r>
            <a:rPr kumimoji="1" lang="en-US" altLang="ja-JP" sz="1100" b="0" i="0" baseline="0">
              <a:solidFill>
                <a:schemeClr val="dk1"/>
              </a:solidFill>
              <a:effectLst/>
              <a:latin typeface="+mn-lt"/>
              <a:ea typeface="+mn-ea"/>
              <a:cs typeface="+mn-cs"/>
            </a:rPr>
            <a:t>R</a:t>
          </a:r>
          <a:r>
            <a:rPr kumimoji="1" lang="ja-JP" altLang="en-US" sz="1100" b="0" i="0" baseline="0">
              <a:solidFill>
                <a:schemeClr val="dk1"/>
              </a:solidFill>
              <a:effectLst/>
              <a:latin typeface="+mn-lt"/>
              <a:ea typeface="+mn-ea"/>
              <a:cs typeface="+mn-cs"/>
            </a:rPr>
            <a:t>４から小学校を統合したため４</a:t>
          </a:r>
          <a:r>
            <a:rPr kumimoji="1" lang="ja-JP" altLang="ja-JP" sz="1100" b="0" i="0" baseline="0">
              <a:solidFill>
                <a:schemeClr val="dk1"/>
              </a:solidFill>
              <a:effectLst/>
              <a:latin typeface="+mn-lt"/>
              <a:ea typeface="+mn-ea"/>
              <a:cs typeface="+mn-cs"/>
            </a:rPr>
            <a:t>校</a:t>
          </a:r>
          <a:r>
            <a:rPr kumimoji="1" lang="ja-JP" altLang="en-US" sz="1100" b="0" i="0" baseline="0">
              <a:solidFill>
                <a:schemeClr val="dk1"/>
              </a:solidFill>
              <a:effectLst/>
              <a:latin typeface="+mn-lt"/>
              <a:ea typeface="+mn-ea"/>
              <a:cs typeface="+mn-cs"/>
            </a:rPr>
            <a:t>を所有しているが</a:t>
          </a:r>
          <a:r>
            <a:rPr kumimoji="1" lang="ja-JP" altLang="ja-JP" sz="1100" b="0" i="0" baseline="0">
              <a:solidFill>
                <a:schemeClr val="dk1"/>
              </a:solidFill>
              <a:effectLst/>
              <a:latin typeface="+mn-lt"/>
              <a:ea typeface="+mn-ea"/>
              <a:cs typeface="+mn-cs"/>
            </a:rPr>
            <a:t>、その多くが建築後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年以上経過しており、有形固定資産減価償却率は類似団体平均を大きく上回る状況となっている。</a:t>
          </a:r>
          <a:r>
            <a:rPr kumimoji="1" lang="ja-JP" altLang="en-US" sz="1100" b="0" i="0" baseline="0">
              <a:solidFill>
                <a:schemeClr val="dk1"/>
              </a:solidFill>
              <a:effectLst/>
              <a:latin typeface="+mn-lt"/>
              <a:ea typeface="+mn-ea"/>
              <a:cs typeface="+mn-cs"/>
            </a:rPr>
            <a:t>なお、学校施設については、小学校の統合により老朽化した施設が学校施設ではなくなったため、有形固定資産減価償却率は類似団体平均の数値まで</a:t>
          </a:r>
          <a:r>
            <a:rPr kumimoji="1" lang="ja-JP" altLang="ja-JP" sz="1100" b="0" i="0" baseline="0">
              <a:solidFill>
                <a:schemeClr val="dk1"/>
              </a:solidFill>
              <a:effectLst/>
              <a:latin typeface="+mn-lt"/>
              <a:ea typeface="+mn-ea"/>
              <a:cs typeface="+mn-cs"/>
            </a:rPr>
            <a:t>改善</a:t>
          </a:r>
          <a:r>
            <a:rPr kumimoji="1" lang="ja-JP" altLang="en-US" sz="1100" b="0" i="0" baseline="0">
              <a:solidFill>
                <a:schemeClr val="dk1"/>
              </a:solidFill>
              <a:effectLst/>
              <a:latin typeface="+mn-lt"/>
              <a:ea typeface="+mn-ea"/>
              <a:cs typeface="+mn-cs"/>
            </a:rPr>
            <a:t>された</a:t>
          </a:r>
          <a:r>
            <a:rPr kumimoji="1" lang="ja-JP" altLang="ja-JP" sz="1100" b="0" i="0" baseline="0">
              <a:solidFill>
                <a:schemeClr val="dk1"/>
              </a:solidFill>
              <a:effectLst/>
              <a:latin typeface="+mn-lt"/>
              <a:ea typeface="+mn-ea"/>
              <a:cs typeface="+mn-cs"/>
            </a:rPr>
            <a:t>。町の財政状況では既存の全ての施設の維持管理は負担が大きいため、老朽化状況や利用状況等を勘案し、各施設の改修・更新・廃止など施設の在り方を早急に検討していく必要がある。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361869-D2A0-4C22-AF18-14D5C026FF8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C63209-3944-48CE-BA71-03DBBD0478A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D692F3-77CF-4FFB-B3E2-386C19FDA6A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FA086D-9559-4058-9958-21826DE64FA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静岡県川根本町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5FB028-2634-4C24-9AC7-123B28CDD0D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741326-3B44-47A6-BB62-F46B6747017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CC6271-AE4B-418E-8E45-8CC6B40FD83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9E9F3F-48CF-4FFB-916A-25CC7186B7A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6BF380-841E-45A7-B472-BD91DFC4FF4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14E887-52FC-49F3-A1BE-B2CC74F2A01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6,078
5,986
496.88
6,765,653
5,821,362
790,643
3,994,148
4,600,814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0B2047-123C-4609-9243-93EF0E88E89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D9AE45-9E50-43D1-87E1-99E3459A895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FE4287-5728-4089-9302-CD1BDACB03A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53BAA3-E22B-4CDF-83BA-50D8E2D6061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D28543-F75F-491F-9D9D-BCF3CACB46D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DBCBF4E-CCDE-4096-B7D0-B993609F207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F05831-462F-420B-85B3-44FE6DE2D76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EF4683-5A1B-4FF1-A167-EFCD17CD4DC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0F5F175-C0AF-4D72-9482-7F7EF9535D7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CC8160C-C9ED-4369-85B1-8793101DB13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2816D6-CEE4-46D1-8A55-4109FB7C486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5A5062-C17F-470F-91A1-793ED4C9C18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5ABE86B-8D8D-4E49-87E9-337A2C2B101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D6AB49-0C16-4896-AFE8-219FE59EA44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944FAA-D7C7-4BB7-8C4D-EDF99B29583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F4AFB4-E31F-4CEC-BC63-68A931830CF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ADA2F2-3306-4A17-8B26-18FBB11A6D2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BD89DD-280B-4180-A3FD-15E9E75A5A9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75336D-BF04-4F58-AD2B-58EF2B00C17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4F93EA-75D3-4A39-86FE-BBE16387DCC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8A30755-7316-4AD3-B68E-46555B5FA18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D70BC06-DE49-459D-A8C8-ECB609C6625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395B15D-E9DD-4BC2-84C7-844D6ECEAB7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0F5A030-53EA-4E65-8260-FD8B16F1D55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DB73CD-A889-41AB-9E86-B15BC73C27B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7B0FF3E-F712-4893-B417-95887BE6937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2956E75-D215-4054-96C9-A84C89CB995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2823E20-FF15-401E-AA17-934489DCE2B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40D8E7-95B0-41B0-B61E-82C8E4EC1931}"/>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8BFD98C-2926-4B37-8A99-1AEBD776FEA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48A1B68-0CC2-4744-988A-EE6461BE533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69E6637-DC7D-43BD-929D-00E58D6EDE0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15D9B67-A06B-427E-9D18-5DA79AFBDDC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D638EE8-D1AC-42C0-96F5-9A47EFDA399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40B3579-2CAF-403A-92A6-0691DE5F402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21B040E-03B8-4B12-8CFF-824E573AC1E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B85118B-BDE3-4568-89F2-82BC76C2FAB5}"/>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C2B4363-E2F8-4CC2-9746-942B8039224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012AF3F-EEBA-4A1F-AE41-9ADC8D5D1BD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2B779D1-BB74-4302-8356-429B90ADC9C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FB0DB0C-E652-4AFE-B172-66B4DA4CD7E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10DC6D7-AD5D-4373-ABE0-BCDA6B68D49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6FB6B6F-3E3A-48FA-B13F-7311A5BA655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5090721-D86A-4314-B3B3-E499703FBCF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E1BF414-A60E-44F5-8746-3EEF019975D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CA188C3-EB45-41B3-98B6-665376FF6BD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7BF39F4-045D-4983-8902-551EB4389E3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9510BAA-F069-49AF-8632-206B2CE4B08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CC96E09-F03C-46AD-A85E-0BAA89B5129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F1016F1-DCC3-4517-B3CE-8F058C2DD879}"/>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4D2E8BB-E4D7-4A5C-BB61-9639BF777DD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EDC1BE6-1AE7-449F-9CDA-8311863D746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C261F20-15FA-4CE6-A320-66951E661D1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9919C3A-5D7E-4006-8F70-6B7F757E024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3EAB1EE-DCAC-4FD8-A11D-A461F3E8297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6D5E4C7-ED66-423B-9291-F4A15A876B1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99C319F-F5C8-44C8-AD44-34D6A7424AF5}"/>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3F8FEBE7-50E8-4B84-89BA-2433EB2EA90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56458A9E-DB5A-4ABE-9163-BEBE7B91D54F}"/>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F6BCDD5-99A1-4BA5-A01B-7DAA493EB74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55B22D9-1ABE-4755-9B84-7F7B0C101D5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AB56488-84BE-47B2-BD27-D22EEBE348E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E26F33E-B2F0-4AE1-96C2-F831DA70939C}"/>
            </a:ext>
          </a:extLst>
        </xdr:cNvPr>
        <xdr:cNvCxnSpPr/>
      </xdr:nvCxnSpPr>
      <xdr:spPr>
        <a:xfrm flipV="1">
          <a:off x="4086225" y="9389473"/>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B61EA3DE-128A-48BD-AF66-CA5CECC1CC38}"/>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CD2B3A4-8390-4E7C-928B-5759896BA742}"/>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8FE8FDD4-AB2D-42C0-9F66-3762F641A873}"/>
            </a:ext>
          </a:extLst>
        </xdr:cNvPr>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172E2C46-A97D-44B2-B1D7-7E95DD19916A}"/>
            </a:ext>
          </a:extLst>
        </xdr:cNvPr>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B47DE82-EFB9-4341-8A41-2E849A81D9D9}"/>
            </a:ext>
          </a:extLst>
        </xdr:cNvPr>
        <xdr:cNvSpPr txBox="1"/>
      </xdr:nvSpPr>
      <xdr:spPr>
        <a:xfrm>
          <a:off x="4124960" y="1021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CA5F1660-3466-4E3B-943E-5ED4DD86E400}"/>
            </a:ext>
          </a:extLst>
        </xdr:cNvPr>
        <xdr:cNvSpPr/>
      </xdr:nvSpPr>
      <xdr:spPr>
        <a:xfrm>
          <a:off x="4036060" y="1035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9BB50C00-030B-464D-87CF-08CA95A0598A}"/>
            </a:ext>
          </a:extLst>
        </xdr:cNvPr>
        <xdr:cNvSpPr/>
      </xdr:nvSpPr>
      <xdr:spPr>
        <a:xfrm>
          <a:off x="3312160" y="1033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45DDD624-3E85-40D7-A6B2-40AEB82AFFB0}"/>
            </a:ext>
          </a:extLst>
        </xdr:cNvPr>
        <xdr:cNvSpPr/>
      </xdr:nvSpPr>
      <xdr:spPr>
        <a:xfrm>
          <a:off x="2514600" y="10377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a:extLst>
            <a:ext uri="{FF2B5EF4-FFF2-40B4-BE49-F238E27FC236}">
              <a16:creationId xmlns:a16="http://schemas.microsoft.com/office/drawing/2014/main" id="{CC84A2F4-03FC-4A3C-97E0-85736F07C5E5}"/>
            </a:ext>
          </a:extLst>
        </xdr:cNvPr>
        <xdr:cNvSpPr/>
      </xdr:nvSpPr>
      <xdr:spPr>
        <a:xfrm>
          <a:off x="173990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a:extLst>
            <a:ext uri="{FF2B5EF4-FFF2-40B4-BE49-F238E27FC236}">
              <a16:creationId xmlns:a16="http://schemas.microsoft.com/office/drawing/2014/main" id="{EA2ACD0C-358B-491E-BE70-09135E833B34}"/>
            </a:ext>
          </a:extLst>
        </xdr:cNvPr>
        <xdr:cNvSpPr/>
      </xdr:nvSpPr>
      <xdr:spPr>
        <a:xfrm>
          <a:off x="965200" y="10284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19DAB7D-DE72-4C93-AAAE-F62168A61B3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AB912ED-97E1-4CFD-82AB-5697795F81D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83F166A-0B80-411A-A6D9-639339CCCA8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1473338-250E-4771-A80D-2337D457988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3049FA7-EB90-4E11-9396-8ABF0D0034E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16147</xdr:rowOff>
    </xdr:from>
    <xdr:to>
      <xdr:col>24</xdr:col>
      <xdr:colOff>114300</xdr:colOff>
      <xdr:row>62</xdr:row>
      <xdr:rowOff>117747</xdr:rowOff>
    </xdr:to>
    <xdr:sp macro="" textlink="">
      <xdr:nvSpPr>
        <xdr:cNvPr id="90" name="楕円 89">
          <a:extLst>
            <a:ext uri="{FF2B5EF4-FFF2-40B4-BE49-F238E27FC236}">
              <a16:creationId xmlns:a16="http://schemas.microsoft.com/office/drawing/2014/main" id="{2C17778E-51FE-4CAB-99AF-E5A462585894}"/>
            </a:ext>
          </a:extLst>
        </xdr:cNvPr>
        <xdr:cNvSpPr/>
      </xdr:nvSpPr>
      <xdr:spPr>
        <a:xfrm>
          <a:off x="403606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166024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BAFB6F6-CB86-4730-9471-3A9416C98F6B}"/>
            </a:ext>
          </a:extLst>
        </xdr:cNvPr>
        <xdr:cNvSpPr txBox="1"/>
      </xdr:nvSpPr>
      <xdr:spPr>
        <a:xfrm>
          <a:off x="4124960" y="10392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151674</xdr:rowOff>
    </xdr:from>
    <xdr:to>
      <xdr:col>20</xdr:col>
      <xdr:colOff>38100</xdr:colOff>
      <xdr:row>63</xdr:row>
      <xdr:rowOff>81824</xdr:rowOff>
    </xdr:to>
    <xdr:sp macro="" textlink="">
      <xdr:nvSpPr>
        <xdr:cNvPr id="92" name="楕円 91">
          <a:extLst>
            <a:ext uri="{FF2B5EF4-FFF2-40B4-BE49-F238E27FC236}">
              <a16:creationId xmlns:a16="http://schemas.microsoft.com/office/drawing/2014/main" id="{79007915-DB92-43F0-A996-04E4D8A87527}"/>
            </a:ext>
          </a:extLst>
        </xdr:cNvPr>
        <xdr:cNvSpPr/>
      </xdr:nvSpPr>
      <xdr:spPr>
        <a:xfrm>
          <a:off x="3312160" y="105453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66947</xdr:rowOff>
    </xdr:from>
    <xdr:to>
      <xdr:col>24</xdr:col>
      <xdr:colOff>63500</xdr:colOff>
      <xdr:row>63</xdr:row>
      <xdr:rowOff>31024</xdr:rowOff>
    </xdr:to>
    <xdr:cxnSp macro="">
      <xdr:nvCxnSpPr>
        <xdr:cNvPr id="93" name="直線コネクタ 92">
          <a:extLst>
            <a:ext uri="{FF2B5EF4-FFF2-40B4-BE49-F238E27FC236}">
              <a16:creationId xmlns:a16="http://schemas.microsoft.com/office/drawing/2014/main" id="{85E91ED0-E6AA-4A07-B720-41684181CB56}"/>
            </a:ext>
          </a:extLst>
        </xdr:cNvPr>
        <xdr:cNvCxnSpPr/>
      </xdr:nvCxnSpPr>
      <xdr:spPr>
        <a:xfrm flipV="1">
          <a:off x="3355340" y="10460627"/>
          <a:ext cx="73152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120650</xdr:rowOff>
    </xdr:from>
    <xdr:to>
      <xdr:col>15</xdr:col>
      <xdr:colOff>101600</xdr:colOff>
      <xdr:row>63</xdr:row>
      <xdr:rowOff>50800</xdr:rowOff>
    </xdr:to>
    <xdr:sp macro="" textlink="">
      <xdr:nvSpPr>
        <xdr:cNvPr id="94" name="楕円 93">
          <a:extLst>
            <a:ext uri="{FF2B5EF4-FFF2-40B4-BE49-F238E27FC236}">
              <a16:creationId xmlns:a16="http://schemas.microsoft.com/office/drawing/2014/main" id="{FA9B9CF2-4202-4BF1-9B34-7056E4DCFD12}"/>
            </a:ext>
          </a:extLst>
        </xdr:cNvPr>
        <xdr:cNvSpPr/>
      </xdr:nvSpPr>
      <xdr:spPr>
        <a:xfrm>
          <a:off x="2514600" y="1051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0</xdr:rowOff>
    </xdr:from>
    <xdr:to>
      <xdr:col>19</xdr:col>
      <xdr:colOff>177800</xdr:colOff>
      <xdr:row>63</xdr:row>
      <xdr:rowOff>31024</xdr:rowOff>
    </xdr:to>
    <xdr:cxnSp macro="">
      <xdr:nvCxnSpPr>
        <xdr:cNvPr id="95" name="直線コネクタ 94">
          <a:extLst>
            <a:ext uri="{FF2B5EF4-FFF2-40B4-BE49-F238E27FC236}">
              <a16:creationId xmlns:a16="http://schemas.microsoft.com/office/drawing/2014/main" id="{C763EE83-7603-4A55-8DDB-D7C7FD500850}"/>
            </a:ext>
          </a:extLst>
        </xdr:cNvPr>
        <xdr:cNvCxnSpPr/>
      </xdr:nvCxnSpPr>
      <xdr:spPr>
        <a:xfrm>
          <a:off x="2565400" y="10561320"/>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89626</xdr:rowOff>
    </xdr:from>
    <xdr:to>
      <xdr:col>10</xdr:col>
      <xdr:colOff>165100</xdr:colOff>
      <xdr:row>63</xdr:row>
      <xdr:rowOff>19776</xdr:rowOff>
    </xdr:to>
    <xdr:sp macro="" textlink="">
      <xdr:nvSpPr>
        <xdr:cNvPr id="96" name="楕円 95">
          <a:extLst>
            <a:ext uri="{FF2B5EF4-FFF2-40B4-BE49-F238E27FC236}">
              <a16:creationId xmlns:a16="http://schemas.microsoft.com/office/drawing/2014/main" id="{CA41A559-6E32-4F11-901E-44AA7483EBA6}"/>
            </a:ext>
          </a:extLst>
        </xdr:cNvPr>
        <xdr:cNvSpPr/>
      </xdr:nvSpPr>
      <xdr:spPr>
        <a:xfrm>
          <a:off x="1739900" y="10483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140426</xdr:rowOff>
    </xdr:from>
    <xdr:to>
      <xdr:col>15</xdr:col>
      <xdr:colOff>50800</xdr:colOff>
      <xdr:row>63</xdr:row>
      <xdr:rowOff>0</xdr:rowOff>
    </xdr:to>
    <xdr:cxnSp macro="">
      <xdr:nvCxnSpPr>
        <xdr:cNvPr id="97" name="直線コネクタ 96">
          <a:extLst>
            <a:ext uri="{FF2B5EF4-FFF2-40B4-BE49-F238E27FC236}">
              <a16:creationId xmlns:a16="http://schemas.microsoft.com/office/drawing/2014/main" id="{E515E99B-7F27-456B-AF7A-742A4E0773AE}"/>
            </a:ext>
          </a:extLst>
        </xdr:cNvPr>
        <xdr:cNvCxnSpPr/>
      </xdr:nvCxnSpPr>
      <xdr:spPr>
        <a:xfrm>
          <a:off x="1790700" y="10534106"/>
          <a:ext cx="7747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56969</xdr:rowOff>
    </xdr:from>
    <xdr:to>
      <xdr:col>6</xdr:col>
      <xdr:colOff>38100</xdr:colOff>
      <xdr:row>62</xdr:row>
      <xdr:rowOff>158569</xdr:rowOff>
    </xdr:to>
    <xdr:sp macro="" textlink="">
      <xdr:nvSpPr>
        <xdr:cNvPr id="98" name="楕円 97">
          <a:extLst>
            <a:ext uri="{FF2B5EF4-FFF2-40B4-BE49-F238E27FC236}">
              <a16:creationId xmlns:a16="http://schemas.microsoft.com/office/drawing/2014/main" id="{C72FAAD9-A4C8-4B16-A955-D402F2946FB2}"/>
            </a:ext>
          </a:extLst>
        </xdr:cNvPr>
        <xdr:cNvSpPr/>
      </xdr:nvSpPr>
      <xdr:spPr>
        <a:xfrm>
          <a:off x="965200" y="104506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107769</xdr:rowOff>
    </xdr:from>
    <xdr:to>
      <xdr:col>10</xdr:col>
      <xdr:colOff>114300</xdr:colOff>
      <xdr:row>62</xdr:row>
      <xdr:rowOff>140426</xdr:rowOff>
    </xdr:to>
    <xdr:cxnSp macro="">
      <xdr:nvCxnSpPr>
        <xdr:cNvPr id="99" name="直線コネクタ 98">
          <a:extLst>
            <a:ext uri="{FF2B5EF4-FFF2-40B4-BE49-F238E27FC236}">
              <a16:creationId xmlns:a16="http://schemas.microsoft.com/office/drawing/2014/main" id="{A420FE26-81C1-4442-9C3C-19EA38EA0510}"/>
            </a:ext>
          </a:extLst>
        </xdr:cNvPr>
        <xdr:cNvCxnSpPr/>
      </xdr:nvCxnSpPr>
      <xdr:spPr>
        <a:xfrm>
          <a:off x="1008380" y="10501449"/>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100" name="n_1aveValue【体育館・プール】&#10;有形固定資産減価償却率">
          <a:extLst>
            <a:ext uri="{FF2B5EF4-FFF2-40B4-BE49-F238E27FC236}">
              <a16:creationId xmlns:a16="http://schemas.microsoft.com/office/drawing/2014/main" id="{9BD9B367-8AA1-41B1-B4C4-0A38D663B6A8}"/>
            </a:ext>
          </a:extLst>
        </xdr:cNvPr>
        <xdr:cNvSpPr txBox="1"/>
      </xdr:nvSpPr>
      <xdr:spPr>
        <a:xfrm>
          <a:off x="317056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101" name="n_2aveValue【体育館・プール】&#10;有形固定資産減価償却率">
          <a:extLst>
            <a:ext uri="{FF2B5EF4-FFF2-40B4-BE49-F238E27FC236}">
              <a16:creationId xmlns:a16="http://schemas.microsoft.com/office/drawing/2014/main" id="{E298E5EF-25F6-464F-ABA8-F6B99E063C1F}"/>
            </a:ext>
          </a:extLst>
        </xdr:cNvPr>
        <xdr:cNvSpPr txBox="1"/>
      </xdr:nvSpPr>
      <xdr:spPr>
        <a:xfrm>
          <a:off x="238570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102" name="n_3aveValue【体育館・プール】&#10;有形固定資産減価償却率">
          <a:extLst>
            <a:ext uri="{FF2B5EF4-FFF2-40B4-BE49-F238E27FC236}">
              <a16:creationId xmlns:a16="http://schemas.microsoft.com/office/drawing/2014/main" id="{F1BBCA37-F1EA-47E7-9778-A4334687611F}"/>
            </a:ext>
          </a:extLst>
        </xdr:cNvPr>
        <xdr:cNvSpPr txBox="1"/>
      </xdr:nvSpPr>
      <xdr:spPr>
        <a:xfrm>
          <a:off x="161100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103" name="n_4aveValue【体育館・プール】&#10;有形固定資産減価償却率">
          <a:extLst>
            <a:ext uri="{FF2B5EF4-FFF2-40B4-BE49-F238E27FC236}">
              <a16:creationId xmlns:a16="http://schemas.microsoft.com/office/drawing/2014/main" id="{BE14714F-51D5-4185-9D0E-11118CF2EB6C}"/>
            </a:ext>
          </a:extLst>
        </xdr:cNvPr>
        <xdr:cNvSpPr txBox="1"/>
      </xdr:nvSpPr>
      <xdr:spPr>
        <a:xfrm>
          <a:off x="83630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72951</xdr:rowOff>
    </xdr:from>
    <xdr:ext cx="405111" cy="259045"/>
    <xdr:sp macro="" textlink="">
      <xdr:nvSpPr>
        <xdr:cNvPr id="104" name="n_1mainValue【体育館・プール】&#10;有形固定資産減価償却率">
          <a:extLst>
            <a:ext uri="{FF2B5EF4-FFF2-40B4-BE49-F238E27FC236}">
              <a16:creationId xmlns:a16="http://schemas.microsoft.com/office/drawing/2014/main" id="{0C428399-2C36-4979-978B-14148D0D5D00}"/>
            </a:ext>
          </a:extLst>
        </xdr:cNvPr>
        <xdr:cNvSpPr txBox="1"/>
      </xdr:nvSpPr>
      <xdr:spPr>
        <a:xfrm>
          <a:off x="317056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41927</xdr:rowOff>
    </xdr:from>
    <xdr:ext cx="405111" cy="259045"/>
    <xdr:sp macro="" textlink="">
      <xdr:nvSpPr>
        <xdr:cNvPr id="105" name="n_2mainValue【体育館・プール】&#10;有形固定資産減価償却率">
          <a:extLst>
            <a:ext uri="{FF2B5EF4-FFF2-40B4-BE49-F238E27FC236}">
              <a16:creationId xmlns:a16="http://schemas.microsoft.com/office/drawing/2014/main" id="{242CA630-9BCE-4702-A346-92CC32C89E36}"/>
            </a:ext>
          </a:extLst>
        </xdr:cNvPr>
        <xdr:cNvSpPr txBox="1"/>
      </xdr:nvSpPr>
      <xdr:spPr>
        <a:xfrm>
          <a:off x="238570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10903</xdr:rowOff>
    </xdr:from>
    <xdr:ext cx="405111" cy="259045"/>
    <xdr:sp macro="" textlink="">
      <xdr:nvSpPr>
        <xdr:cNvPr id="106" name="n_3mainValue【体育館・プール】&#10;有形固定資産減価償却率">
          <a:extLst>
            <a:ext uri="{FF2B5EF4-FFF2-40B4-BE49-F238E27FC236}">
              <a16:creationId xmlns:a16="http://schemas.microsoft.com/office/drawing/2014/main" id="{7C15E2E6-A604-4B7B-87D0-D7A7993DEA7A}"/>
            </a:ext>
          </a:extLst>
        </xdr:cNvPr>
        <xdr:cNvSpPr txBox="1"/>
      </xdr:nvSpPr>
      <xdr:spPr>
        <a:xfrm>
          <a:off x="161100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149696</xdr:rowOff>
    </xdr:from>
    <xdr:ext cx="405111" cy="259045"/>
    <xdr:sp macro="" textlink="">
      <xdr:nvSpPr>
        <xdr:cNvPr id="107" name="n_4mainValue【体育館・プール】&#10;有形固定資産減価償却率">
          <a:extLst>
            <a:ext uri="{FF2B5EF4-FFF2-40B4-BE49-F238E27FC236}">
              <a16:creationId xmlns:a16="http://schemas.microsoft.com/office/drawing/2014/main" id="{5019A117-59FA-4627-A85F-ABB8970CBF49}"/>
            </a:ext>
          </a:extLst>
        </xdr:cNvPr>
        <xdr:cNvSpPr txBox="1"/>
      </xdr:nvSpPr>
      <xdr:spPr>
        <a:xfrm>
          <a:off x="836304" y="1054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A78A7F4C-0B61-4B5A-ADEE-1BE247DE206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CE284C63-73A7-425F-9E66-4494F071626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A57CEDF-2ED3-4530-B6D3-439B5044898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F479193-0CDF-4D55-A6D1-988803AEF09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7C9109AB-2286-4E7E-8FE8-A50EF5D484E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B34428A-1B3D-4EF2-A47D-9B6C441B714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92CAF6C-7FA3-4158-A470-890F089318C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6821546-59D1-4A09-8335-1DF2E9AA124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AB09720-BB9D-455C-AF8F-ADDB69CBDCA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C9E02785-4385-4F83-970E-7B9E4661DDA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8C8942CD-BC67-4B8D-9B74-56E0745D0F3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140E543F-2AD5-482C-B5F5-28B516AF975D}"/>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A986BF77-6D67-4A9A-B260-05ED22746F4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69E1EB2C-8235-491B-A8F2-3B2BA7682F39}"/>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1A0768F4-F278-46DD-88D5-4311B7D8E99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F7E43D4A-0453-4DC3-9EEA-BF990F1BAC93}"/>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B8181190-E196-4800-891B-95D14DE20B5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9BD73D0E-1DAD-411A-AFB2-CFEEA767F45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8BEA7AC1-7EBF-4BE8-A421-FBC6F07BC32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BCF376BE-5F29-4DE3-9319-AE51F2546024}"/>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D3A74F5F-CED3-471E-8E49-2F43508B872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F9E885D4-136C-4983-A4C9-CEF647636939}"/>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2F871EB4-5A2C-4AF1-B68D-0E3D8D50BC2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a:extLst>
            <a:ext uri="{FF2B5EF4-FFF2-40B4-BE49-F238E27FC236}">
              <a16:creationId xmlns:a16="http://schemas.microsoft.com/office/drawing/2014/main" id="{10E13A9C-F1AE-4917-9960-2F6DE387EE9C}"/>
            </a:ext>
          </a:extLst>
        </xdr:cNvPr>
        <xdr:cNvCxnSpPr/>
      </xdr:nvCxnSpPr>
      <xdr:spPr>
        <a:xfrm flipV="1">
          <a:off x="9219565" y="9459468"/>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a:extLst>
            <a:ext uri="{FF2B5EF4-FFF2-40B4-BE49-F238E27FC236}">
              <a16:creationId xmlns:a16="http://schemas.microsoft.com/office/drawing/2014/main" id="{F0CFF33E-2D2B-47E7-9095-3A860F572131}"/>
            </a:ext>
          </a:extLst>
        </xdr:cNvPr>
        <xdr:cNvSpPr txBox="1"/>
      </xdr:nvSpPr>
      <xdr:spPr>
        <a:xfrm>
          <a:off x="9258300" y="1071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a:extLst>
            <a:ext uri="{FF2B5EF4-FFF2-40B4-BE49-F238E27FC236}">
              <a16:creationId xmlns:a16="http://schemas.microsoft.com/office/drawing/2014/main" id="{2AB16BE3-406A-405E-872D-33376459228C}"/>
            </a:ext>
          </a:extLst>
        </xdr:cNvPr>
        <xdr:cNvCxnSpPr/>
      </xdr:nvCxnSpPr>
      <xdr:spPr>
        <a:xfrm>
          <a:off x="9154160" y="10712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a:extLst>
            <a:ext uri="{FF2B5EF4-FFF2-40B4-BE49-F238E27FC236}">
              <a16:creationId xmlns:a16="http://schemas.microsoft.com/office/drawing/2014/main" id="{560C0E26-8935-41F9-B175-19FE27C5F6E5}"/>
            </a:ext>
          </a:extLst>
        </xdr:cNvPr>
        <xdr:cNvSpPr txBox="1"/>
      </xdr:nvSpPr>
      <xdr:spPr>
        <a:xfrm>
          <a:off x="9258300" y="923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a:extLst>
            <a:ext uri="{FF2B5EF4-FFF2-40B4-BE49-F238E27FC236}">
              <a16:creationId xmlns:a16="http://schemas.microsoft.com/office/drawing/2014/main" id="{8EF7CD06-A73C-4F65-BA2A-7F93A1118815}"/>
            </a:ext>
          </a:extLst>
        </xdr:cNvPr>
        <xdr:cNvCxnSpPr/>
      </xdr:nvCxnSpPr>
      <xdr:spPr>
        <a:xfrm>
          <a:off x="9154160" y="9459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36" name="【体育館・プール】&#10;一人当たり面積平均値テキスト">
          <a:extLst>
            <a:ext uri="{FF2B5EF4-FFF2-40B4-BE49-F238E27FC236}">
              <a16:creationId xmlns:a16="http://schemas.microsoft.com/office/drawing/2014/main" id="{D05E9017-9396-4476-AED0-84B2E95C9538}"/>
            </a:ext>
          </a:extLst>
        </xdr:cNvPr>
        <xdr:cNvSpPr txBox="1"/>
      </xdr:nvSpPr>
      <xdr:spPr>
        <a:xfrm>
          <a:off x="92583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a:extLst>
            <a:ext uri="{FF2B5EF4-FFF2-40B4-BE49-F238E27FC236}">
              <a16:creationId xmlns:a16="http://schemas.microsoft.com/office/drawing/2014/main" id="{90378C10-E5D2-46B7-A1BA-602421B52BDE}"/>
            </a:ext>
          </a:extLst>
        </xdr:cNvPr>
        <xdr:cNvSpPr/>
      </xdr:nvSpPr>
      <xdr:spPr>
        <a:xfrm>
          <a:off x="91922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a:extLst>
            <a:ext uri="{FF2B5EF4-FFF2-40B4-BE49-F238E27FC236}">
              <a16:creationId xmlns:a16="http://schemas.microsoft.com/office/drawing/2014/main" id="{28A75B01-332E-47AE-A7DB-87A43CA0BA44}"/>
            </a:ext>
          </a:extLst>
        </xdr:cNvPr>
        <xdr:cNvSpPr/>
      </xdr:nvSpPr>
      <xdr:spPr>
        <a:xfrm>
          <a:off x="8445500" y="10313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a:extLst>
            <a:ext uri="{FF2B5EF4-FFF2-40B4-BE49-F238E27FC236}">
              <a16:creationId xmlns:a16="http://schemas.microsoft.com/office/drawing/2014/main" id="{F454C3FA-F82A-4DD9-9EAB-BC4756823525}"/>
            </a:ext>
          </a:extLst>
        </xdr:cNvPr>
        <xdr:cNvSpPr/>
      </xdr:nvSpPr>
      <xdr:spPr>
        <a:xfrm>
          <a:off x="7670800" y="1028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140" name="フローチャート: 判断 139">
          <a:extLst>
            <a:ext uri="{FF2B5EF4-FFF2-40B4-BE49-F238E27FC236}">
              <a16:creationId xmlns:a16="http://schemas.microsoft.com/office/drawing/2014/main" id="{19CBBBEB-CC5B-4B68-B03A-002F5FCF1F44}"/>
            </a:ext>
          </a:extLst>
        </xdr:cNvPr>
        <xdr:cNvSpPr/>
      </xdr:nvSpPr>
      <xdr:spPr>
        <a:xfrm>
          <a:off x="6873240" y="10326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141" name="フローチャート: 判断 140">
          <a:extLst>
            <a:ext uri="{FF2B5EF4-FFF2-40B4-BE49-F238E27FC236}">
              <a16:creationId xmlns:a16="http://schemas.microsoft.com/office/drawing/2014/main" id="{1BE3CC2A-F509-43D7-83D9-AF11EFDA2816}"/>
            </a:ext>
          </a:extLst>
        </xdr:cNvPr>
        <xdr:cNvSpPr/>
      </xdr:nvSpPr>
      <xdr:spPr>
        <a:xfrm>
          <a:off x="6098540" y="10352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87B225F6-654B-43F0-B6BD-27F4FA6FBEC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BA5A75B-BCB5-4368-9C43-49F608E2143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E6173B73-F2E0-42D4-96A4-8C04ED6200E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3AB3FD5-B15E-4644-8B63-E62EE0F307B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DA6A82C6-3678-4957-A3D6-4439D1D7DD9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31496</xdr:rowOff>
    </xdr:from>
    <xdr:to>
      <xdr:col>55</xdr:col>
      <xdr:colOff>50800</xdr:colOff>
      <xdr:row>62</xdr:row>
      <xdr:rowOff>133096</xdr:rowOff>
    </xdr:to>
    <xdr:sp macro="" textlink="">
      <xdr:nvSpPr>
        <xdr:cNvPr id="147" name="楕円 146">
          <a:extLst>
            <a:ext uri="{FF2B5EF4-FFF2-40B4-BE49-F238E27FC236}">
              <a16:creationId xmlns:a16="http://schemas.microsoft.com/office/drawing/2014/main" id="{9298AF68-BAC5-4C1D-A5D9-2CED4C3D4F6F}"/>
            </a:ext>
          </a:extLst>
        </xdr:cNvPr>
        <xdr:cNvSpPr/>
      </xdr:nvSpPr>
      <xdr:spPr>
        <a:xfrm>
          <a:off x="9192260" y="10425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9923</xdr:rowOff>
    </xdr:from>
    <xdr:ext cx="469744" cy="259045"/>
    <xdr:sp macro="" textlink="">
      <xdr:nvSpPr>
        <xdr:cNvPr id="148" name="【体育館・プール】&#10;一人当たり面積該当値テキスト">
          <a:extLst>
            <a:ext uri="{FF2B5EF4-FFF2-40B4-BE49-F238E27FC236}">
              <a16:creationId xmlns:a16="http://schemas.microsoft.com/office/drawing/2014/main" id="{2D7EB13C-69AB-4252-B0C7-8C46B1516044}"/>
            </a:ext>
          </a:extLst>
        </xdr:cNvPr>
        <xdr:cNvSpPr txBox="1"/>
      </xdr:nvSpPr>
      <xdr:spPr>
        <a:xfrm>
          <a:off x="9258300" y="1040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41402</xdr:rowOff>
    </xdr:from>
    <xdr:to>
      <xdr:col>50</xdr:col>
      <xdr:colOff>165100</xdr:colOff>
      <xdr:row>62</xdr:row>
      <xdr:rowOff>143002</xdr:rowOff>
    </xdr:to>
    <xdr:sp macro="" textlink="">
      <xdr:nvSpPr>
        <xdr:cNvPr id="149" name="楕円 148">
          <a:extLst>
            <a:ext uri="{FF2B5EF4-FFF2-40B4-BE49-F238E27FC236}">
              <a16:creationId xmlns:a16="http://schemas.microsoft.com/office/drawing/2014/main" id="{2CC2BA95-3EAD-4FA1-9CB0-FDF6116748F1}"/>
            </a:ext>
          </a:extLst>
        </xdr:cNvPr>
        <xdr:cNvSpPr/>
      </xdr:nvSpPr>
      <xdr:spPr>
        <a:xfrm>
          <a:off x="8445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82296</xdr:rowOff>
    </xdr:from>
    <xdr:to>
      <xdr:col>55</xdr:col>
      <xdr:colOff>0</xdr:colOff>
      <xdr:row>62</xdr:row>
      <xdr:rowOff>92202</xdr:rowOff>
    </xdr:to>
    <xdr:cxnSp macro="">
      <xdr:nvCxnSpPr>
        <xdr:cNvPr id="150" name="直線コネクタ 149">
          <a:extLst>
            <a:ext uri="{FF2B5EF4-FFF2-40B4-BE49-F238E27FC236}">
              <a16:creationId xmlns:a16="http://schemas.microsoft.com/office/drawing/2014/main" id="{D967AB59-673E-426D-9F9B-880295D061DB}"/>
            </a:ext>
          </a:extLst>
        </xdr:cNvPr>
        <xdr:cNvCxnSpPr/>
      </xdr:nvCxnSpPr>
      <xdr:spPr>
        <a:xfrm flipV="1">
          <a:off x="8496300" y="10475976"/>
          <a:ext cx="7239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151" name="楕円 150">
          <a:extLst>
            <a:ext uri="{FF2B5EF4-FFF2-40B4-BE49-F238E27FC236}">
              <a16:creationId xmlns:a16="http://schemas.microsoft.com/office/drawing/2014/main" id="{E8E8FEEE-2F67-4F46-8811-02FC65430E94}"/>
            </a:ext>
          </a:extLst>
        </xdr:cNvPr>
        <xdr:cNvSpPr/>
      </xdr:nvSpPr>
      <xdr:spPr>
        <a:xfrm>
          <a:off x="7670800" y="1044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92202</xdr:rowOff>
    </xdr:from>
    <xdr:to>
      <xdr:col>50</xdr:col>
      <xdr:colOff>114300</xdr:colOff>
      <xdr:row>62</xdr:row>
      <xdr:rowOff>102870</xdr:rowOff>
    </xdr:to>
    <xdr:cxnSp macro="">
      <xdr:nvCxnSpPr>
        <xdr:cNvPr id="152" name="直線コネクタ 151">
          <a:extLst>
            <a:ext uri="{FF2B5EF4-FFF2-40B4-BE49-F238E27FC236}">
              <a16:creationId xmlns:a16="http://schemas.microsoft.com/office/drawing/2014/main" id="{54488AA8-BE06-435D-8013-FB3EE894DDA3}"/>
            </a:ext>
          </a:extLst>
        </xdr:cNvPr>
        <xdr:cNvCxnSpPr/>
      </xdr:nvCxnSpPr>
      <xdr:spPr>
        <a:xfrm flipV="1">
          <a:off x="7713980" y="10485882"/>
          <a:ext cx="78232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60452</xdr:rowOff>
    </xdr:from>
    <xdr:to>
      <xdr:col>41</xdr:col>
      <xdr:colOff>101600</xdr:colOff>
      <xdr:row>62</xdr:row>
      <xdr:rowOff>162052</xdr:rowOff>
    </xdr:to>
    <xdr:sp macro="" textlink="">
      <xdr:nvSpPr>
        <xdr:cNvPr id="153" name="楕円 152">
          <a:extLst>
            <a:ext uri="{FF2B5EF4-FFF2-40B4-BE49-F238E27FC236}">
              <a16:creationId xmlns:a16="http://schemas.microsoft.com/office/drawing/2014/main" id="{46D7E68C-F740-42E9-8BB6-CF150A236493}"/>
            </a:ext>
          </a:extLst>
        </xdr:cNvPr>
        <xdr:cNvSpPr/>
      </xdr:nvSpPr>
      <xdr:spPr>
        <a:xfrm>
          <a:off x="6873240" y="104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111252</xdr:rowOff>
    </xdr:to>
    <xdr:cxnSp macro="">
      <xdr:nvCxnSpPr>
        <xdr:cNvPr id="154" name="直線コネクタ 153">
          <a:extLst>
            <a:ext uri="{FF2B5EF4-FFF2-40B4-BE49-F238E27FC236}">
              <a16:creationId xmlns:a16="http://schemas.microsoft.com/office/drawing/2014/main" id="{BF9D1D64-BE8B-4041-803F-54D785CDB846}"/>
            </a:ext>
          </a:extLst>
        </xdr:cNvPr>
        <xdr:cNvCxnSpPr/>
      </xdr:nvCxnSpPr>
      <xdr:spPr>
        <a:xfrm flipV="1">
          <a:off x="6924040" y="10496550"/>
          <a:ext cx="78994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69596</xdr:rowOff>
    </xdr:from>
    <xdr:to>
      <xdr:col>36</xdr:col>
      <xdr:colOff>165100</xdr:colOff>
      <xdr:row>62</xdr:row>
      <xdr:rowOff>171196</xdr:rowOff>
    </xdr:to>
    <xdr:sp macro="" textlink="">
      <xdr:nvSpPr>
        <xdr:cNvPr id="155" name="楕円 154">
          <a:extLst>
            <a:ext uri="{FF2B5EF4-FFF2-40B4-BE49-F238E27FC236}">
              <a16:creationId xmlns:a16="http://schemas.microsoft.com/office/drawing/2014/main" id="{A1156066-FC2C-4993-AFC5-8D0AE7AF882E}"/>
            </a:ext>
          </a:extLst>
        </xdr:cNvPr>
        <xdr:cNvSpPr/>
      </xdr:nvSpPr>
      <xdr:spPr>
        <a:xfrm>
          <a:off x="6098540" y="104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111252</xdr:rowOff>
    </xdr:from>
    <xdr:to>
      <xdr:col>41</xdr:col>
      <xdr:colOff>50800</xdr:colOff>
      <xdr:row>62</xdr:row>
      <xdr:rowOff>120396</xdr:rowOff>
    </xdr:to>
    <xdr:cxnSp macro="">
      <xdr:nvCxnSpPr>
        <xdr:cNvPr id="156" name="直線コネクタ 155">
          <a:extLst>
            <a:ext uri="{FF2B5EF4-FFF2-40B4-BE49-F238E27FC236}">
              <a16:creationId xmlns:a16="http://schemas.microsoft.com/office/drawing/2014/main" id="{D75F228F-0FFA-424D-9A6C-6D5A1F03A0F6}"/>
            </a:ext>
          </a:extLst>
        </xdr:cNvPr>
        <xdr:cNvCxnSpPr/>
      </xdr:nvCxnSpPr>
      <xdr:spPr>
        <a:xfrm flipV="1">
          <a:off x="6149340" y="10504932"/>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7" name="n_1aveValue【体育館・プール】&#10;一人当たり面積">
          <a:extLst>
            <a:ext uri="{FF2B5EF4-FFF2-40B4-BE49-F238E27FC236}">
              <a16:creationId xmlns:a16="http://schemas.microsoft.com/office/drawing/2014/main" id="{4CB7BBBA-C57A-49F3-978D-3E8E7A2E34A8}"/>
            </a:ext>
          </a:extLst>
        </xdr:cNvPr>
        <xdr:cNvSpPr txBox="1"/>
      </xdr:nvSpPr>
      <xdr:spPr>
        <a:xfrm>
          <a:off x="827158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a:extLst>
            <a:ext uri="{FF2B5EF4-FFF2-40B4-BE49-F238E27FC236}">
              <a16:creationId xmlns:a16="http://schemas.microsoft.com/office/drawing/2014/main" id="{7B754F33-BC9C-46E3-ADB4-1FE8B423FEC3}"/>
            </a:ext>
          </a:extLst>
        </xdr:cNvPr>
        <xdr:cNvSpPr txBox="1"/>
      </xdr:nvSpPr>
      <xdr:spPr>
        <a:xfrm>
          <a:off x="7509587"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159" name="n_3aveValue【体育館・プール】&#10;一人当たり面積">
          <a:extLst>
            <a:ext uri="{FF2B5EF4-FFF2-40B4-BE49-F238E27FC236}">
              <a16:creationId xmlns:a16="http://schemas.microsoft.com/office/drawing/2014/main" id="{599D4E45-DF13-4E6E-906C-B99065EC07AE}"/>
            </a:ext>
          </a:extLst>
        </xdr:cNvPr>
        <xdr:cNvSpPr txBox="1"/>
      </xdr:nvSpPr>
      <xdr:spPr>
        <a:xfrm>
          <a:off x="67120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160" name="n_4aveValue【体育館・プール】&#10;一人当たり面積">
          <a:extLst>
            <a:ext uri="{FF2B5EF4-FFF2-40B4-BE49-F238E27FC236}">
              <a16:creationId xmlns:a16="http://schemas.microsoft.com/office/drawing/2014/main" id="{3DF21017-B1B2-497A-BCBF-39DD20AA58FC}"/>
            </a:ext>
          </a:extLst>
        </xdr:cNvPr>
        <xdr:cNvSpPr txBox="1"/>
      </xdr:nvSpPr>
      <xdr:spPr>
        <a:xfrm>
          <a:off x="5937327" y="1013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134129</xdr:rowOff>
    </xdr:from>
    <xdr:ext cx="469744" cy="259045"/>
    <xdr:sp macro="" textlink="">
      <xdr:nvSpPr>
        <xdr:cNvPr id="161" name="n_1mainValue【体育館・プール】&#10;一人当たり面積">
          <a:extLst>
            <a:ext uri="{FF2B5EF4-FFF2-40B4-BE49-F238E27FC236}">
              <a16:creationId xmlns:a16="http://schemas.microsoft.com/office/drawing/2014/main" id="{6AB3DA35-47D0-49DA-BE9A-A6FF05FE2E55}"/>
            </a:ext>
          </a:extLst>
        </xdr:cNvPr>
        <xdr:cNvSpPr txBox="1"/>
      </xdr:nvSpPr>
      <xdr:spPr>
        <a:xfrm>
          <a:off x="8271587" y="105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162" name="n_2mainValue【体育館・プール】&#10;一人当たり面積">
          <a:extLst>
            <a:ext uri="{FF2B5EF4-FFF2-40B4-BE49-F238E27FC236}">
              <a16:creationId xmlns:a16="http://schemas.microsoft.com/office/drawing/2014/main" id="{A005A237-F92F-43B5-A697-17B5899B2803}"/>
            </a:ext>
          </a:extLst>
        </xdr:cNvPr>
        <xdr:cNvSpPr txBox="1"/>
      </xdr:nvSpPr>
      <xdr:spPr>
        <a:xfrm>
          <a:off x="7509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153179</xdr:rowOff>
    </xdr:from>
    <xdr:ext cx="469744" cy="259045"/>
    <xdr:sp macro="" textlink="">
      <xdr:nvSpPr>
        <xdr:cNvPr id="163" name="n_3mainValue【体育館・プール】&#10;一人当たり面積">
          <a:extLst>
            <a:ext uri="{FF2B5EF4-FFF2-40B4-BE49-F238E27FC236}">
              <a16:creationId xmlns:a16="http://schemas.microsoft.com/office/drawing/2014/main" id="{57463CBC-4C91-4060-890A-496889BABDEA}"/>
            </a:ext>
          </a:extLst>
        </xdr:cNvPr>
        <xdr:cNvSpPr txBox="1"/>
      </xdr:nvSpPr>
      <xdr:spPr>
        <a:xfrm>
          <a:off x="6712027" y="1054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162323</xdr:rowOff>
    </xdr:from>
    <xdr:ext cx="469744" cy="259045"/>
    <xdr:sp macro="" textlink="">
      <xdr:nvSpPr>
        <xdr:cNvPr id="164" name="n_4mainValue【体育館・プール】&#10;一人当たり面積">
          <a:extLst>
            <a:ext uri="{FF2B5EF4-FFF2-40B4-BE49-F238E27FC236}">
              <a16:creationId xmlns:a16="http://schemas.microsoft.com/office/drawing/2014/main" id="{A737098D-2BB0-4797-9B83-4349473D211A}"/>
            </a:ext>
          </a:extLst>
        </xdr:cNvPr>
        <xdr:cNvSpPr txBox="1"/>
      </xdr:nvSpPr>
      <xdr:spPr>
        <a:xfrm>
          <a:off x="5937327" y="1055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3AC9CD95-33B5-4DBB-A29D-AF6B589899C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96335D4F-9A5D-4EE2-96EB-04CFEB1E241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1F490E09-5488-4E9F-B6E9-0C1A0F410A7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8C0DC72C-510C-43D5-A1B4-B4C5437BF54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3C8F601A-8C73-4024-89D8-8E0CFC18C6D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9F081BF3-4D07-4BAB-83A5-E05D731E515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961F63D2-9B15-4655-8940-E30185581A5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2248CB6D-709A-490B-9EF5-F58586D1312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BB29905C-3A24-4B8F-8DA0-36A74D76A68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52307514-7D3D-4E85-9F49-623C818AA47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90306CDC-0A54-4EB8-959F-B1ADA09A54D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3FCF689D-DF2A-4059-A766-A95421D4F66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3E9486A0-6C7A-4431-92C1-863433193E8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506E5853-DD44-4AC5-BF5A-EA39E5DF858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549A90F8-C4A9-4695-9D2A-C1EC3076804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F2C14B3A-EFE1-4024-BF78-C603BA6570B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D2D056E9-FA2E-47D9-971C-151CE357E76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9C32E0E7-D2DF-443E-BB30-929CFA66A45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868645D5-7CC6-4023-A7E3-F7A28D0EB82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7EE986FE-ABFF-4CDB-A44E-90588871DA3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FB92DAA3-EA9E-4815-B597-96180844033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AD39760C-ACCE-401C-ACBA-77DDC39B95E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2A7B66BA-CEC6-4D76-B81F-73C0B59D90C9}"/>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6676A901-DE3F-46B0-8BD2-7217A095389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9180BD35-6F41-491D-82FB-0527FB22493E}"/>
            </a:ext>
          </a:extLst>
        </xdr:cNvPr>
        <xdr:cNvCxnSpPr/>
      </xdr:nvCxnSpPr>
      <xdr:spPr>
        <a:xfrm flipV="1">
          <a:off x="4086225" y="13184506"/>
          <a:ext cx="0" cy="13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188DF36D-5749-4C7D-A96C-32723EFBC5ED}"/>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9DECF714-EDDD-42AE-AA62-A2073C88C68D}"/>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BCB2CB56-BC54-4AE4-9A87-13A0283403B6}"/>
            </a:ext>
          </a:extLst>
        </xdr:cNvPr>
        <xdr:cNvSpPr txBox="1"/>
      </xdr:nvSpPr>
      <xdr:spPr>
        <a:xfrm>
          <a:off x="412496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93" name="直線コネクタ 192">
          <a:extLst>
            <a:ext uri="{FF2B5EF4-FFF2-40B4-BE49-F238E27FC236}">
              <a16:creationId xmlns:a16="http://schemas.microsoft.com/office/drawing/2014/main" id="{6D347914-4430-4B29-98B0-DB2991C5212C}"/>
            </a:ext>
          </a:extLst>
        </xdr:cNvPr>
        <xdr:cNvCxnSpPr/>
      </xdr:nvCxnSpPr>
      <xdr:spPr>
        <a:xfrm>
          <a:off x="402082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CBBF1AE0-15D5-4115-9C90-7BCFED91C75E}"/>
            </a:ext>
          </a:extLst>
        </xdr:cNvPr>
        <xdr:cNvSpPr txBox="1"/>
      </xdr:nvSpPr>
      <xdr:spPr>
        <a:xfrm>
          <a:off x="4124960" y="1358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95" name="フローチャート: 判断 194">
          <a:extLst>
            <a:ext uri="{FF2B5EF4-FFF2-40B4-BE49-F238E27FC236}">
              <a16:creationId xmlns:a16="http://schemas.microsoft.com/office/drawing/2014/main" id="{C29C815B-F12D-4846-B73A-F384EC79B02C}"/>
            </a:ext>
          </a:extLst>
        </xdr:cNvPr>
        <xdr:cNvSpPr/>
      </xdr:nvSpPr>
      <xdr:spPr>
        <a:xfrm>
          <a:off x="403606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96" name="フローチャート: 判断 195">
          <a:extLst>
            <a:ext uri="{FF2B5EF4-FFF2-40B4-BE49-F238E27FC236}">
              <a16:creationId xmlns:a16="http://schemas.microsoft.com/office/drawing/2014/main" id="{B9F8EE6C-1B8C-4E24-8777-F707704A5BF9}"/>
            </a:ext>
          </a:extLst>
        </xdr:cNvPr>
        <xdr:cNvSpPr/>
      </xdr:nvSpPr>
      <xdr:spPr>
        <a:xfrm>
          <a:off x="3312160" y="13674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197" name="フローチャート: 判断 196">
          <a:extLst>
            <a:ext uri="{FF2B5EF4-FFF2-40B4-BE49-F238E27FC236}">
              <a16:creationId xmlns:a16="http://schemas.microsoft.com/office/drawing/2014/main" id="{8E08736A-807D-478C-882A-676BE3EBA347}"/>
            </a:ext>
          </a:extLst>
        </xdr:cNvPr>
        <xdr:cNvSpPr/>
      </xdr:nvSpPr>
      <xdr:spPr>
        <a:xfrm>
          <a:off x="251460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198" name="フローチャート: 判断 197">
          <a:extLst>
            <a:ext uri="{FF2B5EF4-FFF2-40B4-BE49-F238E27FC236}">
              <a16:creationId xmlns:a16="http://schemas.microsoft.com/office/drawing/2014/main" id="{CB15B532-0DA7-494F-BFE2-2CB1DF53EBD9}"/>
            </a:ext>
          </a:extLst>
        </xdr:cNvPr>
        <xdr:cNvSpPr/>
      </xdr:nvSpPr>
      <xdr:spPr>
        <a:xfrm>
          <a:off x="173990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199" name="フローチャート: 判断 198">
          <a:extLst>
            <a:ext uri="{FF2B5EF4-FFF2-40B4-BE49-F238E27FC236}">
              <a16:creationId xmlns:a16="http://schemas.microsoft.com/office/drawing/2014/main" id="{F20BCC83-BF5E-4DB1-B918-6502DF9416A1}"/>
            </a:ext>
          </a:extLst>
        </xdr:cNvPr>
        <xdr:cNvSpPr/>
      </xdr:nvSpPr>
      <xdr:spPr>
        <a:xfrm>
          <a:off x="965200" y="13640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A952AADD-DE2D-4AFB-9372-B36F87F0E1F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1F64B149-14F0-4E67-8240-D76B88B87BC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BE86FE62-4FBF-409F-BD6C-C983014069A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EBA7DB0-DD63-4A81-A9B0-58342F1EE27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AF0CCA60-B43A-4E04-A659-2FE83AD8F66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86361</xdr:rowOff>
    </xdr:from>
    <xdr:to>
      <xdr:col>24</xdr:col>
      <xdr:colOff>114300</xdr:colOff>
      <xdr:row>84</xdr:row>
      <xdr:rowOff>16511</xdr:rowOff>
    </xdr:to>
    <xdr:sp macro="" textlink="">
      <xdr:nvSpPr>
        <xdr:cNvPr id="205" name="楕円 204">
          <a:extLst>
            <a:ext uri="{FF2B5EF4-FFF2-40B4-BE49-F238E27FC236}">
              <a16:creationId xmlns:a16="http://schemas.microsoft.com/office/drawing/2014/main" id="{F60B8745-40C7-4279-803E-2E881E67D493}"/>
            </a:ext>
          </a:extLst>
        </xdr:cNvPr>
        <xdr:cNvSpPr/>
      </xdr:nvSpPr>
      <xdr:spPr>
        <a:xfrm>
          <a:off x="4036060" y="14000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64788</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F46B0625-AB1E-4C3D-9E7C-080DD2798B83}"/>
            </a:ext>
          </a:extLst>
        </xdr:cNvPr>
        <xdr:cNvSpPr txBox="1"/>
      </xdr:nvSpPr>
      <xdr:spPr>
        <a:xfrm>
          <a:off x="4124960" y="1397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207" name="楕円 206">
          <a:extLst>
            <a:ext uri="{FF2B5EF4-FFF2-40B4-BE49-F238E27FC236}">
              <a16:creationId xmlns:a16="http://schemas.microsoft.com/office/drawing/2014/main" id="{DA9137A8-14E0-49AF-817B-F0BA84DFFC30}"/>
            </a:ext>
          </a:extLst>
        </xdr:cNvPr>
        <xdr:cNvSpPr/>
      </xdr:nvSpPr>
      <xdr:spPr>
        <a:xfrm>
          <a:off x="3312160" y="13878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137161</xdr:rowOff>
    </xdr:to>
    <xdr:cxnSp macro="">
      <xdr:nvCxnSpPr>
        <xdr:cNvPr id="208" name="直線コネクタ 207">
          <a:extLst>
            <a:ext uri="{FF2B5EF4-FFF2-40B4-BE49-F238E27FC236}">
              <a16:creationId xmlns:a16="http://schemas.microsoft.com/office/drawing/2014/main" id="{33BCBEED-0736-4C09-9736-204329A89306}"/>
            </a:ext>
          </a:extLst>
        </xdr:cNvPr>
        <xdr:cNvCxnSpPr/>
      </xdr:nvCxnSpPr>
      <xdr:spPr>
        <a:xfrm>
          <a:off x="3355340" y="13925550"/>
          <a:ext cx="73152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209" name="楕円 208">
          <a:extLst>
            <a:ext uri="{FF2B5EF4-FFF2-40B4-BE49-F238E27FC236}">
              <a16:creationId xmlns:a16="http://schemas.microsoft.com/office/drawing/2014/main" id="{3C8FE2EC-8AC2-4B7F-998B-03FD142CA650}"/>
            </a:ext>
          </a:extLst>
        </xdr:cNvPr>
        <xdr:cNvSpPr/>
      </xdr:nvSpPr>
      <xdr:spPr>
        <a:xfrm>
          <a:off x="25146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83</xdr:row>
      <xdr:rowOff>11430</xdr:rowOff>
    </xdr:to>
    <xdr:cxnSp macro="">
      <xdr:nvCxnSpPr>
        <xdr:cNvPr id="210" name="直線コネクタ 209">
          <a:extLst>
            <a:ext uri="{FF2B5EF4-FFF2-40B4-BE49-F238E27FC236}">
              <a16:creationId xmlns:a16="http://schemas.microsoft.com/office/drawing/2014/main" id="{A051CF67-2748-49F2-B0A5-117E87AC8C23}"/>
            </a:ext>
          </a:extLst>
        </xdr:cNvPr>
        <xdr:cNvCxnSpPr/>
      </xdr:nvCxnSpPr>
      <xdr:spPr>
        <a:xfrm>
          <a:off x="2565400" y="1386078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11" name="楕円 210">
          <a:extLst>
            <a:ext uri="{FF2B5EF4-FFF2-40B4-BE49-F238E27FC236}">
              <a16:creationId xmlns:a16="http://schemas.microsoft.com/office/drawing/2014/main" id="{B23CE47F-D7DA-4FD4-B032-BFF6FC3D4051}"/>
            </a:ext>
          </a:extLst>
        </xdr:cNvPr>
        <xdr:cNvSpPr/>
      </xdr:nvSpPr>
      <xdr:spPr>
        <a:xfrm>
          <a:off x="1739900" y="137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114300</xdr:rowOff>
    </xdr:to>
    <xdr:cxnSp macro="">
      <xdr:nvCxnSpPr>
        <xdr:cNvPr id="212" name="直線コネクタ 211">
          <a:extLst>
            <a:ext uri="{FF2B5EF4-FFF2-40B4-BE49-F238E27FC236}">
              <a16:creationId xmlns:a16="http://schemas.microsoft.com/office/drawing/2014/main" id="{A4A1404C-9AAC-45BB-AA8E-5F6055678F87}"/>
            </a:ext>
          </a:extLst>
        </xdr:cNvPr>
        <xdr:cNvCxnSpPr/>
      </xdr:nvCxnSpPr>
      <xdr:spPr>
        <a:xfrm>
          <a:off x="1790700" y="1381506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137795</xdr:rowOff>
    </xdr:from>
    <xdr:to>
      <xdr:col>6</xdr:col>
      <xdr:colOff>38100</xdr:colOff>
      <xdr:row>82</xdr:row>
      <xdr:rowOff>67945</xdr:rowOff>
    </xdr:to>
    <xdr:sp macro="" textlink="">
      <xdr:nvSpPr>
        <xdr:cNvPr id="213" name="楕円 212">
          <a:extLst>
            <a:ext uri="{FF2B5EF4-FFF2-40B4-BE49-F238E27FC236}">
              <a16:creationId xmlns:a16="http://schemas.microsoft.com/office/drawing/2014/main" id="{547491F1-19DC-46CB-83EB-993EEFF37BBC}"/>
            </a:ext>
          </a:extLst>
        </xdr:cNvPr>
        <xdr:cNvSpPr/>
      </xdr:nvSpPr>
      <xdr:spPr>
        <a:xfrm>
          <a:off x="965200" y="13716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17145</xdr:rowOff>
    </xdr:from>
    <xdr:to>
      <xdr:col>10</xdr:col>
      <xdr:colOff>114300</xdr:colOff>
      <xdr:row>82</xdr:row>
      <xdr:rowOff>68580</xdr:rowOff>
    </xdr:to>
    <xdr:cxnSp macro="">
      <xdr:nvCxnSpPr>
        <xdr:cNvPr id="214" name="直線コネクタ 213">
          <a:extLst>
            <a:ext uri="{FF2B5EF4-FFF2-40B4-BE49-F238E27FC236}">
              <a16:creationId xmlns:a16="http://schemas.microsoft.com/office/drawing/2014/main" id="{7F9760DE-FB6F-439D-918B-2B07AFFFC8B0}"/>
            </a:ext>
          </a:extLst>
        </xdr:cNvPr>
        <xdr:cNvCxnSpPr/>
      </xdr:nvCxnSpPr>
      <xdr:spPr>
        <a:xfrm>
          <a:off x="1008380" y="1376362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215" name="n_1aveValue【福祉施設】&#10;有形固定資産減価償却率">
          <a:extLst>
            <a:ext uri="{FF2B5EF4-FFF2-40B4-BE49-F238E27FC236}">
              <a16:creationId xmlns:a16="http://schemas.microsoft.com/office/drawing/2014/main" id="{30CEA546-5276-4F77-B3B7-CADDF33748C2}"/>
            </a:ext>
          </a:extLst>
        </xdr:cNvPr>
        <xdr:cNvSpPr txBox="1"/>
      </xdr:nvSpPr>
      <xdr:spPr>
        <a:xfrm>
          <a:off x="317056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16" name="n_2aveValue【福祉施設】&#10;有形固定資産減価償却率">
          <a:extLst>
            <a:ext uri="{FF2B5EF4-FFF2-40B4-BE49-F238E27FC236}">
              <a16:creationId xmlns:a16="http://schemas.microsoft.com/office/drawing/2014/main" id="{27F1C6FE-E6D0-4954-8DE4-6932130F72A2}"/>
            </a:ext>
          </a:extLst>
        </xdr:cNvPr>
        <xdr:cNvSpPr txBox="1"/>
      </xdr:nvSpPr>
      <xdr:spPr>
        <a:xfrm>
          <a:off x="238570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217" name="n_3aveValue【福祉施設】&#10;有形固定資産減価償却率">
          <a:extLst>
            <a:ext uri="{FF2B5EF4-FFF2-40B4-BE49-F238E27FC236}">
              <a16:creationId xmlns:a16="http://schemas.microsoft.com/office/drawing/2014/main" id="{07BF8993-6E98-4631-BC4B-C8DB7D792ECD}"/>
            </a:ext>
          </a:extLst>
        </xdr:cNvPr>
        <xdr:cNvSpPr txBox="1"/>
      </xdr:nvSpPr>
      <xdr:spPr>
        <a:xfrm>
          <a:off x="161100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218" name="n_4aveValue【福祉施設】&#10;有形固定資産減価償却率">
          <a:extLst>
            <a:ext uri="{FF2B5EF4-FFF2-40B4-BE49-F238E27FC236}">
              <a16:creationId xmlns:a16="http://schemas.microsoft.com/office/drawing/2014/main" id="{CD8D63EC-4160-49BD-9D80-33E248779C72}"/>
            </a:ext>
          </a:extLst>
        </xdr:cNvPr>
        <xdr:cNvSpPr txBox="1"/>
      </xdr:nvSpPr>
      <xdr:spPr>
        <a:xfrm>
          <a:off x="83630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219" name="n_1mainValue【福祉施設】&#10;有形固定資産減価償却率">
          <a:extLst>
            <a:ext uri="{FF2B5EF4-FFF2-40B4-BE49-F238E27FC236}">
              <a16:creationId xmlns:a16="http://schemas.microsoft.com/office/drawing/2014/main" id="{8896D9E4-7607-4DB5-B5AF-80E894D1CE9F}"/>
            </a:ext>
          </a:extLst>
        </xdr:cNvPr>
        <xdr:cNvSpPr txBox="1"/>
      </xdr:nvSpPr>
      <xdr:spPr>
        <a:xfrm>
          <a:off x="317056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220" name="n_2mainValue【福祉施設】&#10;有形固定資産減価償却率">
          <a:extLst>
            <a:ext uri="{FF2B5EF4-FFF2-40B4-BE49-F238E27FC236}">
              <a16:creationId xmlns:a16="http://schemas.microsoft.com/office/drawing/2014/main" id="{782E94D6-439A-4D5F-AE66-52DB04C91EFE}"/>
            </a:ext>
          </a:extLst>
        </xdr:cNvPr>
        <xdr:cNvSpPr txBox="1"/>
      </xdr:nvSpPr>
      <xdr:spPr>
        <a:xfrm>
          <a:off x="238570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221" name="n_3mainValue【福祉施設】&#10;有形固定資産減価償却率">
          <a:extLst>
            <a:ext uri="{FF2B5EF4-FFF2-40B4-BE49-F238E27FC236}">
              <a16:creationId xmlns:a16="http://schemas.microsoft.com/office/drawing/2014/main" id="{8D52A63A-CBEA-4120-B5AF-877CF2E9E48C}"/>
            </a:ext>
          </a:extLst>
        </xdr:cNvPr>
        <xdr:cNvSpPr txBox="1"/>
      </xdr:nvSpPr>
      <xdr:spPr>
        <a:xfrm>
          <a:off x="1611004" y="138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222" name="n_4mainValue【福祉施設】&#10;有形固定資産減価償却率">
          <a:extLst>
            <a:ext uri="{FF2B5EF4-FFF2-40B4-BE49-F238E27FC236}">
              <a16:creationId xmlns:a16="http://schemas.microsoft.com/office/drawing/2014/main" id="{5CF33A4B-F6E7-428A-B49A-5FE3168A47AE}"/>
            </a:ext>
          </a:extLst>
        </xdr:cNvPr>
        <xdr:cNvSpPr txBox="1"/>
      </xdr:nvSpPr>
      <xdr:spPr>
        <a:xfrm>
          <a:off x="83630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90DD3E8F-A1E1-4CAA-B3E7-81D586FD3B1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2E041ECF-278F-4F90-ACC9-337D770A496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C4414DDF-16BD-43FF-8869-457239C7F6E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9DE405A8-6333-4E27-9D36-FF5FEE5A817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5E7478B2-95D9-4829-8F5E-125006F37E7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B7A2C9-0EE2-4B03-A2B0-C9651171BC0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695BC315-D29E-450D-BE00-D61BCDA9B0D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9BABC506-49C0-4AB6-8E6E-CC0B4D6C87A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AF7DCF65-6F0E-46F8-B4C3-7229421020F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BD1A93F4-34D0-4DA8-A81A-85BBC2B68BF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a:extLst>
            <a:ext uri="{FF2B5EF4-FFF2-40B4-BE49-F238E27FC236}">
              <a16:creationId xmlns:a16="http://schemas.microsoft.com/office/drawing/2014/main" id="{5E39D469-7B19-42AE-93EB-8B25BA414AFE}"/>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a:extLst>
            <a:ext uri="{FF2B5EF4-FFF2-40B4-BE49-F238E27FC236}">
              <a16:creationId xmlns:a16="http://schemas.microsoft.com/office/drawing/2014/main" id="{484E6614-0FEB-4282-A56A-3603C4238CF0}"/>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AA4AA790-B8C4-4455-9296-A011CC3B68C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35E9A8C4-DDD3-4CD7-926A-D6C14A7B5374}"/>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a:extLst>
            <a:ext uri="{FF2B5EF4-FFF2-40B4-BE49-F238E27FC236}">
              <a16:creationId xmlns:a16="http://schemas.microsoft.com/office/drawing/2014/main" id="{87AC062C-48A5-4F51-B64A-C81CB6CF3B1D}"/>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a:extLst>
            <a:ext uri="{FF2B5EF4-FFF2-40B4-BE49-F238E27FC236}">
              <a16:creationId xmlns:a16="http://schemas.microsoft.com/office/drawing/2014/main" id="{9F4338E3-9F60-4167-9457-B05DBA14F174}"/>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74BF1D62-181F-4E1F-85BA-1264F66C94B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38526886-78F2-4629-AB6C-2ADA943E056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2A7FF36-8F65-4EAE-969C-351F1DAE726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2" name="直線コネクタ 241">
          <a:extLst>
            <a:ext uri="{FF2B5EF4-FFF2-40B4-BE49-F238E27FC236}">
              <a16:creationId xmlns:a16="http://schemas.microsoft.com/office/drawing/2014/main" id="{7EB9836B-DD96-4F56-85A7-FA0B3A5C47D6}"/>
            </a:ext>
          </a:extLst>
        </xdr:cNvPr>
        <xdr:cNvCxnSpPr/>
      </xdr:nvCxnSpPr>
      <xdr:spPr>
        <a:xfrm flipV="1">
          <a:off x="9219565" y="13108876"/>
          <a:ext cx="0" cy="121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a:extLst>
            <a:ext uri="{FF2B5EF4-FFF2-40B4-BE49-F238E27FC236}">
              <a16:creationId xmlns:a16="http://schemas.microsoft.com/office/drawing/2014/main" id="{BD4F6A83-0CC0-4D3F-AADD-4045B5DB5BD2}"/>
            </a:ext>
          </a:extLst>
        </xdr:cNvPr>
        <xdr:cNvSpPr txBox="1"/>
      </xdr:nvSpPr>
      <xdr:spPr>
        <a:xfrm>
          <a:off x="9258300" y="143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a:extLst>
            <a:ext uri="{FF2B5EF4-FFF2-40B4-BE49-F238E27FC236}">
              <a16:creationId xmlns:a16="http://schemas.microsoft.com/office/drawing/2014/main" id="{D9C4A51D-54BB-4C23-B9B7-B85DC8204110}"/>
            </a:ext>
          </a:extLst>
        </xdr:cNvPr>
        <xdr:cNvCxnSpPr/>
      </xdr:nvCxnSpPr>
      <xdr:spPr>
        <a:xfrm>
          <a:off x="9154160" y="14325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5" name="【福祉施設】&#10;一人当たり面積最大値テキスト">
          <a:extLst>
            <a:ext uri="{FF2B5EF4-FFF2-40B4-BE49-F238E27FC236}">
              <a16:creationId xmlns:a16="http://schemas.microsoft.com/office/drawing/2014/main" id="{0BFDEA40-9142-4B2C-AC81-A087D8A9344D}"/>
            </a:ext>
          </a:extLst>
        </xdr:cNvPr>
        <xdr:cNvSpPr txBox="1"/>
      </xdr:nvSpPr>
      <xdr:spPr>
        <a:xfrm>
          <a:off x="9258300" y="128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6" name="直線コネクタ 245">
          <a:extLst>
            <a:ext uri="{FF2B5EF4-FFF2-40B4-BE49-F238E27FC236}">
              <a16:creationId xmlns:a16="http://schemas.microsoft.com/office/drawing/2014/main" id="{FEA46378-8979-4563-9ED4-0DFE4FA5AC8F}"/>
            </a:ext>
          </a:extLst>
        </xdr:cNvPr>
        <xdr:cNvCxnSpPr/>
      </xdr:nvCxnSpPr>
      <xdr:spPr>
        <a:xfrm>
          <a:off x="9154160" y="13108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247" name="【福祉施設】&#10;一人当たり面積平均値テキスト">
          <a:extLst>
            <a:ext uri="{FF2B5EF4-FFF2-40B4-BE49-F238E27FC236}">
              <a16:creationId xmlns:a16="http://schemas.microsoft.com/office/drawing/2014/main" id="{9254D235-97A4-426F-BF5A-E7249F61B0EA}"/>
            </a:ext>
          </a:extLst>
        </xdr:cNvPr>
        <xdr:cNvSpPr txBox="1"/>
      </xdr:nvSpPr>
      <xdr:spPr>
        <a:xfrm>
          <a:off x="9258300" y="1403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8" name="フローチャート: 判断 247">
          <a:extLst>
            <a:ext uri="{FF2B5EF4-FFF2-40B4-BE49-F238E27FC236}">
              <a16:creationId xmlns:a16="http://schemas.microsoft.com/office/drawing/2014/main" id="{7B220C3A-98C8-42C9-BC24-B853CBC2611D}"/>
            </a:ext>
          </a:extLst>
        </xdr:cNvPr>
        <xdr:cNvSpPr/>
      </xdr:nvSpPr>
      <xdr:spPr>
        <a:xfrm>
          <a:off x="9192260" y="14059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49" name="フローチャート: 判断 248">
          <a:extLst>
            <a:ext uri="{FF2B5EF4-FFF2-40B4-BE49-F238E27FC236}">
              <a16:creationId xmlns:a16="http://schemas.microsoft.com/office/drawing/2014/main" id="{8A8E814A-5023-4ECC-9B23-0BECAB8C1E13}"/>
            </a:ext>
          </a:extLst>
        </xdr:cNvPr>
        <xdr:cNvSpPr/>
      </xdr:nvSpPr>
      <xdr:spPr>
        <a:xfrm>
          <a:off x="844550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50" name="フローチャート: 判断 249">
          <a:extLst>
            <a:ext uri="{FF2B5EF4-FFF2-40B4-BE49-F238E27FC236}">
              <a16:creationId xmlns:a16="http://schemas.microsoft.com/office/drawing/2014/main" id="{A569701F-05C9-46EA-BEBE-DDF3BE4F70AD}"/>
            </a:ext>
          </a:extLst>
        </xdr:cNvPr>
        <xdr:cNvSpPr/>
      </xdr:nvSpPr>
      <xdr:spPr>
        <a:xfrm>
          <a:off x="7670800" y="14055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251" name="フローチャート: 判断 250">
          <a:extLst>
            <a:ext uri="{FF2B5EF4-FFF2-40B4-BE49-F238E27FC236}">
              <a16:creationId xmlns:a16="http://schemas.microsoft.com/office/drawing/2014/main" id="{9A84ED3E-24CD-48E6-A9BB-FD936B32AC44}"/>
            </a:ext>
          </a:extLst>
        </xdr:cNvPr>
        <xdr:cNvSpPr/>
      </xdr:nvSpPr>
      <xdr:spPr>
        <a:xfrm>
          <a:off x="6873240" y="14067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252" name="フローチャート: 判断 251">
          <a:extLst>
            <a:ext uri="{FF2B5EF4-FFF2-40B4-BE49-F238E27FC236}">
              <a16:creationId xmlns:a16="http://schemas.microsoft.com/office/drawing/2014/main" id="{2502FAB3-7B36-4926-AABF-5C6ED3C157EE}"/>
            </a:ext>
          </a:extLst>
        </xdr:cNvPr>
        <xdr:cNvSpPr/>
      </xdr:nvSpPr>
      <xdr:spPr>
        <a:xfrm>
          <a:off x="6098540" y="14082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13409AF6-944F-4C7C-A62B-D06A594A8C6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C5F85F9-3474-45B5-B275-9723F717573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7BAC206-E722-40E1-907C-67B499FBB5F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9D3216A-690C-4607-AA43-6DF0EC0C36D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B03A41C9-77FB-4551-AC6E-9954473D46E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47879</xdr:rowOff>
    </xdr:from>
    <xdr:to>
      <xdr:col>55</xdr:col>
      <xdr:colOff>50800</xdr:colOff>
      <xdr:row>83</xdr:row>
      <xdr:rowOff>149479</xdr:rowOff>
    </xdr:to>
    <xdr:sp macro="" textlink="">
      <xdr:nvSpPr>
        <xdr:cNvPr id="258" name="楕円 257">
          <a:extLst>
            <a:ext uri="{FF2B5EF4-FFF2-40B4-BE49-F238E27FC236}">
              <a16:creationId xmlns:a16="http://schemas.microsoft.com/office/drawing/2014/main" id="{F5AC3362-22FF-4BC5-A86F-A4EE89EFAD80}"/>
            </a:ext>
          </a:extLst>
        </xdr:cNvPr>
        <xdr:cNvSpPr/>
      </xdr:nvSpPr>
      <xdr:spPr>
        <a:xfrm>
          <a:off x="9192260" y="139619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70756</xdr:rowOff>
    </xdr:from>
    <xdr:ext cx="469744" cy="259045"/>
    <xdr:sp macro="" textlink="">
      <xdr:nvSpPr>
        <xdr:cNvPr id="259" name="【福祉施設】&#10;一人当たり面積該当値テキスト">
          <a:extLst>
            <a:ext uri="{FF2B5EF4-FFF2-40B4-BE49-F238E27FC236}">
              <a16:creationId xmlns:a16="http://schemas.microsoft.com/office/drawing/2014/main" id="{D7E8BDF6-6E13-4E0B-8501-F5CB214BCBBE}"/>
            </a:ext>
          </a:extLst>
        </xdr:cNvPr>
        <xdr:cNvSpPr txBox="1"/>
      </xdr:nvSpPr>
      <xdr:spPr>
        <a:xfrm>
          <a:off x="9258300" y="1381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57595</xdr:rowOff>
    </xdr:from>
    <xdr:to>
      <xdr:col>50</xdr:col>
      <xdr:colOff>165100</xdr:colOff>
      <xdr:row>83</xdr:row>
      <xdr:rowOff>159195</xdr:rowOff>
    </xdr:to>
    <xdr:sp macro="" textlink="">
      <xdr:nvSpPr>
        <xdr:cNvPr id="260" name="楕円 259">
          <a:extLst>
            <a:ext uri="{FF2B5EF4-FFF2-40B4-BE49-F238E27FC236}">
              <a16:creationId xmlns:a16="http://schemas.microsoft.com/office/drawing/2014/main" id="{433F7076-1AE7-4ED4-9DA6-52F9B3F3C7E0}"/>
            </a:ext>
          </a:extLst>
        </xdr:cNvPr>
        <xdr:cNvSpPr/>
      </xdr:nvSpPr>
      <xdr:spPr>
        <a:xfrm>
          <a:off x="8445500" y="1397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98679</xdr:rowOff>
    </xdr:from>
    <xdr:to>
      <xdr:col>55</xdr:col>
      <xdr:colOff>0</xdr:colOff>
      <xdr:row>83</xdr:row>
      <xdr:rowOff>108395</xdr:rowOff>
    </xdr:to>
    <xdr:cxnSp macro="">
      <xdr:nvCxnSpPr>
        <xdr:cNvPr id="261" name="直線コネクタ 260">
          <a:extLst>
            <a:ext uri="{FF2B5EF4-FFF2-40B4-BE49-F238E27FC236}">
              <a16:creationId xmlns:a16="http://schemas.microsoft.com/office/drawing/2014/main" id="{7552A003-0A9E-438F-8B48-B2DF032DA8A6}"/>
            </a:ext>
          </a:extLst>
        </xdr:cNvPr>
        <xdr:cNvCxnSpPr/>
      </xdr:nvCxnSpPr>
      <xdr:spPr>
        <a:xfrm flipV="1">
          <a:off x="8496300" y="14012799"/>
          <a:ext cx="7239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73597</xdr:rowOff>
    </xdr:from>
    <xdr:to>
      <xdr:col>46</xdr:col>
      <xdr:colOff>38100</xdr:colOff>
      <xdr:row>84</xdr:row>
      <xdr:rowOff>3747</xdr:rowOff>
    </xdr:to>
    <xdr:sp macro="" textlink="">
      <xdr:nvSpPr>
        <xdr:cNvPr id="262" name="楕円 261">
          <a:extLst>
            <a:ext uri="{FF2B5EF4-FFF2-40B4-BE49-F238E27FC236}">
              <a16:creationId xmlns:a16="http://schemas.microsoft.com/office/drawing/2014/main" id="{1156DEED-187F-43A5-B0D8-4DA87D9C1225}"/>
            </a:ext>
          </a:extLst>
        </xdr:cNvPr>
        <xdr:cNvSpPr/>
      </xdr:nvSpPr>
      <xdr:spPr>
        <a:xfrm>
          <a:off x="7670800" y="139877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108395</xdr:rowOff>
    </xdr:from>
    <xdr:to>
      <xdr:col>50</xdr:col>
      <xdr:colOff>114300</xdr:colOff>
      <xdr:row>83</xdr:row>
      <xdr:rowOff>124397</xdr:rowOff>
    </xdr:to>
    <xdr:cxnSp macro="">
      <xdr:nvCxnSpPr>
        <xdr:cNvPr id="263" name="直線コネクタ 262">
          <a:extLst>
            <a:ext uri="{FF2B5EF4-FFF2-40B4-BE49-F238E27FC236}">
              <a16:creationId xmlns:a16="http://schemas.microsoft.com/office/drawing/2014/main" id="{6C986336-43BA-40D3-9374-D096FD00FE4F}"/>
            </a:ext>
          </a:extLst>
        </xdr:cNvPr>
        <xdr:cNvCxnSpPr/>
      </xdr:nvCxnSpPr>
      <xdr:spPr>
        <a:xfrm flipV="1">
          <a:off x="7713980" y="14022515"/>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81598</xdr:rowOff>
    </xdr:from>
    <xdr:to>
      <xdr:col>41</xdr:col>
      <xdr:colOff>101600</xdr:colOff>
      <xdr:row>84</xdr:row>
      <xdr:rowOff>11748</xdr:rowOff>
    </xdr:to>
    <xdr:sp macro="" textlink="">
      <xdr:nvSpPr>
        <xdr:cNvPr id="264" name="楕円 263">
          <a:extLst>
            <a:ext uri="{FF2B5EF4-FFF2-40B4-BE49-F238E27FC236}">
              <a16:creationId xmlns:a16="http://schemas.microsoft.com/office/drawing/2014/main" id="{F6D6AC38-23C3-4830-B401-88711A75167D}"/>
            </a:ext>
          </a:extLst>
        </xdr:cNvPr>
        <xdr:cNvSpPr/>
      </xdr:nvSpPr>
      <xdr:spPr>
        <a:xfrm>
          <a:off x="6873240" y="13995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124397</xdr:rowOff>
    </xdr:from>
    <xdr:to>
      <xdr:col>45</xdr:col>
      <xdr:colOff>177800</xdr:colOff>
      <xdr:row>83</xdr:row>
      <xdr:rowOff>132398</xdr:rowOff>
    </xdr:to>
    <xdr:cxnSp macro="">
      <xdr:nvCxnSpPr>
        <xdr:cNvPr id="265" name="直線コネクタ 264">
          <a:extLst>
            <a:ext uri="{FF2B5EF4-FFF2-40B4-BE49-F238E27FC236}">
              <a16:creationId xmlns:a16="http://schemas.microsoft.com/office/drawing/2014/main" id="{DEF9BBC8-3D30-4EF9-BA56-0B8AF5923FEA}"/>
            </a:ext>
          </a:extLst>
        </xdr:cNvPr>
        <xdr:cNvCxnSpPr/>
      </xdr:nvCxnSpPr>
      <xdr:spPr>
        <a:xfrm flipV="1">
          <a:off x="6924040" y="14038517"/>
          <a:ext cx="78994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91312</xdr:rowOff>
    </xdr:from>
    <xdr:to>
      <xdr:col>36</xdr:col>
      <xdr:colOff>165100</xdr:colOff>
      <xdr:row>84</xdr:row>
      <xdr:rowOff>21462</xdr:rowOff>
    </xdr:to>
    <xdr:sp macro="" textlink="">
      <xdr:nvSpPr>
        <xdr:cNvPr id="266" name="楕円 265">
          <a:extLst>
            <a:ext uri="{FF2B5EF4-FFF2-40B4-BE49-F238E27FC236}">
              <a16:creationId xmlns:a16="http://schemas.microsoft.com/office/drawing/2014/main" id="{C42B6A12-FD34-48BB-809E-F985D635741A}"/>
            </a:ext>
          </a:extLst>
        </xdr:cNvPr>
        <xdr:cNvSpPr/>
      </xdr:nvSpPr>
      <xdr:spPr>
        <a:xfrm>
          <a:off x="6098540" y="14005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132398</xdr:rowOff>
    </xdr:from>
    <xdr:to>
      <xdr:col>41</xdr:col>
      <xdr:colOff>50800</xdr:colOff>
      <xdr:row>83</xdr:row>
      <xdr:rowOff>142112</xdr:rowOff>
    </xdr:to>
    <xdr:cxnSp macro="">
      <xdr:nvCxnSpPr>
        <xdr:cNvPr id="267" name="直線コネクタ 266">
          <a:extLst>
            <a:ext uri="{FF2B5EF4-FFF2-40B4-BE49-F238E27FC236}">
              <a16:creationId xmlns:a16="http://schemas.microsoft.com/office/drawing/2014/main" id="{3FFA3070-6AE7-492E-A71C-FB81554484E9}"/>
            </a:ext>
          </a:extLst>
        </xdr:cNvPr>
        <xdr:cNvCxnSpPr/>
      </xdr:nvCxnSpPr>
      <xdr:spPr>
        <a:xfrm flipV="1">
          <a:off x="6149340" y="14046518"/>
          <a:ext cx="7747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93742</xdr:rowOff>
    </xdr:from>
    <xdr:ext cx="469744" cy="259045"/>
    <xdr:sp macro="" textlink="">
      <xdr:nvSpPr>
        <xdr:cNvPr id="268" name="n_1aveValue【福祉施設】&#10;一人当たり面積">
          <a:extLst>
            <a:ext uri="{FF2B5EF4-FFF2-40B4-BE49-F238E27FC236}">
              <a16:creationId xmlns:a16="http://schemas.microsoft.com/office/drawing/2014/main" id="{1F92C31F-5490-458D-9F5B-9CBF98CE6959}"/>
            </a:ext>
          </a:extLst>
        </xdr:cNvPr>
        <xdr:cNvSpPr txBox="1"/>
      </xdr:nvSpPr>
      <xdr:spPr>
        <a:xfrm>
          <a:off x="8271587"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269" name="n_2aveValue【福祉施設】&#10;一人当たり面積">
          <a:extLst>
            <a:ext uri="{FF2B5EF4-FFF2-40B4-BE49-F238E27FC236}">
              <a16:creationId xmlns:a16="http://schemas.microsoft.com/office/drawing/2014/main" id="{CC8D6836-1A0C-4517-AD52-14B09E5DE407}"/>
            </a:ext>
          </a:extLst>
        </xdr:cNvPr>
        <xdr:cNvSpPr txBox="1"/>
      </xdr:nvSpPr>
      <xdr:spPr>
        <a:xfrm>
          <a:off x="7509587" y="141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74883</xdr:rowOff>
    </xdr:from>
    <xdr:ext cx="469744" cy="259045"/>
    <xdr:sp macro="" textlink="">
      <xdr:nvSpPr>
        <xdr:cNvPr id="270" name="n_3aveValue【福祉施設】&#10;一人当たり面積">
          <a:extLst>
            <a:ext uri="{FF2B5EF4-FFF2-40B4-BE49-F238E27FC236}">
              <a16:creationId xmlns:a16="http://schemas.microsoft.com/office/drawing/2014/main" id="{A457E1E4-998E-4ECB-93CC-DE873F187E88}"/>
            </a:ext>
          </a:extLst>
        </xdr:cNvPr>
        <xdr:cNvSpPr txBox="1"/>
      </xdr:nvSpPr>
      <xdr:spPr>
        <a:xfrm>
          <a:off x="6712027" y="1415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89171</xdr:rowOff>
    </xdr:from>
    <xdr:ext cx="469744" cy="259045"/>
    <xdr:sp macro="" textlink="">
      <xdr:nvSpPr>
        <xdr:cNvPr id="271" name="n_4aveValue【福祉施設】&#10;一人当たり面積">
          <a:extLst>
            <a:ext uri="{FF2B5EF4-FFF2-40B4-BE49-F238E27FC236}">
              <a16:creationId xmlns:a16="http://schemas.microsoft.com/office/drawing/2014/main" id="{A47E5916-FA73-4681-A594-C9EF0C90DE9E}"/>
            </a:ext>
          </a:extLst>
        </xdr:cNvPr>
        <xdr:cNvSpPr txBox="1"/>
      </xdr:nvSpPr>
      <xdr:spPr>
        <a:xfrm>
          <a:off x="5937327" y="141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4272</xdr:rowOff>
    </xdr:from>
    <xdr:ext cx="469744" cy="259045"/>
    <xdr:sp macro="" textlink="">
      <xdr:nvSpPr>
        <xdr:cNvPr id="272" name="n_1mainValue【福祉施設】&#10;一人当たり面積">
          <a:extLst>
            <a:ext uri="{FF2B5EF4-FFF2-40B4-BE49-F238E27FC236}">
              <a16:creationId xmlns:a16="http://schemas.microsoft.com/office/drawing/2014/main" id="{521F7646-16BC-43E9-B3F2-0579D2C2E31E}"/>
            </a:ext>
          </a:extLst>
        </xdr:cNvPr>
        <xdr:cNvSpPr txBox="1"/>
      </xdr:nvSpPr>
      <xdr:spPr>
        <a:xfrm>
          <a:off x="8271587" y="1375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20274</xdr:rowOff>
    </xdr:from>
    <xdr:ext cx="469744" cy="259045"/>
    <xdr:sp macro="" textlink="">
      <xdr:nvSpPr>
        <xdr:cNvPr id="273" name="n_2mainValue【福祉施設】&#10;一人当たり面積">
          <a:extLst>
            <a:ext uri="{FF2B5EF4-FFF2-40B4-BE49-F238E27FC236}">
              <a16:creationId xmlns:a16="http://schemas.microsoft.com/office/drawing/2014/main" id="{1D524839-1A04-4F6B-A41F-F46465337791}"/>
            </a:ext>
          </a:extLst>
        </xdr:cNvPr>
        <xdr:cNvSpPr txBox="1"/>
      </xdr:nvSpPr>
      <xdr:spPr>
        <a:xfrm>
          <a:off x="7509587" y="1376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28275</xdr:rowOff>
    </xdr:from>
    <xdr:ext cx="469744" cy="259045"/>
    <xdr:sp macro="" textlink="">
      <xdr:nvSpPr>
        <xdr:cNvPr id="274" name="n_3mainValue【福祉施設】&#10;一人当たり面積">
          <a:extLst>
            <a:ext uri="{FF2B5EF4-FFF2-40B4-BE49-F238E27FC236}">
              <a16:creationId xmlns:a16="http://schemas.microsoft.com/office/drawing/2014/main" id="{4B4EACE4-04BE-45F0-90AE-0CCE295D3ACC}"/>
            </a:ext>
          </a:extLst>
        </xdr:cNvPr>
        <xdr:cNvSpPr txBox="1"/>
      </xdr:nvSpPr>
      <xdr:spPr>
        <a:xfrm>
          <a:off x="6712027" y="1377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37989</xdr:rowOff>
    </xdr:from>
    <xdr:ext cx="469744" cy="259045"/>
    <xdr:sp macro="" textlink="">
      <xdr:nvSpPr>
        <xdr:cNvPr id="275" name="n_4mainValue【福祉施設】&#10;一人当たり面積">
          <a:extLst>
            <a:ext uri="{FF2B5EF4-FFF2-40B4-BE49-F238E27FC236}">
              <a16:creationId xmlns:a16="http://schemas.microsoft.com/office/drawing/2014/main" id="{5E184FB8-D776-489B-A610-FA6FA01C3ED9}"/>
            </a:ext>
          </a:extLst>
        </xdr:cNvPr>
        <xdr:cNvSpPr txBox="1"/>
      </xdr:nvSpPr>
      <xdr:spPr>
        <a:xfrm>
          <a:off x="5937327" y="1378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CED14671-3BCC-4E33-BA97-E78993D59A7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74A1CF1D-13A0-470D-BB2D-3D99F0AEBF5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C3BC78C3-3ABA-419C-B6CE-E3DE69932D3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4BA9374C-FE1D-418F-94C7-E7F08607208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8F6E9F91-0D72-431C-8E65-A496A0AC42E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96C1EA32-E468-461E-8B08-5A7A72C407B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4D634A48-E891-4F56-909E-A80FE0851C7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7DD6C297-37C5-4426-8C76-FB7D9B65B03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ED3B11BD-E51B-48D2-AA29-F73B3863FB1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92F069E1-5A04-417F-99BF-E536EA17236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083E4550-E722-4281-83DC-B72624F1022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F54EED0E-1884-4294-AEDB-2DD691B3286E}"/>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1BC53175-DE98-4B54-8558-D8002E8A827C}"/>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725F3795-054E-4526-9197-84A8BC4BD519}"/>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F92D83F8-0844-478F-8ABF-75E5BC5A0432}"/>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125B4EB3-2376-428E-AB2E-A21528A9D161}"/>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8D194211-EFDC-4F66-8DA3-C6037860E70A}"/>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CCB12B95-216E-47C5-8B66-1C403FFD012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0361B06A-30DE-4814-9337-7C3CC1897A8E}"/>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8C63038C-2856-47F9-B088-92523F84E2AD}"/>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EB78380E-1ECF-404D-85E6-BDC7382FB63A}"/>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BD3D4649-39C1-4ABA-BD0A-7F3AE4AF5FDC}"/>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3EE45133-020F-447B-BC69-337FB5C7BE52}"/>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C35B864-75C7-4BAA-9D29-4AF1BBFA647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3DD5E31B-3A43-4BB4-9F3E-07B950039B1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57062A59-3711-488B-A558-A6C425A9B4AB}"/>
            </a:ext>
          </a:extLst>
        </xdr:cNvPr>
        <xdr:cNvCxnSpPr/>
      </xdr:nvCxnSpPr>
      <xdr:spPr>
        <a:xfrm flipV="1">
          <a:off x="4086225" y="16817339"/>
          <a:ext cx="0" cy="149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CEB12221-CDDA-47C6-922C-28A6722B9674}"/>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87C85C74-1B68-4FBD-8F4A-0C7AB1447A75}"/>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424C23F4-0B0C-4C78-9019-06CCAF387558}"/>
            </a:ext>
          </a:extLst>
        </xdr:cNvPr>
        <xdr:cNvSpPr txBox="1"/>
      </xdr:nvSpPr>
      <xdr:spPr>
        <a:xfrm>
          <a:off x="412496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05" name="直線コネクタ 304">
          <a:extLst>
            <a:ext uri="{FF2B5EF4-FFF2-40B4-BE49-F238E27FC236}">
              <a16:creationId xmlns:a16="http://schemas.microsoft.com/office/drawing/2014/main" id="{B5A0EF2F-04A1-4EC7-A89D-8B87FC3E523A}"/>
            </a:ext>
          </a:extLst>
        </xdr:cNvPr>
        <xdr:cNvCxnSpPr/>
      </xdr:nvCxnSpPr>
      <xdr:spPr>
        <a:xfrm>
          <a:off x="402082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5F5EA0DD-D9EA-453E-BA2B-6D8D6B0B200B}"/>
            </a:ext>
          </a:extLst>
        </xdr:cNvPr>
        <xdr:cNvSpPr txBox="1"/>
      </xdr:nvSpPr>
      <xdr:spPr>
        <a:xfrm>
          <a:off x="4124960" y="1744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307" name="フローチャート: 判断 306">
          <a:extLst>
            <a:ext uri="{FF2B5EF4-FFF2-40B4-BE49-F238E27FC236}">
              <a16:creationId xmlns:a16="http://schemas.microsoft.com/office/drawing/2014/main" id="{3A81B22B-880D-4BA2-8F5A-6BCD1FD8B10D}"/>
            </a:ext>
          </a:extLst>
        </xdr:cNvPr>
        <xdr:cNvSpPr/>
      </xdr:nvSpPr>
      <xdr:spPr>
        <a:xfrm>
          <a:off x="403606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308" name="フローチャート: 判断 307">
          <a:extLst>
            <a:ext uri="{FF2B5EF4-FFF2-40B4-BE49-F238E27FC236}">
              <a16:creationId xmlns:a16="http://schemas.microsoft.com/office/drawing/2014/main" id="{18EFE29A-852C-4979-8428-025A4DBD0F05}"/>
            </a:ext>
          </a:extLst>
        </xdr:cNvPr>
        <xdr:cNvSpPr/>
      </xdr:nvSpPr>
      <xdr:spPr>
        <a:xfrm>
          <a:off x="331216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309" name="フローチャート: 判断 308">
          <a:extLst>
            <a:ext uri="{FF2B5EF4-FFF2-40B4-BE49-F238E27FC236}">
              <a16:creationId xmlns:a16="http://schemas.microsoft.com/office/drawing/2014/main" id="{38AEEF52-ED1B-4E6C-89B5-F78F51BDE9C4}"/>
            </a:ext>
          </a:extLst>
        </xdr:cNvPr>
        <xdr:cNvSpPr/>
      </xdr:nvSpPr>
      <xdr:spPr>
        <a:xfrm>
          <a:off x="2514600" y="17544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310" name="フローチャート: 判断 309">
          <a:extLst>
            <a:ext uri="{FF2B5EF4-FFF2-40B4-BE49-F238E27FC236}">
              <a16:creationId xmlns:a16="http://schemas.microsoft.com/office/drawing/2014/main" id="{636CD0C7-BE59-41F2-8BCD-A1C30552E7C0}"/>
            </a:ext>
          </a:extLst>
        </xdr:cNvPr>
        <xdr:cNvSpPr/>
      </xdr:nvSpPr>
      <xdr:spPr>
        <a:xfrm>
          <a:off x="173990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311" name="フローチャート: 判断 310">
          <a:extLst>
            <a:ext uri="{FF2B5EF4-FFF2-40B4-BE49-F238E27FC236}">
              <a16:creationId xmlns:a16="http://schemas.microsoft.com/office/drawing/2014/main" id="{8C65B8B2-3F62-423F-9EBD-D44E5084C025}"/>
            </a:ext>
          </a:extLst>
        </xdr:cNvPr>
        <xdr:cNvSpPr/>
      </xdr:nvSpPr>
      <xdr:spPr>
        <a:xfrm>
          <a:off x="96520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5C30115-5478-40D9-84AF-E591C712A3D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96B827DA-9BC5-469A-9623-4108E819916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DF2990AA-9A87-4AE6-9BD9-D3EB6285357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9CF89C3-DF89-44BF-9F8D-A169B1BD2EF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8775053D-54E6-4E9B-9998-8E417A482DF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164193</xdr:rowOff>
    </xdr:from>
    <xdr:to>
      <xdr:col>24</xdr:col>
      <xdr:colOff>114300</xdr:colOff>
      <xdr:row>107</xdr:row>
      <xdr:rowOff>94343</xdr:rowOff>
    </xdr:to>
    <xdr:sp macro="" textlink="">
      <xdr:nvSpPr>
        <xdr:cNvPr id="317" name="楕円 316">
          <a:extLst>
            <a:ext uri="{FF2B5EF4-FFF2-40B4-BE49-F238E27FC236}">
              <a16:creationId xmlns:a16="http://schemas.microsoft.com/office/drawing/2014/main" id="{070595BF-82B4-4DE9-AF04-7CDD76774232}"/>
            </a:ext>
          </a:extLst>
        </xdr:cNvPr>
        <xdr:cNvSpPr/>
      </xdr:nvSpPr>
      <xdr:spPr>
        <a:xfrm>
          <a:off x="4036060" y="17934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142620</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99300631-297D-4A4E-9233-F1B2A9A9C513}"/>
            </a:ext>
          </a:extLst>
        </xdr:cNvPr>
        <xdr:cNvSpPr txBox="1"/>
      </xdr:nvSpPr>
      <xdr:spPr>
        <a:xfrm>
          <a:off x="4124960" y="1791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84182</xdr:rowOff>
    </xdr:from>
    <xdr:to>
      <xdr:col>20</xdr:col>
      <xdr:colOff>38100</xdr:colOff>
      <xdr:row>107</xdr:row>
      <xdr:rowOff>14332</xdr:rowOff>
    </xdr:to>
    <xdr:sp macro="" textlink="">
      <xdr:nvSpPr>
        <xdr:cNvPr id="319" name="楕円 318">
          <a:extLst>
            <a:ext uri="{FF2B5EF4-FFF2-40B4-BE49-F238E27FC236}">
              <a16:creationId xmlns:a16="http://schemas.microsoft.com/office/drawing/2014/main" id="{5A72FEE6-2896-4046-BB2F-D5F2D8D865D9}"/>
            </a:ext>
          </a:extLst>
        </xdr:cNvPr>
        <xdr:cNvSpPr/>
      </xdr:nvSpPr>
      <xdr:spPr>
        <a:xfrm>
          <a:off x="3312160" y="178540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134982</xdr:rowOff>
    </xdr:from>
    <xdr:to>
      <xdr:col>24</xdr:col>
      <xdr:colOff>63500</xdr:colOff>
      <xdr:row>107</xdr:row>
      <xdr:rowOff>43543</xdr:rowOff>
    </xdr:to>
    <xdr:cxnSp macro="">
      <xdr:nvCxnSpPr>
        <xdr:cNvPr id="320" name="直線コネクタ 319">
          <a:extLst>
            <a:ext uri="{FF2B5EF4-FFF2-40B4-BE49-F238E27FC236}">
              <a16:creationId xmlns:a16="http://schemas.microsoft.com/office/drawing/2014/main" id="{EC9126AD-09E0-4997-8CB2-3D6DC20AC3A7}"/>
            </a:ext>
          </a:extLst>
        </xdr:cNvPr>
        <xdr:cNvCxnSpPr/>
      </xdr:nvCxnSpPr>
      <xdr:spPr>
        <a:xfrm>
          <a:off x="3355340" y="17904822"/>
          <a:ext cx="73152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41729</xdr:rowOff>
    </xdr:from>
    <xdr:to>
      <xdr:col>15</xdr:col>
      <xdr:colOff>101600</xdr:colOff>
      <xdr:row>106</xdr:row>
      <xdr:rowOff>143329</xdr:rowOff>
    </xdr:to>
    <xdr:sp macro="" textlink="">
      <xdr:nvSpPr>
        <xdr:cNvPr id="321" name="楕円 320">
          <a:extLst>
            <a:ext uri="{FF2B5EF4-FFF2-40B4-BE49-F238E27FC236}">
              <a16:creationId xmlns:a16="http://schemas.microsoft.com/office/drawing/2014/main" id="{CE3F026F-3AFE-44C5-9B8E-92E83A51ADCA}"/>
            </a:ext>
          </a:extLst>
        </xdr:cNvPr>
        <xdr:cNvSpPr/>
      </xdr:nvSpPr>
      <xdr:spPr>
        <a:xfrm>
          <a:off x="2514600" y="178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92529</xdr:rowOff>
    </xdr:from>
    <xdr:to>
      <xdr:col>19</xdr:col>
      <xdr:colOff>177800</xdr:colOff>
      <xdr:row>106</xdr:row>
      <xdr:rowOff>134982</xdr:rowOff>
    </xdr:to>
    <xdr:cxnSp macro="">
      <xdr:nvCxnSpPr>
        <xdr:cNvPr id="322" name="直線コネクタ 321">
          <a:extLst>
            <a:ext uri="{FF2B5EF4-FFF2-40B4-BE49-F238E27FC236}">
              <a16:creationId xmlns:a16="http://schemas.microsoft.com/office/drawing/2014/main" id="{3EFB706D-DA8D-4A4D-9437-3A61FB52832B}"/>
            </a:ext>
          </a:extLst>
        </xdr:cNvPr>
        <xdr:cNvCxnSpPr/>
      </xdr:nvCxnSpPr>
      <xdr:spPr>
        <a:xfrm>
          <a:off x="2565400" y="17862369"/>
          <a:ext cx="78994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170724</xdr:rowOff>
    </xdr:from>
    <xdr:to>
      <xdr:col>10</xdr:col>
      <xdr:colOff>165100</xdr:colOff>
      <xdr:row>106</xdr:row>
      <xdr:rowOff>100874</xdr:rowOff>
    </xdr:to>
    <xdr:sp macro="" textlink="">
      <xdr:nvSpPr>
        <xdr:cNvPr id="323" name="楕円 322">
          <a:extLst>
            <a:ext uri="{FF2B5EF4-FFF2-40B4-BE49-F238E27FC236}">
              <a16:creationId xmlns:a16="http://schemas.microsoft.com/office/drawing/2014/main" id="{7ABFE873-85C5-48F9-99FD-1453353D9734}"/>
            </a:ext>
          </a:extLst>
        </xdr:cNvPr>
        <xdr:cNvSpPr/>
      </xdr:nvSpPr>
      <xdr:spPr>
        <a:xfrm>
          <a:off x="1739900" y="17772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50074</xdr:rowOff>
    </xdr:from>
    <xdr:to>
      <xdr:col>15</xdr:col>
      <xdr:colOff>50800</xdr:colOff>
      <xdr:row>106</xdr:row>
      <xdr:rowOff>92529</xdr:rowOff>
    </xdr:to>
    <xdr:cxnSp macro="">
      <xdr:nvCxnSpPr>
        <xdr:cNvPr id="324" name="直線コネクタ 323">
          <a:extLst>
            <a:ext uri="{FF2B5EF4-FFF2-40B4-BE49-F238E27FC236}">
              <a16:creationId xmlns:a16="http://schemas.microsoft.com/office/drawing/2014/main" id="{B6044C87-DA54-4F7F-B638-5A337A5E15EA}"/>
            </a:ext>
          </a:extLst>
        </xdr:cNvPr>
        <xdr:cNvCxnSpPr/>
      </xdr:nvCxnSpPr>
      <xdr:spPr>
        <a:xfrm>
          <a:off x="1790700" y="17819914"/>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128270</xdr:rowOff>
    </xdr:from>
    <xdr:to>
      <xdr:col>6</xdr:col>
      <xdr:colOff>38100</xdr:colOff>
      <xdr:row>106</xdr:row>
      <xdr:rowOff>58420</xdr:rowOff>
    </xdr:to>
    <xdr:sp macro="" textlink="">
      <xdr:nvSpPr>
        <xdr:cNvPr id="325" name="楕円 324">
          <a:extLst>
            <a:ext uri="{FF2B5EF4-FFF2-40B4-BE49-F238E27FC236}">
              <a16:creationId xmlns:a16="http://schemas.microsoft.com/office/drawing/2014/main" id="{9A8110E8-3B3A-4A1D-9BD4-AC8ACB60C12D}"/>
            </a:ext>
          </a:extLst>
        </xdr:cNvPr>
        <xdr:cNvSpPr/>
      </xdr:nvSpPr>
      <xdr:spPr>
        <a:xfrm>
          <a:off x="96520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7620</xdr:rowOff>
    </xdr:from>
    <xdr:to>
      <xdr:col>10</xdr:col>
      <xdr:colOff>114300</xdr:colOff>
      <xdr:row>106</xdr:row>
      <xdr:rowOff>50074</xdr:rowOff>
    </xdr:to>
    <xdr:cxnSp macro="">
      <xdr:nvCxnSpPr>
        <xdr:cNvPr id="326" name="直線コネクタ 325">
          <a:extLst>
            <a:ext uri="{FF2B5EF4-FFF2-40B4-BE49-F238E27FC236}">
              <a16:creationId xmlns:a16="http://schemas.microsoft.com/office/drawing/2014/main" id="{0BCB4251-4282-409C-AEE4-F4A48B894A35}"/>
            </a:ext>
          </a:extLst>
        </xdr:cNvPr>
        <xdr:cNvCxnSpPr/>
      </xdr:nvCxnSpPr>
      <xdr:spPr>
        <a:xfrm>
          <a:off x="1008380" y="17777460"/>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102706</xdr:rowOff>
    </xdr:from>
    <xdr:ext cx="405111" cy="259045"/>
    <xdr:sp macro="" textlink="">
      <xdr:nvSpPr>
        <xdr:cNvPr id="327" name="n_1aveValue【市民会館】&#10;有形固定資産減価償却率">
          <a:extLst>
            <a:ext uri="{FF2B5EF4-FFF2-40B4-BE49-F238E27FC236}">
              <a16:creationId xmlns:a16="http://schemas.microsoft.com/office/drawing/2014/main" id="{15267DF8-AAC1-4C50-946A-032A910D5A43}"/>
            </a:ext>
          </a:extLst>
        </xdr:cNvPr>
        <xdr:cNvSpPr txBox="1"/>
      </xdr:nvSpPr>
      <xdr:spPr>
        <a:xfrm>
          <a:off x="317056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56985</xdr:rowOff>
    </xdr:from>
    <xdr:ext cx="405111" cy="259045"/>
    <xdr:sp macro="" textlink="">
      <xdr:nvSpPr>
        <xdr:cNvPr id="328" name="n_2aveValue【市民会館】&#10;有形固定資産減価償却率">
          <a:extLst>
            <a:ext uri="{FF2B5EF4-FFF2-40B4-BE49-F238E27FC236}">
              <a16:creationId xmlns:a16="http://schemas.microsoft.com/office/drawing/2014/main" id="{9735A563-FDCE-4726-88F8-1D8B3C5F8C0E}"/>
            </a:ext>
          </a:extLst>
        </xdr:cNvPr>
        <xdr:cNvSpPr txBox="1"/>
      </xdr:nvSpPr>
      <xdr:spPr>
        <a:xfrm>
          <a:off x="2385704" y="1732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34126</xdr:rowOff>
    </xdr:from>
    <xdr:ext cx="405111" cy="259045"/>
    <xdr:sp macro="" textlink="">
      <xdr:nvSpPr>
        <xdr:cNvPr id="329" name="n_3aveValue【市民会館】&#10;有形固定資産減価償却率">
          <a:extLst>
            <a:ext uri="{FF2B5EF4-FFF2-40B4-BE49-F238E27FC236}">
              <a16:creationId xmlns:a16="http://schemas.microsoft.com/office/drawing/2014/main" id="{C57590B3-44A9-46CA-8789-14C810A65EFC}"/>
            </a:ext>
          </a:extLst>
        </xdr:cNvPr>
        <xdr:cNvSpPr txBox="1"/>
      </xdr:nvSpPr>
      <xdr:spPr>
        <a:xfrm>
          <a:off x="1611004"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330" name="n_4aveValue【市民会館】&#10;有形固定資産減価償却率">
          <a:extLst>
            <a:ext uri="{FF2B5EF4-FFF2-40B4-BE49-F238E27FC236}">
              <a16:creationId xmlns:a16="http://schemas.microsoft.com/office/drawing/2014/main" id="{880A7485-A16D-455C-A3E1-35B1E4875F49}"/>
            </a:ext>
          </a:extLst>
        </xdr:cNvPr>
        <xdr:cNvSpPr txBox="1"/>
      </xdr:nvSpPr>
      <xdr:spPr>
        <a:xfrm>
          <a:off x="8363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5459</xdr:rowOff>
    </xdr:from>
    <xdr:ext cx="405111" cy="259045"/>
    <xdr:sp macro="" textlink="">
      <xdr:nvSpPr>
        <xdr:cNvPr id="331" name="n_1mainValue【市民会館】&#10;有形固定資産減価償却率">
          <a:extLst>
            <a:ext uri="{FF2B5EF4-FFF2-40B4-BE49-F238E27FC236}">
              <a16:creationId xmlns:a16="http://schemas.microsoft.com/office/drawing/2014/main" id="{886A6FFC-B4A6-4A51-9DBC-F38FA85AB570}"/>
            </a:ext>
          </a:extLst>
        </xdr:cNvPr>
        <xdr:cNvSpPr txBox="1"/>
      </xdr:nvSpPr>
      <xdr:spPr>
        <a:xfrm>
          <a:off x="3170564" y="1794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134456</xdr:rowOff>
    </xdr:from>
    <xdr:ext cx="405111" cy="259045"/>
    <xdr:sp macro="" textlink="">
      <xdr:nvSpPr>
        <xdr:cNvPr id="332" name="n_2mainValue【市民会館】&#10;有形固定資産減価償却率">
          <a:extLst>
            <a:ext uri="{FF2B5EF4-FFF2-40B4-BE49-F238E27FC236}">
              <a16:creationId xmlns:a16="http://schemas.microsoft.com/office/drawing/2014/main" id="{35BE3892-327B-4A02-8B65-9523F97012E1}"/>
            </a:ext>
          </a:extLst>
        </xdr:cNvPr>
        <xdr:cNvSpPr txBox="1"/>
      </xdr:nvSpPr>
      <xdr:spPr>
        <a:xfrm>
          <a:off x="2385704" y="1790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92001</xdr:rowOff>
    </xdr:from>
    <xdr:ext cx="405111" cy="259045"/>
    <xdr:sp macro="" textlink="">
      <xdr:nvSpPr>
        <xdr:cNvPr id="333" name="n_3mainValue【市民会館】&#10;有形固定資産減価償却率">
          <a:extLst>
            <a:ext uri="{FF2B5EF4-FFF2-40B4-BE49-F238E27FC236}">
              <a16:creationId xmlns:a16="http://schemas.microsoft.com/office/drawing/2014/main" id="{0659568E-D17B-4A42-B76A-9242D5FF884B}"/>
            </a:ext>
          </a:extLst>
        </xdr:cNvPr>
        <xdr:cNvSpPr txBox="1"/>
      </xdr:nvSpPr>
      <xdr:spPr>
        <a:xfrm>
          <a:off x="1611004" y="1786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49547</xdr:rowOff>
    </xdr:from>
    <xdr:ext cx="405111" cy="259045"/>
    <xdr:sp macro="" textlink="">
      <xdr:nvSpPr>
        <xdr:cNvPr id="334" name="n_4mainValue【市民会館】&#10;有形固定資産減価償却率">
          <a:extLst>
            <a:ext uri="{FF2B5EF4-FFF2-40B4-BE49-F238E27FC236}">
              <a16:creationId xmlns:a16="http://schemas.microsoft.com/office/drawing/2014/main" id="{F1F37661-2880-4A2C-B549-F894F0F95BAD}"/>
            </a:ext>
          </a:extLst>
        </xdr:cNvPr>
        <xdr:cNvSpPr txBox="1"/>
      </xdr:nvSpPr>
      <xdr:spPr>
        <a:xfrm>
          <a:off x="83630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58BFF734-D458-4E58-BB09-42AF08A9ECD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CED9CFA9-7C44-4EE4-B55E-8EFF5D90767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667FE2BE-43F5-441B-80B9-430F4279F9E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65E62515-AC6E-4473-AB3D-E7070EAA593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33F33EE1-B80D-4E02-A602-0839207F44F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E31BED03-B457-4050-B238-D53C602DDE2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167FF089-2A27-4461-9E34-71091004BB1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56105CB2-E3AD-4ED7-BED3-4E83C585A57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D904354B-0910-4C7C-9985-BD947F3CF93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199B1F00-D43D-4D1D-B8E0-F29E4EB847A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172DD56A-EBE3-4E09-B771-9A39468CBE09}"/>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id="{884809D4-6829-46CB-8934-7673BB4301F3}"/>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7F1463DB-BB56-4E5E-BD15-65A6B3E46A88}"/>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id="{8A86E9C5-D924-4F4E-A848-2D0B72759767}"/>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314BC91B-43B9-4361-A56B-AF8D96EECAEE}"/>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id="{ABEE1969-1CF2-49A4-9279-748A049C441F}"/>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2F023E33-6B83-46E2-A9E8-C937CC927949}"/>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id="{849CEF3F-6CA3-478E-82D4-6618B889E969}"/>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2C6D2BFD-EBE4-43F7-BFE1-D38A028B4E08}"/>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id="{8153CE35-23B4-4847-9CCC-8998050A1736}"/>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87E2D2A0-85E2-4741-B0DD-F8AF0EC4F83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492B8BB6-2C82-4D49-9343-0836BA4F6573}"/>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EFF234FD-9EDF-4303-9B97-7DBF2648E52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358" name="直線コネクタ 357">
          <a:extLst>
            <a:ext uri="{FF2B5EF4-FFF2-40B4-BE49-F238E27FC236}">
              <a16:creationId xmlns:a16="http://schemas.microsoft.com/office/drawing/2014/main" id="{D790A2A1-B040-49F9-AC34-8CCD5C447BB3}"/>
            </a:ext>
          </a:extLst>
        </xdr:cNvPr>
        <xdr:cNvCxnSpPr/>
      </xdr:nvCxnSpPr>
      <xdr:spPr>
        <a:xfrm flipV="1">
          <a:off x="9219565" y="16958310"/>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359" name="【市民会館】&#10;一人当たり面積最小値テキスト">
          <a:extLst>
            <a:ext uri="{FF2B5EF4-FFF2-40B4-BE49-F238E27FC236}">
              <a16:creationId xmlns:a16="http://schemas.microsoft.com/office/drawing/2014/main" id="{18E19D83-243A-4231-BC9D-B0C2E582D4FD}"/>
            </a:ext>
          </a:extLst>
        </xdr:cNvPr>
        <xdr:cNvSpPr txBox="1"/>
      </xdr:nvSpPr>
      <xdr:spPr>
        <a:xfrm>
          <a:off x="9258300"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360" name="直線コネクタ 359">
          <a:extLst>
            <a:ext uri="{FF2B5EF4-FFF2-40B4-BE49-F238E27FC236}">
              <a16:creationId xmlns:a16="http://schemas.microsoft.com/office/drawing/2014/main" id="{F40D414F-725F-490F-98ED-9941359603CD}"/>
            </a:ext>
          </a:extLst>
        </xdr:cNvPr>
        <xdr:cNvCxnSpPr/>
      </xdr:nvCxnSpPr>
      <xdr:spPr>
        <a:xfrm>
          <a:off x="9154160" y="182468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361" name="【市民会館】&#10;一人当たり面積最大値テキスト">
          <a:extLst>
            <a:ext uri="{FF2B5EF4-FFF2-40B4-BE49-F238E27FC236}">
              <a16:creationId xmlns:a16="http://schemas.microsoft.com/office/drawing/2014/main" id="{2308EE7C-5EB7-486C-8050-828D609384F5}"/>
            </a:ext>
          </a:extLst>
        </xdr:cNvPr>
        <xdr:cNvSpPr txBox="1"/>
      </xdr:nvSpPr>
      <xdr:spPr>
        <a:xfrm>
          <a:off x="9258300" y="1674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362" name="直線コネクタ 361">
          <a:extLst>
            <a:ext uri="{FF2B5EF4-FFF2-40B4-BE49-F238E27FC236}">
              <a16:creationId xmlns:a16="http://schemas.microsoft.com/office/drawing/2014/main" id="{78D8EBFD-1DF6-47CF-A608-2E0A5F74E7ED}"/>
            </a:ext>
          </a:extLst>
        </xdr:cNvPr>
        <xdr:cNvCxnSpPr/>
      </xdr:nvCxnSpPr>
      <xdr:spPr>
        <a:xfrm>
          <a:off x="9154160" y="1695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113555</xdr:rowOff>
    </xdr:from>
    <xdr:ext cx="469744" cy="259045"/>
    <xdr:sp macro="" textlink="">
      <xdr:nvSpPr>
        <xdr:cNvPr id="363" name="【市民会館】&#10;一人当たり面積平均値テキスト">
          <a:extLst>
            <a:ext uri="{FF2B5EF4-FFF2-40B4-BE49-F238E27FC236}">
              <a16:creationId xmlns:a16="http://schemas.microsoft.com/office/drawing/2014/main" id="{C2A55633-D6FC-415E-8806-C4441603E7FA}"/>
            </a:ext>
          </a:extLst>
        </xdr:cNvPr>
        <xdr:cNvSpPr txBox="1"/>
      </xdr:nvSpPr>
      <xdr:spPr>
        <a:xfrm>
          <a:off x="9258300" y="17883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364" name="フローチャート: 判断 363">
          <a:extLst>
            <a:ext uri="{FF2B5EF4-FFF2-40B4-BE49-F238E27FC236}">
              <a16:creationId xmlns:a16="http://schemas.microsoft.com/office/drawing/2014/main" id="{B3BE06B7-6C79-4089-BBDB-16DE6A913239}"/>
            </a:ext>
          </a:extLst>
        </xdr:cNvPr>
        <xdr:cNvSpPr/>
      </xdr:nvSpPr>
      <xdr:spPr>
        <a:xfrm>
          <a:off x="9192260" y="179049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365" name="フローチャート: 判断 364">
          <a:extLst>
            <a:ext uri="{FF2B5EF4-FFF2-40B4-BE49-F238E27FC236}">
              <a16:creationId xmlns:a16="http://schemas.microsoft.com/office/drawing/2014/main" id="{AFBFC6DB-D7D8-4FE5-A2EB-338EF299860F}"/>
            </a:ext>
          </a:extLst>
        </xdr:cNvPr>
        <xdr:cNvSpPr/>
      </xdr:nvSpPr>
      <xdr:spPr>
        <a:xfrm>
          <a:off x="8445500" y="179125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366" name="フローチャート: 判断 365">
          <a:extLst>
            <a:ext uri="{FF2B5EF4-FFF2-40B4-BE49-F238E27FC236}">
              <a16:creationId xmlns:a16="http://schemas.microsoft.com/office/drawing/2014/main" id="{4AC4E852-4517-4004-9364-0A4361346BBD}"/>
            </a:ext>
          </a:extLst>
        </xdr:cNvPr>
        <xdr:cNvSpPr/>
      </xdr:nvSpPr>
      <xdr:spPr>
        <a:xfrm>
          <a:off x="7670800" y="179186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367" name="フローチャート: 判断 366">
          <a:extLst>
            <a:ext uri="{FF2B5EF4-FFF2-40B4-BE49-F238E27FC236}">
              <a16:creationId xmlns:a16="http://schemas.microsoft.com/office/drawing/2014/main" id="{CF57FFA5-5D73-49CA-9577-A41A76A4DF4C}"/>
            </a:ext>
          </a:extLst>
        </xdr:cNvPr>
        <xdr:cNvSpPr/>
      </xdr:nvSpPr>
      <xdr:spPr>
        <a:xfrm>
          <a:off x="6873240" y="179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368" name="フローチャート: 判断 367">
          <a:extLst>
            <a:ext uri="{FF2B5EF4-FFF2-40B4-BE49-F238E27FC236}">
              <a16:creationId xmlns:a16="http://schemas.microsoft.com/office/drawing/2014/main" id="{7E6DF301-E29A-449A-B737-1B6202732595}"/>
            </a:ext>
          </a:extLst>
        </xdr:cNvPr>
        <xdr:cNvSpPr/>
      </xdr:nvSpPr>
      <xdr:spPr>
        <a:xfrm>
          <a:off x="609854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8D37031D-A4E4-48FE-984E-C66911DA56D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7AB5B120-7066-4FF4-AF87-EDF37D6A629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1FB76398-C2A9-4E2D-80DA-381BA782E14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727FF48-F292-4B4E-B4B5-DE14FEBFECE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90BB373-81FF-4B58-A6A8-6E515074274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127508</xdr:rowOff>
    </xdr:from>
    <xdr:to>
      <xdr:col>55</xdr:col>
      <xdr:colOff>50800</xdr:colOff>
      <xdr:row>107</xdr:row>
      <xdr:rowOff>57658</xdr:rowOff>
    </xdr:to>
    <xdr:sp macro="" textlink="">
      <xdr:nvSpPr>
        <xdr:cNvPr id="374" name="楕円 373">
          <a:extLst>
            <a:ext uri="{FF2B5EF4-FFF2-40B4-BE49-F238E27FC236}">
              <a16:creationId xmlns:a16="http://schemas.microsoft.com/office/drawing/2014/main" id="{77D21028-56A8-4C01-8F01-4B42E8F17B36}"/>
            </a:ext>
          </a:extLst>
        </xdr:cNvPr>
        <xdr:cNvSpPr/>
      </xdr:nvSpPr>
      <xdr:spPr>
        <a:xfrm>
          <a:off x="9192260" y="178973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150385</xdr:rowOff>
    </xdr:from>
    <xdr:ext cx="469744" cy="259045"/>
    <xdr:sp macro="" textlink="">
      <xdr:nvSpPr>
        <xdr:cNvPr id="375" name="【市民会館】&#10;一人当たり面積該当値テキスト">
          <a:extLst>
            <a:ext uri="{FF2B5EF4-FFF2-40B4-BE49-F238E27FC236}">
              <a16:creationId xmlns:a16="http://schemas.microsoft.com/office/drawing/2014/main" id="{D8241B6D-0248-4999-9EBF-EC5AE0083995}"/>
            </a:ext>
          </a:extLst>
        </xdr:cNvPr>
        <xdr:cNvSpPr txBox="1"/>
      </xdr:nvSpPr>
      <xdr:spPr>
        <a:xfrm>
          <a:off x="9258300"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136652</xdr:rowOff>
    </xdr:from>
    <xdr:to>
      <xdr:col>50</xdr:col>
      <xdr:colOff>165100</xdr:colOff>
      <xdr:row>107</xdr:row>
      <xdr:rowOff>66802</xdr:rowOff>
    </xdr:to>
    <xdr:sp macro="" textlink="">
      <xdr:nvSpPr>
        <xdr:cNvPr id="376" name="楕円 375">
          <a:extLst>
            <a:ext uri="{FF2B5EF4-FFF2-40B4-BE49-F238E27FC236}">
              <a16:creationId xmlns:a16="http://schemas.microsoft.com/office/drawing/2014/main" id="{8ABF9B5D-28C8-40BF-80C6-031164DDA7DE}"/>
            </a:ext>
          </a:extLst>
        </xdr:cNvPr>
        <xdr:cNvSpPr/>
      </xdr:nvSpPr>
      <xdr:spPr>
        <a:xfrm>
          <a:off x="8445500" y="179064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6858</xdr:rowOff>
    </xdr:from>
    <xdr:to>
      <xdr:col>55</xdr:col>
      <xdr:colOff>0</xdr:colOff>
      <xdr:row>107</xdr:row>
      <xdr:rowOff>16002</xdr:rowOff>
    </xdr:to>
    <xdr:cxnSp macro="">
      <xdr:nvCxnSpPr>
        <xdr:cNvPr id="377" name="直線コネクタ 376">
          <a:extLst>
            <a:ext uri="{FF2B5EF4-FFF2-40B4-BE49-F238E27FC236}">
              <a16:creationId xmlns:a16="http://schemas.microsoft.com/office/drawing/2014/main" id="{8B8F7833-653F-4F7C-B509-96E560D467E4}"/>
            </a:ext>
          </a:extLst>
        </xdr:cNvPr>
        <xdr:cNvCxnSpPr/>
      </xdr:nvCxnSpPr>
      <xdr:spPr>
        <a:xfrm flipV="1">
          <a:off x="8496300" y="17944338"/>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146558</xdr:rowOff>
    </xdr:from>
    <xdr:to>
      <xdr:col>46</xdr:col>
      <xdr:colOff>38100</xdr:colOff>
      <xdr:row>107</xdr:row>
      <xdr:rowOff>76708</xdr:rowOff>
    </xdr:to>
    <xdr:sp macro="" textlink="">
      <xdr:nvSpPr>
        <xdr:cNvPr id="378" name="楕円 377">
          <a:extLst>
            <a:ext uri="{FF2B5EF4-FFF2-40B4-BE49-F238E27FC236}">
              <a16:creationId xmlns:a16="http://schemas.microsoft.com/office/drawing/2014/main" id="{C2DD31F1-53AC-463D-8602-901B1FB342A6}"/>
            </a:ext>
          </a:extLst>
        </xdr:cNvPr>
        <xdr:cNvSpPr/>
      </xdr:nvSpPr>
      <xdr:spPr>
        <a:xfrm>
          <a:off x="7670800" y="17916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16002</xdr:rowOff>
    </xdr:from>
    <xdr:to>
      <xdr:col>50</xdr:col>
      <xdr:colOff>114300</xdr:colOff>
      <xdr:row>107</xdr:row>
      <xdr:rowOff>25908</xdr:rowOff>
    </xdr:to>
    <xdr:cxnSp macro="">
      <xdr:nvCxnSpPr>
        <xdr:cNvPr id="379" name="直線コネクタ 378">
          <a:extLst>
            <a:ext uri="{FF2B5EF4-FFF2-40B4-BE49-F238E27FC236}">
              <a16:creationId xmlns:a16="http://schemas.microsoft.com/office/drawing/2014/main" id="{93462EC7-C522-4A50-A22C-EB6792DB3958}"/>
            </a:ext>
          </a:extLst>
        </xdr:cNvPr>
        <xdr:cNvCxnSpPr/>
      </xdr:nvCxnSpPr>
      <xdr:spPr>
        <a:xfrm flipV="1">
          <a:off x="7713980" y="17953482"/>
          <a:ext cx="7823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154939</xdr:rowOff>
    </xdr:from>
    <xdr:to>
      <xdr:col>41</xdr:col>
      <xdr:colOff>101600</xdr:colOff>
      <xdr:row>107</xdr:row>
      <xdr:rowOff>85089</xdr:rowOff>
    </xdr:to>
    <xdr:sp macro="" textlink="">
      <xdr:nvSpPr>
        <xdr:cNvPr id="380" name="楕円 379">
          <a:extLst>
            <a:ext uri="{FF2B5EF4-FFF2-40B4-BE49-F238E27FC236}">
              <a16:creationId xmlns:a16="http://schemas.microsoft.com/office/drawing/2014/main" id="{24EFE738-C1A2-4700-9541-3BBDC21EE61E}"/>
            </a:ext>
          </a:extLst>
        </xdr:cNvPr>
        <xdr:cNvSpPr/>
      </xdr:nvSpPr>
      <xdr:spPr>
        <a:xfrm>
          <a:off x="6873240" y="1792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25908</xdr:rowOff>
    </xdr:from>
    <xdr:to>
      <xdr:col>45</xdr:col>
      <xdr:colOff>177800</xdr:colOff>
      <xdr:row>107</xdr:row>
      <xdr:rowOff>34289</xdr:rowOff>
    </xdr:to>
    <xdr:cxnSp macro="">
      <xdr:nvCxnSpPr>
        <xdr:cNvPr id="381" name="直線コネクタ 380">
          <a:extLst>
            <a:ext uri="{FF2B5EF4-FFF2-40B4-BE49-F238E27FC236}">
              <a16:creationId xmlns:a16="http://schemas.microsoft.com/office/drawing/2014/main" id="{DAAB31FB-8295-461F-95D2-9BB99C912851}"/>
            </a:ext>
          </a:extLst>
        </xdr:cNvPr>
        <xdr:cNvCxnSpPr/>
      </xdr:nvCxnSpPr>
      <xdr:spPr>
        <a:xfrm flipV="1">
          <a:off x="6924040" y="17963388"/>
          <a:ext cx="78994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164085</xdr:rowOff>
    </xdr:from>
    <xdr:to>
      <xdr:col>36</xdr:col>
      <xdr:colOff>165100</xdr:colOff>
      <xdr:row>107</xdr:row>
      <xdr:rowOff>94235</xdr:rowOff>
    </xdr:to>
    <xdr:sp macro="" textlink="">
      <xdr:nvSpPr>
        <xdr:cNvPr id="382" name="楕円 381">
          <a:extLst>
            <a:ext uri="{FF2B5EF4-FFF2-40B4-BE49-F238E27FC236}">
              <a16:creationId xmlns:a16="http://schemas.microsoft.com/office/drawing/2014/main" id="{D5B76667-16FB-4817-8337-B102BCBCAA0F}"/>
            </a:ext>
          </a:extLst>
        </xdr:cNvPr>
        <xdr:cNvSpPr/>
      </xdr:nvSpPr>
      <xdr:spPr>
        <a:xfrm>
          <a:off x="6098540" y="17933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34289</xdr:rowOff>
    </xdr:from>
    <xdr:to>
      <xdr:col>41</xdr:col>
      <xdr:colOff>50800</xdr:colOff>
      <xdr:row>107</xdr:row>
      <xdr:rowOff>43435</xdr:rowOff>
    </xdr:to>
    <xdr:cxnSp macro="">
      <xdr:nvCxnSpPr>
        <xdr:cNvPr id="383" name="直線コネクタ 382">
          <a:extLst>
            <a:ext uri="{FF2B5EF4-FFF2-40B4-BE49-F238E27FC236}">
              <a16:creationId xmlns:a16="http://schemas.microsoft.com/office/drawing/2014/main" id="{788D945D-61A3-4907-B7EA-AD7237DEBBF1}"/>
            </a:ext>
          </a:extLst>
        </xdr:cNvPr>
        <xdr:cNvCxnSpPr/>
      </xdr:nvCxnSpPr>
      <xdr:spPr>
        <a:xfrm flipV="1">
          <a:off x="6149340" y="17971769"/>
          <a:ext cx="7747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64025</xdr:rowOff>
    </xdr:from>
    <xdr:ext cx="469744" cy="259045"/>
    <xdr:sp macro="" textlink="">
      <xdr:nvSpPr>
        <xdr:cNvPr id="384" name="n_1aveValue【市民会館】&#10;一人当たり面積">
          <a:extLst>
            <a:ext uri="{FF2B5EF4-FFF2-40B4-BE49-F238E27FC236}">
              <a16:creationId xmlns:a16="http://schemas.microsoft.com/office/drawing/2014/main" id="{9267786A-7BCE-472A-8B99-26350109F1AB}"/>
            </a:ext>
          </a:extLst>
        </xdr:cNvPr>
        <xdr:cNvSpPr txBox="1"/>
      </xdr:nvSpPr>
      <xdr:spPr>
        <a:xfrm>
          <a:off x="8271587" y="1800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385" name="n_2aveValue【市民会館】&#10;一人当たり面積">
          <a:extLst>
            <a:ext uri="{FF2B5EF4-FFF2-40B4-BE49-F238E27FC236}">
              <a16:creationId xmlns:a16="http://schemas.microsoft.com/office/drawing/2014/main" id="{0A03EAE6-70F4-4331-9244-5D4E6A34CF4C}"/>
            </a:ext>
          </a:extLst>
        </xdr:cNvPr>
        <xdr:cNvSpPr txBox="1"/>
      </xdr:nvSpPr>
      <xdr:spPr>
        <a:xfrm>
          <a:off x="7509587" y="180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386" name="n_3aveValue【市民会館】&#10;一人当たり面積">
          <a:extLst>
            <a:ext uri="{FF2B5EF4-FFF2-40B4-BE49-F238E27FC236}">
              <a16:creationId xmlns:a16="http://schemas.microsoft.com/office/drawing/2014/main" id="{FF8E7D39-C6F1-48E8-BFAF-9B8F448F20DC}"/>
            </a:ext>
          </a:extLst>
        </xdr:cNvPr>
        <xdr:cNvSpPr txBox="1"/>
      </xdr:nvSpPr>
      <xdr:spPr>
        <a:xfrm>
          <a:off x="6712027" y="180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387" name="n_4aveValue【市民会館】&#10;一人当たり面積">
          <a:extLst>
            <a:ext uri="{FF2B5EF4-FFF2-40B4-BE49-F238E27FC236}">
              <a16:creationId xmlns:a16="http://schemas.microsoft.com/office/drawing/2014/main" id="{81D50EB5-5493-414F-B6AD-10E3C6594D01}"/>
            </a:ext>
          </a:extLst>
        </xdr:cNvPr>
        <xdr:cNvSpPr txBox="1"/>
      </xdr:nvSpPr>
      <xdr:spPr>
        <a:xfrm>
          <a:off x="59373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83329</xdr:rowOff>
    </xdr:from>
    <xdr:ext cx="469744" cy="259045"/>
    <xdr:sp macro="" textlink="">
      <xdr:nvSpPr>
        <xdr:cNvPr id="388" name="n_1mainValue【市民会館】&#10;一人当たり面積">
          <a:extLst>
            <a:ext uri="{FF2B5EF4-FFF2-40B4-BE49-F238E27FC236}">
              <a16:creationId xmlns:a16="http://schemas.microsoft.com/office/drawing/2014/main" id="{955CD22E-C143-41D9-99F2-FF3EDA0FB3CE}"/>
            </a:ext>
          </a:extLst>
        </xdr:cNvPr>
        <xdr:cNvSpPr txBox="1"/>
      </xdr:nvSpPr>
      <xdr:spPr>
        <a:xfrm>
          <a:off x="8271587" y="1768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93235</xdr:rowOff>
    </xdr:from>
    <xdr:ext cx="469744" cy="259045"/>
    <xdr:sp macro="" textlink="">
      <xdr:nvSpPr>
        <xdr:cNvPr id="389" name="n_2mainValue【市民会館】&#10;一人当たり面積">
          <a:extLst>
            <a:ext uri="{FF2B5EF4-FFF2-40B4-BE49-F238E27FC236}">
              <a16:creationId xmlns:a16="http://schemas.microsoft.com/office/drawing/2014/main" id="{716C1362-D836-477A-BABA-6D5B3ABDDB5A}"/>
            </a:ext>
          </a:extLst>
        </xdr:cNvPr>
        <xdr:cNvSpPr txBox="1"/>
      </xdr:nvSpPr>
      <xdr:spPr>
        <a:xfrm>
          <a:off x="750958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101616</xdr:rowOff>
    </xdr:from>
    <xdr:ext cx="469744" cy="259045"/>
    <xdr:sp macro="" textlink="">
      <xdr:nvSpPr>
        <xdr:cNvPr id="390" name="n_3mainValue【市民会館】&#10;一人当たり面積">
          <a:extLst>
            <a:ext uri="{FF2B5EF4-FFF2-40B4-BE49-F238E27FC236}">
              <a16:creationId xmlns:a16="http://schemas.microsoft.com/office/drawing/2014/main" id="{713D499D-F8D1-45AC-87B4-905A4F97B3E5}"/>
            </a:ext>
          </a:extLst>
        </xdr:cNvPr>
        <xdr:cNvSpPr txBox="1"/>
      </xdr:nvSpPr>
      <xdr:spPr>
        <a:xfrm>
          <a:off x="67120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110762</xdr:rowOff>
    </xdr:from>
    <xdr:ext cx="469744" cy="259045"/>
    <xdr:sp macro="" textlink="">
      <xdr:nvSpPr>
        <xdr:cNvPr id="391" name="n_4mainValue【市民会館】&#10;一人当たり面積">
          <a:extLst>
            <a:ext uri="{FF2B5EF4-FFF2-40B4-BE49-F238E27FC236}">
              <a16:creationId xmlns:a16="http://schemas.microsoft.com/office/drawing/2014/main" id="{97AD3420-F22D-43BE-9FDD-A759475C277B}"/>
            </a:ext>
          </a:extLst>
        </xdr:cNvPr>
        <xdr:cNvSpPr txBox="1"/>
      </xdr:nvSpPr>
      <xdr:spPr>
        <a:xfrm>
          <a:off x="5937327" y="1771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1C3D477E-9B6D-44AE-9519-5EF7A98B2D9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6B1F6CE8-6965-448D-B10E-2F2FD97EF39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86EAEEC2-1A41-4B4B-ACF4-EC3F11E0A72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153097CF-A211-4A8A-BF9E-216A8AE3D9C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857FD67-E0A2-41A1-99C3-0472B657102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3ED6016D-3135-455F-B26D-58692E32D36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D8F40648-EFF8-41B2-B95C-AF653E50138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FB3E9E97-0167-4978-A7CA-9066629B5C5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C333B83F-5802-4902-B0A2-EE4B832926E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D386112B-2AAE-4781-88E6-155D69716AF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E5A89958-508D-46CB-AD48-00C19127306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19CD8495-DA5D-4DF7-A163-8F3FFD88DBEB}"/>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916AA912-D5EA-46E0-AE42-5F63E458DB1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B2C1F852-2814-4F15-905F-7A869DDACCA5}"/>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4EDDB7D5-3DD4-480A-A6B6-02FEFACBB085}"/>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CB796DD1-05F1-4738-8207-82094F47FC0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FED5A39D-BEA1-4914-8DF6-FEBF6A9D72A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ED959D37-BD46-48DD-9C5F-B620F9FAF3E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20FE1EB6-0794-46A4-9BFD-55761EBC380D}"/>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94D14763-29DE-4AD9-A192-F6DD3F53AFF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174EF008-4D25-4920-92D0-461760D75B6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A16EAA84-A8E0-40B2-A21A-ED478AA5366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AB200ED3-B696-4E1A-8583-B37F3E0C5DC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4BBCAF14-E2EB-4920-83B4-11F4F42B6A4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16" name="直線コネクタ 415">
          <a:extLst>
            <a:ext uri="{FF2B5EF4-FFF2-40B4-BE49-F238E27FC236}">
              <a16:creationId xmlns:a16="http://schemas.microsoft.com/office/drawing/2014/main" id="{297CB87F-640D-4C3A-B939-9F45F2F6587E}"/>
            </a:ext>
          </a:extLst>
        </xdr:cNvPr>
        <xdr:cNvCxnSpPr/>
      </xdr:nvCxnSpPr>
      <xdr:spPr>
        <a:xfrm flipV="1">
          <a:off x="14375764" y="5785485"/>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一般廃棄物処理施設】&#10;有形固定資産減価償却率最小値テキスト">
          <a:extLst>
            <a:ext uri="{FF2B5EF4-FFF2-40B4-BE49-F238E27FC236}">
              <a16:creationId xmlns:a16="http://schemas.microsoft.com/office/drawing/2014/main" id="{C1F37C40-B326-473D-B2D0-6ABD877F3A9A}"/>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a:extLst>
            <a:ext uri="{FF2B5EF4-FFF2-40B4-BE49-F238E27FC236}">
              <a16:creationId xmlns:a16="http://schemas.microsoft.com/office/drawing/2014/main" id="{B1D3E593-27BD-4E93-98FC-D6EEA88AAD84}"/>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B5D1EFD6-80B4-436C-A1AB-4A8720AD5281}"/>
            </a:ext>
          </a:extLst>
        </xdr:cNvPr>
        <xdr:cNvSpPr txBox="1"/>
      </xdr:nvSpPr>
      <xdr:spPr>
        <a:xfrm>
          <a:off x="144145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0" name="直線コネクタ 419">
          <a:extLst>
            <a:ext uri="{FF2B5EF4-FFF2-40B4-BE49-F238E27FC236}">
              <a16:creationId xmlns:a16="http://schemas.microsoft.com/office/drawing/2014/main" id="{15762B38-89A9-48A1-91A9-6CAE7BF6E109}"/>
            </a:ext>
          </a:extLst>
        </xdr:cNvPr>
        <xdr:cNvCxnSpPr/>
      </xdr:nvCxnSpPr>
      <xdr:spPr>
        <a:xfrm>
          <a:off x="14287500" y="5785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306F4795-3CD2-4648-A415-7A8BBF93195B}"/>
            </a:ext>
          </a:extLst>
        </xdr:cNvPr>
        <xdr:cNvSpPr txBox="1"/>
      </xdr:nvSpPr>
      <xdr:spPr>
        <a:xfrm>
          <a:off x="144145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22" name="フローチャート: 判断 421">
          <a:extLst>
            <a:ext uri="{FF2B5EF4-FFF2-40B4-BE49-F238E27FC236}">
              <a16:creationId xmlns:a16="http://schemas.microsoft.com/office/drawing/2014/main" id="{E9CBD42E-7BB1-4982-B8F4-9600F0D8BB6E}"/>
            </a:ext>
          </a:extLst>
        </xdr:cNvPr>
        <xdr:cNvSpPr/>
      </xdr:nvSpPr>
      <xdr:spPr>
        <a:xfrm>
          <a:off x="14325600" y="63881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423" name="フローチャート: 判断 422">
          <a:extLst>
            <a:ext uri="{FF2B5EF4-FFF2-40B4-BE49-F238E27FC236}">
              <a16:creationId xmlns:a16="http://schemas.microsoft.com/office/drawing/2014/main" id="{047FD214-70D7-4738-8692-16D4C90F41CF}"/>
            </a:ext>
          </a:extLst>
        </xdr:cNvPr>
        <xdr:cNvSpPr/>
      </xdr:nvSpPr>
      <xdr:spPr>
        <a:xfrm>
          <a:off x="1357884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424" name="フローチャート: 判断 423">
          <a:extLst>
            <a:ext uri="{FF2B5EF4-FFF2-40B4-BE49-F238E27FC236}">
              <a16:creationId xmlns:a16="http://schemas.microsoft.com/office/drawing/2014/main" id="{3F38BA75-93C6-4E56-BBE7-52A322A38E2D}"/>
            </a:ext>
          </a:extLst>
        </xdr:cNvPr>
        <xdr:cNvSpPr/>
      </xdr:nvSpPr>
      <xdr:spPr>
        <a:xfrm>
          <a:off x="12804140" y="6302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5" name="フローチャート: 判断 424">
          <a:extLst>
            <a:ext uri="{FF2B5EF4-FFF2-40B4-BE49-F238E27FC236}">
              <a16:creationId xmlns:a16="http://schemas.microsoft.com/office/drawing/2014/main" id="{B62B84A6-BCDB-44D4-8997-5393B1910CE0}"/>
            </a:ext>
          </a:extLst>
        </xdr:cNvPr>
        <xdr:cNvSpPr/>
      </xdr:nvSpPr>
      <xdr:spPr>
        <a:xfrm>
          <a:off x="12029440" y="62299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426" name="フローチャート: 判断 425">
          <a:extLst>
            <a:ext uri="{FF2B5EF4-FFF2-40B4-BE49-F238E27FC236}">
              <a16:creationId xmlns:a16="http://schemas.microsoft.com/office/drawing/2014/main" id="{33C62AB1-F26D-4D32-832B-FFD9C8B07737}"/>
            </a:ext>
          </a:extLst>
        </xdr:cNvPr>
        <xdr:cNvSpPr/>
      </xdr:nvSpPr>
      <xdr:spPr>
        <a:xfrm>
          <a:off x="1123188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D47DAD0-147B-4F04-AD55-171A361B636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F92B2CC-5769-4026-9F20-88BC47C108A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89B4482-BBC4-4D9F-8716-1DEFA9D6697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18B4217-C955-4536-9F42-1D47FB6C099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B43A87B-51EA-4233-9A39-BB2C938092F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95885</xdr:rowOff>
    </xdr:from>
    <xdr:to>
      <xdr:col>85</xdr:col>
      <xdr:colOff>177800</xdr:colOff>
      <xdr:row>41</xdr:row>
      <xdr:rowOff>26035</xdr:rowOff>
    </xdr:to>
    <xdr:sp macro="" textlink="">
      <xdr:nvSpPr>
        <xdr:cNvPr id="432" name="楕円 431">
          <a:extLst>
            <a:ext uri="{FF2B5EF4-FFF2-40B4-BE49-F238E27FC236}">
              <a16:creationId xmlns:a16="http://schemas.microsoft.com/office/drawing/2014/main" id="{FFDA35AC-61DD-4F46-A8B7-331B4792FD2E}"/>
            </a:ext>
          </a:extLst>
        </xdr:cNvPr>
        <xdr:cNvSpPr/>
      </xdr:nvSpPr>
      <xdr:spPr>
        <a:xfrm>
          <a:off x="14325600" y="68014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74312</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BD0AFD98-C7FB-4E8A-909E-EA6E20DB9745}"/>
            </a:ext>
          </a:extLst>
        </xdr:cNvPr>
        <xdr:cNvSpPr txBox="1"/>
      </xdr:nvSpPr>
      <xdr:spPr>
        <a:xfrm>
          <a:off x="14414500"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133985</xdr:rowOff>
    </xdr:from>
    <xdr:to>
      <xdr:col>81</xdr:col>
      <xdr:colOff>101600</xdr:colOff>
      <xdr:row>41</xdr:row>
      <xdr:rowOff>64135</xdr:rowOff>
    </xdr:to>
    <xdr:sp macro="" textlink="">
      <xdr:nvSpPr>
        <xdr:cNvPr id="434" name="楕円 433">
          <a:extLst>
            <a:ext uri="{FF2B5EF4-FFF2-40B4-BE49-F238E27FC236}">
              <a16:creationId xmlns:a16="http://schemas.microsoft.com/office/drawing/2014/main" id="{85CA1AB4-EF19-4232-824C-86405047376A}"/>
            </a:ext>
          </a:extLst>
        </xdr:cNvPr>
        <xdr:cNvSpPr/>
      </xdr:nvSpPr>
      <xdr:spPr>
        <a:xfrm>
          <a:off x="13578840" y="6839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146685</xdr:rowOff>
    </xdr:from>
    <xdr:to>
      <xdr:col>85</xdr:col>
      <xdr:colOff>127000</xdr:colOff>
      <xdr:row>41</xdr:row>
      <xdr:rowOff>13335</xdr:rowOff>
    </xdr:to>
    <xdr:cxnSp macro="">
      <xdr:nvCxnSpPr>
        <xdr:cNvPr id="435" name="直線コネクタ 434">
          <a:extLst>
            <a:ext uri="{FF2B5EF4-FFF2-40B4-BE49-F238E27FC236}">
              <a16:creationId xmlns:a16="http://schemas.microsoft.com/office/drawing/2014/main" id="{C51D644E-9361-4FB8-9B03-B978817F37AE}"/>
            </a:ext>
          </a:extLst>
        </xdr:cNvPr>
        <xdr:cNvCxnSpPr/>
      </xdr:nvCxnSpPr>
      <xdr:spPr>
        <a:xfrm flipV="1">
          <a:off x="13629640" y="685228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118745</xdr:rowOff>
    </xdr:from>
    <xdr:to>
      <xdr:col>76</xdr:col>
      <xdr:colOff>165100</xdr:colOff>
      <xdr:row>41</xdr:row>
      <xdr:rowOff>48895</xdr:rowOff>
    </xdr:to>
    <xdr:sp macro="" textlink="">
      <xdr:nvSpPr>
        <xdr:cNvPr id="436" name="楕円 435">
          <a:extLst>
            <a:ext uri="{FF2B5EF4-FFF2-40B4-BE49-F238E27FC236}">
              <a16:creationId xmlns:a16="http://schemas.microsoft.com/office/drawing/2014/main" id="{F7F4F3AE-D729-451E-85CD-03AC3E21C524}"/>
            </a:ext>
          </a:extLst>
        </xdr:cNvPr>
        <xdr:cNvSpPr/>
      </xdr:nvSpPr>
      <xdr:spPr>
        <a:xfrm>
          <a:off x="12804140" y="6824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169545</xdr:rowOff>
    </xdr:from>
    <xdr:to>
      <xdr:col>81</xdr:col>
      <xdr:colOff>50800</xdr:colOff>
      <xdr:row>41</xdr:row>
      <xdr:rowOff>13335</xdr:rowOff>
    </xdr:to>
    <xdr:cxnSp macro="">
      <xdr:nvCxnSpPr>
        <xdr:cNvPr id="437" name="直線コネクタ 436">
          <a:extLst>
            <a:ext uri="{FF2B5EF4-FFF2-40B4-BE49-F238E27FC236}">
              <a16:creationId xmlns:a16="http://schemas.microsoft.com/office/drawing/2014/main" id="{85D4D447-6E9F-4F7E-A5BB-5AEE92B64E0A}"/>
            </a:ext>
          </a:extLst>
        </xdr:cNvPr>
        <xdr:cNvCxnSpPr/>
      </xdr:nvCxnSpPr>
      <xdr:spPr>
        <a:xfrm>
          <a:off x="12854940" y="687514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103505</xdr:rowOff>
    </xdr:from>
    <xdr:to>
      <xdr:col>72</xdr:col>
      <xdr:colOff>38100</xdr:colOff>
      <xdr:row>41</xdr:row>
      <xdr:rowOff>33655</xdr:rowOff>
    </xdr:to>
    <xdr:sp macro="" textlink="">
      <xdr:nvSpPr>
        <xdr:cNvPr id="438" name="楕円 437">
          <a:extLst>
            <a:ext uri="{FF2B5EF4-FFF2-40B4-BE49-F238E27FC236}">
              <a16:creationId xmlns:a16="http://schemas.microsoft.com/office/drawing/2014/main" id="{99FEAD9D-ECDE-4497-A452-26EC3C6295E0}"/>
            </a:ext>
          </a:extLst>
        </xdr:cNvPr>
        <xdr:cNvSpPr/>
      </xdr:nvSpPr>
      <xdr:spPr>
        <a:xfrm>
          <a:off x="12029440" y="6809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154305</xdr:rowOff>
    </xdr:from>
    <xdr:to>
      <xdr:col>76</xdr:col>
      <xdr:colOff>114300</xdr:colOff>
      <xdr:row>40</xdr:row>
      <xdr:rowOff>169545</xdr:rowOff>
    </xdr:to>
    <xdr:cxnSp macro="">
      <xdr:nvCxnSpPr>
        <xdr:cNvPr id="439" name="直線コネクタ 438">
          <a:extLst>
            <a:ext uri="{FF2B5EF4-FFF2-40B4-BE49-F238E27FC236}">
              <a16:creationId xmlns:a16="http://schemas.microsoft.com/office/drawing/2014/main" id="{53695C80-28F5-478F-A834-38C60B70A84A}"/>
            </a:ext>
          </a:extLst>
        </xdr:cNvPr>
        <xdr:cNvCxnSpPr/>
      </xdr:nvCxnSpPr>
      <xdr:spPr>
        <a:xfrm>
          <a:off x="12072620" y="685990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86360</xdr:rowOff>
    </xdr:from>
    <xdr:to>
      <xdr:col>67</xdr:col>
      <xdr:colOff>101600</xdr:colOff>
      <xdr:row>41</xdr:row>
      <xdr:rowOff>16510</xdr:rowOff>
    </xdr:to>
    <xdr:sp macro="" textlink="">
      <xdr:nvSpPr>
        <xdr:cNvPr id="440" name="楕円 439">
          <a:extLst>
            <a:ext uri="{FF2B5EF4-FFF2-40B4-BE49-F238E27FC236}">
              <a16:creationId xmlns:a16="http://schemas.microsoft.com/office/drawing/2014/main" id="{A7572ABA-02DE-4184-A843-3EB26EC9C9AC}"/>
            </a:ext>
          </a:extLst>
        </xdr:cNvPr>
        <xdr:cNvSpPr/>
      </xdr:nvSpPr>
      <xdr:spPr>
        <a:xfrm>
          <a:off x="11231880" y="679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137160</xdr:rowOff>
    </xdr:from>
    <xdr:to>
      <xdr:col>71</xdr:col>
      <xdr:colOff>177800</xdr:colOff>
      <xdr:row>40</xdr:row>
      <xdr:rowOff>154305</xdr:rowOff>
    </xdr:to>
    <xdr:cxnSp macro="">
      <xdr:nvCxnSpPr>
        <xdr:cNvPr id="441" name="直線コネクタ 440">
          <a:extLst>
            <a:ext uri="{FF2B5EF4-FFF2-40B4-BE49-F238E27FC236}">
              <a16:creationId xmlns:a16="http://schemas.microsoft.com/office/drawing/2014/main" id="{B6ED17D5-FF52-4752-A920-A38299B79722}"/>
            </a:ext>
          </a:extLst>
        </xdr:cNvPr>
        <xdr:cNvCxnSpPr/>
      </xdr:nvCxnSpPr>
      <xdr:spPr>
        <a:xfrm>
          <a:off x="11282680" y="684276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35432407-C461-4FE2-B84E-5EEB170C5235}"/>
            </a:ext>
          </a:extLst>
        </xdr:cNvPr>
        <xdr:cNvSpPr txBox="1"/>
      </xdr:nvSpPr>
      <xdr:spPr>
        <a:xfrm>
          <a:off x="134372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2E0F7E7A-35AD-458B-A880-6FEF0878BAC2}"/>
            </a:ext>
          </a:extLst>
        </xdr:cNvPr>
        <xdr:cNvSpPr txBox="1"/>
      </xdr:nvSpPr>
      <xdr:spPr>
        <a:xfrm>
          <a:off x="126752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1B85943E-AE80-45F6-9C13-A93F720D8BD7}"/>
            </a:ext>
          </a:extLst>
        </xdr:cNvPr>
        <xdr:cNvSpPr txBox="1"/>
      </xdr:nvSpPr>
      <xdr:spPr>
        <a:xfrm>
          <a:off x="119005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F6507BE6-C744-4E26-8BB2-CB51785F0DB3}"/>
            </a:ext>
          </a:extLst>
        </xdr:cNvPr>
        <xdr:cNvSpPr txBox="1"/>
      </xdr:nvSpPr>
      <xdr:spPr>
        <a:xfrm>
          <a:off x="1110298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55262</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FE08E5D0-54FC-434F-A094-1ACC8C76F609}"/>
            </a:ext>
          </a:extLst>
        </xdr:cNvPr>
        <xdr:cNvSpPr txBox="1"/>
      </xdr:nvSpPr>
      <xdr:spPr>
        <a:xfrm>
          <a:off x="134372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40022</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2BC67195-F27C-446F-8762-7DCF055B20FB}"/>
            </a:ext>
          </a:extLst>
        </xdr:cNvPr>
        <xdr:cNvSpPr txBox="1"/>
      </xdr:nvSpPr>
      <xdr:spPr>
        <a:xfrm>
          <a:off x="126752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24782</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C84608B7-6FCE-44E8-B64B-3368C0B879B1}"/>
            </a:ext>
          </a:extLst>
        </xdr:cNvPr>
        <xdr:cNvSpPr txBox="1"/>
      </xdr:nvSpPr>
      <xdr:spPr>
        <a:xfrm>
          <a:off x="119005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7637</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5A1AC16F-A0D2-4CBA-8334-2D2043322CD6}"/>
            </a:ext>
          </a:extLst>
        </xdr:cNvPr>
        <xdr:cNvSpPr txBox="1"/>
      </xdr:nvSpPr>
      <xdr:spPr>
        <a:xfrm>
          <a:off x="1110298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25FB35D3-92A7-40E3-8AF0-4B4A0A0F264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B40F2F75-B078-47EA-9517-FC9ADD6C88E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AD2850B4-5B8F-4ED6-A166-F4D85642B5E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ED435165-0014-42DC-BCFE-248E42CFBE8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A40416BF-5A3A-424F-B127-17016D11DB2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D55442D4-4069-41CC-A428-CB5672ECEB3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D13B3162-D200-427A-B214-53EA9BA1BC4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68D70081-FCC6-4757-83A2-2904947BDAD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3D2DDCB8-88D6-4B3B-ADBF-08597527B53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5C85880A-31D4-45FD-BB4E-82F9BD03D2C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02B6970B-D859-468D-9EF3-072A13F61989}"/>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a:extLst>
            <a:ext uri="{FF2B5EF4-FFF2-40B4-BE49-F238E27FC236}">
              <a16:creationId xmlns:a16="http://schemas.microsoft.com/office/drawing/2014/main" id="{D8E685B3-A4BD-45E1-B578-FCC4E5995065}"/>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B2F9AD6C-9D0F-4861-BD3B-57B9E3877464}"/>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a:extLst>
            <a:ext uri="{FF2B5EF4-FFF2-40B4-BE49-F238E27FC236}">
              <a16:creationId xmlns:a16="http://schemas.microsoft.com/office/drawing/2014/main" id="{A91A5607-AF36-4781-9615-B10DC5D1D84E}"/>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A6C01855-D321-412F-846B-63D40B72B717}"/>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a:extLst>
            <a:ext uri="{FF2B5EF4-FFF2-40B4-BE49-F238E27FC236}">
              <a16:creationId xmlns:a16="http://schemas.microsoft.com/office/drawing/2014/main" id="{EB86A4B4-A6DB-4DA8-BF57-9A4D684AE546}"/>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707F5BC2-A0DF-4339-AF01-8920A0DC097F}"/>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a:extLst>
            <a:ext uri="{FF2B5EF4-FFF2-40B4-BE49-F238E27FC236}">
              <a16:creationId xmlns:a16="http://schemas.microsoft.com/office/drawing/2014/main" id="{F1ADFB9A-9EBF-457C-BD3E-A6D68D1AE64A}"/>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A6227E52-4F8A-47B5-9BBC-31C75BAB706C}"/>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a:extLst>
            <a:ext uri="{FF2B5EF4-FFF2-40B4-BE49-F238E27FC236}">
              <a16:creationId xmlns:a16="http://schemas.microsoft.com/office/drawing/2014/main" id="{83F7C94C-4174-4166-894F-EA848CD6DAD6}"/>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F8AA4D1B-9545-4F31-8929-02566778BF12}"/>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a:extLst>
            <a:ext uri="{FF2B5EF4-FFF2-40B4-BE49-F238E27FC236}">
              <a16:creationId xmlns:a16="http://schemas.microsoft.com/office/drawing/2014/main" id="{1D7F5B17-BA05-4055-BA96-A647BC1F43BE}"/>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850E1181-6EE5-4CB0-AC45-9F5303C8647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C75794B0-C1DE-4748-A0EC-470BF746F12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D651569D-BDB4-4B15-AFCC-7383BC4777E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475" name="直線コネクタ 474">
          <a:extLst>
            <a:ext uri="{FF2B5EF4-FFF2-40B4-BE49-F238E27FC236}">
              <a16:creationId xmlns:a16="http://schemas.microsoft.com/office/drawing/2014/main" id="{8DE1CB49-76B5-4167-A989-9CAE70BE64B3}"/>
            </a:ext>
          </a:extLst>
        </xdr:cNvPr>
        <xdr:cNvCxnSpPr/>
      </xdr:nvCxnSpPr>
      <xdr:spPr>
        <a:xfrm flipV="1">
          <a:off x="19509104" y="5719878"/>
          <a:ext cx="0" cy="1405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EF14CA0F-7782-4519-AC1C-0D3047BBD3F7}"/>
            </a:ext>
          </a:extLst>
        </xdr:cNvPr>
        <xdr:cNvSpPr txBox="1"/>
      </xdr:nvSpPr>
      <xdr:spPr>
        <a:xfrm>
          <a:off x="19547840" y="712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477" name="直線コネクタ 476">
          <a:extLst>
            <a:ext uri="{FF2B5EF4-FFF2-40B4-BE49-F238E27FC236}">
              <a16:creationId xmlns:a16="http://schemas.microsoft.com/office/drawing/2014/main" id="{BF4F7DE7-53A6-438B-AC03-8B1CC64F1383}"/>
            </a:ext>
          </a:extLst>
        </xdr:cNvPr>
        <xdr:cNvCxnSpPr/>
      </xdr:nvCxnSpPr>
      <xdr:spPr>
        <a:xfrm>
          <a:off x="19443700" y="71251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7A8C2B36-01AD-47DF-A549-FC97D248C9BA}"/>
            </a:ext>
          </a:extLst>
        </xdr:cNvPr>
        <xdr:cNvSpPr txBox="1"/>
      </xdr:nvSpPr>
      <xdr:spPr>
        <a:xfrm>
          <a:off x="19547840" y="550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479" name="直線コネクタ 478">
          <a:extLst>
            <a:ext uri="{FF2B5EF4-FFF2-40B4-BE49-F238E27FC236}">
              <a16:creationId xmlns:a16="http://schemas.microsoft.com/office/drawing/2014/main" id="{2DD5E0F3-FD06-4AC5-A0FB-7B9E01059FF1}"/>
            </a:ext>
          </a:extLst>
        </xdr:cNvPr>
        <xdr:cNvCxnSpPr/>
      </xdr:nvCxnSpPr>
      <xdr:spPr>
        <a:xfrm>
          <a:off x="19443700" y="5719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75546</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D1E69BA9-3518-4F3F-9451-3C357335EE15}"/>
            </a:ext>
          </a:extLst>
        </xdr:cNvPr>
        <xdr:cNvSpPr txBox="1"/>
      </xdr:nvSpPr>
      <xdr:spPr>
        <a:xfrm>
          <a:off x="19547840" y="644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481" name="フローチャート: 判断 480">
          <a:extLst>
            <a:ext uri="{FF2B5EF4-FFF2-40B4-BE49-F238E27FC236}">
              <a16:creationId xmlns:a16="http://schemas.microsoft.com/office/drawing/2014/main" id="{0A83A62D-9104-4786-93F6-9F8590878192}"/>
            </a:ext>
          </a:extLst>
        </xdr:cNvPr>
        <xdr:cNvSpPr/>
      </xdr:nvSpPr>
      <xdr:spPr>
        <a:xfrm>
          <a:off x="19458940" y="659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482" name="フローチャート: 判断 481">
          <a:extLst>
            <a:ext uri="{FF2B5EF4-FFF2-40B4-BE49-F238E27FC236}">
              <a16:creationId xmlns:a16="http://schemas.microsoft.com/office/drawing/2014/main" id="{5FB4078B-D901-42EC-98F8-85ECDD3708DB}"/>
            </a:ext>
          </a:extLst>
        </xdr:cNvPr>
        <xdr:cNvSpPr/>
      </xdr:nvSpPr>
      <xdr:spPr>
        <a:xfrm>
          <a:off x="18735040" y="6597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483" name="フローチャート: 判断 482">
          <a:extLst>
            <a:ext uri="{FF2B5EF4-FFF2-40B4-BE49-F238E27FC236}">
              <a16:creationId xmlns:a16="http://schemas.microsoft.com/office/drawing/2014/main" id="{FDD52B3F-CEFF-4458-A278-AB0189B79136}"/>
            </a:ext>
          </a:extLst>
        </xdr:cNvPr>
        <xdr:cNvSpPr/>
      </xdr:nvSpPr>
      <xdr:spPr>
        <a:xfrm>
          <a:off x="17937480" y="66183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484" name="フローチャート: 判断 483">
          <a:extLst>
            <a:ext uri="{FF2B5EF4-FFF2-40B4-BE49-F238E27FC236}">
              <a16:creationId xmlns:a16="http://schemas.microsoft.com/office/drawing/2014/main" id="{C9364C3E-1D19-44ED-8934-C4722EB4C4A5}"/>
            </a:ext>
          </a:extLst>
        </xdr:cNvPr>
        <xdr:cNvSpPr/>
      </xdr:nvSpPr>
      <xdr:spPr>
        <a:xfrm>
          <a:off x="17162780" y="661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485" name="フローチャート: 判断 484">
          <a:extLst>
            <a:ext uri="{FF2B5EF4-FFF2-40B4-BE49-F238E27FC236}">
              <a16:creationId xmlns:a16="http://schemas.microsoft.com/office/drawing/2014/main" id="{73DD7D86-BDBD-4F4D-A38D-41D54F759BBA}"/>
            </a:ext>
          </a:extLst>
        </xdr:cNvPr>
        <xdr:cNvSpPr/>
      </xdr:nvSpPr>
      <xdr:spPr>
        <a:xfrm>
          <a:off x="16388080" y="66655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ED2B991-272B-4009-A276-DE019BD6763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57E9E1B-45F5-4642-8D05-9E29ECC2C12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BF44859-DF06-4323-BA9B-DFC926C52A8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F2A5766-2160-4C56-9A72-A0F7F88F177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0005EDB-9146-4941-99CC-87E1BA5E830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73103</xdr:rowOff>
    </xdr:from>
    <xdr:to>
      <xdr:col>116</xdr:col>
      <xdr:colOff>114300</xdr:colOff>
      <xdr:row>40</xdr:row>
      <xdr:rowOff>3253</xdr:rowOff>
    </xdr:to>
    <xdr:sp macro="" textlink="">
      <xdr:nvSpPr>
        <xdr:cNvPr id="491" name="楕円 490">
          <a:extLst>
            <a:ext uri="{FF2B5EF4-FFF2-40B4-BE49-F238E27FC236}">
              <a16:creationId xmlns:a16="http://schemas.microsoft.com/office/drawing/2014/main" id="{0BC02893-3BDC-4958-875A-119BB9CDC776}"/>
            </a:ext>
          </a:extLst>
        </xdr:cNvPr>
        <xdr:cNvSpPr/>
      </xdr:nvSpPr>
      <xdr:spPr>
        <a:xfrm>
          <a:off x="19458940" y="6611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51530</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5F1E20BD-1CD8-4DFC-8DB7-079BCE3EB09A}"/>
            </a:ext>
          </a:extLst>
        </xdr:cNvPr>
        <xdr:cNvSpPr txBox="1"/>
      </xdr:nvSpPr>
      <xdr:spPr>
        <a:xfrm>
          <a:off x="19547840" y="65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101021</xdr:rowOff>
    </xdr:from>
    <xdr:to>
      <xdr:col>112</xdr:col>
      <xdr:colOff>38100</xdr:colOff>
      <xdr:row>40</xdr:row>
      <xdr:rowOff>31171</xdr:rowOff>
    </xdr:to>
    <xdr:sp macro="" textlink="">
      <xdr:nvSpPr>
        <xdr:cNvPr id="493" name="楕円 492">
          <a:extLst>
            <a:ext uri="{FF2B5EF4-FFF2-40B4-BE49-F238E27FC236}">
              <a16:creationId xmlns:a16="http://schemas.microsoft.com/office/drawing/2014/main" id="{7D73E1B9-F24D-4F4A-BB80-52A044F5759A}"/>
            </a:ext>
          </a:extLst>
        </xdr:cNvPr>
        <xdr:cNvSpPr/>
      </xdr:nvSpPr>
      <xdr:spPr>
        <a:xfrm>
          <a:off x="18735040" y="66389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123903</xdr:rowOff>
    </xdr:from>
    <xdr:to>
      <xdr:col>116</xdr:col>
      <xdr:colOff>63500</xdr:colOff>
      <xdr:row>39</xdr:row>
      <xdr:rowOff>151821</xdr:rowOff>
    </xdr:to>
    <xdr:cxnSp macro="">
      <xdr:nvCxnSpPr>
        <xdr:cNvPr id="494" name="直線コネクタ 493">
          <a:extLst>
            <a:ext uri="{FF2B5EF4-FFF2-40B4-BE49-F238E27FC236}">
              <a16:creationId xmlns:a16="http://schemas.microsoft.com/office/drawing/2014/main" id="{46A3B9EF-BF70-4B03-9733-5E4B4CD02401}"/>
            </a:ext>
          </a:extLst>
        </xdr:cNvPr>
        <xdr:cNvCxnSpPr/>
      </xdr:nvCxnSpPr>
      <xdr:spPr>
        <a:xfrm flipV="1">
          <a:off x="18778220" y="6661863"/>
          <a:ext cx="731520" cy="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115612</xdr:rowOff>
    </xdr:from>
    <xdr:to>
      <xdr:col>107</xdr:col>
      <xdr:colOff>101600</xdr:colOff>
      <xdr:row>40</xdr:row>
      <xdr:rowOff>45762</xdr:rowOff>
    </xdr:to>
    <xdr:sp macro="" textlink="">
      <xdr:nvSpPr>
        <xdr:cNvPr id="495" name="楕円 494">
          <a:extLst>
            <a:ext uri="{FF2B5EF4-FFF2-40B4-BE49-F238E27FC236}">
              <a16:creationId xmlns:a16="http://schemas.microsoft.com/office/drawing/2014/main" id="{2358B9F9-6568-444E-AF54-08C5354CD236}"/>
            </a:ext>
          </a:extLst>
        </xdr:cNvPr>
        <xdr:cNvSpPr/>
      </xdr:nvSpPr>
      <xdr:spPr>
        <a:xfrm>
          <a:off x="17937480" y="6653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151821</xdr:rowOff>
    </xdr:from>
    <xdr:to>
      <xdr:col>111</xdr:col>
      <xdr:colOff>177800</xdr:colOff>
      <xdr:row>39</xdr:row>
      <xdr:rowOff>166412</xdr:rowOff>
    </xdr:to>
    <xdr:cxnSp macro="">
      <xdr:nvCxnSpPr>
        <xdr:cNvPr id="496" name="直線コネクタ 495">
          <a:extLst>
            <a:ext uri="{FF2B5EF4-FFF2-40B4-BE49-F238E27FC236}">
              <a16:creationId xmlns:a16="http://schemas.microsoft.com/office/drawing/2014/main" id="{C300397C-7BAC-4428-B4D6-C33B77DD6CA9}"/>
            </a:ext>
          </a:extLst>
        </xdr:cNvPr>
        <xdr:cNvCxnSpPr/>
      </xdr:nvCxnSpPr>
      <xdr:spPr>
        <a:xfrm flipV="1">
          <a:off x="17988280" y="6689781"/>
          <a:ext cx="789940" cy="1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127784</xdr:rowOff>
    </xdr:from>
    <xdr:to>
      <xdr:col>102</xdr:col>
      <xdr:colOff>165100</xdr:colOff>
      <xdr:row>40</xdr:row>
      <xdr:rowOff>57934</xdr:rowOff>
    </xdr:to>
    <xdr:sp macro="" textlink="">
      <xdr:nvSpPr>
        <xdr:cNvPr id="497" name="楕円 496">
          <a:extLst>
            <a:ext uri="{FF2B5EF4-FFF2-40B4-BE49-F238E27FC236}">
              <a16:creationId xmlns:a16="http://schemas.microsoft.com/office/drawing/2014/main" id="{FFCEE045-C845-48A7-908B-EE590566EFEE}"/>
            </a:ext>
          </a:extLst>
        </xdr:cNvPr>
        <xdr:cNvSpPr/>
      </xdr:nvSpPr>
      <xdr:spPr>
        <a:xfrm>
          <a:off x="17162780" y="6665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166412</xdr:rowOff>
    </xdr:from>
    <xdr:to>
      <xdr:col>107</xdr:col>
      <xdr:colOff>50800</xdr:colOff>
      <xdr:row>40</xdr:row>
      <xdr:rowOff>7134</xdr:rowOff>
    </xdr:to>
    <xdr:cxnSp macro="">
      <xdr:nvCxnSpPr>
        <xdr:cNvPr id="498" name="直線コネクタ 497">
          <a:extLst>
            <a:ext uri="{FF2B5EF4-FFF2-40B4-BE49-F238E27FC236}">
              <a16:creationId xmlns:a16="http://schemas.microsoft.com/office/drawing/2014/main" id="{00E7DB2E-0349-4548-A97D-DCC5B174B9A1}"/>
            </a:ext>
          </a:extLst>
        </xdr:cNvPr>
        <xdr:cNvCxnSpPr/>
      </xdr:nvCxnSpPr>
      <xdr:spPr>
        <a:xfrm flipV="1">
          <a:off x="17213580" y="6704372"/>
          <a:ext cx="7747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141137</xdr:rowOff>
    </xdr:from>
    <xdr:to>
      <xdr:col>98</xdr:col>
      <xdr:colOff>38100</xdr:colOff>
      <xdr:row>40</xdr:row>
      <xdr:rowOff>71287</xdr:rowOff>
    </xdr:to>
    <xdr:sp macro="" textlink="">
      <xdr:nvSpPr>
        <xdr:cNvPr id="499" name="楕円 498">
          <a:extLst>
            <a:ext uri="{FF2B5EF4-FFF2-40B4-BE49-F238E27FC236}">
              <a16:creationId xmlns:a16="http://schemas.microsoft.com/office/drawing/2014/main" id="{65A82B7F-1467-4FDC-B685-09BA39ACB647}"/>
            </a:ext>
          </a:extLst>
        </xdr:cNvPr>
        <xdr:cNvSpPr/>
      </xdr:nvSpPr>
      <xdr:spPr>
        <a:xfrm>
          <a:off x="16388080" y="66790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7134</xdr:rowOff>
    </xdr:from>
    <xdr:to>
      <xdr:col>102</xdr:col>
      <xdr:colOff>114300</xdr:colOff>
      <xdr:row>40</xdr:row>
      <xdr:rowOff>20487</xdr:rowOff>
    </xdr:to>
    <xdr:cxnSp macro="">
      <xdr:nvCxnSpPr>
        <xdr:cNvPr id="500" name="直線コネクタ 499">
          <a:extLst>
            <a:ext uri="{FF2B5EF4-FFF2-40B4-BE49-F238E27FC236}">
              <a16:creationId xmlns:a16="http://schemas.microsoft.com/office/drawing/2014/main" id="{CBEC0AA1-3E95-42AE-A351-FEB48FA8C3AA}"/>
            </a:ext>
          </a:extLst>
        </xdr:cNvPr>
        <xdr:cNvCxnSpPr/>
      </xdr:nvCxnSpPr>
      <xdr:spPr>
        <a:xfrm flipV="1">
          <a:off x="16431260" y="6712734"/>
          <a:ext cx="782320" cy="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6387</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1C674B5B-9DF5-4409-ABE1-63521DAA81AA}"/>
            </a:ext>
          </a:extLst>
        </xdr:cNvPr>
        <xdr:cNvSpPr txBox="1"/>
      </xdr:nvSpPr>
      <xdr:spPr>
        <a:xfrm>
          <a:off x="18496495" y="637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386C44D8-36A1-4367-B212-07B3C6475FCA}"/>
            </a:ext>
          </a:extLst>
        </xdr:cNvPr>
        <xdr:cNvSpPr txBox="1"/>
      </xdr:nvSpPr>
      <xdr:spPr>
        <a:xfrm>
          <a:off x="17734495" y="639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F704C054-4B62-40A2-97BC-37EE3A2DD474}"/>
            </a:ext>
          </a:extLst>
        </xdr:cNvPr>
        <xdr:cNvSpPr txBox="1"/>
      </xdr:nvSpPr>
      <xdr:spPr>
        <a:xfrm>
          <a:off x="16936935" y="639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74294</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2F99C8A2-3593-4264-9A49-3DE91924D325}"/>
            </a:ext>
          </a:extLst>
        </xdr:cNvPr>
        <xdr:cNvSpPr txBox="1"/>
      </xdr:nvSpPr>
      <xdr:spPr>
        <a:xfrm>
          <a:off x="16162235" y="644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22298</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825A1C2B-4478-4BBB-B4E9-B489BA3FDA1B}"/>
            </a:ext>
          </a:extLst>
        </xdr:cNvPr>
        <xdr:cNvSpPr txBox="1"/>
      </xdr:nvSpPr>
      <xdr:spPr>
        <a:xfrm>
          <a:off x="18496495" y="672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36889</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93AE6FE1-4775-4F69-82EE-9E3689A1C901}"/>
            </a:ext>
          </a:extLst>
        </xdr:cNvPr>
        <xdr:cNvSpPr txBox="1"/>
      </xdr:nvSpPr>
      <xdr:spPr>
        <a:xfrm>
          <a:off x="17734495" y="67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49061</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2F639E7E-9C4B-4414-9627-FE7BB2A3F2CC}"/>
            </a:ext>
          </a:extLst>
        </xdr:cNvPr>
        <xdr:cNvSpPr txBox="1"/>
      </xdr:nvSpPr>
      <xdr:spPr>
        <a:xfrm>
          <a:off x="16936935" y="67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62414</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10BE1D1C-85D9-4233-A5DB-D0B348B3DDCD}"/>
            </a:ext>
          </a:extLst>
        </xdr:cNvPr>
        <xdr:cNvSpPr txBox="1"/>
      </xdr:nvSpPr>
      <xdr:spPr>
        <a:xfrm>
          <a:off x="16162235" y="676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2F6A3CAA-FE91-454E-BFE8-7F160E200F0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4C12A8FA-4223-4593-A65B-12A27AF5188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775A97C9-F429-4076-AEE5-D5056008248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8C312438-3F5C-4939-84D6-9E14DCAFC96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EDC0FDE7-DFBB-4A5F-961E-68A9798866D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DC3F4B7F-0F56-487C-86F6-9E5CF0432A8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20FEC1FD-3A70-48E0-8F1A-A3B389D8309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98667658-4FF4-4A2B-9C07-45DEF7684491}"/>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E89DB3A6-CA9C-4BC6-8088-B78D3786A39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C31DBDB4-2135-42F1-8C40-BF9FD9FBA87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48929877-6813-45C5-B398-CCE75EBF3B8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147B7056-7A43-4DCC-8230-D616EEB2F88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BB71A1D9-0F14-4E48-B8C0-B3DD3910D58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0B04C0DA-6B1E-4461-B5CD-2B19C41E36A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3CEE235D-D71F-40ED-9934-E3B4AC99508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22291D9B-A18E-4D25-B3DF-26ACF2AC5B7A}"/>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19C84308-82ED-4DC9-9DE8-F4AAA48881D7}"/>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831AF588-16ED-41BF-89ED-6A3FBE313D3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DCEF7515-A9D2-40CD-952F-E2555AE8ED7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82F77145-07CA-4DA3-9B7B-ACCF53E16EC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16C06ADB-EDBF-4EC1-AD02-7C30954EF88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190E7429-BB5D-41C2-A38C-ED28C6F0BF9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FBA85B95-47A1-4BB3-A4FA-42237619C31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3207115E-A324-4114-B686-654B5D719EB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D109CCB5-388E-4B64-BA18-BD79F4F3D17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266B532C-BE4D-4161-B304-E1A8AFB2F16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E597DDFA-D1F3-4621-8DEB-4614315035F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90865D8C-BD36-4D88-9251-B01DECEE7E7B}"/>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97D691C1-46E7-4368-A9F5-6488D6E2D7B1}"/>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750171B5-7D4D-48F4-BF04-52D730EBF64A}"/>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F0B3F974-559C-4B92-A6D9-756440A1535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A67D6BC5-74D7-43B5-A835-3B62E46955C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00FCBE5D-A6C7-45F8-867F-93D5C512FE7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B32C1911-E84C-4701-A778-F5EEB11C886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EE3CBF2A-AAEA-487B-9BEE-1E1B2D9A1373}"/>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0DD9D7CC-376B-4850-9667-A59AAA4A0E9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58A01A14-B574-43F7-BB5E-0959B3FB8B5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88D112C1-0560-43CD-AFF1-B52F76D94F4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A808C243-5379-41B4-B346-8B202B94297F}"/>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7053F331-4B3C-4D04-8FB2-C757DB04450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549" name="直線コネクタ 548">
          <a:extLst>
            <a:ext uri="{FF2B5EF4-FFF2-40B4-BE49-F238E27FC236}">
              <a16:creationId xmlns:a16="http://schemas.microsoft.com/office/drawing/2014/main" id="{89D036FF-57A3-4649-B2DB-577F0850A41C}"/>
            </a:ext>
          </a:extLst>
        </xdr:cNvPr>
        <xdr:cNvCxnSpPr/>
      </xdr:nvCxnSpPr>
      <xdr:spPr>
        <a:xfrm flipV="1">
          <a:off x="14375764" y="13001625"/>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0BDA8E19-4E06-45CF-89F1-D18108BAD42F}"/>
            </a:ext>
          </a:extLst>
        </xdr:cNvPr>
        <xdr:cNvSpPr txBox="1"/>
      </xdr:nvSpPr>
      <xdr:spPr>
        <a:xfrm>
          <a:off x="14414500" y="1449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551" name="直線コネクタ 550">
          <a:extLst>
            <a:ext uri="{FF2B5EF4-FFF2-40B4-BE49-F238E27FC236}">
              <a16:creationId xmlns:a16="http://schemas.microsoft.com/office/drawing/2014/main" id="{C87FBBA8-8432-47F0-9F94-D0DEEBFBB129}"/>
            </a:ext>
          </a:extLst>
        </xdr:cNvPr>
        <xdr:cNvCxnSpPr/>
      </xdr:nvCxnSpPr>
      <xdr:spPr>
        <a:xfrm>
          <a:off x="14287500" y="14487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D02EA1AE-A2BB-497D-A3EC-89901167A570}"/>
            </a:ext>
          </a:extLst>
        </xdr:cNvPr>
        <xdr:cNvSpPr txBox="1"/>
      </xdr:nvSpPr>
      <xdr:spPr>
        <a:xfrm>
          <a:off x="1441450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553" name="直線コネクタ 552">
          <a:extLst>
            <a:ext uri="{FF2B5EF4-FFF2-40B4-BE49-F238E27FC236}">
              <a16:creationId xmlns:a16="http://schemas.microsoft.com/office/drawing/2014/main" id="{1D6144DC-405F-40A2-A7AC-5B710C246B41}"/>
            </a:ext>
          </a:extLst>
        </xdr:cNvPr>
        <xdr:cNvCxnSpPr/>
      </xdr:nvCxnSpPr>
      <xdr:spPr>
        <a:xfrm>
          <a:off x="1428750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C0EE9A40-58E6-438C-9ADA-4FD3CC62DF5E}"/>
            </a:ext>
          </a:extLst>
        </xdr:cNvPr>
        <xdr:cNvSpPr txBox="1"/>
      </xdr:nvSpPr>
      <xdr:spPr>
        <a:xfrm>
          <a:off x="14414500" y="13697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55" name="フローチャート: 判断 554">
          <a:extLst>
            <a:ext uri="{FF2B5EF4-FFF2-40B4-BE49-F238E27FC236}">
              <a16:creationId xmlns:a16="http://schemas.microsoft.com/office/drawing/2014/main" id="{8FA7F4EC-FE06-4782-A00A-38096D669839}"/>
            </a:ext>
          </a:extLst>
        </xdr:cNvPr>
        <xdr:cNvSpPr/>
      </xdr:nvSpPr>
      <xdr:spPr>
        <a:xfrm>
          <a:off x="14325600" y="138423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556" name="フローチャート: 判断 555">
          <a:extLst>
            <a:ext uri="{FF2B5EF4-FFF2-40B4-BE49-F238E27FC236}">
              <a16:creationId xmlns:a16="http://schemas.microsoft.com/office/drawing/2014/main" id="{1AC9AF40-55E2-4BB9-B3D1-0E0BA1283B1F}"/>
            </a:ext>
          </a:extLst>
        </xdr:cNvPr>
        <xdr:cNvSpPr/>
      </xdr:nvSpPr>
      <xdr:spPr>
        <a:xfrm>
          <a:off x="135788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557" name="フローチャート: 判断 556">
          <a:extLst>
            <a:ext uri="{FF2B5EF4-FFF2-40B4-BE49-F238E27FC236}">
              <a16:creationId xmlns:a16="http://schemas.microsoft.com/office/drawing/2014/main" id="{D6BBE1BF-59D7-4714-9A98-C4852D710506}"/>
            </a:ext>
          </a:extLst>
        </xdr:cNvPr>
        <xdr:cNvSpPr/>
      </xdr:nvSpPr>
      <xdr:spPr>
        <a:xfrm>
          <a:off x="1280414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58" name="フローチャート: 判断 557">
          <a:extLst>
            <a:ext uri="{FF2B5EF4-FFF2-40B4-BE49-F238E27FC236}">
              <a16:creationId xmlns:a16="http://schemas.microsoft.com/office/drawing/2014/main" id="{1B2512D5-94FF-4676-A35A-E4BFEA68BF36}"/>
            </a:ext>
          </a:extLst>
        </xdr:cNvPr>
        <xdr:cNvSpPr/>
      </xdr:nvSpPr>
      <xdr:spPr>
        <a:xfrm>
          <a:off x="1202944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559" name="フローチャート: 判断 558">
          <a:extLst>
            <a:ext uri="{FF2B5EF4-FFF2-40B4-BE49-F238E27FC236}">
              <a16:creationId xmlns:a16="http://schemas.microsoft.com/office/drawing/2014/main" id="{37066771-1C43-4F87-BC0B-DD9E471AC8D1}"/>
            </a:ext>
          </a:extLst>
        </xdr:cNvPr>
        <xdr:cNvSpPr/>
      </xdr:nvSpPr>
      <xdr:spPr>
        <a:xfrm>
          <a:off x="1123188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651C45F2-2CA6-46EE-A106-E2933698F97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8E0FC78-22CA-457C-8F86-823536F46F0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8D1F5532-09CC-48FD-B630-BA98549B4C7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BD9D93AA-F9F8-49C0-916C-753C688F6B5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34714EF2-CC06-40DF-BF6E-5F4A1012304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46355</xdr:rowOff>
    </xdr:from>
    <xdr:to>
      <xdr:col>85</xdr:col>
      <xdr:colOff>177800</xdr:colOff>
      <xdr:row>84</xdr:row>
      <xdr:rowOff>147955</xdr:rowOff>
    </xdr:to>
    <xdr:sp macro="" textlink="">
      <xdr:nvSpPr>
        <xdr:cNvPr id="565" name="楕円 564">
          <a:extLst>
            <a:ext uri="{FF2B5EF4-FFF2-40B4-BE49-F238E27FC236}">
              <a16:creationId xmlns:a16="http://schemas.microsoft.com/office/drawing/2014/main" id="{45FB7E4F-6E0F-4C55-9295-240473ED190A}"/>
            </a:ext>
          </a:extLst>
        </xdr:cNvPr>
        <xdr:cNvSpPr/>
      </xdr:nvSpPr>
      <xdr:spPr>
        <a:xfrm>
          <a:off x="14325600" y="141281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24782</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B47375B7-F13B-4601-BAA2-829949041985}"/>
            </a:ext>
          </a:extLst>
        </xdr:cNvPr>
        <xdr:cNvSpPr txBox="1"/>
      </xdr:nvSpPr>
      <xdr:spPr>
        <a:xfrm>
          <a:off x="14414500" y="141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111125</xdr:rowOff>
    </xdr:from>
    <xdr:to>
      <xdr:col>81</xdr:col>
      <xdr:colOff>101600</xdr:colOff>
      <xdr:row>85</xdr:row>
      <xdr:rowOff>41275</xdr:rowOff>
    </xdr:to>
    <xdr:sp macro="" textlink="">
      <xdr:nvSpPr>
        <xdr:cNvPr id="567" name="楕円 566">
          <a:extLst>
            <a:ext uri="{FF2B5EF4-FFF2-40B4-BE49-F238E27FC236}">
              <a16:creationId xmlns:a16="http://schemas.microsoft.com/office/drawing/2014/main" id="{EC726396-8AE3-4ED7-A2D0-6240C7C9AAFE}"/>
            </a:ext>
          </a:extLst>
        </xdr:cNvPr>
        <xdr:cNvSpPr/>
      </xdr:nvSpPr>
      <xdr:spPr>
        <a:xfrm>
          <a:off x="13578840" y="1419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97155</xdr:rowOff>
    </xdr:from>
    <xdr:to>
      <xdr:col>85</xdr:col>
      <xdr:colOff>127000</xdr:colOff>
      <xdr:row>84</xdr:row>
      <xdr:rowOff>161925</xdr:rowOff>
    </xdr:to>
    <xdr:cxnSp macro="">
      <xdr:nvCxnSpPr>
        <xdr:cNvPr id="568" name="直線コネクタ 567">
          <a:extLst>
            <a:ext uri="{FF2B5EF4-FFF2-40B4-BE49-F238E27FC236}">
              <a16:creationId xmlns:a16="http://schemas.microsoft.com/office/drawing/2014/main" id="{BA7C72BC-FB23-4C2F-9578-77C4D6D99359}"/>
            </a:ext>
          </a:extLst>
        </xdr:cNvPr>
        <xdr:cNvCxnSpPr/>
      </xdr:nvCxnSpPr>
      <xdr:spPr>
        <a:xfrm flipV="1">
          <a:off x="13629640" y="14178915"/>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74930</xdr:rowOff>
    </xdr:from>
    <xdr:to>
      <xdr:col>76</xdr:col>
      <xdr:colOff>165100</xdr:colOff>
      <xdr:row>85</xdr:row>
      <xdr:rowOff>5080</xdr:rowOff>
    </xdr:to>
    <xdr:sp macro="" textlink="">
      <xdr:nvSpPr>
        <xdr:cNvPr id="569" name="楕円 568">
          <a:extLst>
            <a:ext uri="{FF2B5EF4-FFF2-40B4-BE49-F238E27FC236}">
              <a16:creationId xmlns:a16="http://schemas.microsoft.com/office/drawing/2014/main" id="{6278F2AD-BAE9-40C4-8FEB-FAAA4AE6C0D7}"/>
            </a:ext>
          </a:extLst>
        </xdr:cNvPr>
        <xdr:cNvSpPr/>
      </xdr:nvSpPr>
      <xdr:spPr>
        <a:xfrm>
          <a:off x="12804140" y="1415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125730</xdr:rowOff>
    </xdr:from>
    <xdr:to>
      <xdr:col>81</xdr:col>
      <xdr:colOff>50800</xdr:colOff>
      <xdr:row>84</xdr:row>
      <xdr:rowOff>161925</xdr:rowOff>
    </xdr:to>
    <xdr:cxnSp macro="">
      <xdr:nvCxnSpPr>
        <xdr:cNvPr id="570" name="直線コネクタ 569">
          <a:extLst>
            <a:ext uri="{FF2B5EF4-FFF2-40B4-BE49-F238E27FC236}">
              <a16:creationId xmlns:a16="http://schemas.microsoft.com/office/drawing/2014/main" id="{A494989B-93E4-41BF-88FD-F46A1A161CF9}"/>
            </a:ext>
          </a:extLst>
        </xdr:cNvPr>
        <xdr:cNvCxnSpPr/>
      </xdr:nvCxnSpPr>
      <xdr:spPr>
        <a:xfrm>
          <a:off x="12854940" y="1420749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82550</xdr:rowOff>
    </xdr:from>
    <xdr:to>
      <xdr:col>72</xdr:col>
      <xdr:colOff>38100</xdr:colOff>
      <xdr:row>85</xdr:row>
      <xdr:rowOff>12700</xdr:rowOff>
    </xdr:to>
    <xdr:sp macro="" textlink="">
      <xdr:nvSpPr>
        <xdr:cNvPr id="571" name="楕円 570">
          <a:extLst>
            <a:ext uri="{FF2B5EF4-FFF2-40B4-BE49-F238E27FC236}">
              <a16:creationId xmlns:a16="http://schemas.microsoft.com/office/drawing/2014/main" id="{8FD68F6B-B60B-40A6-8BAB-A06F34C074A8}"/>
            </a:ext>
          </a:extLst>
        </xdr:cNvPr>
        <xdr:cNvSpPr/>
      </xdr:nvSpPr>
      <xdr:spPr>
        <a:xfrm>
          <a:off x="12029440" y="14164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125730</xdr:rowOff>
    </xdr:from>
    <xdr:to>
      <xdr:col>76</xdr:col>
      <xdr:colOff>114300</xdr:colOff>
      <xdr:row>84</xdr:row>
      <xdr:rowOff>133350</xdr:rowOff>
    </xdr:to>
    <xdr:cxnSp macro="">
      <xdr:nvCxnSpPr>
        <xdr:cNvPr id="572" name="直線コネクタ 571">
          <a:extLst>
            <a:ext uri="{FF2B5EF4-FFF2-40B4-BE49-F238E27FC236}">
              <a16:creationId xmlns:a16="http://schemas.microsoft.com/office/drawing/2014/main" id="{B128EF38-635D-48DD-BB5C-98AB82FE19C3}"/>
            </a:ext>
          </a:extLst>
        </xdr:cNvPr>
        <xdr:cNvCxnSpPr/>
      </xdr:nvCxnSpPr>
      <xdr:spPr>
        <a:xfrm flipV="1">
          <a:off x="12072620" y="1420749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67311</xdr:rowOff>
    </xdr:from>
    <xdr:to>
      <xdr:col>67</xdr:col>
      <xdr:colOff>101600</xdr:colOff>
      <xdr:row>84</xdr:row>
      <xdr:rowOff>168911</xdr:rowOff>
    </xdr:to>
    <xdr:sp macro="" textlink="">
      <xdr:nvSpPr>
        <xdr:cNvPr id="573" name="楕円 572">
          <a:extLst>
            <a:ext uri="{FF2B5EF4-FFF2-40B4-BE49-F238E27FC236}">
              <a16:creationId xmlns:a16="http://schemas.microsoft.com/office/drawing/2014/main" id="{DA238AE1-86EB-4427-9D33-30FD678BEE60}"/>
            </a:ext>
          </a:extLst>
        </xdr:cNvPr>
        <xdr:cNvSpPr/>
      </xdr:nvSpPr>
      <xdr:spPr>
        <a:xfrm>
          <a:off x="11231880" y="141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118111</xdr:rowOff>
    </xdr:from>
    <xdr:to>
      <xdr:col>71</xdr:col>
      <xdr:colOff>177800</xdr:colOff>
      <xdr:row>84</xdr:row>
      <xdr:rowOff>133350</xdr:rowOff>
    </xdr:to>
    <xdr:cxnSp macro="">
      <xdr:nvCxnSpPr>
        <xdr:cNvPr id="574" name="直線コネクタ 573">
          <a:extLst>
            <a:ext uri="{FF2B5EF4-FFF2-40B4-BE49-F238E27FC236}">
              <a16:creationId xmlns:a16="http://schemas.microsoft.com/office/drawing/2014/main" id="{C287C7D1-A53C-424B-A49D-AD9630E7DD4D}"/>
            </a:ext>
          </a:extLst>
        </xdr:cNvPr>
        <xdr:cNvCxnSpPr/>
      </xdr:nvCxnSpPr>
      <xdr:spPr>
        <a:xfrm>
          <a:off x="11282680" y="14199871"/>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575" name="n_1aveValue【消防施設】&#10;有形固定資産減価償却率">
          <a:extLst>
            <a:ext uri="{FF2B5EF4-FFF2-40B4-BE49-F238E27FC236}">
              <a16:creationId xmlns:a16="http://schemas.microsoft.com/office/drawing/2014/main" id="{F8B698C7-1291-4485-99D9-A2306A0CC0F3}"/>
            </a:ext>
          </a:extLst>
        </xdr:cNvPr>
        <xdr:cNvSpPr txBox="1"/>
      </xdr:nvSpPr>
      <xdr:spPr>
        <a:xfrm>
          <a:off x="134372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576" name="n_2aveValue【消防施設】&#10;有形固定資産減価償却率">
          <a:extLst>
            <a:ext uri="{FF2B5EF4-FFF2-40B4-BE49-F238E27FC236}">
              <a16:creationId xmlns:a16="http://schemas.microsoft.com/office/drawing/2014/main" id="{C98F3494-5097-42D5-8996-84925B71CDDF}"/>
            </a:ext>
          </a:extLst>
        </xdr:cNvPr>
        <xdr:cNvSpPr txBox="1"/>
      </xdr:nvSpPr>
      <xdr:spPr>
        <a:xfrm>
          <a:off x="126752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77" name="n_3aveValue【消防施設】&#10;有形固定資産減価償却率">
          <a:extLst>
            <a:ext uri="{FF2B5EF4-FFF2-40B4-BE49-F238E27FC236}">
              <a16:creationId xmlns:a16="http://schemas.microsoft.com/office/drawing/2014/main" id="{A0D439E8-C6C8-4C53-BE53-B903EB14E657}"/>
            </a:ext>
          </a:extLst>
        </xdr:cNvPr>
        <xdr:cNvSpPr txBox="1"/>
      </xdr:nvSpPr>
      <xdr:spPr>
        <a:xfrm>
          <a:off x="1190054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578" name="n_4aveValue【消防施設】&#10;有形固定資産減価償却率">
          <a:extLst>
            <a:ext uri="{FF2B5EF4-FFF2-40B4-BE49-F238E27FC236}">
              <a16:creationId xmlns:a16="http://schemas.microsoft.com/office/drawing/2014/main" id="{7FEB3888-5C60-47B2-B1F3-6BF24BB36C3E}"/>
            </a:ext>
          </a:extLst>
        </xdr:cNvPr>
        <xdr:cNvSpPr txBox="1"/>
      </xdr:nvSpPr>
      <xdr:spPr>
        <a:xfrm>
          <a:off x="1110298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32402</xdr:rowOff>
    </xdr:from>
    <xdr:ext cx="405111" cy="259045"/>
    <xdr:sp macro="" textlink="">
      <xdr:nvSpPr>
        <xdr:cNvPr id="579" name="n_1mainValue【消防施設】&#10;有形固定資産減価償却率">
          <a:extLst>
            <a:ext uri="{FF2B5EF4-FFF2-40B4-BE49-F238E27FC236}">
              <a16:creationId xmlns:a16="http://schemas.microsoft.com/office/drawing/2014/main" id="{068C4790-C74A-4AB4-B94B-A62BBBDD3114}"/>
            </a:ext>
          </a:extLst>
        </xdr:cNvPr>
        <xdr:cNvSpPr txBox="1"/>
      </xdr:nvSpPr>
      <xdr:spPr>
        <a:xfrm>
          <a:off x="134372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167657</xdr:rowOff>
    </xdr:from>
    <xdr:ext cx="405111" cy="259045"/>
    <xdr:sp macro="" textlink="">
      <xdr:nvSpPr>
        <xdr:cNvPr id="580" name="n_2mainValue【消防施設】&#10;有形固定資産減価償却率">
          <a:extLst>
            <a:ext uri="{FF2B5EF4-FFF2-40B4-BE49-F238E27FC236}">
              <a16:creationId xmlns:a16="http://schemas.microsoft.com/office/drawing/2014/main" id="{13E1B22A-6E90-472C-B451-995FD75BED56}"/>
            </a:ext>
          </a:extLst>
        </xdr:cNvPr>
        <xdr:cNvSpPr txBox="1"/>
      </xdr:nvSpPr>
      <xdr:spPr>
        <a:xfrm>
          <a:off x="1267524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3827</xdr:rowOff>
    </xdr:from>
    <xdr:ext cx="405111" cy="259045"/>
    <xdr:sp macro="" textlink="">
      <xdr:nvSpPr>
        <xdr:cNvPr id="581" name="n_3mainValue【消防施設】&#10;有形固定資産減価償却率">
          <a:extLst>
            <a:ext uri="{FF2B5EF4-FFF2-40B4-BE49-F238E27FC236}">
              <a16:creationId xmlns:a16="http://schemas.microsoft.com/office/drawing/2014/main" id="{B70D1C2C-8DA0-42B7-AD1E-9D71339AFC89}"/>
            </a:ext>
          </a:extLst>
        </xdr:cNvPr>
        <xdr:cNvSpPr txBox="1"/>
      </xdr:nvSpPr>
      <xdr:spPr>
        <a:xfrm>
          <a:off x="119005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160038</xdr:rowOff>
    </xdr:from>
    <xdr:ext cx="405111" cy="259045"/>
    <xdr:sp macro="" textlink="">
      <xdr:nvSpPr>
        <xdr:cNvPr id="582" name="n_4mainValue【消防施設】&#10;有形固定資産減価償却率">
          <a:extLst>
            <a:ext uri="{FF2B5EF4-FFF2-40B4-BE49-F238E27FC236}">
              <a16:creationId xmlns:a16="http://schemas.microsoft.com/office/drawing/2014/main" id="{656748B2-190C-45AB-B929-8C97498E60C6}"/>
            </a:ext>
          </a:extLst>
        </xdr:cNvPr>
        <xdr:cNvSpPr txBox="1"/>
      </xdr:nvSpPr>
      <xdr:spPr>
        <a:xfrm>
          <a:off x="11102984" y="14241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8F2F3660-C501-44B5-81AF-0D0006022E8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4397F404-DE2A-45D9-94F2-2668C7C15F3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E21E99BC-AD4C-471C-8460-660C7AB363F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8D24CE4F-092B-4DEB-9184-28315EFFA63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AAD10656-C26F-4E80-A587-75CB29E9327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288A3D6E-8E6A-4AF5-8888-9AC75C7BB7C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CB0AAFB-D14D-4B07-8E80-44D22A75CDF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D0D2F4D0-CB81-407A-B447-B610333B0EA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C3ABF759-0888-4D1E-B63B-7ACCE4A7726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2DC37E2F-6430-4EFF-A38A-277DBFEF04C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2DFC6EC8-7E6B-4FF8-A3E1-DAC0BD06BFE8}"/>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44722BEB-8723-405C-8E2A-614863D0D85E}"/>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B2A0267A-2944-4038-9A52-6A3C3EAF59E2}"/>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9CB14489-3CE8-464B-A459-ED48A06A8788}"/>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3D70AB42-C2CA-4A24-989F-9C91E697F042}"/>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5D171957-D6AF-43A0-870B-885C7141339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317A4D8F-4455-45CE-B843-A08860A0919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EB3948BE-445B-4DB2-B712-E6446C93B82E}"/>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E1100D6B-0343-46FB-92FE-4CB7FA18367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FED24A3B-9089-49AB-B4F4-C2F63C70AF7E}"/>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C2FB3DEE-C9B4-4383-B796-06892E99953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604" name="直線コネクタ 603">
          <a:extLst>
            <a:ext uri="{FF2B5EF4-FFF2-40B4-BE49-F238E27FC236}">
              <a16:creationId xmlns:a16="http://schemas.microsoft.com/office/drawing/2014/main" id="{9DBCAE9B-8806-4A50-B26C-4BB2EAAC172A}"/>
            </a:ext>
          </a:extLst>
        </xdr:cNvPr>
        <xdr:cNvCxnSpPr/>
      </xdr:nvCxnSpPr>
      <xdr:spPr>
        <a:xfrm flipV="1">
          <a:off x="19509104" y="13173912"/>
          <a:ext cx="0" cy="127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5" name="【消防施設】&#10;一人当たり面積最小値テキスト">
          <a:extLst>
            <a:ext uri="{FF2B5EF4-FFF2-40B4-BE49-F238E27FC236}">
              <a16:creationId xmlns:a16="http://schemas.microsoft.com/office/drawing/2014/main" id="{C6A3DACA-C566-4BD3-B166-397CAB5081D7}"/>
            </a:ext>
          </a:extLst>
        </xdr:cNvPr>
        <xdr:cNvSpPr txBox="1"/>
      </xdr:nvSpPr>
      <xdr:spPr>
        <a:xfrm>
          <a:off x="19547840" y="144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6" name="直線コネクタ 605">
          <a:extLst>
            <a:ext uri="{FF2B5EF4-FFF2-40B4-BE49-F238E27FC236}">
              <a16:creationId xmlns:a16="http://schemas.microsoft.com/office/drawing/2014/main" id="{DB246A6B-8B77-496C-8558-99CF3D0C19C5}"/>
            </a:ext>
          </a:extLst>
        </xdr:cNvPr>
        <xdr:cNvCxnSpPr/>
      </xdr:nvCxnSpPr>
      <xdr:spPr>
        <a:xfrm>
          <a:off x="19443700" y="14444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607" name="【消防施設】&#10;一人当たり面積最大値テキスト">
          <a:extLst>
            <a:ext uri="{FF2B5EF4-FFF2-40B4-BE49-F238E27FC236}">
              <a16:creationId xmlns:a16="http://schemas.microsoft.com/office/drawing/2014/main" id="{9CBD6A31-9D94-4EE8-AC9E-E28E32CA6BA0}"/>
            </a:ext>
          </a:extLst>
        </xdr:cNvPr>
        <xdr:cNvSpPr txBox="1"/>
      </xdr:nvSpPr>
      <xdr:spPr>
        <a:xfrm>
          <a:off x="19547840" y="1295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608" name="直線コネクタ 607">
          <a:extLst>
            <a:ext uri="{FF2B5EF4-FFF2-40B4-BE49-F238E27FC236}">
              <a16:creationId xmlns:a16="http://schemas.microsoft.com/office/drawing/2014/main" id="{0DEF3930-17C7-4163-9EA5-4F3306EEC4D5}"/>
            </a:ext>
          </a:extLst>
        </xdr:cNvPr>
        <xdr:cNvCxnSpPr/>
      </xdr:nvCxnSpPr>
      <xdr:spPr>
        <a:xfrm>
          <a:off x="19443700" y="13173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30650</xdr:rowOff>
    </xdr:from>
    <xdr:ext cx="469744" cy="259045"/>
    <xdr:sp macro="" textlink="">
      <xdr:nvSpPr>
        <xdr:cNvPr id="609" name="【消防施設】&#10;一人当たり面積平均値テキスト">
          <a:extLst>
            <a:ext uri="{FF2B5EF4-FFF2-40B4-BE49-F238E27FC236}">
              <a16:creationId xmlns:a16="http://schemas.microsoft.com/office/drawing/2014/main" id="{5D6356EC-28A8-468F-A7F3-03D952CADA3B}"/>
            </a:ext>
          </a:extLst>
        </xdr:cNvPr>
        <xdr:cNvSpPr txBox="1"/>
      </xdr:nvSpPr>
      <xdr:spPr>
        <a:xfrm>
          <a:off x="19547840" y="14280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610" name="フローチャート: 判断 609">
          <a:extLst>
            <a:ext uri="{FF2B5EF4-FFF2-40B4-BE49-F238E27FC236}">
              <a16:creationId xmlns:a16="http://schemas.microsoft.com/office/drawing/2014/main" id="{5A72062B-5146-4221-8004-1B5D83476964}"/>
            </a:ext>
          </a:extLst>
        </xdr:cNvPr>
        <xdr:cNvSpPr/>
      </xdr:nvSpPr>
      <xdr:spPr>
        <a:xfrm>
          <a:off x="19458940" y="1430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611" name="フローチャート: 判断 610">
          <a:extLst>
            <a:ext uri="{FF2B5EF4-FFF2-40B4-BE49-F238E27FC236}">
              <a16:creationId xmlns:a16="http://schemas.microsoft.com/office/drawing/2014/main" id="{6CEED999-A595-47A2-A482-BA14C6D55E54}"/>
            </a:ext>
          </a:extLst>
        </xdr:cNvPr>
        <xdr:cNvSpPr/>
      </xdr:nvSpPr>
      <xdr:spPr>
        <a:xfrm>
          <a:off x="18735040" y="14308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612" name="フローチャート: 判断 611">
          <a:extLst>
            <a:ext uri="{FF2B5EF4-FFF2-40B4-BE49-F238E27FC236}">
              <a16:creationId xmlns:a16="http://schemas.microsoft.com/office/drawing/2014/main" id="{8F0C5E33-4E3E-4055-B441-11F041A69370}"/>
            </a:ext>
          </a:extLst>
        </xdr:cNvPr>
        <xdr:cNvSpPr/>
      </xdr:nvSpPr>
      <xdr:spPr>
        <a:xfrm>
          <a:off x="17937480" y="143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613" name="フローチャート: 判断 612">
          <a:extLst>
            <a:ext uri="{FF2B5EF4-FFF2-40B4-BE49-F238E27FC236}">
              <a16:creationId xmlns:a16="http://schemas.microsoft.com/office/drawing/2014/main" id="{4E05BD77-F83B-4502-81FE-702F483309A2}"/>
            </a:ext>
          </a:extLst>
        </xdr:cNvPr>
        <xdr:cNvSpPr/>
      </xdr:nvSpPr>
      <xdr:spPr>
        <a:xfrm>
          <a:off x="17162780" y="1430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614" name="フローチャート: 判断 613">
          <a:extLst>
            <a:ext uri="{FF2B5EF4-FFF2-40B4-BE49-F238E27FC236}">
              <a16:creationId xmlns:a16="http://schemas.microsoft.com/office/drawing/2014/main" id="{D52A3A44-F88B-4E68-81A1-4A71DEAE1905}"/>
            </a:ext>
          </a:extLst>
        </xdr:cNvPr>
        <xdr:cNvSpPr/>
      </xdr:nvSpPr>
      <xdr:spPr>
        <a:xfrm>
          <a:off x="16388080" y="143103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954EA206-F12B-48BB-9688-A806E482ED4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845DE965-9AA5-4960-9623-C766986DF38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B45CE425-0F9C-43E2-BDAF-43CC6BDD1B3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13CC596-DFED-4DE4-9F5A-FD3188F1928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91B2B3D-63F1-49E7-9D5A-EFEB061E0B7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103429</xdr:rowOff>
    </xdr:from>
    <xdr:to>
      <xdr:col>116</xdr:col>
      <xdr:colOff>114300</xdr:colOff>
      <xdr:row>85</xdr:row>
      <xdr:rowOff>33579</xdr:rowOff>
    </xdr:to>
    <xdr:sp macro="" textlink="">
      <xdr:nvSpPr>
        <xdr:cNvPr id="620" name="楕円 619">
          <a:extLst>
            <a:ext uri="{FF2B5EF4-FFF2-40B4-BE49-F238E27FC236}">
              <a16:creationId xmlns:a16="http://schemas.microsoft.com/office/drawing/2014/main" id="{B2E51208-DF67-4057-8F1A-E84492A9ED3C}"/>
            </a:ext>
          </a:extLst>
        </xdr:cNvPr>
        <xdr:cNvSpPr/>
      </xdr:nvSpPr>
      <xdr:spPr>
        <a:xfrm>
          <a:off x="19458940" y="141851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126306</xdr:rowOff>
    </xdr:from>
    <xdr:ext cx="469744" cy="259045"/>
    <xdr:sp macro="" textlink="">
      <xdr:nvSpPr>
        <xdr:cNvPr id="621" name="【消防施設】&#10;一人当たり面積該当値テキスト">
          <a:extLst>
            <a:ext uri="{FF2B5EF4-FFF2-40B4-BE49-F238E27FC236}">
              <a16:creationId xmlns:a16="http://schemas.microsoft.com/office/drawing/2014/main" id="{3DA6AB1C-8A5F-4D72-A0CC-6FC8B202F848}"/>
            </a:ext>
          </a:extLst>
        </xdr:cNvPr>
        <xdr:cNvSpPr txBox="1"/>
      </xdr:nvSpPr>
      <xdr:spPr>
        <a:xfrm>
          <a:off x="19547840" y="1404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150521</xdr:rowOff>
    </xdr:from>
    <xdr:to>
      <xdr:col>112</xdr:col>
      <xdr:colOff>38100</xdr:colOff>
      <xdr:row>85</xdr:row>
      <xdr:rowOff>80671</xdr:rowOff>
    </xdr:to>
    <xdr:sp macro="" textlink="">
      <xdr:nvSpPr>
        <xdr:cNvPr id="622" name="楕円 621">
          <a:extLst>
            <a:ext uri="{FF2B5EF4-FFF2-40B4-BE49-F238E27FC236}">
              <a16:creationId xmlns:a16="http://schemas.microsoft.com/office/drawing/2014/main" id="{542158BA-56B4-4A03-B5E7-0C411FA31EA5}"/>
            </a:ext>
          </a:extLst>
        </xdr:cNvPr>
        <xdr:cNvSpPr/>
      </xdr:nvSpPr>
      <xdr:spPr>
        <a:xfrm>
          <a:off x="18735040" y="14232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154229</xdr:rowOff>
    </xdr:from>
    <xdr:to>
      <xdr:col>116</xdr:col>
      <xdr:colOff>63500</xdr:colOff>
      <xdr:row>85</xdr:row>
      <xdr:rowOff>29871</xdr:rowOff>
    </xdr:to>
    <xdr:cxnSp macro="">
      <xdr:nvCxnSpPr>
        <xdr:cNvPr id="623" name="直線コネクタ 622">
          <a:extLst>
            <a:ext uri="{FF2B5EF4-FFF2-40B4-BE49-F238E27FC236}">
              <a16:creationId xmlns:a16="http://schemas.microsoft.com/office/drawing/2014/main" id="{5FEFA4E6-1527-455B-B11D-450CEF008BD2}"/>
            </a:ext>
          </a:extLst>
        </xdr:cNvPr>
        <xdr:cNvCxnSpPr/>
      </xdr:nvCxnSpPr>
      <xdr:spPr>
        <a:xfrm flipV="1">
          <a:off x="18778220" y="14235989"/>
          <a:ext cx="73152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165151</xdr:rowOff>
    </xdr:from>
    <xdr:to>
      <xdr:col>107</xdr:col>
      <xdr:colOff>101600</xdr:colOff>
      <xdr:row>85</xdr:row>
      <xdr:rowOff>95301</xdr:rowOff>
    </xdr:to>
    <xdr:sp macro="" textlink="">
      <xdr:nvSpPr>
        <xdr:cNvPr id="624" name="楕円 623">
          <a:extLst>
            <a:ext uri="{FF2B5EF4-FFF2-40B4-BE49-F238E27FC236}">
              <a16:creationId xmlns:a16="http://schemas.microsoft.com/office/drawing/2014/main" id="{93E42396-B19D-4855-9DA4-71129AB93177}"/>
            </a:ext>
          </a:extLst>
        </xdr:cNvPr>
        <xdr:cNvSpPr/>
      </xdr:nvSpPr>
      <xdr:spPr>
        <a:xfrm>
          <a:off x="17937480" y="14246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29871</xdr:rowOff>
    </xdr:from>
    <xdr:to>
      <xdr:col>111</xdr:col>
      <xdr:colOff>177800</xdr:colOff>
      <xdr:row>85</xdr:row>
      <xdr:rowOff>44501</xdr:rowOff>
    </xdr:to>
    <xdr:cxnSp macro="">
      <xdr:nvCxnSpPr>
        <xdr:cNvPr id="625" name="直線コネクタ 624">
          <a:extLst>
            <a:ext uri="{FF2B5EF4-FFF2-40B4-BE49-F238E27FC236}">
              <a16:creationId xmlns:a16="http://schemas.microsoft.com/office/drawing/2014/main" id="{9846994B-7D32-43AC-8A27-727601FD98A5}"/>
            </a:ext>
          </a:extLst>
        </xdr:cNvPr>
        <xdr:cNvCxnSpPr/>
      </xdr:nvCxnSpPr>
      <xdr:spPr>
        <a:xfrm flipV="1">
          <a:off x="17988280" y="14279271"/>
          <a:ext cx="78994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26" name="楕円 625">
          <a:extLst>
            <a:ext uri="{FF2B5EF4-FFF2-40B4-BE49-F238E27FC236}">
              <a16:creationId xmlns:a16="http://schemas.microsoft.com/office/drawing/2014/main" id="{5A0CF2F5-AEC5-4486-AD8F-BFA78BB5355F}"/>
            </a:ext>
          </a:extLst>
        </xdr:cNvPr>
        <xdr:cNvSpPr/>
      </xdr:nvSpPr>
      <xdr:spPr>
        <a:xfrm>
          <a:off x="1716278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44501</xdr:rowOff>
    </xdr:from>
    <xdr:to>
      <xdr:col>107</xdr:col>
      <xdr:colOff>50800</xdr:colOff>
      <xdr:row>85</xdr:row>
      <xdr:rowOff>49530</xdr:rowOff>
    </xdr:to>
    <xdr:cxnSp macro="">
      <xdr:nvCxnSpPr>
        <xdr:cNvPr id="627" name="直線コネクタ 626">
          <a:extLst>
            <a:ext uri="{FF2B5EF4-FFF2-40B4-BE49-F238E27FC236}">
              <a16:creationId xmlns:a16="http://schemas.microsoft.com/office/drawing/2014/main" id="{DECEE65D-B4BD-4950-AF97-B60A79AD9716}"/>
            </a:ext>
          </a:extLst>
        </xdr:cNvPr>
        <xdr:cNvCxnSpPr/>
      </xdr:nvCxnSpPr>
      <xdr:spPr>
        <a:xfrm flipV="1">
          <a:off x="17213580" y="14293901"/>
          <a:ext cx="7747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3759</xdr:rowOff>
    </xdr:from>
    <xdr:to>
      <xdr:col>98</xdr:col>
      <xdr:colOff>38100</xdr:colOff>
      <xdr:row>85</xdr:row>
      <xdr:rowOff>105359</xdr:rowOff>
    </xdr:to>
    <xdr:sp macro="" textlink="">
      <xdr:nvSpPr>
        <xdr:cNvPr id="628" name="楕円 627">
          <a:extLst>
            <a:ext uri="{FF2B5EF4-FFF2-40B4-BE49-F238E27FC236}">
              <a16:creationId xmlns:a16="http://schemas.microsoft.com/office/drawing/2014/main" id="{66043A65-82F2-4F7C-9136-703992994283}"/>
            </a:ext>
          </a:extLst>
        </xdr:cNvPr>
        <xdr:cNvSpPr/>
      </xdr:nvSpPr>
      <xdr:spPr>
        <a:xfrm>
          <a:off x="16388080" y="142531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54559</xdr:rowOff>
    </xdr:to>
    <xdr:cxnSp macro="">
      <xdr:nvCxnSpPr>
        <xdr:cNvPr id="629" name="直線コネクタ 628">
          <a:extLst>
            <a:ext uri="{FF2B5EF4-FFF2-40B4-BE49-F238E27FC236}">
              <a16:creationId xmlns:a16="http://schemas.microsoft.com/office/drawing/2014/main" id="{260EAA29-DB9D-4668-B337-BB518274FA7F}"/>
            </a:ext>
          </a:extLst>
        </xdr:cNvPr>
        <xdr:cNvCxnSpPr/>
      </xdr:nvCxnSpPr>
      <xdr:spPr>
        <a:xfrm flipV="1">
          <a:off x="16431260" y="14298930"/>
          <a:ext cx="78232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151350</xdr:rowOff>
    </xdr:from>
    <xdr:ext cx="469744" cy="259045"/>
    <xdr:sp macro="" textlink="">
      <xdr:nvSpPr>
        <xdr:cNvPr id="630" name="n_1aveValue【消防施設】&#10;一人当たり面積">
          <a:extLst>
            <a:ext uri="{FF2B5EF4-FFF2-40B4-BE49-F238E27FC236}">
              <a16:creationId xmlns:a16="http://schemas.microsoft.com/office/drawing/2014/main" id="{9715E6C5-B790-4E02-A412-B28CA66458E1}"/>
            </a:ext>
          </a:extLst>
        </xdr:cNvPr>
        <xdr:cNvSpPr txBox="1"/>
      </xdr:nvSpPr>
      <xdr:spPr>
        <a:xfrm>
          <a:off x="18561127" y="144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145406</xdr:rowOff>
    </xdr:from>
    <xdr:ext cx="469744" cy="259045"/>
    <xdr:sp macro="" textlink="">
      <xdr:nvSpPr>
        <xdr:cNvPr id="631" name="n_2aveValue【消防施設】&#10;一人当たり面積">
          <a:extLst>
            <a:ext uri="{FF2B5EF4-FFF2-40B4-BE49-F238E27FC236}">
              <a16:creationId xmlns:a16="http://schemas.microsoft.com/office/drawing/2014/main" id="{67C527A8-75DC-4DBD-98BB-59C24CF25E12}"/>
            </a:ext>
          </a:extLst>
        </xdr:cNvPr>
        <xdr:cNvSpPr txBox="1"/>
      </xdr:nvSpPr>
      <xdr:spPr>
        <a:xfrm>
          <a:off x="17776267" y="1439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147235</xdr:rowOff>
    </xdr:from>
    <xdr:ext cx="469744" cy="259045"/>
    <xdr:sp macro="" textlink="">
      <xdr:nvSpPr>
        <xdr:cNvPr id="632" name="n_3aveValue【消防施設】&#10;一人当たり面積">
          <a:extLst>
            <a:ext uri="{FF2B5EF4-FFF2-40B4-BE49-F238E27FC236}">
              <a16:creationId xmlns:a16="http://schemas.microsoft.com/office/drawing/2014/main" id="{32707743-39DB-4691-A867-66551135BC38}"/>
            </a:ext>
          </a:extLst>
        </xdr:cNvPr>
        <xdr:cNvSpPr txBox="1"/>
      </xdr:nvSpPr>
      <xdr:spPr>
        <a:xfrm>
          <a:off x="17001567" y="143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153636</xdr:rowOff>
    </xdr:from>
    <xdr:ext cx="469744" cy="259045"/>
    <xdr:sp macro="" textlink="">
      <xdr:nvSpPr>
        <xdr:cNvPr id="633" name="n_4aveValue【消防施設】&#10;一人当たり面積">
          <a:extLst>
            <a:ext uri="{FF2B5EF4-FFF2-40B4-BE49-F238E27FC236}">
              <a16:creationId xmlns:a16="http://schemas.microsoft.com/office/drawing/2014/main" id="{82E54D34-561C-4A21-845F-B5B9258125BF}"/>
            </a:ext>
          </a:extLst>
        </xdr:cNvPr>
        <xdr:cNvSpPr txBox="1"/>
      </xdr:nvSpPr>
      <xdr:spPr>
        <a:xfrm>
          <a:off x="16226867" y="1440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97198</xdr:rowOff>
    </xdr:from>
    <xdr:ext cx="469744" cy="259045"/>
    <xdr:sp macro="" textlink="">
      <xdr:nvSpPr>
        <xdr:cNvPr id="634" name="n_1mainValue【消防施設】&#10;一人当たり面積">
          <a:extLst>
            <a:ext uri="{FF2B5EF4-FFF2-40B4-BE49-F238E27FC236}">
              <a16:creationId xmlns:a16="http://schemas.microsoft.com/office/drawing/2014/main" id="{B38CB904-CAEC-4CF5-9690-CEF0BBBC01E9}"/>
            </a:ext>
          </a:extLst>
        </xdr:cNvPr>
        <xdr:cNvSpPr txBox="1"/>
      </xdr:nvSpPr>
      <xdr:spPr>
        <a:xfrm>
          <a:off x="18561127" y="1401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111828</xdr:rowOff>
    </xdr:from>
    <xdr:ext cx="469744" cy="259045"/>
    <xdr:sp macro="" textlink="">
      <xdr:nvSpPr>
        <xdr:cNvPr id="635" name="n_2mainValue【消防施設】&#10;一人当たり面積">
          <a:extLst>
            <a:ext uri="{FF2B5EF4-FFF2-40B4-BE49-F238E27FC236}">
              <a16:creationId xmlns:a16="http://schemas.microsoft.com/office/drawing/2014/main" id="{B889EDB5-38E2-4D70-9A5E-A7D0AAB54950}"/>
            </a:ext>
          </a:extLst>
        </xdr:cNvPr>
        <xdr:cNvSpPr txBox="1"/>
      </xdr:nvSpPr>
      <xdr:spPr>
        <a:xfrm>
          <a:off x="17776267" y="1402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636" name="n_3mainValue【消防施設】&#10;一人当たり面積">
          <a:extLst>
            <a:ext uri="{FF2B5EF4-FFF2-40B4-BE49-F238E27FC236}">
              <a16:creationId xmlns:a16="http://schemas.microsoft.com/office/drawing/2014/main" id="{2D6CA7B9-9156-42D9-B9C3-C5A8EDEC0C60}"/>
            </a:ext>
          </a:extLst>
        </xdr:cNvPr>
        <xdr:cNvSpPr txBox="1"/>
      </xdr:nvSpPr>
      <xdr:spPr>
        <a:xfrm>
          <a:off x="170015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121886</xdr:rowOff>
    </xdr:from>
    <xdr:ext cx="469744" cy="259045"/>
    <xdr:sp macro="" textlink="">
      <xdr:nvSpPr>
        <xdr:cNvPr id="637" name="n_4mainValue【消防施設】&#10;一人当たり面積">
          <a:extLst>
            <a:ext uri="{FF2B5EF4-FFF2-40B4-BE49-F238E27FC236}">
              <a16:creationId xmlns:a16="http://schemas.microsoft.com/office/drawing/2014/main" id="{861EFE68-4490-4588-A091-6E7B847B2FB9}"/>
            </a:ext>
          </a:extLst>
        </xdr:cNvPr>
        <xdr:cNvSpPr txBox="1"/>
      </xdr:nvSpPr>
      <xdr:spPr>
        <a:xfrm>
          <a:off x="16226867" y="1403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44599E95-EEFC-4C50-88F9-A2BE1D7B175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2E9B11B8-93F3-42B7-B4B4-5497C98BE91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C3838739-807A-4BBC-8D0D-B66FA32D81E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759C7747-68DE-42A7-9B00-42F60D88DAF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2C82C387-6D74-4A1F-8134-F6A39F8A07E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C58D6DE-D653-4948-91D0-06F10FDAEA6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FF793A9D-2E77-49D5-BEF8-19C0F67C71D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D171AD7D-40F5-45AF-8345-DF76AF1F387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6E9086C6-2604-4A09-AD87-D421643887D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1520D0A8-2A3B-4FBB-927C-3B593C6D9B5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72EA2E83-AE69-46E0-810A-6FDBD4A20FC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B5F2D61A-5028-4F59-9771-217CA6561CA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28E04711-B049-480F-83AA-2020EA9066D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819BD42-6654-4AE5-A565-14F0B8F3328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BCED088B-6D5B-447D-A2DA-4F2A516A7B6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4640051D-4752-4817-BA31-6A687F2E2F2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DBC8E4D4-06BE-4727-A359-9FFF9B9A57F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4B1EAF18-76CE-4EBF-B7EB-17B8ED0D0F5B}"/>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97135513-F745-4E23-BA42-529854C7DA4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E625A98D-A73A-4E25-B799-EF1687D45A8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7727C0F-B51D-4D0D-9716-410AAB7F2B8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C8368412-017B-40EF-B4B6-E4D6487BA5D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89A463A9-EC32-4EAE-B57D-45874C3D27A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223BBC2F-E51A-47AF-8AD6-881CACE18EC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A3BF6FD6-85C8-4A2D-9E33-EA0BECE4D69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id="{483BC3AB-EAD1-446D-B373-7D561D66DBA2}"/>
            </a:ext>
          </a:extLst>
        </xdr:cNvPr>
        <xdr:cNvCxnSpPr/>
      </xdr:nvCxnSpPr>
      <xdr:spPr>
        <a:xfrm flipV="1">
          <a:off x="14375764" y="1677651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a:extLst>
            <a:ext uri="{FF2B5EF4-FFF2-40B4-BE49-F238E27FC236}">
              <a16:creationId xmlns:a16="http://schemas.microsoft.com/office/drawing/2014/main" id="{9A3EE374-F503-4918-A657-09A36142F05B}"/>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id="{BDEBEEE1-77D6-4D7E-A3B1-CF6DB06E8353}"/>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666" name="【庁舎】&#10;有形固定資産減価償却率最大値テキスト">
          <a:extLst>
            <a:ext uri="{FF2B5EF4-FFF2-40B4-BE49-F238E27FC236}">
              <a16:creationId xmlns:a16="http://schemas.microsoft.com/office/drawing/2014/main" id="{8DB3B67A-FD5B-4F07-8A84-2CE5135B7F7C}"/>
            </a:ext>
          </a:extLst>
        </xdr:cNvPr>
        <xdr:cNvSpPr txBox="1"/>
      </xdr:nvSpPr>
      <xdr:spPr>
        <a:xfrm>
          <a:off x="14414500" y="16559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67" name="直線コネクタ 666">
          <a:extLst>
            <a:ext uri="{FF2B5EF4-FFF2-40B4-BE49-F238E27FC236}">
              <a16:creationId xmlns:a16="http://schemas.microsoft.com/office/drawing/2014/main" id="{54A39746-E711-477E-A13E-72E8C79851D1}"/>
            </a:ext>
          </a:extLst>
        </xdr:cNvPr>
        <xdr:cNvCxnSpPr/>
      </xdr:nvCxnSpPr>
      <xdr:spPr>
        <a:xfrm>
          <a:off x="1428750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121393</xdr:rowOff>
    </xdr:from>
    <xdr:ext cx="405111" cy="259045"/>
    <xdr:sp macro="" textlink="">
      <xdr:nvSpPr>
        <xdr:cNvPr id="668" name="【庁舎】&#10;有形固定資産減価償却率平均値テキスト">
          <a:extLst>
            <a:ext uri="{FF2B5EF4-FFF2-40B4-BE49-F238E27FC236}">
              <a16:creationId xmlns:a16="http://schemas.microsoft.com/office/drawing/2014/main" id="{46E10DA9-BF4C-4FFC-A538-ED96A3E08CB6}"/>
            </a:ext>
          </a:extLst>
        </xdr:cNvPr>
        <xdr:cNvSpPr txBox="1"/>
      </xdr:nvSpPr>
      <xdr:spPr>
        <a:xfrm>
          <a:off x="14414500" y="17555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669" name="フローチャート: 判断 668">
          <a:extLst>
            <a:ext uri="{FF2B5EF4-FFF2-40B4-BE49-F238E27FC236}">
              <a16:creationId xmlns:a16="http://schemas.microsoft.com/office/drawing/2014/main" id="{A00CA049-E32B-4D35-8CB5-578BDDFF60B2}"/>
            </a:ext>
          </a:extLst>
        </xdr:cNvPr>
        <xdr:cNvSpPr/>
      </xdr:nvSpPr>
      <xdr:spPr>
        <a:xfrm>
          <a:off x="14325600" y="175775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670" name="フローチャート: 判断 669">
          <a:extLst>
            <a:ext uri="{FF2B5EF4-FFF2-40B4-BE49-F238E27FC236}">
              <a16:creationId xmlns:a16="http://schemas.microsoft.com/office/drawing/2014/main" id="{CC305106-4774-4C9E-8791-091264A4BDB6}"/>
            </a:ext>
          </a:extLst>
        </xdr:cNvPr>
        <xdr:cNvSpPr/>
      </xdr:nvSpPr>
      <xdr:spPr>
        <a:xfrm>
          <a:off x="13578840" y="17569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671" name="フローチャート: 判断 670">
          <a:extLst>
            <a:ext uri="{FF2B5EF4-FFF2-40B4-BE49-F238E27FC236}">
              <a16:creationId xmlns:a16="http://schemas.microsoft.com/office/drawing/2014/main" id="{020A402E-F846-4E48-8214-8B4FD6739D56}"/>
            </a:ext>
          </a:extLst>
        </xdr:cNvPr>
        <xdr:cNvSpPr/>
      </xdr:nvSpPr>
      <xdr:spPr>
        <a:xfrm>
          <a:off x="12804140" y="175644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2" name="フローチャート: 判断 671">
          <a:extLst>
            <a:ext uri="{FF2B5EF4-FFF2-40B4-BE49-F238E27FC236}">
              <a16:creationId xmlns:a16="http://schemas.microsoft.com/office/drawing/2014/main" id="{3A9510DC-8691-4CB5-A2FE-38B146B8FF0B}"/>
            </a:ext>
          </a:extLst>
        </xdr:cNvPr>
        <xdr:cNvSpPr/>
      </xdr:nvSpPr>
      <xdr:spPr>
        <a:xfrm>
          <a:off x="120294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3" name="フローチャート: 判断 672">
          <a:extLst>
            <a:ext uri="{FF2B5EF4-FFF2-40B4-BE49-F238E27FC236}">
              <a16:creationId xmlns:a16="http://schemas.microsoft.com/office/drawing/2014/main" id="{8BADEA12-D691-4C86-9B2E-3BBC8D343019}"/>
            </a:ext>
          </a:extLst>
        </xdr:cNvPr>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4E881734-B61E-4AE7-949A-009590AC9B5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4F7BB46-C615-49F9-8162-940519258D2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A2C178D-60EE-42AD-BC88-83CF55AB7BA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70723E9-414F-4FED-90A1-26742872FBD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52B1D2B-C726-4386-95E1-A01BB6942B6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121738</xdr:rowOff>
    </xdr:from>
    <xdr:to>
      <xdr:col>85</xdr:col>
      <xdr:colOff>177800</xdr:colOff>
      <xdr:row>105</xdr:row>
      <xdr:rowOff>51888</xdr:rowOff>
    </xdr:to>
    <xdr:sp macro="" textlink="">
      <xdr:nvSpPr>
        <xdr:cNvPr id="679" name="楕円 678">
          <a:extLst>
            <a:ext uri="{FF2B5EF4-FFF2-40B4-BE49-F238E27FC236}">
              <a16:creationId xmlns:a16="http://schemas.microsoft.com/office/drawing/2014/main" id="{4CC9EDBF-5F48-4A80-A293-DD95673E5027}"/>
            </a:ext>
          </a:extLst>
        </xdr:cNvPr>
        <xdr:cNvSpPr/>
      </xdr:nvSpPr>
      <xdr:spPr>
        <a:xfrm>
          <a:off x="14325600" y="175562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144615</xdr:rowOff>
    </xdr:from>
    <xdr:ext cx="405111" cy="259045"/>
    <xdr:sp macro="" textlink="">
      <xdr:nvSpPr>
        <xdr:cNvPr id="680" name="【庁舎】&#10;有形固定資産減価償却率該当値テキスト">
          <a:extLst>
            <a:ext uri="{FF2B5EF4-FFF2-40B4-BE49-F238E27FC236}">
              <a16:creationId xmlns:a16="http://schemas.microsoft.com/office/drawing/2014/main" id="{78B13FF2-1E2F-4AEB-BE80-9377EDA0FA64}"/>
            </a:ext>
          </a:extLst>
        </xdr:cNvPr>
        <xdr:cNvSpPr txBox="1"/>
      </xdr:nvSpPr>
      <xdr:spPr>
        <a:xfrm>
          <a:off x="14414500" y="1741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95613</xdr:rowOff>
    </xdr:from>
    <xdr:to>
      <xdr:col>81</xdr:col>
      <xdr:colOff>101600</xdr:colOff>
      <xdr:row>105</xdr:row>
      <xdr:rowOff>25763</xdr:rowOff>
    </xdr:to>
    <xdr:sp macro="" textlink="">
      <xdr:nvSpPr>
        <xdr:cNvPr id="681" name="楕円 680">
          <a:extLst>
            <a:ext uri="{FF2B5EF4-FFF2-40B4-BE49-F238E27FC236}">
              <a16:creationId xmlns:a16="http://schemas.microsoft.com/office/drawing/2014/main" id="{4CEA43A4-E59F-4031-9560-25279B289153}"/>
            </a:ext>
          </a:extLst>
        </xdr:cNvPr>
        <xdr:cNvSpPr/>
      </xdr:nvSpPr>
      <xdr:spPr>
        <a:xfrm>
          <a:off x="13578840" y="17530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146413</xdr:rowOff>
    </xdr:from>
    <xdr:to>
      <xdr:col>85</xdr:col>
      <xdr:colOff>127000</xdr:colOff>
      <xdr:row>105</xdr:row>
      <xdr:rowOff>1088</xdr:rowOff>
    </xdr:to>
    <xdr:cxnSp macro="">
      <xdr:nvCxnSpPr>
        <xdr:cNvPr id="682" name="直線コネクタ 681">
          <a:extLst>
            <a:ext uri="{FF2B5EF4-FFF2-40B4-BE49-F238E27FC236}">
              <a16:creationId xmlns:a16="http://schemas.microsoft.com/office/drawing/2014/main" id="{D2CAA4BC-3B12-4D81-B716-182FCA5774AF}"/>
            </a:ext>
          </a:extLst>
        </xdr:cNvPr>
        <xdr:cNvCxnSpPr/>
      </xdr:nvCxnSpPr>
      <xdr:spPr>
        <a:xfrm>
          <a:off x="13629640" y="17580973"/>
          <a:ext cx="74676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683" name="楕円 682">
          <a:extLst>
            <a:ext uri="{FF2B5EF4-FFF2-40B4-BE49-F238E27FC236}">
              <a16:creationId xmlns:a16="http://schemas.microsoft.com/office/drawing/2014/main" id="{4FA738AD-AF6F-47D4-8334-1E1D017B8110}"/>
            </a:ext>
          </a:extLst>
        </xdr:cNvPr>
        <xdr:cNvSpPr/>
      </xdr:nvSpPr>
      <xdr:spPr>
        <a:xfrm>
          <a:off x="12804140" y="174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107224</xdr:rowOff>
    </xdr:from>
    <xdr:to>
      <xdr:col>81</xdr:col>
      <xdr:colOff>50800</xdr:colOff>
      <xdr:row>104</xdr:row>
      <xdr:rowOff>146413</xdr:rowOff>
    </xdr:to>
    <xdr:cxnSp macro="">
      <xdr:nvCxnSpPr>
        <xdr:cNvPr id="684" name="直線コネクタ 683">
          <a:extLst>
            <a:ext uri="{FF2B5EF4-FFF2-40B4-BE49-F238E27FC236}">
              <a16:creationId xmlns:a16="http://schemas.microsoft.com/office/drawing/2014/main" id="{FDCBCD2E-A8B5-4706-9228-2C6E9A03ADA8}"/>
            </a:ext>
          </a:extLst>
        </xdr:cNvPr>
        <xdr:cNvCxnSpPr/>
      </xdr:nvCxnSpPr>
      <xdr:spPr>
        <a:xfrm>
          <a:off x="12854940" y="17541784"/>
          <a:ext cx="7747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18869</xdr:rowOff>
    </xdr:from>
    <xdr:to>
      <xdr:col>72</xdr:col>
      <xdr:colOff>38100</xdr:colOff>
      <xdr:row>104</xdr:row>
      <xdr:rowOff>120469</xdr:rowOff>
    </xdr:to>
    <xdr:sp macro="" textlink="">
      <xdr:nvSpPr>
        <xdr:cNvPr id="685" name="楕円 684">
          <a:extLst>
            <a:ext uri="{FF2B5EF4-FFF2-40B4-BE49-F238E27FC236}">
              <a16:creationId xmlns:a16="http://schemas.microsoft.com/office/drawing/2014/main" id="{9DE68D81-F814-49A5-9984-56F492A428E3}"/>
            </a:ext>
          </a:extLst>
        </xdr:cNvPr>
        <xdr:cNvSpPr/>
      </xdr:nvSpPr>
      <xdr:spPr>
        <a:xfrm>
          <a:off x="12029440" y="174534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69669</xdr:rowOff>
    </xdr:from>
    <xdr:to>
      <xdr:col>76</xdr:col>
      <xdr:colOff>114300</xdr:colOff>
      <xdr:row>104</xdr:row>
      <xdr:rowOff>107224</xdr:rowOff>
    </xdr:to>
    <xdr:cxnSp macro="">
      <xdr:nvCxnSpPr>
        <xdr:cNvPr id="686" name="直線コネクタ 685">
          <a:extLst>
            <a:ext uri="{FF2B5EF4-FFF2-40B4-BE49-F238E27FC236}">
              <a16:creationId xmlns:a16="http://schemas.microsoft.com/office/drawing/2014/main" id="{838B52E1-F873-44E3-960B-1CCFBF483BE4}"/>
            </a:ext>
          </a:extLst>
        </xdr:cNvPr>
        <xdr:cNvCxnSpPr/>
      </xdr:nvCxnSpPr>
      <xdr:spPr>
        <a:xfrm>
          <a:off x="12072620" y="17504229"/>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687" name="楕円 686">
          <a:extLst>
            <a:ext uri="{FF2B5EF4-FFF2-40B4-BE49-F238E27FC236}">
              <a16:creationId xmlns:a16="http://schemas.microsoft.com/office/drawing/2014/main" id="{BF864382-93FF-46AE-9B8A-DC6459ECBEE1}"/>
            </a:ext>
          </a:extLst>
        </xdr:cNvPr>
        <xdr:cNvSpPr/>
      </xdr:nvSpPr>
      <xdr:spPr>
        <a:xfrm>
          <a:off x="11231880" y="1741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69669</xdr:rowOff>
    </xdr:to>
    <xdr:cxnSp macro="">
      <xdr:nvCxnSpPr>
        <xdr:cNvPr id="688" name="直線コネクタ 687">
          <a:extLst>
            <a:ext uri="{FF2B5EF4-FFF2-40B4-BE49-F238E27FC236}">
              <a16:creationId xmlns:a16="http://schemas.microsoft.com/office/drawing/2014/main" id="{77B114C3-0CBC-4E40-8852-2556BAAE94B5}"/>
            </a:ext>
          </a:extLst>
        </xdr:cNvPr>
        <xdr:cNvCxnSpPr/>
      </xdr:nvCxnSpPr>
      <xdr:spPr>
        <a:xfrm>
          <a:off x="11282680" y="17465040"/>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56078</xdr:rowOff>
    </xdr:from>
    <xdr:ext cx="405111" cy="259045"/>
    <xdr:sp macro="" textlink="">
      <xdr:nvSpPr>
        <xdr:cNvPr id="689" name="n_1aveValue【庁舎】&#10;有形固定資産減価償却率">
          <a:extLst>
            <a:ext uri="{FF2B5EF4-FFF2-40B4-BE49-F238E27FC236}">
              <a16:creationId xmlns:a16="http://schemas.microsoft.com/office/drawing/2014/main" id="{7E23EF42-8438-4F37-8398-BEB7FB25CE6E}"/>
            </a:ext>
          </a:extLst>
        </xdr:cNvPr>
        <xdr:cNvSpPr txBox="1"/>
      </xdr:nvSpPr>
      <xdr:spPr>
        <a:xfrm>
          <a:off x="134372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690" name="n_2aveValue【庁舎】&#10;有形固定資産減価償却率">
          <a:extLst>
            <a:ext uri="{FF2B5EF4-FFF2-40B4-BE49-F238E27FC236}">
              <a16:creationId xmlns:a16="http://schemas.microsoft.com/office/drawing/2014/main" id="{9C8DD8AF-2C9A-4AA6-8FF5-BB2680D6E969}"/>
            </a:ext>
          </a:extLst>
        </xdr:cNvPr>
        <xdr:cNvSpPr txBox="1"/>
      </xdr:nvSpPr>
      <xdr:spPr>
        <a:xfrm>
          <a:off x="12675244" y="1765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691" name="n_3aveValue【庁舎】&#10;有形固定資産減価償却率">
          <a:extLst>
            <a:ext uri="{FF2B5EF4-FFF2-40B4-BE49-F238E27FC236}">
              <a16:creationId xmlns:a16="http://schemas.microsoft.com/office/drawing/2014/main" id="{0B9664F9-72CD-4B5A-B840-439FC4C3990B}"/>
            </a:ext>
          </a:extLst>
        </xdr:cNvPr>
        <xdr:cNvSpPr txBox="1"/>
      </xdr:nvSpPr>
      <xdr:spPr>
        <a:xfrm>
          <a:off x="119005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692" name="n_4aveValue【庁舎】&#10;有形固定資産減価償却率">
          <a:extLst>
            <a:ext uri="{FF2B5EF4-FFF2-40B4-BE49-F238E27FC236}">
              <a16:creationId xmlns:a16="http://schemas.microsoft.com/office/drawing/2014/main" id="{AA86E947-B065-4356-8C36-9DFD8120BBB7}"/>
            </a:ext>
          </a:extLst>
        </xdr:cNvPr>
        <xdr:cNvSpPr txBox="1"/>
      </xdr:nvSpPr>
      <xdr:spPr>
        <a:xfrm>
          <a:off x="11102984" y="176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42290</xdr:rowOff>
    </xdr:from>
    <xdr:ext cx="405111" cy="259045"/>
    <xdr:sp macro="" textlink="">
      <xdr:nvSpPr>
        <xdr:cNvPr id="693" name="n_1mainValue【庁舎】&#10;有形固定資産減価償却率">
          <a:extLst>
            <a:ext uri="{FF2B5EF4-FFF2-40B4-BE49-F238E27FC236}">
              <a16:creationId xmlns:a16="http://schemas.microsoft.com/office/drawing/2014/main" id="{29763F2E-DA8C-4858-B288-5F56A8AD04EC}"/>
            </a:ext>
          </a:extLst>
        </xdr:cNvPr>
        <xdr:cNvSpPr txBox="1"/>
      </xdr:nvSpPr>
      <xdr:spPr>
        <a:xfrm>
          <a:off x="1343724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3101</xdr:rowOff>
    </xdr:from>
    <xdr:ext cx="405111" cy="259045"/>
    <xdr:sp macro="" textlink="">
      <xdr:nvSpPr>
        <xdr:cNvPr id="694" name="n_2mainValue【庁舎】&#10;有形固定資産減価償却率">
          <a:extLst>
            <a:ext uri="{FF2B5EF4-FFF2-40B4-BE49-F238E27FC236}">
              <a16:creationId xmlns:a16="http://schemas.microsoft.com/office/drawing/2014/main" id="{6A4BD5E4-6600-4162-B0DF-64674C9BD16A}"/>
            </a:ext>
          </a:extLst>
        </xdr:cNvPr>
        <xdr:cNvSpPr txBox="1"/>
      </xdr:nvSpPr>
      <xdr:spPr>
        <a:xfrm>
          <a:off x="1267524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136996</xdr:rowOff>
    </xdr:from>
    <xdr:ext cx="405111" cy="259045"/>
    <xdr:sp macro="" textlink="">
      <xdr:nvSpPr>
        <xdr:cNvPr id="695" name="n_3mainValue【庁舎】&#10;有形固定資産減価償却率">
          <a:extLst>
            <a:ext uri="{FF2B5EF4-FFF2-40B4-BE49-F238E27FC236}">
              <a16:creationId xmlns:a16="http://schemas.microsoft.com/office/drawing/2014/main" id="{53C38358-FCE6-4F51-B5EF-E8D69E94DA85}"/>
            </a:ext>
          </a:extLst>
        </xdr:cNvPr>
        <xdr:cNvSpPr txBox="1"/>
      </xdr:nvSpPr>
      <xdr:spPr>
        <a:xfrm>
          <a:off x="119005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696" name="n_4mainValue【庁舎】&#10;有形固定資産減価償却率">
          <a:extLst>
            <a:ext uri="{FF2B5EF4-FFF2-40B4-BE49-F238E27FC236}">
              <a16:creationId xmlns:a16="http://schemas.microsoft.com/office/drawing/2014/main" id="{166FC792-8498-46E9-A18D-145C592E5550}"/>
            </a:ext>
          </a:extLst>
        </xdr:cNvPr>
        <xdr:cNvSpPr txBox="1"/>
      </xdr:nvSpPr>
      <xdr:spPr>
        <a:xfrm>
          <a:off x="1110298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7C293A8C-591D-43FA-92E2-ECDF29B108F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4FF2BD6D-08F9-47C7-86EF-8816F46CB91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6CD92BB8-A067-4CD1-BFA8-458E204E82E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1679A664-96C4-4608-A739-389C5A2784C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3410F44D-3178-49A8-ADD0-4D561B49826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F138F84C-9C02-442C-A515-481F96A4C91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5925AF7D-B81B-47DC-B210-715B0ADD3A1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F2713694-BBE9-443A-9B38-DB15969135E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432F2B3C-988E-44B1-88AC-F582C82F212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C0F1CA74-14C4-4A21-8200-6B6E88EBF7B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F68EC32E-BD79-4512-A42E-070ABCF1CE4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0A35A122-D839-4584-8E74-C43D30325BA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E87C3344-255A-4F01-A6B3-04D3B2A9821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B134E630-E988-4564-88EB-CD07EFEE9348}"/>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A1B0704D-A26E-4783-99CD-1E2AEF9302C3}"/>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B671E585-1B0E-4CDD-91C0-15C58BF98AA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83D7FF8D-5B2E-4A3D-97AA-47FC619D144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D0748FCA-92FA-464A-B8DD-DC5CC6BE741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ABDAC46A-3B5F-48E2-9992-9F7D354DAF3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B8122893-42A8-42A3-AB8A-954B3B4C83E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455BADD9-5ADB-4476-873C-AB460F87C8C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EDBDBEB0-8A84-4441-8AF9-7CD378C52B5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C96B0A89-DFD9-4CF9-B6C2-959EE4655C7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391B79C7-ADED-4670-94C7-CD860F12446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1AC6A611-DFDA-49AF-8181-B3725A90E4F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722" name="直線コネクタ 721">
          <a:extLst>
            <a:ext uri="{FF2B5EF4-FFF2-40B4-BE49-F238E27FC236}">
              <a16:creationId xmlns:a16="http://schemas.microsoft.com/office/drawing/2014/main" id="{0EC9928D-EC39-4900-9A4F-71AAD01E5A1B}"/>
            </a:ext>
          </a:extLst>
        </xdr:cNvPr>
        <xdr:cNvCxnSpPr/>
      </xdr:nvCxnSpPr>
      <xdr:spPr>
        <a:xfrm flipV="1">
          <a:off x="19509104" y="16815163"/>
          <a:ext cx="0" cy="127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23" name="【庁舎】&#10;一人当たり面積最小値テキスト">
          <a:extLst>
            <a:ext uri="{FF2B5EF4-FFF2-40B4-BE49-F238E27FC236}">
              <a16:creationId xmlns:a16="http://schemas.microsoft.com/office/drawing/2014/main" id="{7446DB1D-BA7E-4214-BE1F-8489A6F9294B}"/>
            </a:ext>
          </a:extLst>
        </xdr:cNvPr>
        <xdr:cNvSpPr txBox="1"/>
      </xdr:nvSpPr>
      <xdr:spPr>
        <a:xfrm>
          <a:off x="19547840" y="1809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24" name="直線コネクタ 723">
          <a:extLst>
            <a:ext uri="{FF2B5EF4-FFF2-40B4-BE49-F238E27FC236}">
              <a16:creationId xmlns:a16="http://schemas.microsoft.com/office/drawing/2014/main" id="{8EB9F1AC-2BDF-47C1-AB14-0EBB4478FD4F}"/>
            </a:ext>
          </a:extLst>
        </xdr:cNvPr>
        <xdr:cNvCxnSpPr/>
      </xdr:nvCxnSpPr>
      <xdr:spPr>
        <a:xfrm>
          <a:off x="19443700" y="18091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725" name="【庁舎】&#10;一人当たり面積最大値テキスト">
          <a:extLst>
            <a:ext uri="{FF2B5EF4-FFF2-40B4-BE49-F238E27FC236}">
              <a16:creationId xmlns:a16="http://schemas.microsoft.com/office/drawing/2014/main" id="{29859E65-E40A-424E-9A37-8651884A3434}"/>
            </a:ext>
          </a:extLst>
        </xdr:cNvPr>
        <xdr:cNvSpPr txBox="1"/>
      </xdr:nvSpPr>
      <xdr:spPr>
        <a:xfrm>
          <a:off x="19547840" y="1659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726" name="直線コネクタ 725">
          <a:extLst>
            <a:ext uri="{FF2B5EF4-FFF2-40B4-BE49-F238E27FC236}">
              <a16:creationId xmlns:a16="http://schemas.microsoft.com/office/drawing/2014/main" id="{62CF2F4A-192F-4AAA-BC43-5E28A099CF7C}"/>
            </a:ext>
          </a:extLst>
        </xdr:cNvPr>
        <xdr:cNvCxnSpPr/>
      </xdr:nvCxnSpPr>
      <xdr:spPr>
        <a:xfrm>
          <a:off x="19443700" y="16815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27" name="【庁舎】&#10;一人当たり面積平均値テキスト">
          <a:extLst>
            <a:ext uri="{FF2B5EF4-FFF2-40B4-BE49-F238E27FC236}">
              <a16:creationId xmlns:a16="http://schemas.microsoft.com/office/drawing/2014/main" id="{078CC23E-2481-4677-BD66-29F929B4BE9E}"/>
            </a:ext>
          </a:extLst>
        </xdr:cNvPr>
        <xdr:cNvSpPr txBox="1"/>
      </xdr:nvSpPr>
      <xdr:spPr>
        <a:xfrm>
          <a:off x="19547840" y="17630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28" name="フローチャート: 判断 727">
          <a:extLst>
            <a:ext uri="{FF2B5EF4-FFF2-40B4-BE49-F238E27FC236}">
              <a16:creationId xmlns:a16="http://schemas.microsoft.com/office/drawing/2014/main" id="{713C5B1D-D5AA-4498-A1BE-49DC99D5E9F2}"/>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29" name="フローチャート: 判断 728">
          <a:extLst>
            <a:ext uri="{FF2B5EF4-FFF2-40B4-BE49-F238E27FC236}">
              <a16:creationId xmlns:a16="http://schemas.microsoft.com/office/drawing/2014/main" id="{4285B829-257B-48E0-B978-3C2949743CC0}"/>
            </a:ext>
          </a:extLst>
        </xdr:cNvPr>
        <xdr:cNvSpPr/>
      </xdr:nvSpPr>
      <xdr:spPr>
        <a:xfrm>
          <a:off x="1873504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30" name="フローチャート: 判断 729">
          <a:extLst>
            <a:ext uri="{FF2B5EF4-FFF2-40B4-BE49-F238E27FC236}">
              <a16:creationId xmlns:a16="http://schemas.microsoft.com/office/drawing/2014/main" id="{3D15E739-2CFF-4EE3-92E7-F614731BA783}"/>
            </a:ext>
          </a:extLst>
        </xdr:cNvPr>
        <xdr:cNvSpPr/>
      </xdr:nvSpPr>
      <xdr:spPr>
        <a:xfrm>
          <a:off x="1793748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731" name="フローチャート: 判断 730">
          <a:extLst>
            <a:ext uri="{FF2B5EF4-FFF2-40B4-BE49-F238E27FC236}">
              <a16:creationId xmlns:a16="http://schemas.microsoft.com/office/drawing/2014/main" id="{32477A0C-C27B-44F0-8750-145DA6707048}"/>
            </a:ext>
          </a:extLst>
        </xdr:cNvPr>
        <xdr:cNvSpPr/>
      </xdr:nvSpPr>
      <xdr:spPr>
        <a:xfrm>
          <a:off x="17162780" y="17672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732" name="フローチャート: 判断 731">
          <a:extLst>
            <a:ext uri="{FF2B5EF4-FFF2-40B4-BE49-F238E27FC236}">
              <a16:creationId xmlns:a16="http://schemas.microsoft.com/office/drawing/2014/main" id="{FB57618C-FDC6-4E64-A521-19E830B243AF}"/>
            </a:ext>
          </a:extLst>
        </xdr:cNvPr>
        <xdr:cNvSpPr/>
      </xdr:nvSpPr>
      <xdr:spPr>
        <a:xfrm>
          <a:off x="16388080" y="177250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37377F10-8E4F-4C82-B97E-8B0CC1E2079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FE43927-E4DE-4506-B280-CED68F5EC84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CC416BB-648F-4931-89D4-3E3D45B201F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69DA39E-854D-4389-AD45-4E8C492449E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67F9006-BDB4-473B-A3BC-1A0BB138684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169636</xdr:rowOff>
    </xdr:from>
    <xdr:to>
      <xdr:col>116</xdr:col>
      <xdr:colOff>114300</xdr:colOff>
      <xdr:row>104</xdr:row>
      <xdr:rowOff>99786</xdr:rowOff>
    </xdr:to>
    <xdr:sp macro="" textlink="">
      <xdr:nvSpPr>
        <xdr:cNvPr id="738" name="楕円 737">
          <a:extLst>
            <a:ext uri="{FF2B5EF4-FFF2-40B4-BE49-F238E27FC236}">
              <a16:creationId xmlns:a16="http://schemas.microsoft.com/office/drawing/2014/main" id="{4736A85A-234D-43D7-9646-0805ACAD9A4D}"/>
            </a:ext>
          </a:extLst>
        </xdr:cNvPr>
        <xdr:cNvSpPr/>
      </xdr:nvSpPr>
      <xdr:spPr>
        <a:xfrm>
          <a:off x="19458940" y="17436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21063</xdr:rowOff>
    </xdr:from>
    <xdr:ext cx="469744" cy="259045"/>
    <xdr:sp macro="" textlink="">
      <xdr:nvSpPr>
        <xdr:cNvPr id="739" name="【庁舎】&#10;一人当たり面積該当値テキスト">
          <a:extLst>
            <a:ext uri="{FF2B5EF4-FFF2-40B4-BE49-F238E27FC236}">
              <a16:creationId xmlns:a16="http://schemas.microsoft.com/office/drawing/2014/main" id="{F0BD6802-68EA-4D17-9379-A58716F19DB5}"/>
            </a:ext>
          </a:extLst>
        </xdr:cNvPr>
        <xdr:cNvSpPr txBox="1"/>
      </xdr:nvSpPr>
      <xdr:spPr>
        <a:xfrm>
          <a:off x="19547840" y="172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22134</xdr:rowOff>
    </xdr:from>
    <xdr:to>
      <xdr:col>112</xdr:col>
      <xdr:colOff>38100</xdr:colOff>
      <xdr:row>104</xdr:row>
      <xdr:rowOff>123734</xdr:rowOff>
    </xdr:to>
    <xdr:sp macro="" textlink="">
      <xdr:nvSpPr>
        <xdr:cNvPr id="740" name="楕円 739">
          <a:extLst>
            <a:ext uri="{FF2B5EF4-FFF2-40B4-BE49-F238E27FC236}">
              <a16:creationId xmlns:a16="http://schemas.microsoft.com/office/drawing/2014/main" id="{B7C36A45-D802-42CC-B63C-314A497B0E5D}"/>
            </a:ext>
          </a:extLst>
        </xdr:cNvPr>
        <xdr:cNvSpPr/>
      </xdr:nvSpPr>
      <xdr:spPr>
        <a:xfrm>
          <a:off x="18735040" y="17456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48986</xdr:rowOff>
    </xdr:from>
    <xdr:to>
      <xdr:col>116</xdr:col>
      <xdr:colOff>63500</xdr:colOff>
      <xdr:row>104</xdr:row>
      <xdr:rowOff>72934</xdr:rowOff>
    </xdr:to>
    <xdr:cxnSp macro="">
      <xdr:nvCxnSpPr>
        <xdr:cNvPr id="741" name="直線コネクタ 740">
          <a:extLst>
            <a:ext uri="{FF2B5EF4-FFF2-40B4-BE49-F238E27FC236}">
              <a16:creationId xmlns:a16="http://schemas.microsoft.com/office/drawing/2014/main" id="{7D39E407-920A-4605-AEF5-602EB4E6D622}"/>
            </a:ext>
          </a:extLst>
        </xdr:cNvPr>
        <xdr:cNvCxnSpPr/>
      </xdr:nvCxnSpPr>
      <xdr:spPr>
        <a:xfrm flipV="1">
          <a:off x="18778220" y="17483546"/>
          <a:ext cx="7315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48261</xdr:rowOff>
    </xdr:from>
    <xdr:to>
      <xdr:col>107</xdr:col>
      <xdr:colOff>101600</xdr:colOff>
      <xdr:row>104</xdr:row>
      <xdr:rowOff>149861</xdr:rowOff>
    </xdr:to>
    <xdr:sp macro="" textlink="">
      <xdr:nvSpPr>
        <xdr:cNvPr id="742" name="楕円 741">
          <a:extLst>
            <a:ext uri="{FF2B5EF4-FFF2-40B4-BE49-F238E27FC236}">
              <a16:creationId xmlns:a16="http://schemas.microsoft.com/office/drawing/2014/main" id="{B7399D21-CD12-45F8-8858-676C6D81F481}"/>
            </a:ext>
          </a:extLst>
        </xdr:cNvPr>
        <xdr:cNvSpPr/>
      </xdr:nvSpPr>
      <xdr:spPr>
        <a:xfrm>
          <a:off x="1793748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72934</xdr:rowOff>
    </xdr:from>
    <xdr:to>
      <xdr:col>111</xdr:col>
      <xdr:colOff>177800</xdr:colOff>
      <xdr:row>104</xdr:row>
      <xdr:rowOff>99061</xdr:rowOff>
    </xdr:to>
    <xdr:cxnSp macro="">
      <xdr:nvCxnSpPr>
        <xdr:cNvPr id="743" name="直線コネクタ 742">
          <a:extLst>
            <a:ext uri="{FF2B5EF4-FFF2-40B4-BE49-F238E27FC236}">
              <a16:creationId xmlns:a16="http://schemas.microsoft.com/office/drawing/2014/main" id="{C82AA0CF-5C11-47AC-B9EC-3D53DDB80F87}"/>
            </a:ext>
          </a:extLst>
        </xdr:cNvPr>
        <xdr:cNvCxnSpPr/>
      </xdr:nvCxnSpPr>
      <xdr:spPr>
        <a:xfrm flipV="1">
          <a:off x="17988280" y="17507494"/>
          <a:ext cx="78994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70031</xdr:rowOff>
    </xdr:from>
    <xdr:to>
      <xdr:col>102</xdr:col>
      <xdr:colOff>165100</xdr:colOff>
      <xdr:row>105</xdr:row>
      <xdr:rowOff>181</xdr:rowOff>
    </xdr:to>
    <xdr:sp macro="" textlink="">
      <xdr:nvSpPr>
        <xdr:cNvPr id="744" name="楕円 743">
          <a:extLst>
            <a:ext uri="{FF2B5EF4-FFF2-40B4-BE49-F238E27FC236}">
              <a16:creationId xmlns:a16="http://schemas.microsoft.com/office/drawing/2014/main" id="{EFC23AD4-D910-49EC-9EE4-527762A59954}"/>
            </a:ext>
          </a:extLst>
        </xdr:cNvPr>
        <xdr:cNvSpPr/>
      </xdr:nvSpPr>
      <xdr:spPr>
        <a:xfrm>
          <a:off x="17162780" y="175045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99061</xdr:rowOff>
    </xdr:from>
    <xdr:to>
      <xdr:col>107</xdr:col>
      <xdr:colOff>50800</xdr:colOff>
      <xdr:row>104</xdr:row>
      <xdr:rowOff>120831</xdr:rowOff>
    </xdr:to>
    <xdr:cxnSp macro="">
      <xdr:nvCxnSpPr>
        <xdr:cNvPr id="745" name="直線コネクタ 744">
          <a:extLst>
            <a:ext uri="{FF2B5EF4-FFF2-40B4-BE49-F238E27FC236}">
              <a16:creationId xmlns:a16="http://schemas.microsoft.com/office/drawing/2014/main" id="{07372438-D23B-4646-A2C5-C660551EC26E}"/>
            </a:ext>
          </a:extLst>
        </xdr:cNvPr>
        <xdr:cNvCxnSpPr/>
      </xdr:nvCxnSpPr>
      <xdr:spPr>
        <a:xfrm flipV="1">
          <a:off x="17213580" y="17533621"/>
          <a:ext cx="7747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746" name="楕円 745">
          <a:extLst>
            <a:ext uri="{FF2B5EF4-FFF2-40B4-BE49-F238E27FC236}">
              <a16:creationId xmlns:a16="http://schemas.microsoft.com/office/drawing/2014/main" id="{A9FB97A2-ACD2-400B-80B5-662372B456F8}"/>
            </a:ext>
          </a:extLst>
        </xdr:cNvPr>
        <xdr:cNvSpPr/>
      </xdr:nvSpPr>
      <xdr:spPr>
        <a:xfrm>
          <a:off x="16388080" y="17528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120831</xdr:rowOff>
    </xdr:from>
    <xdr:to>
      <xdr:col>102</xdr:col>
      <xdr:colOff>114300</xdr:colOff>
      <xdr:row>104</xdr:row>
      <xdr:rowOff>144780</xdr:rowOff>
    </xdr:to>
    <xdr:cxnSp macro="">
      <xdr:nvCxnSpPr>
        <xdr:cNvPr id="747" name="直線コネクタ 746">
          <a:extLst>
            <a:ext uri="{FF2B5EF4-FFF2-40B4-BE49-F238E27FC236}">
              <a16:creationId xmlns:a16="http://schemas.microsoft.com/office/drawing/2014/main" id="{4B859FB4-6A1A-4508-916B-B07FCFE8CCB5}"/>
            </a:ext>
          </a:extLst>
        </xdr:cNvPr>
        <xdr:cNvCxnSpPr/>
      </xdr:nvCxnSpPr>
      <xdr:spPr>
        <a:xfrm flipV="1">
          <a:off x="16431260" y="17555391"/>
          <a:ext cx="7823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748" name="n_1aveValue【庁舎】&#10;一人当たり面積">
          <a:extLst>
            <a:ext uri="{FF2B5EF4-FFF2-40B4-BE49-F238E27FC236}">
              <a16:creationId xmlns:a16="http://schemas.microsoft.com/office/drawing/2014/main" id="{B59D4EC1-9129-43F9-B617-D29557EB75AA}"/>
            </a:ext>
          </a:extLst>
        </xdr:cNvPr>
        <xdr:cNvSpPr txBox="1"/>
      </xdr:nvSpPr>
      <xdr:spPr>
        <a:xfrm>
          <a:off x="1856112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749" name="n_2aveValue【庁舎】&#10;一人当たり面積">
          <a:extLst>
            <a:ext uri="{FF2B5EF4-FFF2-40B4-BE49-F238E27FC236}">
              <a16:creationId xmlns:a16="http://schemas.microsoft.com/office/drawing/2014/main" id="{411E7644-8377-4E9A-BCBB-CF111BE2604D}"/>
            </a:ext>
          </a:extLst>
        </xdr:cNvPr>
        <xdr:cNvSpPr txBox="1"/>
      </xdr:nvSpPr>
      <xdr:spPr>
        <a:xfrm>
          <a:off x="1777626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750" name="n_3aveValue【庁舎】&#10;一人当たり面積">
          <a:extLst>
            <a:ext uri="{FF2B5EF4-FFF2-40B4-BE49-F238E27FC236}">
              <a16:creationId xmlns:a16="http://schemas.microsoft.com/office/drawing/2014/main" id="{A06C5EBD-85B2-4A2C-90D4-95B0E10008F3}"/>
            </a:ext>
          </a:extLst>
        </xdr:cNvPr>
        <xdr:cNvSpPr txBox="1"/>
      </xdr:nvSpPr>
      <xdr:spPr>
        <a:xfrm>
          <a:off x="17001567" y="177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751" name="n_4aveValue【庁舎】&#10;一人当たり面積">
          <a:extLst>
            <a:ext uri="{FF2B5EF4-FFF2-40B4-BE49-F238E27FC236}">
              <a16:creationId xmlns:a16="http://schemas.microsoft.com/office/drawing/2014/main" id="{BC93C6E2-80C2-4847-8A3B-3DE3E3E9B924}"/>
            </a:ext>
          </a:extLst>
        </xdr:cNvPr>
        <xdr:cNvSpPr txBox="1"/>
      </xdr:nvSpPr>
      <xdr:spPr>
        <a:xfrm>
          <a:off x="16226867" y="178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140261</xdr:rowOff>
    </xdr:from>
    <xdr:ext cx="469744" cy="259045"/>
    <xdr:sp macro="" textlink="">
      <xdr:nvSpPr>
        <xdr:cNvPr id="752" name="n_1mainValue【庁舎】&#10;一人当たり面積">
          <a:extLst>
            <a:ext uri="{FF2B5EF4-FFF2-40B4-BE49-F238E27FC236}">
              <a16:creationId xmlns:a16="http://schemas.microsoft.com/office/drawing/2014/main" id="{348A3CD0-4678-4747-A97A-EE739DED0DF0}"/>
            </a:ext>
          </a:extLst>
        </xdr:cNvPr>
        <xdr:cNvSpPr txBox="1"/>
      </xdr:nvSpPr>
      <xdr:spPr>
        <a:xfrm>
          <a:off x="18561127" y="172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753" name="n_2mainValue【庁舎】&#10;一人当たり面積">
          <a:extLst>
            <a:ext uri="{FF2B5EF4-FFF2-40B4-BE49-F238E27FC236}">
              <a16:creationId xmlns:a16="http://schemas.microsoft.com/office/drawing/2014/main" id="{57DD7464-2D2F-4720-A439-B42F65E24CE8}"/>
            </a:ext>
          </a:extLst>
        </xdr:cNvPr>
        <xdr:cNvSpPr txBox="1"/>
      </xdr:nvSpPr>
      <xdr:spPr>
        <a:xfrm>
          <a:off x="1777626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16708</xdr:rowOff>
    </xdr:from>
    <xdr:ext cx="469744" cy="259045"/>
    <xdr:sp macro="" textlink="">
      <xdr:nvSpPr>
        <xdr:cNvPr id="754" name="n_3mainValue【庁舎】&#10;一人当たり面積">
          <a:extLst>
            <a:ext uri="{FF2B5EF4-FFF2-40B4-BE49-F238E27FC236}">
              <a16:creationId xmlns:a16="http://schemas.microsoft.com/office/drawing/2014/main" id="{10751E9A-D219-4745-A27E-FED80BA7FFCB}"/>
            </a:ext>
          </a:extLst>
        </xdr:cNvPr>
        <xdr:cNvSpPr txBox="1"/>
      </xdr:nvSpPr>
      <xdr:spPr>
        <a:xfrm>
          <a:off x="17001567" y="1728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40657</xdr:rowOff>
    </xdr:from>
    <xdr:ext cx="469744" cy="259045"/>
    <xdr:sp macro="" textlink="">
      <xdr:nvSpPr>
        <xdr:cNvPr id="755" name="n_4mainValue【庁舎】&#10;一人当たり面積">
          <a:extLst>
            <a:ext uri="{FF2B5EF4-FFF2-40B4-BE49-F238E27FC236}">
              <a16:creationId xmlns:a16="http://schemas.microsoft.com/office/drawing/2014/main" id="{8441B73F-9D3F-45ED-AA54-ABD3BF5E1F15}"/>
            </a:ext>
          </a:extLst>
        </xdr:cNvPr>
        <xdr:cNvSpPr txBox="1"/>
      </xdr:nvSpPr>
      <xdr:spPr>
        <a:xfrm>
          <a:off x="1622686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578A2DE8-BFCB-43A3-90CB-4132C52FD2F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5DE3A13B-716A-4D10-87A3-86F74BF6557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C2B38EC4-0166-4860-BECF-4B1E0FD74F8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体育館は</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施設、プールは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施設所有しており、いずれも建築後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年以上経過し、耐震化や部分的な改修を実施しているものの有形固定資産減価償却率は非常に高い状況</a:t>
          </a:r>
          <a:r>
            <a:rPr kumimoji="1" lang="ja-JP" altLang="en-US" sz="1100" b="0" i="0" baseline="0">
              <a:solidFill>
                <a:schemeClr val="dk1"/>
              </a:solidFill>
              <a:effectLst/>
              <a:latin typeface="+mn-lt"/>
              <a:ea typeface="+mn-ea"/>
              <a:cs typeface="+mn-cs"/>
            </a:rPr>
            <a:t>である</a:t>
          </a:r>
          <a:r>
            <a:rPr kumimoji="1" lang="ja-JP" altLang="ja-JP" sz="1100" b="0" i="0" baseline="0">
              <a:solidFill>
                <a:schemeClr val="dk1"/>
              </a:solidFill>
              <a:effectLst/>
              <a:latin typeface="+mn-lt"/>
              <a:ea typeface="+mn-ea"/>
              <a:cs typeface="+mn-cs"/>
            </a:rPr>
            <a:t>。福祉施設は</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施設所有しており、比較的新しい施設もあるが、建築後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年以上を経過する施設</a:t>
          </a:r>
          <a:r>
            <a:rPr kumimoji="1" lang="ja-JP" altLang="en-US" sz="1100" b="0" i="0" baseline="0">
              <a:solidFill>
                <a:schemeClr val="dk1"/>
              </a:solidFill>
              <a:effectLst/>
              <a:latin typeface="+mn-lt"/>
              <a:ea typeface="+mn-ea"/>
              <a:cs typeface="+mn-cs"/>
            </a:rPr>
            <a:t>が多く</a:t>
          </a:r>
          <a:r>
            <a:rPr kumimoji="1" lang="ja-JP" altLang="ja-JP" sz="1100" b="0" i="0" baseline="0">
              <a:solidFill>
                <a:schemeClr val="dk1"/>
              </a:solidFill>
              <a:effectLst/>
              <a:latin typeface="+mn-lt"/>
              <a:ea typeface="+mn-ea"/>
              <a:cs typeface="+mn-cs"/>
            </a:rPr>
            <a:t>、有形固定資産減価償却率は類似団体平均を上回る状況</a:t>
          </a:r>
          <a:r>
            <a:rPr kumimoji="1" lang="ja-JP" altLang="en-US" sz="1100" b="0" i="0" baseline="0">
              <a:solidFill>
                <a:schemeClr val="dk1"/>
              </a:solidFill>
              <a:effectLst/>
              <a:latin typeface="+mn-lt"/>
              <a:ea typeface="+mn-ea"/>
              <a:cs typeface="+mn-cs"/>
            </a:rPr>
            <a:t>である</a:t>
          </a:r>
          <a:r>
            <a:rPr kumimoji="1" lang="ja-JP" altLang="ja-JP" sz="1100" b="0" i="0" baseline="0">
              <a:solidFill>
                <a:schemeClr val="dk1"/>
              </a:solidFill>
              <a:effectLst/>
              <a:latin typeface="+mn-lt"/>
              <a:ea typeface="+mn-ea"/>
              <a:cs typeface="+mn-cs"/>
            </a:rPr>
            <a:t>。文化会館（市民会館）は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施設所有しているが、建築後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年以上経過し、有形固定資産減価償却率は類似団体平均を上回</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状況となっている。なお、体育施設及び文化施設については、</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に公共施設個別施設計画を策定し</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一般廃棄物処理施設は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施設所有しており、建築後</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年以上が経過し、有形固定資産減価償却率は類似団体平均を</a:t>
          </a:r>
          <a:r>
            <a:rPr kumimoji="1" lang="ja-JP" altLang="en-US" sz="1100" b="0" i="0" baseline="0">
              <a:solidFill>
                <a:schemeClr val="dk1"/>
              </a:solidFill>
              <a:effectLst/>
              <a:latin typeface="+mn-lt"/>
              <a:ea typeface="+mn-ea"/>
              <a:cs typeface="+mn-cs"/>
            </a:rPr>
            <a:t>上回る状況である。当該施設についての</a:t>
          </a:r>
          <a:r>
            <a:rPr kumimoji="1" lang="ja-JP" altLang="ja-JP" sz="1100" b="0" i="0" baseline="0">
              <a:solidFill>
                <a:schemeClr val="dk1"/>
              </a:solidFill>
              <a:effectLst/>
              <a:latin typeface="+mn-lt"/>
              <a:ea typeface="+mn-ea"/>
              <a:cs typeface="+mn-cs"/>
            </a:rPr>
            <a:t>今後の施設運営について検討を開始し</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。消防施設は、消防署</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施設</a:t>
          </a:r>
          <a:r>
            <a:rPr kumimoji="1" lang="ja-JP" altLang="en-US" sz="1100" b="0" i="0" baseline="0">
              <a:solidFill>
                <a:schemeClr val="dk1"/>
              </a:solidFill>
              <a:effectLst/>
              <a:latin typeface="+mn-lt"/>
              <a:ea typeface="+mn-ea"/>
              <a:cs typeface="+mn-cs"/>
            </a:rPr>
            <a:t>の他</a:t>
          </a:r>
          <a:r>
            <a:rPr kumimoji="1" lang="ja-JP" altLang="ja-JP" sz="1100" b="0" i="0" baseline="0">
              <a:solidFill>
                <a:schemeClr val="dk1"/>
              </a:solidFill>
              <a:effectLst/>
              <a:latin typeface="+mn-lt"/>
              <a:ea typeface="+mn-ea"/>
              <a:cs typeface="+mn-cs"/>
            </a:rPr>
            <a:t>、町内各地区に消防団分団施設が点在し</a:t>
          </a:r>
          <a:r>
            <a:rPr kumimoji="1"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建築後</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年を超える施設もあ</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、有形固定資産減価償却率は類似団体平均を上回</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状況となっている。今後は分団の再編とともに施設数</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縮小</a:t>
          </a:r>
          <a:r>
            <a:rPr kumimoji="1" lang="ja-JP" altLang="en-US" sz="1100" b="0" i="0" baseline="0">
              <a:solidFill>
                <a:schemeClr val="dk1"/>
              </a:solidFill>
              <a:effectLst/>
              <a:latin typeface="+mn-lt"/>
              <a:ea typeface="+mn-ea"/>
              <a:cs typeface="+mn-cs"/>
            </a:rPr>
            <a:t>していく</a:t>
          </a:r>
          <a:r>
            <a:rPr kumimoji="1" lang="ja-JP" altLang="ja-JP" sz="1100" b="0" i="0" baseline="0">
              <a:solidFill>
                <a:schemeClr val="dk1"/>
              </a:solidFill>
              <a:effectLst/>
              <a:latin typeface="+mn-lt"/>
              <a:ea typeface="+mn-ea"/>
              <a:cs typeface="+mn-cs"/>
            </a:rPr>
            <a:t>予定である。庁舎については、本庁</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施設と総合支所</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施設を所有して</a:t>
          </a:r>
          <a:r>
            <a:rPr kumimoji="1" lang="ja-JP" altLang="en-US" sz="1100" b="0" i="0" baseline="0">
              <a:solidFill>
                <a:schemeClr val="dk1"/>
              </a:solidFill>
              <a:effectLst/>
              <a:latin typeface="+mn-lt"/>
              <a:ea typeface="+mn-ea"/>
              <a:cs typeface="+mn-cs"/>
            </a:rPr>
            <a:t>いる。</a:t>
          </a:r>
          <a:r>
            <a:rPr kumimoji="1" lang="ja-JP" altLang="ja-JP" sz="1100" b="0" i="0" baseline="0">
              <a:solidFill>
                <a:schemeClr val="dk1"/>
              </a:solidFill>
              <a:effectLst/>
              <a:latin typeface="+mn-lt"/>
              <a:ea typeface="+mn-ea"/>
              <a:cs typeface="+mn-cs"/>
            </a:rPr>
            <a:t>本庁は建築後</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年が経過しているが、総合支所は建築</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年未満</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新しい施設であるため、有形固定資産減価償却率は類似団体平均を下回る状況と</a:t>
          </a:r>
          <a:r>
            <a:rPr kumimoji="1" lang="ja-JP" altLang="en-US" sz="1100" b="0" i="0" baseline="0">
              <a:solidFill>
                <a:schemeClr val="dk1"/>
              </a:solidFill>
              <a:effectLst/>
              <a:latin typeface="+mn-lt"/>
              <a:ea typeface="+mn-ea"/>
              <a:cs typeface="+mn-cs"/>
            </a:rPr>
            <a:t>なった</a:t>
          </a:r>
          <a:r>
            <a:rPr kumimoji="1" lang="ja-JP" altLang="ja-JP" sz="1100" b="0" i="0" baseline="0">
              <a:solidFill>
                <a:schemeClr val="dk1"/>
              </a:solidFill>
              <a:effectLst/>
              <a:latin typeface="+mn-lt"/>
              <a:ea typeface="+mn-ea"/>
              <a:cs typeface="+mn-cs"/>
            </a:rPr>
            <a:t>。各施設の一人当たりの面積については、施設規模も小さいため、類似団体平均に近い数値となっている。町の財政状況では各施設の大規模な改修を頻繁に実施することは困難であるため、今後は施設の在り方を含め、計画的な改修・更新を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UMU/APPDATA/LOCAL/TEMP/SOWDIR0/224294AZA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60.4</v>
          </cell>
          <cell r="BX53">
            <v>62.6</v>
          </cell>
          <cell r="CF53">
            <v>64.7</v>
          </cell>
          <cell r="CN53">
            <v>67.7</v>
          </cell>
          <cell r="CV53">
            <v>69.7</v>
          </cell>
        </row>
        <row r="55">
          <cell r="AN55" t="str">
            <v>類似団体内平均値</v>
          </cell>
          <cell r="BP55">
            <v>0</v>
          </cell>
          <cell r="BX55">
            <v>0</v>
          </cell>
          <cell r="CF55">
            <v>0</v>
          </cell>
          <cell r="CN55">
            <v>0</v>
          </cell>
          <cell r="CV55">
            <v>0</v>
          </cell>
        </row>
        <row r="57">
          <cell r="BP57">
            <v>61.2</v>
          </cell>
          <cell r="BX57">
            <v>62.8</v>
          </cell>
          <cell r="CF57">
            <v>64</v>
          </cell>
          <cell r="CN57">
            <v>66.2</v>
          </cell>
          <cell r="CV57">
            <v>67.099999999999994</v>
          </cell>
        </row>
        <row r="72">
          <cell r="BP72" t="str">
            <v>H30</v>
          </cell>
          <cell r="BX72" t="str">
            <v>R01</v>
          </cell>
          <cell r="CF72" t="str">
            <v>R02</v>
          </cell>
          <cell r="CN72" t="str">
            <v>R03</v>
          </cell>
          <cell r="CV72" t="str">
            <v>R04</v>
          </cell>
        </row>
        <row r="73">
          <cell r="AN73" t="str">
            <v>当該団体値</v>
          </cell>
        </row>
        <row r="75">
          <cell r="BP75">
            <v>4.3</v>
          </cell>
          <cell r="BX75">
            <v>3.2</v>
          </cell>
          <cell r="CF75">
            <v>1.9</v>
          </cell>
          <cell r="CN75">
            <v>0.7</v>
          </cell>
          <cell r="CV75">
            <v>0.7</v>
          </cell>
        </row>
        <row r="77">
          <cell r="AN77" t="str">
            <v>類似団体内平均値</v>
          </cell>
          <cell r="BP77">
            <v>0</v>
          </cell>
          <cell r="BX77">
            <v>0</v>
          </cell>
          <cell r="CF77">
            <v>0</v>
          </cell>
          <cell r="CN77">
            <v>0</v>
          </cell>
          <cell r="CV77">
            <v>0</v>
          </cell>
        </row>
        <row r="79">
          <cell r="BP79">
            <v>7.2</v>
          </cell>
          <cell r="BX79">
            <v>7.7</v>
          </cell>
          <cell r="CF79">
            <v>8</v>
          </cell>
          <cell r="CN79">
            <v>8</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77"/>
      <c r="DK1" s="177"/>
      <c r="DL1" s="177"/>
      <c r="DM1" s="177"/>
      <c r="DN1" s="177"/>
      <c r="DO1" s="177"/>
    </row>
    <row r="2" spans="1:119" ht="24" thickBot="1" x14ac:dyDescent="0.25">
      <c r="B2" s="178" t="s">
        <v>83</v>
      </c>
      <c r="C2" s="178"/>
      <c r="D2" s="179"/>
    </row>
    <row r="3" spans="1:119" ht="18.75" customHeight="1" thickBot="1" x14ac:dyDescent="0.25">
      <c r="A3" s="177"/>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77"/>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6765653</v>
      </c>
      <c r="BO4" s="485"/>
      <c r="BP4" s="485"/>
      <c r="BQ4" s="485"/>
      <c r="BR4" s="485"/>
      <c r="BS4" s="485"/>
      <c r="BT4" s="485"/>
      <c r="BU4" s="486"/>
      <c r="BV4" s="484">
        <v>6612891</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19.8</v>
      </c>
      <c r="CU4" s="625"/>
      <c r="CV4" s="625"/>
      <c r="CW4" s="625"/>
      <c r="CX4" s="625"/>
      <c r="CY4" s="625"/>
      <c r="CZ4" s="625"/>
      <c r="DA4" s="626"/>
      <c r="DB4" s="624">
        <v>17.2</v>
      </c>
      <c r="DC4" s="625"/>
      <c r="DD4" s="625"/>
      <c r="DE4" s="625"/>
      <c r="DF4" s="625"/>
      <c r="DG4" s="625"/>
      <c r="DH4" s="625"/>
      <c r="DI4" s="626"/>
    </row>
    <row r="5" spans="1:119" ht="18.75" customHeight="1" x14ac:dyDescent="0.2">
      <c r="A5" s="177"/>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5821362</v>
      </c>
      <c r="BO5" s="456"/>
      <c r="BP5" s="456"/>
      <c r="BQ5" s="456"/>
      <c r="BR5" s="456"/>
      <c r="BS5" s="456"/>
      <c r="BT5" s="456"/>
      <c r="BU5" s="457"/>
      <c r="BV5" s="455">
        <v>5840877</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85.3</v>
      </c>
      <c r="CU5" s="453"/>
      <c r="CV5" s="453"/>
      <c r="CW5" s="453"/>
      <c r="CX5" s="453"/>
      <c r="CY5" s="453"/>
      <c r="CZ5" s="453"/>
      <c r="DA5" s="454"/>
      <c r="DB5" s="452">
        <v>83</v>
      </c>
      <c r="DC5" s="453"/>
      <c r="DD5" s="453"/>
      <c r="DE5" s="453"/>
      <c r="DF5" s="453"/>
      <c r="DG5" s="453"/>
      <c r="DH5" s="453"/>
      <c r="DI5" s="454"/>
    </row>
    <row r="6" spans="1:119" ht="18.75" customHeight="1" x14ac:dyDescent="0.2">
      <c r="A6" s="177"/>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944291</v>
      </c>
      <c r="BO6" s="456"/>
      <c r="BP6" s="456"/>
      <c r="BQ6" s="456"/>
      <c r="BR6" s="456"/>
      <c r="BS6" s="456"/>
      <c r="BT6" s="456"/>
      <c r="BU6" s="457"/>
      <c r="BV6" s="455">
        <v>772014</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86.3</v>
      </c>
      <c r="CU6" s="599"/>
      <c r="CV6" s="599"/>
      <c r="CW6" s="599"/>
      <c r="CX6" s="599"/>
      <c r="CY6" s="599"/>
      <c r="CZ6" s="599"/>
      <c r="DA6" s="600"/>
      <c r="DB6" s="598">
        <v>85</v>
      </c>
      <c r="DC6" s="599"/>
      <c r="DD6" s="599"/>
      <c r="DE6" s="599"/>
      <c r="DF6" s="599"/>
      <c r="DG6" s="599"/>
      <c r="DH6" s="599"/>
      <c r="DI6" s="600"/>
    </row>
    <row r="7" spans="1:119" ht="18.75" customHeight="1" x14ac:dyDescent="0.2">
      <c r="A7" s="177"/>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153648</v>
      </c>
      <c r="BO7" s="456"/>
      <c r="BP7" s="456"/>
      <c r="BQ7" s="456"/>
      <c r="BR7" s="456"/>
      <c r="BS7" s="456"/>
      <c r="BT7" s="456"/>
      <c r="BU7" s="457"/>
      <c r="BV7" s="455">
        <v>52507</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3994148</v>
      </c>
      <c r="CU7" s="456"/>
      <c r="CV7" s="456"/>
      <c r="CW7" s="456"/>
      <c r="CX7" s="456"/>
      <c r="CY7" s="456"/>
      <c r="CZ7" s="456"/>
      <c r="DA7" s="457"/>
      <c r="DB7" s="455">
        <v>4173391</v>
      </c>
      <c r="DC7" s="456"/>
      <c r="DD7" s="456"/>
      <c r="DE7" s="456"/>
      <c r="DF7" s="456"/>
      <c r="DG7" s="456"/>
      <c r="DH7" s="456"/>
      <c r="DI7" s="457"/>
    </row>
    <row r="8" spans="1:119" ht="18.75" customHeight="1" thickBot="1" x14ac:dyDescent="0.25">
      <c r="A8" s="177"/>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96</v>
      </c>
      <c r="AV8" s="514"/>
      <c r="AW8" s="514"/>
      <c r="AX8" s="514"/>
      <c r="AY8" s="469" t="s">
        <v>111</v>
      </c>
      <c r="AZ8" s="470"/>
      <c r="BA8" s="470"/>
      <c r="BB8" s="470"/>
      <c r="BC8" s="470"/>
      <c r="BD8" s="470"/>
      <c r="BE8" s="470"/>
      <c r="BF8" s="470"/>
      <c r="BG8" s="470"/>
      <c r="BH8" s="470"/>
      <c r="BI8" s="470"/>
      <c r="BJ8" s="470"/>
      <c r="BK8" s="470"/>
      <c r="BL8" s="470"/>
      <c r="BM8" s="471"/>
      <c r="BN8" s="455">
        <v>790643</v>
      </c>
      <c r="BO8" s="456"/>
      <c r="BP8" s="456"/>
      <c r="BQ8" s="456"/>
      <c r="BR8" s="456"/>
      <c r="BS8" s="456"/>
      <c r="BT8" s="456"/>
      <c r="BU8" s="457"/>
      <c r="BV8" s="455">
        <v>719507</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0.34</v>
      </c>
      <c r="CU8" s="559"/>
      <c r="CV8" s="559"/>
      <c r="CW8" s="559"/>
      <c r="CX8" s="559"/>
      <c r="CY8" s="559"/>
      <c r="CZ8" s="559"/>
      <c r="DA8" s="560"/>
      <c r="DB8" s="558">
        <v>0.34</v>
      </c>
      <c r="DC8" s="559"/>
      <c r="DD8" s="559"/>
      <c r="DE8" s="559"/>
      <c r="DF8" s="559"/>
      <c r="DG8" s="559"/>
      <c r="DH8" s="559"/>
      <c r="DI8" s="560"/>
    </row>
    <row r="9" spans="1:119" ht="18.75" customHeight="1" thickBot="1" x14ac:dyDescent="0.25">
      <c r="A9" s="177"/>
      <c r="B9" s="587" t="s">
        <v>113</v>
      </c>
      <c r="C9" s="588"/>
      <c r="D9" s="588"/>
      <c r="E9" s="588"/>
      <c r="F9" s="588"/>
      <c r="G9" s="588"/>
      <c r="H9" s="588"/>
      <c r="I9" s="588"/>
      <c r="J9" s="588"/>
      <c r="K9" s="506"/>
      <c r="L9" s="589" t="s">
        <v>114</v>
      </c>
      <c r="M9" s="590"/>
      <c r="N9" s="590"/>
      <c r="O9" s="590"/>
      <c r="P9" s="590"/>
      <c r="Q9" s="591"/>
      <c r="R9" s="592">
        <v>6206</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71136</v>
      </c>
      <c r="BO9" s="456"/>
      <c r="BP9" s="456"/>
      <c r="BQ9" s="456"/>
      <c r="BR9" s="456"/>
      <c r="BS9" s="456"/>
      <c r="BT9" s="456"/>
      <c r="BU9" s="457"/>
      <c r="BV9" s="455">
        <v>374432</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9.9</v>
      </c>
      <c r="CU9" s="453"/>
      <c r="CV9" s="453"/>
      <c r="CW9" s="453"/>
      <c r="CX9" s="453"/>
      <c r="CY9" s="453"/>
      <c r="CZ9" s="453"/>
      <c r="DA9" s="454"/>
      <c r="DB9" s="452">
        <v>10.199999999999999</v>
      </c>
      <c r="DC9" s="453"/>
      <c r="DD9" s="453"/>
      <c r="DE9" s="453"/>
      <c r="DF9" s="453"/>
      <c r="DG9" s="453"/>
      <c r="DH9" s="453"/>
      <c r="DI9" s="454"/>
    </row>
    <row r="10" spans="1:119" ht="18.75" customHeight="1" thickBot="1" x14ac:dyDescent="0.25">
      <c r="A10" s="177"/>
      <c r="B10" s="587"/>
      <c r="C10" s="588"/>
      <c r="D10" s="588"/>
      <c r="E10" s="588"/>
      <c r="F10" s="588"/>
      <c r="G10" s="588"/>
      <c r="H10" s="588"/>
      <c r="I10" s="588"/>
      <c r="J10" s="588"/>
      <c r="K10" s="506"/>
      <c r="L10" s="411" t="s">
        <v>120</v>
      </c>
      <c r="M10" s="412"/>
      <c r="N10" s="412"/>
      <c r="O10" s="412"/>
      <c r="P10" s="412"/>
      <c r="Q10" s="413"/>
      <c r="R10" s="408">
        <v>7192</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1653</v>
      </c>
      <c r="BO10" s="456"/>
      <c r="BP10" s="456"/>
      <c r="BQ10" s="456"/>
      <c r="BR10" s="456"/>
      <c r="BS10" s="456"/>
      <c r="BT10" s="456"/>
      <c r="BU10" s="457"/>
      <c r="BV10" s="455">
        <v>63649</v>
      </c>
      <c r="BW10" s="456"/>
      <c r="BX10" s="456"/>
      <c r="BY10" s="456"/>
      <c r="BZ10" s="456"/>
      <c r="CA10" s="456"/>
      <c r="CB10" s="456"/>
      <c r="CC10" s="457"/>
      <c r="CD10" s="180" t="s">
        <v>124</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2">
      <c r="A12" s="177"/>
      <c r="B12" s="561" t="s">
        <v>132</v>
      </c>
      <c r="C12" s="562"/>
      <c r="D12" s="562"/>
      <c r="E12" s="562"/>
      <c r="F12" s="562"/>
      <c r="G12" s="562"/>
      <c r="H12" s="562"/>
      <c r="I12" s="562"/>
      <c r="J12" s="562"/>
      <c r="K12" s="563"/>
      <c r="L12" s="570" t="s">
        <v>133</v>
      </c>
      <c r="M12" s="571"/>
      <c r="N12" s="571"/>
      <c r="O12" s="571"/>
      <c r="P12" s="571"/>
      <c r="Q12" s="572"/>
      <c r="R12" s="573">
        <v>6078</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107</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139</v>
      </c>
      <c r="DC12" s="559"/>
      <c r="DD12" s="559"/>
      <c r="DE12" s="559"/>
      <c r="DF12" s="559"/>
      <c r="DG12" s="559"/>
      <c r="DH12" s="559"/>
      <c r="DI12" s="560"/>
    </row>
    <row r="13" spans="1:119" ht="18.75" customHeight="1" x14ac:dyDescent="0.2">
      <c r="A13" s="177"/>
      <c r="B13" s="564"/>
      <c r="C13" s="565"/>
      <c r="D13" s="565"/>
      <c r="E13" s="565"/>
      <c r="F13" s="565"/>
      <c r="G13" s="565"/>
      <c r="H13" s="565"/>
      <c r="I13" s="565"/>
      <c r="J13" s="565"/>
      <c r="K13" s="566"/>
      <c r="L13" s="186"/>
      <c r="M13" s="539" t="s">
        <v>140</v>
      </c>
      <c r="N13" s="540"/>
      <c r="O13" s="540"/>
      <c r="P13" s="540"/>
      <c r="Q13" s="541"/>
      <c r="R13" s="542">
        <v>5986</v>
      </c>
      <c r="S13" s="543"/>
      <c r="T13" s="543"/>
      <c r="U13" s="543"/>
      <c r="V13" s="544"/>
      <c r="W13" s="545" t="s">
        <v>141</v>
      </c>
      <c r="X13" s="441"/>
      <c r="Y13" s="441"/>
      <c r="Z13" s="441"/>
      <c r="AA13" s="441"/>
      <c r="AB13" s="442"/>
      <c r="AC13" s="408">
        <v>388</v>
      </c>
      <c r="AD13" s="409"/>
      <c r="AE13" s="409"/>
      <c r="AF13" s="409"/>
      <c r="AG13" s="410"/>
      <c r="AH13" s="408">
        <v>513</v>
      </c>
      <c r="AI13" s="409"/>
      <c r="AJ13" s="409"/>
      <c r="AK13" s="409"/>
      <c r="AL13" s="468"/>
      <c r="AM13" s="512" t="s">
        <v>142</v>
      </c>
      <c r="AN13" s="412"/>
      <c r="AO13" s="412"/>
      <c r="AP13" s="412"/>
      <c r="AQ13" s="412"/>
      <c r="AR13" s="412"/>
      <c r="AS13" s="412"/>
      <c r="AT13" s="413"/>
      <c r="AU13" s="513" t="s">
        <v>122</v>
      </c>
      <c r="AV13" s="514"/>
      <c r="AW13" s="514"/>
      <c r="AX13" s="514"/>
      <c r="AY13" s="469" t="s">
        <v>143</v>
      </c>
      <c r="AZ13" s="470"/>
      <c r="BA13" s="470"/>
      <c r="BB13" s="470"/>
      <c r="BC13" s="470"/>
      <c r="BD13" s="470"/>
      <c r="BE13" s="470"/>
      <c r="BF13" s="470"/>
      <c r="BG13" s="470"/>
      <c r="BH13" s="470"/>
      <c r="BI13" s="470"/>
      <c r="BJ13" s="470"/>
      <c r="BK13" s="470"/>
      <c r="BL13" s="470"/>
      <c r="BM13" s="471"/>
      <c r="BN13" s="455">
        <v>72789</v>
      </c>
      <c r="BO13" s="456"/>
      <c r="BP13" s="456"/>
      <c r="BQ13" s="456"/>
      <c r="BR13" s="456"/>
      <c r="BS13" s="456"/>
      <c r="BT13" s="456"/>
      <c r="BU13" s="457"/>
      <c r="BV13" s="455">
        <v>438081</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0.7</v>
      </c>
      <c r="CU13" s="453"/>
      <c r="CV13" s="453"/>
      <c r="CW13" s="453"/>
      <c r="CX13" s="453"/>
      <c r="CY13" s="453"/>
      <c r="CZ13" s="453"/>
      <c r="DA13" s="454"/>
      <c r="DB13" s="452">
        <v>0.7</v>
      </c>
      <c r="DC13" s="453"/>
      <c r="DD13" s="453"/>
      <c r="DE13" s="453"/>
      <c r="DF13" s="453"/>
      <c r="DG13" s="453"/>
      <c r="DH13" s="453"/>
      <c r="DI13" s="454"/>
    </row>
    <row r="14" spans="1:119" ht="18.75" customHeight="1" thickBot="1" x14ac:dyDescent="0.25">
      <c r="A14" s="177"/>
      <c r="B14" s="564"/>
      <c r="C14" s="565"/>
      <c r="D14" s="565"/>
      <c r="E14" s="565"/>
      <c r="F14" s="565"/>
      <c r="G14" s="565"/>
      <c r="H14" s="565"/>
      <c r="I14" s="565"/>
      <c r="J14" s="565"/>
      <c r="K14" s="566"/>
      <c r="L14" s="529" t="s">
        <v>145</v>
      </c>
      <c r="M14" s="582"/>
      <c r="N14" s="582"/>
      <c r="O14" s="582"/>
      <c r="P14" s="582"/>
      <c r="Q14" s="583"/>
      <c r="R14" s="542">
        <v>6258</v>
      </c>
      <c r="S14" s="543"/>
      <c r="T14" s="543"/>
      <c r="U14" s="543"/>
      <c r="V14" s="544"/>
      <c r="W14" s="546"/>
      <c r="X14" s="444"/>
      <c r="Y14" s="444"/>
      <c r="Z14" s="444"/>
      <c r="AA14" s="444"/>
      <c r="AB14" s="445"/>
      <c r="AC14" s="535">
        <v>12</v>
      </c>
      <c r="AD14" s="536"/>
      <c r="AE14" s="536"/>
      <c r="AF14" s="536"/>
      <c r="AG14" s="537"/>
      <c r="AH14" s="535">
        <v>13.8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t="s">
        <v>139</v>
      </c>
      <c r="DC14" s="553"/>
      <c r="DD14" s="553"/>
      <c r="DE14" s="553"/>
      <c r="DF14" s="553"/>
      <c r="DG14" s="553"/>
      <c r="DH14" s="553"/>
      <c r="DI14" s="554"/>
    </row>
    <row r="15" spans="1:119" ht="18.75" customHeight="1" x14ac:dyDescent="0.2">
      <c r="A15" s="177"/>
      <c r="B15" s="564"/>
      <c r="C15" s="565"/>
      <c r="D15" s="565"/>
      <c r="E15" s="565"/>
      <c r="F15" s="565"/>
      <c r="G15" s="565"/>
      <c r="H15" s="565"/>
      <c r="I15" s="565"/>
      <c r="J15" s="565"/>
      <c r="K15" s="566"/>
      <c r="L15" s="186"/>
      <c r="M15" s="539" t="s">
        <v>140</v>
      </c>
      <c r="N15" s="540"/>
      <c r="O15" s="540"/>
      <c r="P15" s="540"/>
      <c r="Q15" s="541"/>
      <c r="R15" s="542">
        <v>6173</v>
      </c>
      <c r="S15" s="543"/>
      <c r="T15" s="543"/>
      <c r="U15" s="543"/>
      <c r="V15" s="544"/>
      <c r="W15" s="545" t="s">
        <v>147</v>
      </c>
      <c r="X15" s="441"/>
      <c r="Y15" s="441"/>
      <c r="Z15" s="441"/>
      <c r="AA15" s="441"/>
      <c r="AB15" s="442"/>
      <c r="AC15" s="408">
        <v>986</v>
      </c>
      <c r="AD15" s="409"/>
      <c r="AE15" s="409"/>
      <c r="AF15" s="409"/>
      <c r="AG15" s="410"/>
      <c r="AH15" s="408">
        <v>1214</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1221333</v>
      </c>
      <c r="BO15" s="485"/>
      <c r="BP15" s="485"/>
      <c r="BQ15" s="485"/>
      <c r="BR15" s="485"/>
      <c r="BS15" s="485"/>
      <c r="BT15" s="485"/>
      <c r="BU15" s="486"/>
      <c r="BV15" s="484">
        <v>1185714</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30.5</v>
      </c>
      <c r="AD16" s="536"/>
      <c r="AE16" s="536"/>
      <c r="AF16" s="536"/>
      <c r="AG16" s="537"/>
      <c r="AH16" s="535">
        <v>32.799999999999997</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3619200</v>
      </c>
      <c r="BO16" s="456"/>
      <c r="BP16" s="456"/>
      <c r="BQ16" s="456"/>
      <c r="BR16" s="456"/>
      <c r="BS16" s="456"/>
      <c r="BT16" s="456"/>
      <c r="BU16" s="457"/>
      <c r="BV16" s="455">
        <v>3679330</v>
      </c>
      <c r="BW16" s="456"/>
      <c r="BX16" s="456"/>
      <c r="BY16" s="456"/>
      <c r="BZ16" s="456"/>
      <c r="CA16" s="456"/>
      <c r="CB16" s="456"/>
      <c r="CC16" s="457"/>
      <c r="CD16" s="190"/>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77"/>
      <c r="B17" s="567"/>
      <c r="C17" s="568"/>
      <c r="D17" s="568"/>
      <c r="E17" s="568"/>
      <c r="F17" s="568"/>
      <c r="G17" s="568"/>
      <c r="H17" s="568"/>
      <c r="I17" s="568"/>
      <c r="J17" s="568"/>
      <c r="K17" s="569"/>
      <c r="L17" s="191"/>
      <c r="M17" s="548" t="s">
        <v>153</v>
      </c>
      <c r="N17" s="549"/>
      <c r="O17" s="549"/>
      <c r="P17" s="549"/>
      <c r="Q17" s="550"/>
      <c r="R17" s="532" t="s">
        <v>154</v>
      </c>
      <c r="S17" s="533"/>
      <c r="T17" s="533"/>
      <c r="U17" s="533"/>
      <c r="V17" s="534"/>
      <c r="W17" s="545" t="s">
        <v>155</v>
      </c>
      <c r="X17" s="441"/>
      <c r="Y17" s="441"/>
      <c r="Z17" s="441"/>
      <c r="AA17" s="441"/>
      <c r="AB17" s="442"/>
      <c r="AC17" s="408">
        <v>1857</v>
      </c>
      <c r="AD17" s="409"/>
      <c r="AE17" s="409"/>
      <c r="AF17" s="409"/>
      <c r="AG17" s="410"/>
      <c r="AH17" s="408">
        <v>1978</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1549090</v>
      </c>
      <c r="BO17" s="456"/>
      <c r="BP17" s="456"/>
      <c r="BQ17" s="456"/>
      <c r="BR17" s="456"/>
      <c r="BS17" s="456"/>
      <c r="BT17" s="456"/>
      <c r="BU17" s="457"/>
      <c r="BV17" s="455">
        <v>1502675</v>
      </c>
      <c r="BW17" s="456"/>
      <c r="BX17" s="456"/>
      <c r="BY17" s="456"/>
      <c r="BZ17" s="456"/>
      <c r="CA17" s="456"/>
      <c r="CB17" s="456"/>
      <c r="CC17" s="457"/>
      <c r="CD17" s="190"/>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77"/>
      <c r="B18" s="505" t="s">
        <v>157</v>
      </c>
      <c r="C18" s="506"/>
      <c r="D18" s="506"/>
      <c r="E18" s="507"/>
      <c r="F18" s="507"/>
      <c r="G18" s="507"/>
      <c r="H18" s="507"/>
      <c r="I18" s="507"/>
      <c r="J18" s="507"/>
      <c r="K18" s="507"/>
      <c r="L18" s="508">
        <v>496.88</v>
      </c>
      <c r="M18" s="508"/>
      <c r="N18" s="508"/>
      <c r="O18" s="508"/>
      <c r="P18" s="508"/>
      <c r="Q18" s="508"/>
      <c r="R18" s="509"/>
      <c r="S18" s="509"/>
      <c r="T18" s="509"/>
      <c r="U18" s="509"/>
      <c r="V18" s="510"/>
      <c r="W18" s="526"/>
      <c r="X18" s="527"/>
      <c r="Y18" s="527"/>
      <c r="Z18" s="527"/>
      <c r="AA18" s="527"/>
      <c r="AB18" s="551"/>
      <c r="AC18" s="425">
        <v>57.5</v>
      </c>
      <c r="AD18" s="426"/>
      <c r="AE18" s="426"/>
      <c r="AF18" s="426"/>
      <c r="AG18" s="511"/>
      <c r="AH18" s="425">
        <v>53.4</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3454048</v>
      </c>
      <c r="BO18" s="456"/>
      <c r="BP18" s="456"/>
      <c r="BQ18" s="456"/>
      <c r="BR18" s="456"/>
      <c r="BS18" s="456"/>
      <c r="BT18" s="456"/>
      <c r="BU18" s="457"/>
      <c r="BV18" s="455">
        <v>3464898</v>
      </c>
      <c r="BW18" s="456"/>
      <c r="BX18" s="456"/>
      <c r="BY18" s="456"/>
      <c r="BZ18" s="456"/>
      <c r="CA18" s="456"/>
      <c r="CB18" s="456"/>
      <c r="CC18" s="457"/>
      <c r="CD18" s="190"/>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77"/>
      <c r="B19" s="505" t="s">
        <v>159</v>
      </c>
      <c r="C19" s="506"/>
      <c r="D19" s="506"/>
      <c r="E19" s="507"/>
      <c r="F19" s="507"/>
      <c r="G19" s="507"/>
      <c r="H19" s="507"/>
      <c r="I19" s="507"/>
      <c r="J19" s="507"/>
      <c r="K19" s="507"/>
      <c r="L19" s="515">
        <v>12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5375799</v>
      </c>
      <c r="BO19" s="456"/>
      <c r="BP19" s="456"/>
      <c r="BQ19" s="456"/>
      <c r="BR19" s="456"/>
      <c r="BS19" s="456"/>
      <c r="BT19" s="456"/>
      <c r="BU19" s="457"/>
      <c r="BV19" s="455">
        <v>5230066</v>
      </c>
      <c r="BW19" s="456"/>
      <c r="BX19" s="456"/>
      <c r="BY19" s="456"/>
      <c r="BZ19" s="456"/>
      <c r="CA19" s="456"/>
      <c r="CB19" s="456"/>
      <c r="CC19" s="457"/>
      <c r="CD19" s="190"/>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77"/>
      <c r="B20" s="505" t="s">
        <v>161</v>
      </c>
      <c r="C20" s="506"/>
      <c r="D20" s="506"/>
      <c r="E20" s="507"/>
      <c r="F20" s="507"/>
      <c r="G20" s="507"/>
      <c r="H20" s="507"/>
      <c r="I20" s="507"/>
      <c r="J20" s="507"/>
      <c r="K20" s="507"/>
      <c r="L20" s="515">
        <v>2639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0"/>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77"/>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0"/>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77"/>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4600814</v>
      </c>
      <c r="BO22" s="485"/>
      <c r="BP22" s="485"/>
      <c r="BQ22" s="485"/>
      <c r="BR22" s="485"/>
      <c r="BS22" s="485"/>
      <c r="BT22" s="485"/>
      <c r="BU22" s="486"/>
      <c r="BV22" s="484">
        <v>4846933</v>
      </c>
      <c r="BW22" s="485"/>
      <c r="BX22" s="485"/>
      <c r="BY22" s="485"/>
      <c r="BZ22" s="485"/>
      <c r="CA22" s="485"/>
      <c r="CB22" s="485"/>
      <c r="CC22" s="486"/>
      <c r="CD22" s="190"/>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77"/>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3340626</v>
      </c>
      <c r="BO23" s="456"/>
      <c r="BP23" s="456"/>
      <c r="BQ23" s="456"/>
      <c r="BR23" s="456"/>
      <c r="BS23" s="456"/>
      <c r="BT23" s="456"/>
      <c r="BU23" s="457"/>
      <c r="BV23" s="455">
        <v>3436957</v>
      </c>
      <c r="BW23" s="456"/>
      <c r="BX23" s="456"/>
      <c r="BY23" s="456"/>
      <c r="BZ23" s="456"/>
      <c r="CA23" s="456"/>
      <c r="CB23" s="456"/>
      <c r="CC23" s="457"/>
      <c r="CD23" s="190"/>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77"/>
      <c r="B24" s="434"/>
      <c r="C24" s="435"/>
      <c r="D24" s="436"/>
      <c r="E24" s="411" t="s">
        <v>171</v>
      </c>
      <c r="F24" s="412"/>
      <c r="G24" s="412"/>
      <c r="H24" s="412"/>
      <c r="I24" s="412"/>
      <c r="J24" s="412"/>
      <c r="K24" s="413"/>
      <c r="L24" s="408">
        <v>1</v>
      </c>
      <c r="M24" s="409"/>
      <c r="N24" s="409"/>
      <c r="O24" s="409"/>
      <c r="P24" s="410"/>
      <c r="Q24" s="408">
        <v>7000</v>
      </c>
      <c r="R24" s="409"/>
      <c r="S24" s="409"/>
      <c r="T24" s="409"/>
      <c r="U24" s="409"/>
      <c r="V24" s="410"/>
      <c r="W24" s="498"/>
      <c r="X24" s="435"/>
      <c r="Y24" s="436"/>
      <c r="Z24" s="411" t="s">
        <v>172</v>
      </c>
      <c r="AA24" s="412"/>
      <c r="AB24" s="412"/>
      <c r="AC24" s="412"/>
      <c r="AD24" s="412"/>
      <c r="AE24" s="412"/>
      <c r="AF24" s="412"/>
      <c r="AG24" s="413"/>
      <c r="AH24" s="408">
        <v>139</v>
      </c>
      <c r="AI24" s="409"/>
      <c r="AJ24" s="409"/>
      <c r="AK24" s="409"/>
      <c r="AL24" s="410"/>
      <c r="AM24" s="408">
        <v>414776</v>
      </c>
      <c r="AN24" s="409"/>
      <c r="AO24" s="409"/>
      <c r="AP24" s="409"/>
      <c r="AQ24" s="409"/>
      <c r="AR24" s="410"/>
      <c r="AS24" s="408">
        <v>2984</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2675911</v>
      </c>
      <c r="BO24" s="456"/>
      <c r="BP24" s="456"/>
      <c r="BQ24" s="456"/>
      <c r="BR24" s="456"/>
      <c r="BS24" s="456"/>
      <c r="BT24" s="456"/>
      <c r="BU24" s="457"/>
      <c r="BV24" s="455">
        <v>2762039</v>
      </c>
      <c r="BW24" s="456"/>
      <c r="BX24" s="456"/>
      <c r="BY24" s="456"/>
      <c r="BZ24" s="456"/>
      <c r="CA24" s="456"/>
      <c r="CB24" s="456"/>
      <c r="CC24" s="457"/>
      <c r="CD24" s="190"/>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77"/>
      <c r="B25" s="434"/>
      <c r="C25" s="435"/>
      <c r="D25" s="436"/>
      <c r="E25" s="411" t="s">
        <v>174</v>
      </c>
      <c r="F25" s="412"/>
      <c r="G25" s="412"/>
      <c r="H25" s="412"/>
      <c r="I25" s="412"/>
      <c r="J25" s="412"/>
      <c r="K25" s="413"/>
      <c r="L25" s="408">
        <v>1</v>
      </c>
      <c r="M25" s="409"/>
      <c r="N25" s="409"/>
      <c r="O25" s="409"/>
      <c r="P25" s="410"/>
      <c r="Q25" s="408">
        <v>5460</v>
      </c>
      <c r="R25" s="409"/>
      <c r="S25" s="409"/>
      <c r="T25" s="409"/>
      <c r="U25" s="409"/>
      <c r="V25" s="410"/>
      <c r="W25" s="498"/>
      <c r="X25" s="435"/>
      <c r="Y25" s="436"/>
      <c r="Z25" s="411" t="s">
        <v>175</v>
      </c>
      <c r="AA25" s="412"/>
      <c r="AB25" s="412"/>
      <c r="AC25" s="412"/>
      <c r="AD25" s="412"/>
      <c r="AE25" s="412"/>
      <c r="AF25" s="412"/>
      <c r="AG25" s="413"/>
      <c r="AH25" s="408" t="s">
        <v>176</v>
      </c>
      <c r="AI25" s="409"/>
      <c r="AJ25" s="409"/>
      <c r="AK25" s="409"/>
      <c r="AL25" s="410"/>
      <c r="AM25" s="408" t="s">
        <v>176</v>
      </c>
      <c r="AN25" s="409"/>
      <c r="AO25" s="409"/>
      <c r="AP25" s="409"/>
      <c r="AQ25" s="409"/>
      <c r="AR25" s="410"/>
      <c r="AS25" s="408" t="s">
        <v>176</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637744</v>
      </c>
      <c r="BO25" s="485"/>
      <c r="BP25" s="485"/>
      <c r="BQ25" s="485"/>
      <c r="BR25" s="485"/>
      <c r="BS25" s="485"/>
      <c r="BT25" s="485"/>
      <c r="BU25" s="486"/>
      <c r="BV25" s="484">
        <v>432972</v>
      </c>
      <c r="BW25" s="485"/>
      <c r="BX25" s="485"/>
      <c r="BY25" s="485"/>
      <c r="BZ25" s="485"/>
      <c r="CA25" s="485"/>
      <c r="CB25" s="485"/>
      <c r="CC25" s="486"/>
      <c r="CD25" s="190"/>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77"/>
      <c r="B26" s="434"/>
      <c r="C26" s="435"/>
      <c r="D26" s="436"/>
      <c r="E26" s="411" t="s">
        <v>178</v>
      </c>
      <c r="F26" s="412"/>
      <c r="G26" s="412"/>
      <c r="H26" s="412"/>
      <c r="I26" s="412"/>
      <c r="J26" s="412"/>
      <c r="K26" s="413"/>
      <c r="L26" s="408">
        <v>1</v>
      </c>
      <c r="M26" s="409"/>
      <c r="N26" s="409"/>
      <c r="O26" s="409"/>
      <c r="P26" s="410"/>
      <c r="Q26" s="408">
        <v>5080</v>
      </c>
      <c r="R26" s="409"/>
      <c r="S26" s="409"/>
      <c r="T26" s="409"/>
      <c r="U26" s="409"/>
      <c r="V26" s="410"/>
      <c r="W26" s="498"/>
      <c r="X26" s="435"/>
      <c r="Y26" s="436"/>
      <c r="Z26" s="411" t="s">
        <v>179</v>
      </c>
      <c r="AA26" s="466"/>
      <c r="AB26" s="466"/>
      <c r="AC26" s="466"/>
      <c r="AD26" s="466"/>
      <c r="AE26" s="466"/>
      <c r="AF26" s="466"/>
      <c r="AG26" s="467"/>
      <c r="AH26" s="408">
        <v>6</v>
      </c>
      <c r="AI26" s="409"/>
      <c r="AJ26" s="409"/>
      <c r="AK26" s="409"/>
      <c r="AL26" s="410"/>
      <c r="AM26" s="408">
        <v>12966</v>
      </c>
      <c r="AN26" s="409"/>
      <c r="AO26" s="409"/>
      <c r="AP26" s="409"/>
      <c r="AQ26" s="409"/>
      <c r="AR26" s="410"/>
      <c r="AS26" s="408">
        <v>2161</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176</v>
      </c>
      <c r="BO26" s="456"/>
      <c r="BP26" s="456"/>
      <c r="BQ26" s="456"/>
      <c r="BR26" s="456"/>
      <c r="BS26" s="456"/>
      <c r="BT26" s="456"/>
      <c r="BU26" s="457"/>
      <c r="BV26" s="455" t="s">
        <v>176</v>
      </c>
      <c r="BW26" s="456"/>
      <c r="BX26" s="456"/>
      <c r="BY26" s="456"/>
      <c r="BZ26" s="456"/>
      <c r="CA26" s="456"/>
      <c r="CB26" s="456"/>
      <c r="CC26" s="457"/>
      <c r="CD26" s="190"/>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77"/>
      <c r="B27" s="434"/>
      <c r="C27" s="435"/>
      <c r="D27" s="436"/>
      <c r="E27" s="411" t="s">
        <v>181</v>
      </c>
      <c r="F27" s="412"/>
      <c r="G27" s="412"/>
      <c r="H27" s="412"/>
      <c r="I27" s="412"/>
      <c r="J27" s="412"/>
      <c r="K27" s="413"/>
      <c r="L27" s="408">
        <v>1</v>
      </c>
      <c r="M27" s="409"/>
      <c r="N27" s="409"/>
      <c r="O27" s="409"/>
      <c r="P27" s="410"/>
      <c r="Q27" s="408">
        <v>2850</v>
      </c>
      <c r="R27" s="409"/>
      <c r="S27" s="409"/>
      <c r="T27" s="409"/>
      <c r="U27" s="409"/>
      <c r="V27" s="410"/>
      <c r="W27" s="498"/>
      <c r="X27" s="435"/>
      <c r="Y27" s="436"/>
      <c r="Z27" s="411" t="s">
        <v>182</v>
      </c>
      <c r="AA27" s="412"/>
      <c r="AB27" s="412"/>
      <c r="AC27" s="412"/>
      <c r="AD27" s="412"/>
      <c r="AE27" s="412"/>
      <c r="AF27" s="412"/>
      <c r="AG27" s="413"/>
      <c r="AH27" s="408" t="s">
        <v>176</v>
      </c>
      <c r="AI27" s="409"/>
      <c r="AJ27" s="409"/>
      <c r="AK27" s="409"/>
      <c r="AL27" s="410"/>
      <c r="AM27" s="408" t="s">
        <v>176</v>
      </c>
      <c r="AN27" s="409"/>
      <c r="AO27" s="409"/>
      <c r="AP27" s="409"/>
      <c r="AQ27" s="409"/>
      <c r="AR27" s="410"/>
      <c r="AS27" s="408" t="s">
        <v>176</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v>132364</v>
      </c>
      <c r="BO27" s="490"/>
      <c r="BP27" s="490"/>
      <c r="BQ27" s="490"/>
      <c r="BR27" s="490"/>
      <c r="BS27" s="490"/>
      <c r="BT27" s="490"/>
      <c r="BU27" s="491"/>
      <c r="BV27" s="489">
        <v>132193</v>
      </c>
      <c r="BW27" s="490"/>
      <c r="BX27" s="490"/>
      <c r="BY27" s="490"/>
      <c r="BZ27" s="490"/>
      <c r="CA27" s="490"/>
      <c r="CB27" s="490"/>
      <c r="CC27" s="491"/>
      <c r="CD27" s="192"/>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77"/>
      <c r="B28" s="434"/>
      <c r="C28" s="435"/>
      <c r="D28" s="436"/>
      <c r="E28" s="411" t="s">
        <v>184</v>
      </c>
      <c r="F28" s="412"/>
      <c r="G28" s="412"/>
      <c r="H28" s="412"/>
      <c r="I28" s="412"/>
      <c r="J28" s="412"/>
      <c r="K28" s="413"/>
      <c r="L28" s="408">
        <v>1</v>
      </c>
      <c r="M28" s="409"/>
      <c r="N28" s="409"/>
      <c r="O28" s="409"/>
      <c r="P28" s="410"/>
      <c r="Q28" s="408">
        <v>2100</v>
      </c>
      <c r="R28" s="409"/>
      <c r="S28" s="409"/>
      <c r="T28" s="409"/>
      <c r="U28" s="409"/>
      <c r="V28" s="410"/>
      <c r="W28" s="498"/>
      <c r="X28" s="435"/>
      <c r="Y28" s="436"/>
      <c r="Z28" s="411" t="s">
        <v>185</v>
      </c>
      <c r="AA28" s="412"/>
      <c r="AB28" s="412"/>
      <c r="AC28" s="412"/>
      <c r="AD28" s="412"/>
      <c r="AE28" s="412"/>
      <c r="AF28" s="412"/>
      <c r="AG28" s="413"/>
      <c r="AH28" s="408" t="s">
        <v>139</v>
      </c>
      <c r="AI28" s="409"/>
      <c r="AJ28" s="409"/>
      <c r="AK28" s="409"/>
      <c r="AL28" s="410"/>
      <c r="AM28" s="408" t="s">
        <v>176</v>
      </c>
      <c r="AN28" s="409"/>
      <c r="AO28" s="409"/>
      <c r="AP28" s="409"/>
      <c r="AQ28" s="409"/>
      <c r="AR28" s="410"/>
      <c r="AS28" s="408" t="s">
        <v>139</v>
      </c>
      <c r="AT28" s="409"/>
      <c r="AU28" s="409"/>
      <c r="AV28" s="409"/>
      <c r="AW28" s="409"/>
      <c r="AX28" s="468"/>
      <c r="AY28" s="472" t="s">
        <v>186</v>
      </c>
      <c r="AZ28" s="473"/>
      <c r="BA28" s="473"/>
      <c r="BB28" s="474"/>
      <c r="BC28" s="481" t="s">
        <v>50</v>
      </c>
      <c r="BD28" s="482"/>
      <c r="BE28" s="482"/>
      <c r="BF28" s="482"/>
      <c r="BG28" s="482"/>
      <c r="BH28" s="482"/>
      <c r="BI28" s="482"/>
      <c r="BJ28" s="482"/>
      <c r="BK28" s="482"/>
      <c r="BL28" s="482"/>
      <c r="BM28" s="483"/>
      <c r="BN28" s="484">
        <v>944801</v>
      </c>
      <c r="BO28" s="485"/>
      <c r="BP28" s="485"/>
      <c r="BQ28" s="485"/>
      <c r="BR28" s="485"/>
      <c r="BS28" s="485"/>
      <c r="BT28" s="485"/>
      <c r="BU28" s="486"/>
      <c r="BV28" s="484">
        <v>943148</v>
      </c>
      <c r="BW28" s="485"/>
      <c r="BX28" s="485"/>
      <c r="BY28" s="485"/>
      <c r="BZ28" s="485"/>
      <c r="CA28" s="485"/>
      <c r="CB28" s="485"/>
      <c r="CC28" s="486"/>
      <c r="CD28" s="190"/>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77"/>
      <c r="B29" s="434"/>
      <c r="C29" s="435"/>
      <c r="D29" s="436"/>
      <c r="E29" s="411" t="s">
        <v>187</v>
      </c>
      <c r="F29" s="412"/>
      <c r="G29" s="412"/>
      <c r="H29" s="412"/>
      <c r="I29" s="412"/>
      <c r="J29" s="412"/>
      <c r="K29" s="413"/>
      <c r="L29" s="408">
        <v>10</v>
      </c>
      <c r="M29" s="409"/>
      <c r="N29" s="409"/>
      <c r="O29" s="409"/>
      <c r="P29" s="410"/>
      <c r="Q29" s="408">
        <v>1900</v>
      </c>
      <c r="R29" s="409"/>
      <c r="S29" s="409"/>
      <c r="T29" s="409"/>
      <c r="U29" s="409"/>
      <c r="V29" s="410"/>
      <c r="W29" s="499"/>
      <c r="X29" s="500"/>
      <c r="Y29" s="501"/>
      <c r="Z29" s="411" t="s">
        <v>188</v>
      </c>
      <c r="AA29" s="412"/>
      <c r="AB29" s="412"/>
      <c r="AC29" s="412"/>
      <c r="AD29" s="412"/>
      <c r="AE29" s="412"/>
      <c r="AF29" s="412"/>
      <c r="AG29" s="413"/>
      <c r="AH29" s="408">
        <v>139</v>
      </c>
      <c r="AI29" s="409"/>
      <c r="AJ29" s="409"/>
      <c r="AK29" s="409"/>
      <c r="AL29" s="410"/>
      <c r="AM29" s="408">
        <v>414776</v>
      </c>
      <c r="AN29" s="409"/>
      <c r="AO29" s="409"/>
      <c r="AP29" s="409"/>
      <c r="AQ29" s="409"/>
      <c r="AR29" s="410"/>
      <c r="AS29" s="408">
        <v>2984</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125109</v>
      </c>
      <c r="BO29" s="456"/>
      <c r="BP29" s="456"/>
      <c r="BQ29" s="456"/>
      <c r="BR29" s="456"/>
      <c r="BS29" s="456"/>
      <c r="BT29" s="456"/>
      <c r="BU29" s="457"/>
      <c r="BV29" s="455">
        <v>125108</v>
      </c>
      <c r="BW29" s="456"/>
      <c r="BX29" s="456"/>
      <c r="BY29" s="456"/>
      <c r="BZ29" s="456"/>
      <c r="CA29" s="456"/>
      <c r="CB29" s="456"/>
      <c r="CC29" s="457"/>
      <c r="CD29" s="192"/>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77"/>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94.3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2052128</v>
      </c>
      <c r="BO30" s="490"/>
      <c r="BP30" s="490"/>
      <c r="BQ30" s="490"/>
      <c r="BR30" s="490"/>
      <c r="BS30" s="490"/>
      <c r="BT30" s="490"/>
      <c r="BU30" s="491"/>
      <c r="BV30" s="489">
        <v>2044792</v>
      </c>
      <c r="BW30" s="490"/>
      <c r="BX30" s="490"/>
      <c r="BY30" s="490"/>
      <c r="BZ30" s="490"/>
      <c r="CA30" s="490"/>
      <c r="CB30" s="490"/>
      <c r="CC30" s="49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0"/>
    </row>
    <row r="33" spans="1:113" ht="13.5" customHeight="1" x14ac:dyDescent="0.2">
      <c r="A33" s="177"/>
      <c r="B33" s="201"/>
      <c r="C33" s="407" t="s">
        <v>197</v>
      </c>
      <c r="D33" s="407"/>
      <c r="E33" s="406" t="s">
        <v>198</v>
      </c>
      <c r="F33" s="406"/>
      <c r="G33" s="406"/>
      <c r="H33" s="406"/>
      <c r="I33" s="406"/>
      <c r="J33" s="406"/>
      <c r="K33" s="406"/>
      <c r="L33" s="406"/>
      <c r="M33" s="406"/>
      <c r="N33" s="406"/>
      <c r="O33" s="406"/>
      <c r="P33" s="406"/>
      <c r="Q33" s="406"/>
      <c r="R33" s="406"/>
      <c r="S33" s="406"/>
      <c r="T33" s="202"/>
      <c r="U33" s="407" t="s">
        <v>197</v>
      </c>
      <c r="V33" s="407"/>
      <c r="W33" s="406" t="s">
        <v>198</v>
      </c>
      <c r="X33" s="406"/>
      <c r="Y33" s="406"/>
      <c r="Z33" s="406"/>
      <c r="AA33" s="406"/>
      <c r="AB33" s="406"/>
      <c r="AC33" s="406"/>
      <c r="AD33" s="406"/>
      <c r="AE33" s="406"/>
      <c r="AF33" s="406"/>
      <c r="AG33" s="406"/>
      <c r="AH33" s="406"/>
      <c r="AI33" s="406"/>
      <c r="AJ33" s="406"/>
      <c r="AK33" s="406"/>
      <c r="AL33" s="202"/>
      <c r="AM33" s="407" t="s">
        <v>197</v>
      </c>
      <c r="AN33" s="407"/>
      <c r="AO33" s="406" t="s">
        <v>198</v>
      </c>
      <c r="AP33" s="406"/>
      <c r="AQ33" s="406"/>
      <c r="AR33" s="406"/>
      <c r="AS33" s="406"/>
      <c r="AT33" s="406"/>
      <c r="AU33" s="406"/>
      <c r="AV33" s="406"/>
      <c r="AW33" s="406"/>
      <c r="AX33" s="406"/>
      <c r="AY33" s="406"/>
      <c r="AZ33" s="406"/>
      <c r="BA33" s="406"/>
      <c r="BB33" s="406"/>
      <c r="BC33" s="406"/>
      <c r="BD33" s="203"/>
      <c r="BE33" s="406" t="s">
        <v>199</v>
      </c>
      <c r="BF33" s="406"/>
      <c r="BG33" s="406" t="s">
        <v>200</v>
      </c>
      <c r="BH33" s="406"/>
      <c r="BI33" s="406"/>
      <c r="BJ33" s="406"/>
      <c r="BK33" s="406"/>
      <c r="BL33" s="406"/>
      <c r="BM33" s="406"/>
      <c r="BN33" s="406"/>
      <c r="BO33" s="406"/>
      <c r="BP33" s="406"/>
      <c r="BQ33" s="406"/>
      <c r="BR33" s="406"/>
      <c r="BS33" s="406"/>
      <c r="BT33" s="406"/>
      <c r="BU33" s="406"/>
      <c r="BV33" s="203"/>
      <c r="BW33" s="407" t="s">
        <v>199</v>
      </c>
      <c r="BX33" s="407"/>
      <c r="BY33" s="406" t="s">
        <v>201</v>
      </c>
      <c r="BZ33" s="406"/>
      <c r="CA33" s="406"/>
      <c r="CB33" s="406"/>
      <c r="CC33" s="406"/>
      <c r="CD33" s="406"/>
      <c r="CE33" s="406"/>
      <c r="CF33" s="406"/>
      <c r="CG33" s="406"/>
      <c r="CH33" s="406"/>
      <c r="CI33" s="406"/>
      <c r="CJ33" s="406"/>
      <c r="CK33" s="406"/>
      <c r="CL33" s="406"/>
      <c r="CM33" s="406"/>
      <c r="CN33" s="202"/>
      <c r="CO33" s="407" t="s">
        <v>197</v>
      </c>
      <c r="CP33" s="407"/>
      <c r="CQ33" s="406" t="s">
        <v>202</v>
      </c>
      <c r="CR33" s="406"/>
      <c r="CS33" s="406"/>
      <c r="CT33" s="406"/>
      <c r="CU33" s="406"/>
      <c r="CV33" s="406"/>
      <c r="CW33" s="406"/>
      <c r="CX33" s="406"/>
      <c r="CY33" s="406"/>
      <c r="CZ33" s="406"/>
      <c r="DA33" s="406"/>
      <c r="DB33" s="406"/>
      <c r="DC33" s="406"/>
      <c r="DD33" s="406"/>
      <c r="DE33" s="406"/>
      <c r="DF33" s="202"/>
      <c r="DG33" s="405" t="s">
        <v>203</v>
      </c>
      <c r="DH33" s="405"/>
      <c r="DI33" s="204"/>
    </row>
    <row r="34" spans="1:113" ht="32.25" customHeight="1" x14ac:dyDescent="0.2">
      <c r="A34" s="177"/>
      <c r="B34" s="201"/>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77"/>
      <c r="U34" s="403">
        <f>IF(W34="","",MAX(C34:D43)+1)</f>
        <v>3</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77"/>
      <c r="AM34" s="403" t="str">
        <f>IF(AO34="","",MAX(C34:D43,U34:V43)+1)</f>
        <v/>
      </c>
      <c r="AN34" s="403"/>
      <c r="AO34" s="404"/>
      <c r="AP34" s="404"/>
      <c r="AQ34" s="404"/>
      <c r="AR34" s="404"/>
      <c r="AS34" s="404"/>
      <c r="AT34" s="404"/>
      <c r="AU34" s="404"/>
      <c r="AV34" s="404"/>
      <c r="AW34" s="404"/>
      <c r="AX34" s="404"/>
      <c r="AY34" s="404"/>
      <c r="AZ34" s="404"/>
      <c r="BA34" s="404"/>
      <c r="BB34" s="404"/>
      <c r="BC34" s="404"/>
      <c r="BD34" s="177"/>
      <c r="BE34" s="403">
        <f>IF(BG34="","",MAX(C34:D43,U34:V43,AM34:AN43)+1)</f>
        <v>7</v>
      </c>
      <c r="BF34" s="403"/>
      <c r="BG34" s="404" t="str">
        <f>IF('各会計、関係団体の財政状況及び健全化判断比率'!B32="","",'各会計、関係団体の財政状況及び健全化判断比率'!B32)</f>
        <v>簡易水道事業特別会計</v>
      </c>
      <c r="BH34" s="404"/>
      <c r="BI34" s="404"/>
      <c r="BJ34" s="404"/>
      <c r="BK34" s="404"/>
      <c r="BL34" s="404"/>
      <c r="BM34" s="404"/>
      <c r="BN34" s="404"/>
      <c r="BO34" s="404"/>
      <c r="BP34" s="404"/>
      <c r="BQ34" s="404"/>
      <c r="BR34" s="404"/>
      <c r="BS34" s="404"/>
      <c r="BT34" s="404"/>
      <c r="BU34" s="404"/>
      <c r="BV34" s="177"/>
      <c r="BW34" s="403">
        <f>IF(BY34="","",MAX(C34:D43,U34:V43,AM34:AN43,BE34:BF43)+1)</f>
        <v>8</v>
      </c>
      <c r="BX34" s="403"/>
      <c r="BY34" s="404" t="str">
        <f>IF('各会計、関係団体の財政状況及び健全化判断比率'!B68="","",'各会計、関係団体の財政状況及び健全化判断比率'!B68)</f>
        <v>静岡県市町総合事務組合</v>
      </c>
      <c r="BZ34" s="404"/>
      <c r="CA34" s="404"/>
      <c r="CB34" s="404"/>
      <c r="CC34" s="404"/>
      <c r="CD34" s="404"/>
      <c r="CE34" s="404"/>
      <c r="CF34" s="404"/>
      <c r="CG34" s="404"/>
      <c r="CH34" s="404"/>
      <c r="CI34" s="404"/>
      <c r="CJ34" s="404"/>
      <c r="CK34" s="404"/>
      <c r="CL34" s="404"/>
      <c r="CM34" s="404"/>
      <c r="CN34" s="177"/>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4"/>
    </row>
    <row r="35" spans="1:113" ht="32.25" customHeight="1" x14ac:dyDescent="0.2">
      <c r="A35" s="177"/>
      <c r="B35" s="201"/>
      <c r="C35" s="403">
        <f>IF(E35="","",C34+1)</f>
        <v>2</v>
      </c>
      <c r="D35" s="403"/>
      <c r="E35" s="404" t="str">
        <f>IF('各会計、関係団体の財政状況及び健全化判断比率'!B8="","",'各会計、関係団体の財政状況及び健全化判断比率'!B8)</f>
        <v>いやしの里診療所事業特別会計</v>
      </c>
      <c r="F35" s="404"/>
      <c r="G35" s="404"/>
      <c r="H35" s="404"/>
      <c r="I35" s="404"/>
      <c r="J35" s="404"/>
      <c r="K35" s="404"/>
      <c r="L35" s="404"/>
      <c r="M35" s="404"/>
      <c r="N35" s="404"/>
      <c r="O35" s="404"/>
      <c r="P35" s="404"/>
      <c r="Q35" s="404"/>
      <c r="R35" s="404"/>
      <c r="S35" s="404"/>
      <c r="T35" s="177"/>
      <c r="U35" s="403">
        <f>IF(W35="","",U34+1)</f>
        <v>4</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77"/>
      <c r="AM35" s="403" t="str">
        <f t="shared" ref="AM35:AM43" si="0">IF(AO35="","",AM34+1)</f>
        <v/>
      </c>
      <c r="AN35" s="403"/>
      <c r="AO35" s="404"/>
      <c r="AP35" s="404"/>
      <c r="AQ35" s="404"/>
      <c r="AR35" s="404"/>
      <c r="AS35" s="404"/>
      <c r="AT35" s="404"/>
      <c r="AU35" s="404"/>
      <c r="AV35" s="404"/>
      <c r="AW35" s="404"/>
      <c r="AX35" s="404"/>
      <c r="AY35" s="404"/>
      <c r="AZ35" s="404"/>
      <c r="BA35" s="404"/>
      <c r="BB35" s="404"/>
      <c r="BC35" s="404"/>
      <c r="BD35" s="177"/>
      <c r="BE35" s="403" t="str">
        <f t="shared" ref="BE35:BE43" si="1">IF(BG35="","",BE34+1)</f>
        <v/>
      </c>
      <c r="BF35" s="403"/>
      <c r="BG35" s="404"/>
      <c r="BH35" s="404"/>
      <c r="BI35" s="404"/>
      <c r="BJ35" s="404"/>
      <c r="BK35" s="404"/>
      <c r="BL35" s="404"/>
      <c r="BM35" s="404"/>
      <c r="BN35" s="404"/>
      <c r="BO35" s="404"/>
      <c r="BP35" s="404"/>
      <c r="BQ35" s="404"/>
      <c r="BR35" s="404"/>
      <c r="BS35" s="404"/>
      <c r="BT35" s="404"/>
      <c r="BU35" s="404"/>
      <c r="BV35" s="177"/>
      <c r="BW35" s="403">
        <f t="shared" ref="BW35:BW43" si="2">IF(BY35="","",BW34+1)</f>
        <v>9</v>
      </c>
      <c r="BX35" s="403"/>
      <c r="BY35" s="404" t="str">
        <f>IF('各会計、関係団体の財政状況及び健全化判断比率'!B69="","",'各会計、関係団体の財政状況及び健全化判断比率'!B69)</f>
        <v>駿遠学園管理組合</v>
      </c>
      <c r="BZ35" s="404"/>
      <c r="CA35" s="404"/>
      <c r="CB35" s="404"/>
      <c r="CC35" s="404"/>
      <c r="CD35" s="404"/>
      <c r="CE35" s="404"/>
      <c r="CF35" s="404"/>
      <c r="CG35" s="404"/>
      <c r="CH35" s="404"/>
      <c r="CI35" s="404"/>
      <c r="CJ35" s="404"/>
      <c r="CK35" s="404"/>
      <c r="CL35" s="404"/>
      <c r="CM35" s="404"/>
      <c r="CN35" s="177"/>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4"/>
    </row>
    <row r="36" spans="1:113" ht="32.25" customHeight="1" x14ac:dyDescent="0.2">
      <c r="A36" s="177"/>
      <c r="B36" s="201"/>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77"/>
      <c r="U36" s="403">
        <f t="shared" ref="U36:U43" si="4">IF(W36="","",U35+1)</f>
        <v>5</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77"/>
      <c r="AM36" s="403" t="str">
        <f t="shared" si="0"/>
        <v/>
      </c>
      <c r="AN36" s="403"/>
      <c r="AO36" s="404"/>
      <c r="AP36" s="404"/>
      <c r="AQ36" s="404"/>
      <c r="AR36" s="404"/>
      <c r="AS36" s="404"/>
      <c r="AT36" s="404"/>
      <c r="AU36" s="404"/>
      <c r="AV36" s="404"/>
      <c r="AW36" s="404"/>
      <c r="AX36" s="404"/>
      <c r="AY36" s="404"/>
      <c r="AZ36" s="404"/>
      <c r="BA36" s="404"/>
      <c r="BB36" s="404"/>
      <c r="BC36" s="404"/>
      <c r="BD36" s="177"/>
      <c r="BE36" s="403" t="str">
        <f t="shared" si="1"/>
        <v/>
      </c>
      <c r="BF36" s="403"/>
      <c r="BG36" s="404"/>
      <c r="BH36" s="404"/>
      <c r="BI36" s="404"/>
      <c r="BJ36" s="404"/>
      <c r="BK36" s="404"/>
      <c r="BL36" s="404"/>
      <c r="BM36" s="404"/>
      <c r="BN36" s="404"/>
      <c r="BO36" s="404"/>
      <c r="BP36" s="404"/>
      <c r="BQ36" s="404"/>
      <c r="BR36" s="404"/>
      <c r="BS36" s="404"/>
      <c r="BT36" s="404"/>
      <c r="BU36" s="404"/>
      <c r="BV36" s="177"/>
      <c r="BW36" s="403">
        <f t="shared" si="2"/>
        <v>10</v>
      </c>
      <c r="BX36" s="403"/>
      <c r="BY36" s="404" t="str">
        <f>IF('各会計、関係団体の財政状況及び健全化判断比率'!B70="","",'各会計、関係団体の財政状況及び健全化判断比率'!B70)</f>
        <v>静岡県後期高齢者医療広域連合(普通会計)</v>
      </c>
      <c r="BZ36" s="404"/>
      <c r="CA36" s="404"/>
      <c r="CB36" s="404"/>
      <c r="CC36" s="404"/>
      <c r="CD36" s="404"/>
      <c r="CE36" s="404"/>
      <c r="CF36" s="404"/>
      <c r="CG36" s="404"/>
      <c r="CH36" s="404"/>
      <c r="CI36" s="404"/>
      <c r="CJ36" s="404"/>
      <c r="CK36" s="404"/>
      <c r="CL36" s="404"/>
      <c r="CM36" s="404"/>
      <c r="CN36" s="177"/>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4"/>
    </row>
    <row r="37" spans="1:113" ht="32.25" customHeight="1" x14ac:dyDescent="0.2">
      <c r="A37" s="177"/>
      <c r="B37" s="201"/>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77"/>
      <c r="U37" s="403">
        <f t="shared" si="4"/>
        <v>6</v>
      </c>
      <c r="V37" s="403"/>
      <c r="W37" s="404" t="str">
        <f>IF('各会計、関係団体の財政状況及び健全化判断比率'!B31="","",'各会計、関係団体の財政状況及び健全化判断比率'!B31)</f>
        <v>訪問看護事業特別会計</v>
      </c>
      <c r="X37" s="404"/>
      <c r="Y37" s="404"/>
      <c r="Z37" s="404"/>
      <c r="AA37" s="404"/>
      <c r="AB37" s="404"/>
      <c r="AC37" s="404"/>
      <c r="AD37" s="404"/>
      <c r="AE37" s="404"/>
      <c r="AF37" s="404"/>
      <c r="AG37" s="404"/>
      <c r="AH37" s="404"/>
      <c r="AI37" s="404"/>
      <c r="AJ37" s="404"/>
      <c r="AK37" s="404"/>
      <c r="AL37" s="177"/>
      <c r="AM37" s="403" t="str">
        <f t="shared" si="0"/>
        <v/>
      </c>
      <c r="AN37" s="403"/>
      <c r="AO37" s="404"/>
      <c r="AP37" s="404"/>
      <c r="AQ37" s="404"/>
      <c r="AR37" s="404"/>
      <c r="AS37" s="404"/>
      <c r="AT37" s="404"/>
      <c r="AU37" s="404"/>
      <c r="AV37" s="404"/>
      <c r="AW37" s="404"/>
      <c r="AX37" s="404"/>
      <c r="AY37" s="404"/>
      <c r="AZ37" s="404"/>
      <c r="BA37" s="404"/>
      <c r="BB37" s="404"/>
      <c r="BC37" s="404"/>
      <c r="BD37" s="177"/>
      <c r="BE37" s="403" t="str">
        <f t="shared" si="1"/>
        <v/>
      </c>
      <c r="BF37" s="403"/>
      <c r="BG37" s="404"/>
      <c r="BH37" s="404"/>
      <c r="BI37" s="404"/>
      <c r="BJ37" s="404"/>
      <c r="BK37" s="404"/>
      <c r="BL37" s="404"/>
      <c r="BM37" s="404"/>
      <c r="BN37" s="404"/>
      <c r="BO37" s="404"/>
      <c r="BP37" s="404"/>
      <c r="BQ37" s="404"/>
      <c r="BR37" s="404"/>
      <c r="BS37" s="404"/>
      <c r="BT37" s="404"/>
      <c r="BU37" s="404"/>
      <c r="BV37" s="177"/>
      <c r="BW37" s="403">
        <f t="shared" si="2"/>
        <v>11</v>
      </c>
      <c r="BX37" s="403"/>
      <c r="BY37" s="404" t="str">
        <f>IF('各会計、関係団体の財政状況及び健全化判断比率'!B71="","",'各会計、関係団体の財政状況及び健全化判断比率'!B71)</f>
        <v>静岡県後期高齢者医療広域連合(事業会計)</v>
      </c>
      <c r="BZ37" s="404"/>
      <c r="CA37" s="404"/>
      <c r="CB37" s="404"/>
      <c r="CC37" s="404"/>
      <c r="CD37" s="404"/>
      <c r="CE37" s="404"/>
      <c r="CF37" s="404"/>
      <c r="CG37" s="404"/>
      <c r="CH37" s="404"/>
      <c r="CI37" s="404"/>
      <c r="CJ37" s="404"/>
      <c r="CK37" s="404"/>
      <c r="CL37" s="404"/>
      <c r="CM37" s="404"/>
      <c r="CN37" s="177"/>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4"/>
    </row>
    <row r="38" spans="1:113" ht="32.25" customHeight="1" x14ac:dyDescent="0.2">
      <c r="A38" s="177"/>
      <c r="B38" s="201"/>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77"/>
      <c r="U38" s="403" t="str">
        <f t="shared" si="4"/>
        <v/>
      </c>
      <c r="V38" s="403"/>
      <c r="W38" s="404"/>
      <c r="X38" s="404"/>
      <c r="Y38" s="404"/>
      <c r="Z38" s="404"/>
      <c r="AA38" s="404"/>
      <c r="AB38" s="404"/>
      <c r="AC38" s="404"/>
      <c r="AD38" s="404"/>
      <c r="AE38" s="404"/>
      <c r="AF38" s="404"/>
      <c r="AG38" s="404"/>
      <c r="AH38" s="404"/>
      <c r="AI38" s="404"/>
      <c r="AJ38" s="404"/>
      <c r="AK38" s="404"/>
      <c r="AL38" s="177"/>
      <c r="AM38" s="403" t="str">
        <f t="shared" si="0"/>
        <v/>
      </c>
      <c r="AN38" s="403"/>
      <c r="AO38" s="404"/>
      <c r="AP38" s="404"/>
      <c r="AQ38" s="404"/>
      <c r="AR38" s="404"/>
      <c r="AS38" s="404"/>
      <c r="AT38" s="404"/>
      <c r="AU38" s="404"/>
      <c r="AV38" s="404"/>
      <c r="AW38" s="404"/>
      <c r="AX38" s="404"/>
      <c r="AY38" s="404"/>
      <c r="AZ38" s="404"/>
      <c r="BA38" s="404"/>
      <c r="BB38" s="404"/>
      <c r="BC38" s="404"/>
      <c r="BD38" s="177"/>
      <c r="BE38" s="403" t="str">
        <f t="shared" si="1"/>
        <v/>
      </c>
      <c r="BF38" s="403"/>
      <c r="BG38" s="404"/>
      <c r="BH38" s="404"/>
      <c r="BI38" s="404"/>
      <c r="BJ38" s="404"/>
      <c r="BK38" s="404"/>
      <c r="BL38" s="404"/>
      <c r="BM38" s="404"/>
      <c r="BN38" s="404"/>
      <c r="BO38" s="404"/>
      <c r="BP38" s="404"/>
      <c r="BQ38" s="404"/>
      <c r="BR38" s="404"/>
      <c r="BS38" s="404"/>
      <c r="BT38" s="404"/>
      <c r="BU38" s="404"/>
      <c r="BV38" s="177"/>
      <c r="BW38" s="403">
        <f t="shared" si="2"/>
        <v>12</v>
      </c>
      <c r="BX38" s="403"/>
      <c r="BY38" s="404" t="str">
        <f>IF('各会計、関係団体の財政状況及び健全化判断比率'!B72="","",'各会計、関係団体の財政状況及び健全化判断比率'!B72)</f>
        <v>静岡地方税滞納整理機構</v>
      </c>
      <c r="BZ38" s="404"/>
      <c r="CA38" s="404"/>
      <c r="CB38" s="404"/>
      <c r="CC38" s="404"/>
      <c r="CD38" s="404"/>
      <c r="CE38" s="404"/>
      <c r="CF38" s="404"/>
      <c r="CG38" s="404"/>
      <c r="CH38" s="404"/>
      <c r="CI38" s="404"/>
      <c r="CJ38" s="404"/>
      <c r="CK38" s="404"/>
      <c r="CL38" s="404"/>
      <c r="CM38" s="404"/>
      <c r="CN38" s="177"/>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4"/>
    </row>
    <row r="39" spans="1:113" ht="32.25" customHeight="1" x14ac:dyDescent="0.2">
      <c r="A39" s="177"/>
      <c r="B39" s="201"/>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77"/>
      <c r="U39" s="403" t="str">
        <f t="shared" si="4"/>
        <v/>
      </c>
      <c r="V39" s="403"/>
      <c r="W39" s="404"/>
      <c r="X39" s="404"/>
      <c r="Y39" s="404"/>
      <c r="Z39" s="404"/>
      <c r="AA39" s="404"/>
      <c r="AB39" s="404"/>
      <c r="AC39" s="404"/>
      <c r="AD39" s="404"/>
      <c r="AE39" s="404"/>
      <c r="AF39" s="404"/>
      <c r="AG39" s="404"/>
      <c r="AH39" s="404"/>
      <c r="AI39" s="404"/>
      <c r="AJ39" s="404"/>
      <c r="AK39" s="404"/>
      <c r="AL39" s="177"/>
      <c r="AM39" s="403" t="str">
        <f t="shared" si="0"/>
        <v/>
      </c>
      <c r="AN39" s="403"/>
      <c r="AO39" s="404"/>
      <c r="AP39" s="404"/>
      <c r="AQ39" s="404"/>
      <c r="AR39" s="404"/>
      <c r="AS39" s="404"/>
      <c r="AT39" s="404"/>
      <c r="AU39" s="404"/>
      <c r="AV39" s="404"/>
      <c r="AW39" s="404"/>
      <c r="AX39" s="404"/>
      <c r="AY39" s="404"/>
      <c r="AZ39" s="404"/>
      <c r="BA39" s="404"/>
      <c r="BB39" s="404"/>
      <c r="BC39" s="404"/>
      <c r="BD39" s="177"/>
      <c r="BE39" s="403" t="str">
        <f t="shared" si="1"/>
        <v/>
      </c>
      <c r="BF39" s="403"/>
      <c r="BG39" s="404"/>
      <c r="BH39" s="404"/>
      <c r="BI39" s="404"/>
      <c r="BJ39" s="404"/>
      <c r="BK39" s="404"/>
      <c r="BL39" s="404"/>
      <c r="BM39" s="404"/>
      <c r="BN39" s="404"/>
      <c r="BO39" s="404"/>
      <c r="BP39" s="404"/>
      <c r="BQ39" s="404"/>
      <c r="BR39" s="404"/>
      <c r="BS39" s="404"/>
      <c r="BT39" s="404"/>
      <c r="BU39" s="404"/>
      <c r="BV39" s="177"/>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77"/>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4"/>
    </row>
    <row r="40" spans="1:113" ht="32.25" customHeight="1" x14ac:dyDescent="0.2">
      <c r="A40" s="177"/>
      <c r="B40" s="201"/>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77"/>
      <c r="U40" s="403" t="str">
        <f t="shared" si="4"/>
        <v/>
      </c>
      <c r="V40" s="403"/>
      <c r="W40" s="404"/>
      <c r="X40" s="404"/>
      <c r="Y40" s="404"/>
      <c r="Z40" s="404"/>
      <c r="AA40" s="404"/>
      <c r="AB40" s="404"/>
      <c r="AC40" s="404"/>
      <c r="AD40" s="404"/>
      <c r="AE40" s="404"/>
      <c r="AF40" s="404"/>
      <c r="AG40" s="404"/>
      <c r="AH40" s="404"/>
      <c r="AI40" s="404"/>
      <c r="AJ40" s="404"/>
      <c r="AK40" s="404"/>
      <c r="AL40" s="177"/>
      <c r="AM40" s="403" t="str">
        <f t="shared" si="0"/>
        <v/>
      </c>
      <c r="AN40" s="403"/>
      <c r="AO40" s="404"/>
      <c r="AP40" s="404"/>
      <c r="AQ40" s="404"/>
      <c r="AR40" s="404"/>
      <c r="AS40" s="404"/>
      <c r="AT40" s="404"/>
      <c r="AU40" s="404"/>
      <c r="AV40" s="404"/>
      <c r="AW40" s="404"/>
      <c r="AX40" s="404"/>
      <c r="AY40" s="404"/>
      <c r="AZ40" s="404"/>
      <c r="BA40" s="404"/>
      <c r="BB40" s="404"/>
      <c r="BC40" s="404"/>
      <c r="BD40" s="177"/>
      <c r="BE40" s="403" t="str">
        <f t="shared" si="1"/>
        <v/>
      </c>
      <c r="BF40" s="403"/>
      <c r="BG40" s="404"/>
      <c r="BH40" s="404"/>
      <c r="BI40" s="404"/>
      <c r="BJ40" s="404"/>
      <c r="BK40" s="404"/>
      <c r="BL40" s="404"/>
      <c r="BM40" s="404"/>
      <c r="BN40" s="404"/>
      <c r="BO40" s="404"/>
      <c r="BP40" s="404"/>
      <c r="BQ40" s="404"/>
      <c r="BR40" s="404"/>
      <c r="BS40" s="404"/>
      <c r="BT40" s="404"/>
      <c r="BU40" s="404"/>
      <c r="BV40" s="177"/>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77"/>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4"/>
    </row>
    <row r="41" spans="1:113" ht="32.25" customHeight="1" x14ac:dyDescent="0.2">
      <c r="A41" s="177"/>
      <c r="B41" s="201"/>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77"/>
      <c r="U41" s="403" t="str">
        <f t="shared" si="4"/>
        <v/>
      </c>
      <c r="V41" s="403"/>
      <c r="W41" s="404"/>
      <c r="X41" s="404"/>
      <c r="Y41" s="404"/>
      <c r="Z41" s="404"/>
      <c r="AA41" s="404"/>
      <c r="AB41" s="404"/>
      <c r="AC41" s="404"/>
      <c r="AD41" s="404"/>
      <c r="AE41" s="404"/>
      <c r="AF41" s="404"/>
      <c r="AG41" s="404"/>
      <c r="AH41" s="404"/>
      <c r="AI41" s="404"/>
      <c r="AJ41" s="404"/>
      <c r="AK41" s="404"/>
      <c r="AL41" s="177"/>
      <c r="AM41" s="403" t="str">
        <f t="shared" si="0"/>
        <v/>
      </c>
      <c r="AN41" s="403"/>
      <c r="AO41" s="404"/>
      <c r="AP41" s="404"/>
      <c r="AQ41" s="404"/>
      <c r="AR41" s="404"/>
      <c r="AS41" s="404"/>
      <c r="AT41" s="404"/>
      <c r="AU41" s="404"/>
      <c r="AV41" s="404"/>
      <c r="AW41" s="404"/>
      <c r="AX41" s="404"/>
      <c r="AY41" s="404"/>
      <c r="AZ41" s="404"/>
      <c r="BA41" s="404"/>
      <c r="BB41" s="404"/>
      <c r="BC41" s="404"/>
      <c r="BD41" s="177"/>
      <c r="BE41" s="403" t="str">
        <f t="shared" si="1"/>
        <v/>
      </c>
      <c r="BF41" s="403"/>
      <c r="BG41" s="404"/>
      <c r="BH41" s="404"/>
      <c r="BI41" s="404"/>
      <c r="BJ41" s="404"/>
      <c r="BK41" s="404"/>
      <c r="BL41" s="404"/>
      <c r="BM41" s="404"/>
      <c r="BN41" s="404"/>
      <c r="BO41" s="404"/>
      <c r="BP41" s="404"/>
      <c r="BQ41" s="404"/>
      <c r="BR41" s="404"/>
      <c r="BS41" s="404"/>
      <c r="BT41" s="404"/>
      <c r="BU41" s="404"/>
      <c r="BV41" s="177"/>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77"/>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4"/>
    </row>
    <row r="42" spans="1:113" ht="32.25" customHeight="1" x14ac:dyDescent="0.2">
      <c r="B42" s="201"/>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77"/>
      <c r="U42" s="403" t="str">
        <f t="shared" si="4"/>
        <v/>
      </c>
      <c r="V42" s="403"/>
      <c r="W42" s="404"/>
      <c r="X42" s="404"/>
      <c r="Y42" s="404"/>
      <c r="Z42" s="404"/>
      <c r="AA42" s="404"/>
      <c r="AB42" s="404"/>
      <c r="AC42" s="404"/>
      <c r="AD42" s="404"/>
      <c r="AE42" s="404"/>
      <c r="AF42" s="404"/>
      <c r="AG42" s="404"/>
      <c r="AH42" s="404"/>
      <c r="AI42" s="404"/>
      <c r="AJ42" s="404"/>
      <c r="AK42" s="404"/>
      <c r="AL42" s="177"/>
      <c r="AM42" s="403" t="str">
        <f t="shared" si="0"/>
        <v/>
      </c>
      <c r="AN42" s="403"/>
      <c r="AO42" s="404"/>
      <c r="AP42" s="404"/>
      <c r="AQ42" s="404"/>
      <c r="AR42" s="404"/>
      <c r="AS42" s="404"/>
      <c r="AT42" s="404"/>
      <c r="AU42" s="404"/>
      <c r="AV42" s="404"/>
      <c r="AW42" s="404"/>
      <c r="AX42" s="404"/>
      <c r="AY42" s="404"/>
      <c r="AZ42" s="404"/>
      <c r="BA42" s="404"/>
      <c r="BB42" s="404"/>
      <c r="BC42" s="404"/>
      <c r="BD42" s="177"/>
      <c r="BE42" s="403" t="str">
        <f t="shared" si="1"/>
        <v/>
      </c>
      <c r="BF42" s="403"/>
      <c r="BG42" s="404"/>
      <c r="BH42" s="404"/>
      <c r="BI42" s="404"/>
      <c r="BJ42" s="404"/>
      <c r="BK42" s="404"/>
      <c r="BL42" s="404"/>
      <c r="BM42" s="404"/>
      <c r="BN42" s="404"/>
      <c r="BO42" s="404"/>
      <c r="BP42" s="404"/>
      <c r="BQ42" s="404"/>
      <c r="BR42" s="404"/>
      <c r="BS42" s="404"/>
      <c r="BT42" s="404"/>
      <c r="BU42" s="404"/>
      <c r="BV42" s="177"/>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77"/>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4"/>
    </row>
    <row r="43" spans="1:113" ht="32.25" customHeight="1" x14ac:dyDescent="0.2">
      <c r="B43" s="201"/>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77"/>
      <c r="U43" s="403" t="str">
        <f t="shared" si="4"/>
        <v/>
      </c>
      <c r="V43" s="403"/>
      <c r="W43" s="404"/>
      <c r="X43" s="404"/>
      <c r="Y43" s="404"/>
      <c r="Z43" s="404"/>
      <c r="AA43" s="404"/>
      <c r="AB43" s="404"/>
      <c r="AC43" s="404"/>
      <c r="AD43" s="404"/>
      <c r="AE43" s="404"/>
      <c r="AF43" s="404"/>
      <c r="AG43" s="404"/>
      <c r="AH43" s="404"/>
      <c r="AI43" s="404"/>
      <c r="AJ43" s="404"/>
      <c r="AK43" s="404"/>
      <c r="AL43" s="177"/>
      <c r="AM43" s="403" t="str">
        <f t="shared" si="0"/>
        <v/>
      </c>
      <c r="AN43" s="403"/>
      <c r="AO43" s="404"/>
      <c r="AP43" s="404"/>
      <c r="AQ43" s="404"/>
      <c r="AR43" s="404"/>
      <c r="AS43" s="404"/>
      <c r="AT43" s="404"/>
      <c r="AU43" s="404"/>
      <c r="AV43" s="404"/>
      <c r="AW43" s="404"/>
      <c r="AX43" s="404"/>
      <c r="AY43" s="404"/>
      <c r="AZ43" s="404"/>
      <c r="BA43" s="404"/>
      <c r="BB43" s="404"/>
      <c r="BC43" s="404"/>
      <c r="BD43" s="177"/>
      <c r="BE43" s="403" t="str">
        <f t="shared" si="1"/>
        <v/>
      </c>
      <c r="BF43" s="403"/>
      <c r="BG43" s="404"/>
      <c r="BH43" s="404"/>
      <c r="BI43" s="404"/>
      <c r="BJ43" s="404"/>
      <c r="BK43" s="404"/>
      <c r="BL43" s="404"/>
      <c r="BM43" s="404"/>
      <c r="BN43" s="404"/>
      <c r="BO43" s="404"/>
      <c r="BP43" s="404"/>
      <c r="BQ43" s="404"/>
      <c r="BR43" s="404"/>
      <c r="BS43" s="404"/>
      <c r="BT43" s="404"/>
      <c r="BU43" s="404"/>
      <c r="BV43" s="177"/>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77"/>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204</v>
      </c>
      <c r="E46" s="400" t="s">
        <v>205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208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209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hKlRM5+EQF+V5XY6hR8olOLWfPXMF4vGeXcaHo3SN2Equ1ZWjqkiqDjFg5BQvsklDphc1xClgNPDq59IS9ybww==" saltValue="wlZX7JvlUhh/nm7kgzH9o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53" t="s">
        <v>213</v>
      </c>
      <c r="DI1" s="754"/>
      <c r="DJ1" s="754"/>
      <c r="DK1" s="754"/>
      <c r="DL1" s="754"/>
      <c r="DM1" s="754"/>
      <c r="DN1" s="755"/>
      <c r="DO1" s="210"/>
      <c r="DP1" s="753" t="s">
        <v>214</v>
      </c>
      <c r="DQ1" s="754"/>
      <c r="DR1" s="754"/>
      <c r="DS1" s="754"/>
      <c r="DT1" s="754"/>
      <c r="DU1" s="754"/>
      <c r="DV1" s="754"/>
      <c r="DW1" s="754"/>
      <c r="DX1" s="754"/>
      <c r="DY1" s="754"/>
      <c r="DZ1" s="754"/>
      <c r="EA1" s="754"/>
      <c r="EB1" s="754"/>
      <c r="EC1" s="755"/>
      <c r="ED1" s="209"/>
      <c r="EE1" s="209"/>
      <c r="EF1" s="209"/>
      <c r="EG1" s="209"/>
      <c r="EH1" s="209"/>
      <c r="EI1" s="209"/>
      <c r="EJ1" s="209"/>
      <c r="EK1" s="209"/>
      <c r="EL1" s="209"/>
      <c r="EM1" s="209"/>
    </row>
    <row r="2" spans="2:143" ht="22.5" customHeight="1" x14ac:dyDescent="0.2">
      <c r="B2" s="211" t="s">
        <v>215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715" t="s">
        <v>216</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217</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218</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2">
      <c r="B4" s="715" t="s">
        <v>1</v>
      </c>
      <c r="C4" s="716"/>
      <c r="D4" s="716"/>
      <c r="E4" s="716"/>
      <c r="F4" s="716"/>
      <c r="G4" s="716"/>
      <c r="H4" s="716"/>
      <c r="I4" s="716"/>
      <c r="J4" s="716"/>
      <c r="K4" s="716"/>
      <c r="L4" s="716"/>
      <c r="M4" s="716"/>
      <c r="N4" s="716"/>
      <c r="O4" s="716"/>
      <c r="P4" s="716"/>
      <c r="Q4" s="717"/>
      <c r="R4" s="715" t="s">
        <v>219</v>
      </c>
      <c r="S4" s="716"/>
      <c r="T4" s="716"/>
      <c r="U4" s="716"/>
      <c r="V4" s="716"/>
      <c r="W4" s="716"/>
      <c r="X4" s="716"/>
      <c r="Y4" s="717"/>
      <c r="Z4" s="715" t="s">
        <v>220</v>
      </c>
      <c r="AA4" s="716"/>
      <c r="AB4" s="716"/>
      <c r="AC4" s="717"/>
      <c r="AD4" s="715" t="s">
        <v>221</v>
      </c>
      <c r="AE4" s="716"/>
      <c r="AF4" s="716"/>
      <c r="AG4" s="716"/>
      <c r="AH4" s="716"/>
      <c r="AI4" s="716"/>
      <c r="AJ4" s="716"/>
      <c r="AK4" s="717"/>
      <c r="AL4" s="715" t="s">
        <v>220</v>
      </c>
      <c r="AM4" s="716"/>
      <c r="AN4" s="716"/>
      <c r="AO4" s="717"/>
      <c r="AP4" s="756" t="s">
        <v>222</v>
      </c>
      <c r="AQ4" s="756"/>
      <c r="AR4" s="756"/>
      <c r="AS4" s="756"/>
      <c r="AT4" s="756"/>
      <c r="AU4" s="756"/>
      <c r="AV4" s="756"/>
      <c r="AW4" s="756"/>
      <c r="AX4" s="756"/>
      <c r="AY4" s="756"/>
      <c r="AZ4" s="756"/>
      <c r="BA4" s="756"/>
      <c r="BB4" s="756"/>
      <c r="BC4" s="756"/>
      <c r="BD4" s="756"/>
      <c r="BE4" s="756"/>
      <c r="BF4" s="756"/>
      <c r="BG4" s="756" t="s">
        <v>223</v>
      </c>
      <c r="BH4" s="756"/>
      <c r="BI4" s="756"/>
      <c r="BJ4" s="756"/>
      <c r="BK4" s="756"/>
      <c r="BL4" s="756"/>
      <c r="BM4" s="756"/>
      <c r="BN4" s="756"/>
      <c r="BO4" s="756" t="s">
        <v>220</v>
      </c>
      <c r="BP4" s="756"/>
      <c r="BQ4" s="756"/>
      <c r="BR4" s="756"/>
      <c r="BS4" s="756" t="s">
        <v>224</v>
      </c>
      <c r="BT4" s="756"/>
      <c r="BU4" s="756"/>
      <c r="BV4" s="756"/>
      <c r="BW4" s="756"/>
      <c r="BX4" s="756"/>
      <c r="BY4" s="756"/>
      <c r="BZ4" s="756"/>
      <c r="CA4" s="756"/>
      <c r="CB4" s="756"/>
      <c r="CD4" s="715" t="s">
        <v>225</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2">
      <c r="B5" s="712" t="s">
        <v>226</v>
      </c>
      <c r="C5" s="713"/>
      <c r="D5" s="713"/>
      <c r="E5" s="713"/>
      <c r="F5" s="713"/>
      <c r="G5" s="713"/>
      <c r="H5" s="713"/>
      <c r="I5" s="713"/>
      <c r="J5" s="713"/>
      <c r="K5" s="713"/>
      <c r="L5" s="713"/>
      <c r="M5" s="713"/>
      <c r="N5" s="713"/>
      <c r="O5" s="713"/>
      <c r="P5" s="713"/>
      <c r="Q5" s="714"/>
      <c r="R5" s="709">
        <v>1284861</v>
      </c>
      <c r="S5" s="710"/>
      <c r="T5" s="710"/>
      <c r="U5" s="710"/>
      <c r="V5" s="710"/>
      <c r="W5" s="710"/>
      <c r="X5" s="710"/>
      <c r="Y5" s="738"/>
      <c r="Z5" s="751">
        <v>19</v>
      </c>
      <c r="AA5" s="751"/>
      <c r="AB5" s="751"/>
      <c r="AC5" s="751"/>
      <c r="AD5" s="752">
        <v>1284861</v>
      </c>
      <c r="AE5" s="752"/>
      <c r="AF5" s="752"/>
      <c r="AG5" s="752"/>
      <c r="AH5" s="752"/>
      <c r="AI5" s="752"/>
      <c r="AJ5" s="752"/>
      <c r="AK5" s="752"/>
      <c r="AL5" s="739">
        <v>32.1</v>
      </c>
      <c r="AM5" s="721"/>
      <c r="AN5" s="721"/>
      <c r="AO5" s="740"/>
      <c r="AP5" s="712" t="s">
        <v>227</v>
      </c>
      <c r="AQ5" s="713"/>
      <c r="AR5" s="713"/>
      <c r="AS5" s="713"/>
      <c r="AT5" s="713"/>
      <c r="AU5" s="713"/>
      <c r="AV5" s="713"/>
      <c r="AW5" s="713"/>
      <c r="AX5" s="713"/>
      <c r="AY5" s="713"/>
      <c r="AZ5" s="713"/>
      <c r="BA5" s="713"/>
      <c r="BB5" s="713"/>
      <c r="BC5" s="713"/>
      <c r="BD5" s="713"/>
      <c r="BE5" s="713"/>
      <c r="BF5" s="714"/>
      <c r="BG5" s="657">
        <v>1280995</v>
      </c>
      <c r="BH5" s="658"/>
      <c r="BI5" s="658"/>
      <c r="BJ5" s="658"/>
      <c r="BK5" s="658"/>
      <c r="BL5" s="658"/>
      <c r="BM5" s="658"/>
      <c r="BN5" s="659"/>
      <c r="BO5" s="695">
        <v>99.7</v>
      </c>
      <c r="BP5" s="695"/>
      <c r="BQ5" s="695"/>
      <c r="BR5" s="695"/>
      <c r="BS5" s="696" t="s">
        <v>176</v>
      </c>
      <c r="BT5" s="696"/>
      <c r="BU5" s="696"/>
      <c r="BV5" s="696"/>
      <c r="BW5" s="696"/>
      <c r="BX5" s="696"/>
      <c r="BY5" s="696"/>
      <c r="BZ5" s="696"/>
      <c r="CA5" s="696"/>
      <c r="CB5" s="731"/>
      <c r="CD5" s="715" t="s">
        <v>222</v>
      </c>
      <c r="CE5" s="716"/>
      <c r="CF5" s="716"/>
      <c r="CG5" s="716"/>
      <c r="CH5" s="716"/>
      <c r="CI5" s="716"/>
      <c r="CJ5" s="716"/>
      <c r="CK5" s="716"/>
      <c r="CL5" s="716"/>
      <c r="CM5" s="716"/>
      <c r="CN5" s="716"/>
      <c r="CO5" s="716"/>
      <c r="CP5" s="716"/>
      <c r="CQ5" s="717"/>
      <c r="CR5" s="715" t="s">
        <v>228</v>
      </c>
      <c r="CS5" s="716"/>
      <c r="CT5" s="716"/>
      <c r="CU5" s="716"/>
      <c r="CV5" s="716"/>
      <c r="CW5" s="716"/>
      <c r="CX5" s="716"/>
      <c r="CY5" s="717"/>
      <c r="CZ5" s="715" t="s">
        <v>220</v>
      </c>
      <c r="DA5" s="716"/>
      <c r="DB5" s="716"/>
      <c r="DC5" s="717"/>
      <c r="DD5" s="715" t="s">
        <v>229</v>
      </c>
      <c r="DE5" s="716"/>
      <c r="DF5" s="716"/>
      <c r="DG5" s="716"/>
      <c r="DH5" s="716"/>
      <c r="DI5" s="716"/>
      <c r="DJ5" s="716"/>
      <c r="DK5" s="716"/>
      <c r="DL5" s="716"/>
      <c r="DM5" s="716"/>
      <c r="DN5" s="716"/>
      <c r="DO5" s="716"/>
      <c r="DP5" s="717"/>
      <c r="DQ5" s="715" t="s">
        <v>230</v>
      </c>
      <c r="DR5" s="716"/>
      <c r="DS5" s="716"/>
      <c r="DT5" s="716"/>
      <c r="DU5" s="716"/>
      <c r="DV5" s="716"/>
      <c r="DW5" s="716"/>
      <c r="DX5" s="716"/>
      <c r="DY5" s="716"/>
      <c r="DZ5" s="716"/>
      <c r="EA5" s="716"/>
      <c r="EB5" s="716"/>
      <c r="EC5" s="717"/>
    </row>
    <row r="6" spans="2:143" ht="11.25" customHeight="1" x14ac:dyDescent="0.2">
      <c r="B6" s="654" t="s">
        <v>231</v>
      </c>
      <c r="C6" s="655"/>
      <c r="D6" s="655"/>
      <c r="E6" s="655"/>
      <c r="F6" s="655"/>
      <c r="G6" s="655"/>
      <c r="H6" s="655"/>
      <c r="I6" s="655"/>
      <c r="J6" s="655"/>
      <c r="K6" s="655"/>
      <c r="L6" s="655"/>
      <c r="M6" s="655"/>
      <c r="N6" s="655"/>
      <c r="O6" s="655"/>
      <c r="P6" s="655"/>
      <c r="Q6" s="656"/>
      <c r="R6" s="657">
        <v>104665</v>
      </c>
      <c r="S6" s="658"/>
      <c r="T6" s="658"/>
      <c r="U6" s="658"/>
      <c r="V6" s="658"/>
      <c r="W6" s="658"/>
      <c r="X6" s="658"/>
      <c r="Y6" s="659"/>
      <c r="Z6" s="695">
        <v>1.5</v>
      </c>
      <c r="AA6" s="695"/>
      <c r="AB6" s="695"/>
      <c r="AC6" s="695"/>
      <c r="AD6" s="696">
        <v>104665</v>
      </c>
      <c r="AE6" s="696"/>
      <c r="AF6" s="696"/>
      <c r="AG6" s="696"/>
      <c r="AH6" s="696"/>
      <c r="AI6" s="696"/>
      <c r="AJ6" s="696"/>
      <c r="AK6" s="696"/>
      <c r="AL6" s="660">
        <v>2.6</v>
      </c>
      <c r="AM6" s="661"/>
      <c r="AN6" s="661"/>
      <c r="AO6" s="697"/>
      <c r="AP6" s="654" t="s">
        <v>232</v>
      </c>
      <c r="AQ6" s="655"/>
      <c r="AR6" s="655"/>
      <c r="AS6" s="655"/>
      <c r="AT6" s="655"/>
      <c r="AU6" s="655"/>
      <c r="AV6" s="655"/>
      <c r="AW6" s="655"/>
      <c r="AX6" s="655"/>
      <c r="AY6" s="655"/>
      <c r="AZ6" s="655"/>
      <c r="BA6" s="655"/>
      <c r="BB6" s="655"/>
      <c r="BC6" s="655"/>
      <c r="BD6" s="655"/>
      <c r="BE6" s="655"/>
      <c r="BF6" s="656"/>
      <c r="BG6" s="657">
        <v>1280995</v>
      </c>
      <c r="BH6" s="658"/>
      <c r="BI6" s="658"/>
      <c r="BJ6" s="658"/>
      <c r="BK6" s="658"/>
      <c r="BL6" s="658"/>
      <c r="BM6" s="658"/>
      <c r="BN6" s="659"/>
      <c r="BO6" s="695">
        <v>99.7</v>
      </c>
      <c r="BP6" s="695"/>
      <c r="BQ6" s="695"/>
      <c r="BR6" s="695"/>
      <c r="BS6" s="696" t="s">
        <v>176</v>
      </c>
      <c r="BT6" s="696"/>
      <c r="BU6" s="696"/>
      <c r="BV6" s="696"/>
      <c r="BW6" s="696"/>
      <c r="BX6" s="696"/>
      <c r="BY6" s="696"/>
      <c r="BZ6" s="696"/>
      <c r="CA6" s="696"/>
      <c r="CB6" s="731"/>
      <c r="CD6" s="712" t="s">
        <v>233</v>
      </c>
      <c r="CE6" s="713"/>
      <c r="CF6" s="713"/>
      <c r="CG6" s="713"/>
      <c r="CH6" s="713"/>
      <c r="CI6" s="713"/>
      <c r="CJ6" s="713"/>
      <c r="CK6" s="713"/>
      <c r="CL6" s="713"/>
      <c r="CM6" s="713"/>
      <c r="CN6" s="713"/>
      <c r="CO6" s="713"/>
      <c r="CP6" s="713"/>
      <c r="CQ6" s="714"/>
      <c r="CR6" s="657">
        <v>67122</v>
      </c>
      <c r="CS6" s="658"/>
      <c r="CT6" s="658"/>
      <c r="CU6" s="658"/>
      <c r="CV6" s="658"/>
      <c r="CW6" s="658"/>
      <c r="CX6" s="658"/>
      <c r="CY6" s="659"/>
      <c r="CZ6" s="739">
        <v>1.2</v>
      </c>
      <c r="DA6" s="721"/>
      <c r="DB6" s="721"/>
      <c r="DC6" s="741"/>
      <c r="DD6" s="663" t="s">
        <v>176</v>
      </c>
      <c r="DE6" s="658"/>
      <c r="DF6" s="658"/>
      <c r="DG6" s="658"/>
      <c r="DH6" s="658"/>
      <c r="DI6" s="658"/>
      <c r="DJ6" s="658"/>
      <c r="DK6" s="658"/>
      <c r="DL6" s="658"/>
      <c r="DM6" s="658"/>
      <c r="DN6" s="658"/>
      <c r="DO6" s="658"/>
      <c r="DP6" s="659"/>
      <c r="DQ6" s="663">
        <v>67122</v>
      </c>
      <c r="DR6" s="658"/>
      <c r="DS6" s="658"/>
      <c r="DT6" s="658"/>
      <c r="DU6" s="658"/>
      <c r="DV6" s="658"/>
      <c r="DW6" s="658"/>
      <c r="DX6" s="658"/>
      <c r="DY6" s="658"/>
      <c r="DZ6" s="658"/>
      <c r="EA6" s="658"/>
      <c r="EB6" s="658"/>
      <c r="EC6" s="694"/>
    </row>
    <row r="7" spans="2:143" ht="11.25" customHeight="1" x14ac:dyDescent="0.2">
      <c r="B7" s="654" t="s">
        <v>234</v>
      </c>
      <c r="C7" s="655"/>
      <c r="D7" s="655"/>
      <c r="E7" s="655"/>
      <c r="F7" s="655"/>
      <c r="G7" s="655"/>
      <c r="H7" s="655"/>
      <c r="I7" s="655"/>
      <c r="J7" s="655"/>
      <c r="K7" s="655"/>
      <c r="L7" s="655"/>
      <c r="M7" s="655"/>
      <c r="N7" s="655"/>
      <c r="O7" s="655"/>
      <c r="P7" s="655"/>
      <c r="Q7" s="656"/>
      <c r="R7" s="657">
        <v>313</v>
      </c>
      <c r="S7" s="658"/>
      <c r="T7" s="658"/>
      <c r="U7" s="658"/>
      <c r="V7" s="658"/>
      <c r="W7" s="658"/>
      <c r="X7" s="658"/>
      <c r="Y7" s="659"/>
      <c r="Z7" s="695">
        <v>0</v>
      </c>
      <c r="AA7" s="695"/>
      <c r="AB7" s="695"/>
      <c r="AC7" s="695"/>
      <c r="AD7" s="696">
        <v>313</v>
      </c>
      <c r="AE7" s="696"/>
      <c r="AF7" s="696"/>
      <c r="AG7" s="696"/>
      <c r="AH7" s="696"/>
      <c r="AI7" s="696"/>
      <c r="AJ7" s="696"/>
      <c r="AK7" s="696"/>
      <c r="AL7" s="660">
        <v>0</v>
      </c>
      <c r="AM7" s="661"/>
      <c r="AN7" s="661"/>
      <c r="AO7" s="697"/>
      <c r="AP7" s="654" t="s">
        <v>235</v>
      </c>
      <c r="AQ7" s="655"/>
      <c r="AR7" s="655"/>
      <c r="AS7" s="655"/>
      <c r="AT7" s="655"/>
      <c r="AU7" s="655"/>
      <c r="AV7" s="655"/>
      <c r="AW7" s="655"/>
      <c r="AX7" s="655"/>
      <c r="AY7" s="655"/>
      <c r="AZ7" s="655"/>
      <c r="BA7" s="655"/>
      <c r="BB7" s="655"/>
      <c r="BC7" s="655"/>
      <c r="BD7" s="655"/>
      <c r="BE7" s="655"/>
      <c r="BF7" s="656"/>
      <c r="BG7" s="657">
        <v>275789</v>
      </c>
      <c r="BH7" s="658"/>
      <c r="BI7" s="658"/>
      <c r="BJ7" s="658"/>
      <c r="BK7" s="658"/>
      <c r="BL7" s="658"/>
      <c r="BM7" s="658"/>
      <c r="BN7" s="659"/>
      <c r="BO7" s="695">
        <v>21.5</v>
      </c>
      <c r="BP7" s="695"/>
      <c r="BQ7" s="695"/>
      <c r="BR7" s="695"/>
      <c r="BS7" s="696" t="s">
        <v>236</v>
      </c>
      <c r="BT7" s="696"/>
      <c r="BU7" s="696"/>
      <c r="BV7" s="696"/>
      <c r="BW7" s="696"/>
      <c r="BX7" s="696"/>
      <c r="BY7" s="696"/>
      <c r="BZ7" s="696"/>
      <c r="CA7" s="696"/>
      <c r="CB7" s="731"/>
      <c r="CD7" s="654" t="s">
        <v>237</v>
      </c>
      <c r="CE7" s="655"/>
      <c r="CF7" s="655"/>
      <c r="CG7" s="655"/>
      <c r="CH7" s="655"/>
      <c r="CI7" s="655"/>
      <c r="CJ7" s="655"/>
      <c r="CK7" s="655"/>
      <c r="CL7" s="655"/>
      <c r="CM7" s="655"/>
      <c r="CN7" s="655"/>
      <c r="CO7" s="655"/>
      <c r="CP7" s="655"/>
      <c r="CQ7" s="656"/>
      <c r="CR7" s="657">
        <v>968875</v>
      </c>
      <c r="CS7" s="658"/>
      <c r="CT7" s="658"/>
      <c r="CU7" s="658"/>
      <c r="CV7" s="658"/>
      <c r="CW7" s="658"/>
      <c r="CX7" s="658"/>
      <c r="CY7" s="659"/>
      <c r="CZ7" s="695">
        <v>16.600000000000001</v>
      </c>
      <c r="DA7" s="695"/>
      <c r="DB7" s="695"/>
      <c r="DC7" s="695"/>
      <c r="DD7" s="663">
        <v>42925</v>
      </c>
      <c r="DE7" s="658"/>
      <c r="DF7" s="658"/>
      <c r="DG7" s="658"/>
      <c r="DH7" s="658"/>
      <c r="DI7" s="658"/>
      <c r="DJ7" s="658"/>
      <c r="DK7" s="658"/>
      <c r="DL7" s="658"/>
      <c r="DM7" s="658"/>
      <c r="DN7" s="658"/>
      <c r="DO7" s="658"/>
      <c r="DP7" s="659"/>
      <c r="DQ7" s="663">
        <v>872566</v>
      </c>
      <c r="DR7" s="658"/>
      <c r="DS7" s="658"/>
      <c r="DT7" s="658"/>
      <c r="DU7" s="658"/>
      <c r="DV7" s="658"/>
      <c r="DW7" s="658"/>
      <c r="DX7" s="658"/>
      <c r="DY7" s="658"/>
      <c r="DZ7" s="658"/>
      <c r="EA7" s="658"/>
      <c r="EB7" s="658"/>
      <c r="EC7" s="694"/>
    </row>
    <row r="8" spans="2:143" ht="11.25" customHeight="1" x14ac:dyDescent="0.2">
      <c r="B8" s="654" t="s">
        <v>238</v>
      </c>
      <c r="C8" s="655"/>
      <c r="D8" s="655"/>
      <c r="E8" s="655"/>
      <c r="F8" s="655"/>
      <c r="G8" s="655"/>
      <c r="H8" s="655"/>
      <c r="I8" s="655"/>
      <c r="J8" s="655"/>
      <c r="K8" s="655"/>
      <c r="L8" s="655"/>
      <c r="M8" s="655"/>
      <c r="N8" s="655"/>
      <c r="O8" s="655"/>
      <c r="P8" s="655"/>
      <c r="Q8" s="656"/>
      <c r="R8" s="657">
        <v>3511</v>
      </c>
      <c r="S8" s="658"/>
      <c r="T8" s="658"/>
      <c r="U8" s="658"/>
      <c r="V8" s="658"/>
      <c r="W8" s="658"/>
      <c r="X8" s="658"/>
      <c r="Y8" s="659"/>
      <c r="Z8" s="695">
        <v>0.1</v>
      </c>
      <c r="AA8" s="695"/>
      <c r="AB8" s="695"/>
      <c r="AC8" s="695"/>
      <c r="AD8" s="696">
        <v>3511</v>
      </c>
      <c r="AE8" s="696"/>
      <c r="AF8" s="696"/>
      <c r="AG8" s="696"/>
      <c r="AH8" s="696"/>
      <c r="AI8" s="696"/>
      <c r="AJ8" s="696"/>
      <c r="AK8" s="696"/>
      <c r="AL8" s="660">
        <v>0.1</v>
      </c>
      <c r="AM8" s="661"/>
      <c r="AN8" s="661"/>
      <c r="AO8" s="697"/>
      <c r="AP8" s="654" t="s">
        <v>239</v>
      </c>
      <c r="AQ8" s="655"/>
      <c r="AR8" s="655"/>
      <c r="AS8" s="655"/>
      <c r="AT8" s="655"/>
      <c r="AU8" s="655"/>
      <c r="AV8" s="655"/>
      <c r="AW8" s="655"/>
      <c r="AX8" s="655"/>
      <c r="AY8" s="655"/>
      <c r="AZ8" s="655"/>
      <c r="BA8" s="655"/>
      <c r="BB8" s="655"/>
      <c r="BC8" s="655"/>
      <c r="BD8" s="655"/>
      <c r="BE8" s="655"/>
      <c r="BF8" s="656"/>
      <c r="BG8" s="657">
        <v>11029</v>
      </c>
      <c r="BH8" s="658"/>
      <c r="BI8" s="658"/>
      <c r="BJ8" s="658"/>
      <c r="BK8" s="658"/>
      <c r="BL8" s="658"/>
      <c r="BM8" s="658"/>
      <c r="BN8" s="659"/>
      <c r="BO8" s="695">
        <v>0.9</v>
      </c>
      <c r="BP8" s="695"/>
      <c r="BQ8" s="695"/>
      <c r="BR8" s="695"/>
      <c r="BS8" s="696" t="s">
        <v>236</v>
      </c>
      <c r="BT8" s="696"/>
      <c r="BU8" s="696"/>
      <c r="BV8" s="696"/>
      <c r="BW8" s="696"/>
      <c r="BX8" s="696"/>
      <c r="BY8" s="696"/>
      <c r="BZ8" s="696"/>
      <c r="CA8" s="696"/>
      <c r="CB8" s="731"/>
      <c r="CD8" s="654" t="s">
        <v>240</v>
      </c>
      <c r="CE8" s="655"/>
      <c r="CF8" s="655"/>
      <c r="CG8" s="655"/>
      <c r="CH8" s="655"/>
      <c r="CI8" s="655"/>
      <c r="CJ8" s="655"/>
      <c r="CK8" s="655"/>
      <c r="CL8" s="655"/>
      <c r="CM8" s="655"/>
      <c r="CN8" s="655"/>
      <c r="CO8" s="655"/>
      <c r="CP8" s="655"/>
      <c r="CQ8" s="656"/>
      <c r="CR8" s="657">
        <v>1269349</v>
      </c>
      <c r="CS8" s="658"/>
      <c r="CT8" s="658"/>
      <c r="CU8" s="658"/>
      <c r="CV8" s="658"/>
      <c r="CW8" s="658"/>
      <c r="CX8" s="658"/>
      <c r="CY8" s="659"/>
      <c r="CZ8" s="695">
        <v>21.8</v>
      </c>
      <c r="DA8" s="695"/>
      <c r="DB8" s="695"/>
      <c r="DC8" s="695"/>
      <c r="DD8" s="663">
        <v>13992</v>
      </c>
      <c r="DE8" s="658"/>
      <c r="DF8" s="658"/>
      <c r="DG8" s="658"/>
      <c r="DH8" s="658"/>
      <c r="DI8" s="658"/>
      <c r="DJ8" s="658"/>
      <c r="DK8" s="658"/>
      <c r="DL8" s="658"/>
      <c r="DM8" s="658"/>
      <c r="DN8" s="658"/>
      <c r="DO8" s="658"/>
      <c r="DP8" s="659"/>
      <c r="DQ8" s="663">
        <v>819365</v>
      </c>
      <c r="DR8" s="658"/>
      <c r="DS8" s="658"/>
      <c r="DT8" s="658"/>
      <c r="DU8" s="658"/>
      <c r="DV8" s="658"/>
      <c r="DW8" s="658"/>
      <c r="DX8" s="658"/>
      <c r="DY8" s="658"/>
      <c r="DZ8" s="658"/>
      <c r="EA8" s="658"/>
      <c r="EB8" s="658"/>
      <c r="EC8" s="694"/>
    </row>
    <row r="9" spans="2:143" ht="11.25" customHeight="1" x14ac:dyDescent="0.2">
      <c r="B9" s="654" t="s">
        <v>241</v>
      </c>
      <c r="C9" s="655"/>
      <c r="D9" s="655"/>
      <c r="E9" s="655"/>
      <c r="F9" s="655"/>
      <c r="G9" s="655"/>
      <c r="H9" s="655"/>
      <c r="I9" s="655"/>
      <c r="J9" s="655"/>
      <c r="K9" s="655"/>
      <c r="L9" s="655"/>
      <c r="M9" s="655"/>
      <c r="N9" s="655"/>
      <c r="O9" s="655"/>
      <c r="P9" s="655"/>
      <c r="Q9" s="656"/>
      <c r="R9" s="657">
        <v>3567</v>
      </c>
      <c r="S9" s="658"/>
      <c r="T9" s="658"/>
      <c r="U9" s="658"/>
      <c r="V9" s="658"/>
      <c r="W9" s="658"/>
      <c r="X9" s="658"/>
      <c r="Y9" s="659"/>
      <c r="Z9" s="695">
        <v>0.1</v>
      </c>
      <c r="AA9" s="695"/>
      <c r="AB9" s="695"/>
      <c r="AC9" s="695"/>
      <c r="AD9" s="696">
        <v>3567</v>
      </c>
      <c r="AE9" s="696"/>
      <c r="AF9" s="696"/>
      <c r="AG9" s="696"/>
      <c r="AH9" s="696"/>
      <c r="AI9" s="696"/>
      <c r="AJ9" s="696"/>
      <c r="AK9" s="696"/>
      <c r="AL9" s="660">
        <v>0.1</v>
      </c>
      <c r="AM9" s="661"/>
      <c r="AN9" s="661"/>
      <c r="AO9" s="697"/>
      <c r="AP9" s="654" t="s">
        <v>242</v>
      </c>
      <c r="AQ9" s="655"/>
      <c r="AR9" s="655"/>
      <c r="AS9" s="655"/>
      <c r="AT9" s="655"/>
      <c r="AU9" s="655"/>
      <c r="AV9" s="655"/>
      <c r="AW9" s="655"/>
      <c r="AX9" s="655"/>
      <c r="AY9" s="655"/>
      <c r="AZ9" s="655"/>
      <c r="BA9" s="655"/>
      <c r="BB9" s="655"/>
      <c r="BC9" s="655"/>
      <c r="BD9" s="655"/>
      <c r="BE9" s="655"/>
      <c r="BF9" s="656"/>
      <c r="BG9" s="657">
        <v>226862</v>
      </c>
      <c r="BH9" s="658"/>
      <c r="BI9" s="658"/>
      <c r="BJ9" s="658"/>
      <c r="BK9" s="658"/>
      <c r="BL9" s="658"/>
      <c r="BM9" s="658"/>
      <c r="BN9" s="659"/>
      <c r="BO9" s="695">
        <v>17.7</v>
      </c>
      <c r="BP9" s="695"/>
      <c r="BQ9" s="695"/>
      <c r="BR9" s="695"/>
      <c r="BS9" s="696" t="s">
        <v>176</v>
      </c>
      <c r="BT9" s="696"/>
      <c r="BU9" s="696"/>
      <c r="BV9" s="696"/>
      <c r="BW9" s="696"/>
      <c r="BX9" s="696"/>
      <c r="BY9" s="696"/>
      <c r="BZ9" s="696"/>
      <c r="CA9" s="696"/>
      <c r="CB9" s="731"/>
      <c r="CD9" s="654" t="s">
        <v>243</v>
      </c>
      <c r="CE9" s="655"/>
      <c r="CF9" s="655"/>
      <c r="CG9" s="655"/>
      <c r="CH9" s="655"/>
      <c r="CI9" s="655"/>
      <c r="CJ9" s="655"/>
      <c r="CK9" s="655"/>
      <c r="CL9" s="655"/>
      <c r="CM9" s="655"/>
      <c r="CN9" s="655"/>
      <c r="CO9" s="655"/>
      <c r="CP9" s="655"/>
      <c r="CQ9" s="656"/>
      <c r="CR9" s="657">
        <v>679862</v>
      </c>
      <c r="CS9" s="658"/>
      <c r="CT9" s="658"/>
      <c r="CU9" s="658"/>
      <c r="CV9" s="658"/>
      <c r="CW9" s="658"/>
      <c r="CX9" s="658"/>
      <c r="CY9" s="659"/>
      <c r="CZ9" s="695">
        <v>11.7</v>
      </c>
      <c r="DA9" s="695"/>
      <c r="DB9" s="695"/>
      <c r="DC9" s="695"/>
      <c r="DD9" s="663">
        <v>96743</v>
      </c>
      <c r="DE9" s="658"/>
      <c r="DF9" s="658"/>
      <c r="DG9" s="658"/>
      <c r="DH9" s="658"/>
      <c r="DI9" s="658"/>
      <c r="DJ9" s="658"/>
      <c r="DK9" s="658"/>
      <c r="DL9" s="658"/>
      <c r="DM9" s="658"/>
      <c r="DN9" s="658"/>
      <c r="DO9" s="658"/>
      <c r="DP9" s="659"/>
      <c r="DQ9" s="663">
        <v>490213</v>
      </c>
      <c r="DR9" s="658"/>
      <c r="DS9" s="658"/>
      <c r="DT9" s="658"/>
      <c r="DU9" s="658"/>
      <c r="DV9" s="658"/>
      <c r="DW9" s="658"/>
      <c r="DX9" s="658"/>
      <c r="DY9" s="658"/>
      <c r="DZ9" s="658"/>
      <c r="EA9" s="658"/>
      <c r="EB9" s="658"/>
      <c r="EC9" s="694"/>
    </row>
    <row r="10" spans="2:143" ht="11.25" customHeight="1" x14ac:dyDescent="0.2">
      <c r="B10" s="654" t="s">
        <v>244</v>
      </c>
      <c r="C10" s="655"/>
      <c r="D10" s="655"/>
      <c r="E10" s="655"/>
      <c r="F10" s="655"/>
      <c r="G10" s="655"/>
      <c r="H10" s="655"/>
      <c r="I10" s="655"/>
      <c r="J10" s="655"/>
      <c r="K10" s="655"/>
      <c r="L10" s="655"/>
      <c r="M10" s="655"/>
      <c r="N10" s="655"/>
      <c r="O10" s="655"/>
      <c r="P10" s="655"/>
      <c r="Q10" s="656"/>
      <c r="R10" s="657" t="s">
        <v>236</v>
      </c>
      <c r="S10" s="658"/>
      <c r="T10" s="658"/>
      <c r="U10" s="658"/>
      <c r="V10" s="658"/>
      <c r="W10" s="658"/>
      <c r="X10" s="658"/>
      <c r="Y10" s="659"/>
      <c r="Z10" s="695" t="s">
        <v>236</v>
      </c>
      <c r="AA10" s="695"/>
      <c r="AB10" s="695"/>
      <c r="AC10" s="695"/>
      <c r="AD10" s="696" t="s">
        <v>176</v>
      </c>
      <c r="AE10" s="696"/>
      <c r="AF10" s="696"/>
      <c r="AG10" s="696"/>
      <c r="AH10" s="696"/>
      <c r="AI10" s="696"/>
      <c r="AJ10" s="696"/>
      <c r="AK10" s="696"/>
      <c r="AL10" s="660" t="s">
        <v>236</v>
      </c>
      <c r="AM10" s="661"/>
      <c r="AN10" s="661"/>
      <c r="AO10" s="697"/>
      <c r="AP10" s="654" t="s">
        <v>245</v>
      </c>
      <c r="AQ10" s="655"/>
      <c r="AR10" s="655"/>
      <c r="AS10" s="655"/>
      <c r="AT10" s="655"/>
      <c r="AU10" s="655"/>
      <c r="AV10" s="655"/>
      <c r="AW10" s="655"/>
      <c r="AX10" s="655"/>
      <c r="AY10" s="655"/>
      <c r="AZ10" s="655"/>
      <c r="BA10" s="655"/>
      <c r="BB10" s="655"/>
      <c r="BC10" s="655"/>
      <c r="BD10" s="655"/>
      <c r="BE10" s="655"/>
      <c r="BF10" s="656"/>
      <c r="BG10" s="657">
        <v>17591</v>
      </c>
      <c r="BH10" s="658"/>
      <c r="BI10" s="658"/>
      <c r="BJ10" s="658"/>
      <c r="BK10" s="658"/>
      <c r="BL10" s="658"/>
      <c r="BM10" s="658"/>
      <c r="BN10" s="659"/>
      <c r="BO10" s="695">
        <v>1.4</v>
      </c>
      <c r="BP10" s="695"/>
      <c r="BQ10" s="695"/>
      <c r="BR10" s="695"/>
      <c r="BS10" s="696" t="s">
        <v>236</v>
      </c>
      <c r="BT10" s="696"/>
      <c r="BU10" s="696"/>
      <c r="BV10" s="696"/>
      <c r="BW10" s="696"/>
      <c r="BX10" s="696"/>
      <c r="BY10" s="696"/>
      <c r="BZ10" s="696"/>
      <c r="CA10" s="696"/>
      <c r="CB10" s="731"/>
      <c r="CD10" s="654" t="s">
        <v>246</v>
      </c>
      <c r="CE10" s="655"/>
      <c r="CF10" s="655"/>
      <c r="CG10" s="655"/>
      <c r="CH10" s="655"/>
      <c r="CI10" s="655"/>
      <c r="CJ10" s="655"/>
      <c r="CK10" s="655"/>
      <c r="CL10" s="655"/>
      <c r="CM10" s="655"/>
      <c r="CN10" s="655"/>
      <c r="CO10" s="655"/>
      <c r="CP10" s="655"/>
      <c r="CQ10" s="656"/>
      <c r="CR10" s="657">
        <v>1841</v>
      </c>
      <c r="CS10" s="658"/>
      <c r="CT10" s="658"/>
      <c r="CU10" s="658"/>
      <c r="CV10" s="658"/>
      <c r="CW10" s="658"/>
      <c r="CX10" s="658"/>
      <c r="CY10" s="659"/>
      <c r="CZ10" s="695">
        <v>0</v>
      </c>
      <c r="DA10" s="695"/>
      <c r="DB10" s="695"/>
      <c r="DC10" s="695"/>
      <c r="DD10" s="663" t="s">
        <v>176</v>
      </c>
      <c r="DE10" s="658"/>
      <c r="DF10" s="658"/>
      <c r="DG10" s="658"/>
      <c r="DH10" s="658"/>
      <c r="DI10" s="658"/>
      <c r="DJ10" s="658"/>
      <c r="DK10" s="658"/>
      <c r="DL10" s="658"/>
      <c r="DM10" s="658"/>
      <c r="DN10" s="658"/>
      <c r="DO10" s="658"/>
      <c r="DP10" s="659"/>
      <c r="DQ10" s="663">
        <v>1841</v>
      </c>
      <c r="DR10" s="658"/>
      <c r="DS10" s="658"/>
      <c r="DT10" s="658"/>
      <c r="DU10" s="658"/>
      <c r="DV10" s="658"/>
      <c r="DW10" s="658"/>
      <c r="DX10" s="658"/>
      <c r="DY10" s="658"/>
      <c r="DZ10" s="658"/>
      <c r="EA10" s="658"/>
      <c r="EB10" s="658"/>
      <c r="EC10" s="694"/>
    </row>
    <row r="11" spans="2:143" ht="11.25" customHeight="1" x14ac:dyDescent="0.2">
      <c r="B11" s="654" t="s">
        <v>247</v>
      </c>
      <c r="C11" s="655"/>
      <c r="D11" s="655"/>
      <c r="E11" s="655"/>
      <c r="F11" s="655"/>
      <c r="G11" s="655"/>
      <c r="H11" s="655"/>
      <c r="I11" s="655"/>
      <c r="J11" s="655"/>
      <c r="K11" s="655"/>
      <c r="L11" s="655"/>
      <c r="M11" s="655"/>
      <c r="N11" s="655"/>
      <c r="O11" s="655"/>
      <c r="P11" s="655"/>
      <c r="Q11" s="656"/>
      <c r="R11" s="657">
        <v>163372</v>
      </c>
      <c r="S11" s="658"/>
      <c r="T11" s="658"/>
      <c r="U11" s="658"/>
      <c r="V11" s="658"/>
      <c r="W11" s="658"/>
      <c r="X11" s="658"/>
      <c r="Y11" s="659"/>
      <c r="Z11" s="660">
        <v>2.4</v>
      </c>
      <c r="AA11" s="661"/>
      <c r="AB11" s="661"/>
      <c r="AC11" s="662"/>
      <c r="AD11" s="663">
        <v>163372</v>
      </c>
      <c r="AE11" s="658"/>
      <c r="AF11" s="658"/>
      <c r="AG11" s="658"/>
      <c r="AH11" s="658"/>
      <c r="AI11" s="658"/>
      <c r="AJ11" s="658"/>
      <c r="AK11" s="659"/>
      <c r="AL11" s="660">
        <v>4.0999999999999996</v>
      </c>
      <c r="AM11" s="661"/>
      <c r="AN11" s="661"/>
      <c r="AO11" s="697"/>
      <c r="AP11" s="654" t="s">
        <v>248</v>
      </c>
      <c r="AQ11" s="655"/>
      <c r="AR11" s="655"/>
      <c r="AS11" s="655"/>
      <c r="AT11" s="655"/>
      <c r="AU11" s="655"/>
      <c r="AV11" s="655"/>
      <c r="AW11" s="655"/>
      <c r="AX11" s="655"/>
      <c r="AY11" s="655"/>
      <c r="AZ11" s="655"/>
      <c r="BA11" s="655"/>
      <c r="BB11" s="655"/>
      <c r="BC11" s="655"/>
      <c r="BD11" s="655"/>
      <c r="BE11" s="655"/>
      <c r="BF11" s="656"/>
      <c r="BG11" s="657">
        <v>20307</v>
      </c>
      <c r="BH11" s="658"/>
      <c r="BI11" s="658"/>
      <c r="BJ11" s="658"/>
      <c r="BK11" s="658"/>
      <c r="BL11" s="658"/>
      <c r="BM11" s="658"/>
      <c r="BN11" s="659"/>
      <c r="BO11" s="695">
        <v>1.6</v>
      </c>
      <c r="BP11" s="695"/>
      <c r="BQ11" s="695"/>
      <c r="BR11" s="695"/>
      <c r="BS11" s="696" t="s">
        <v>176</v>
      </c>
      <c r="BT11" s="696"/>
      <c r="BU11" s="696"/>
      <c r="BV11" s="696"/>
      <c r="BW11" s="696"/>
      <c r="BX11" s="696"/>
      <c r="BY11" s="696"/>
      <c r="BZ11" s="696"/>
      <c r="CA11" s="696"/>
      <c r="CB11" s="731"/>
      <c r="CD11" s="654" t="s">
        <v>249</v>
      </c>
      <c r="CE11" s="655"/>
      <c r="CF11" s="655"/>
      <c r="CG11" s="655"/>
      <c r="CH11" s="655"/>
      <c r="CI11" s="655"/>
      <c r="CJ11" s="655"/>
      <c r="CK11" s="655"/>
      <c r="CL11" s="655"/>
      <c r="CM11" s="655"/>
      <c r="CN11" s="655"/>
      <c r="CO11" s="655"/>
      <c r="CP11" s="655"/>
      <c r="CQ11" s="656"/>
      <c r="CR11" s="657">
        <v>411540</v>
      </c>
      <c r="CS11" s="658"/>
      <c r="CT11" s="658"/>
      <c r="CU11" s="658"/>
      <c r="CV11" s="658"/>
      <c r="CW11" s="658"/>
      <c r="CX11" s="658"/>
      <c r="CY11" s="659"/>
      <c r="CZ11" s="695">
        <v>7.1</v>
      </c>
      <c r="DA11" s="695"/>
      <c r="DB11" s="695"/>
      <c r="DC11" s="695"/>
      <c r="DD11" s="663">
        <v>174555</v>
      </c>
      <c r="DE11" s="658"/>
      <c r="DF11" s="658"/>
      <c r="DG11" s="658"/>
      <c r="DH11" s="658"/>
      <c r="DI11" s="658"/>
      <c r="DJ11" s="658"/>
      <c r="DK11" s="658"/>
      <c r="DL11" s="658"/>
      <c r="DM11" s="658"/>
      <c r="DN11" s="658"/>
      <c r="DO11" s="658"/>
      <c r="DP11" s="659"/>
      <c r="DQ11" s="663">
        <v>270892</v>
      </c>
      <c r="DR11" s="658"/>
      <c r="DS11" s="658"/>
      <c r="DT11" s="658"/>
      <c r="DU11" s="658"/>
      <c r="DV11" s="658"/>
      <c r="DW11" s="658"/>
      <c r="DX11" s="658"/>
      <c r="DY11" s="658"/>
      <c r="DZ11" s="658"/>
      <c r="EA11" s="658"/>
      <c r="EB11" s="658"/>
      <c r="EC11" s="694"/>
    </row>
    <row r="12" spans="2:143" ht="11.25" customHeight="1" x14ac:dyDescent="0.2">
      <c r="B12" s="654" t="s">
        <v>250</v>
      </c>
      <c r="C12" s="655"/>
      <c r="D12" s="655"/>
      <c r="E12" s="655"/>
      <c r="F12" s="655"/>
      <c r="G12" s="655"/>
      <c r="H12" s="655"/>
      <c r="I12" s="655"/>
      <c r="J12" s="655"/>
      <c r="K12" s="655"/>
      <c r="L12" s="655"/>
      <c r="M12" s="655"/>
      <c r="N12" s="655"/>
      <c r="O12" s="655"/>
      <c r="P12" s="655"/>
      <c r="Q12" s="656"/>
      <c r="R12" s="657" t="s">
        <v>176</v>
      </c>
      <c r="S12" s="658"/>
      <c r="T12" s="658"/>
      <c r="U12" s="658"/>
      <c r="V12" s="658"/>
      <c r="W12" s="658"/>
      <c r="X12" s="658"/>
      <c r="Y12" s="659"/>
      <c r="Z12" s="695" t="s">
        <v>236</v>
      </c>
      <c r="AA12" s="695"/>
      <c r="AB12" s="695"/>
      <c r="AC12" s="695"/>
      <c r="AD12" s="696" t="s">
        <v>176</v>
      </c>
      <c r="AE12" s="696"/>
      <c r="AF12" s="696"/>
      <c r="AG12" s="696"/>
      <c r="AH12" s="696"/>
      <c r="AI12" s="696"/>
      <c r="AJ12" s="696"/>
      <c r="AK12" s="696"/>
      <c r="AL12" s="660" t="s">
        <v>236</v>
      </c>
      <c r="AM12" s="661"/>
      <c r="AN12" s="661"/>
      <c r="AO12" s="697"/>
      <c r="AP12" s="654" t="s">
        <v>251</v>
      </c>
      <c r="AQ12" s="655"/>
      <c r="AR12" s="655"/>
      <c r="AS12" s="655"/>
      <c r="AT12" s="655"/>
      <c r="AU12" s="655"/>
      <c r="AV12" s="655"/>
      <c r="AW12" s="655"/>
      <c r="AX12" s="655"/>
      <c r="AY12" s="655"/>
      <c r="AZ12" s="655"/>
      <c r="BA12" s="655"/>
      <c r="BB12" s="655"/>
      <c r="BC12" s="655"/>
      <c r="BD12" s="655"/>
      <c r="BE12" s="655"/>
      <c r="BF12" s="656"/>
      <c r="BG12" s="657">
        <v>947375</v>
      </c>
      <c r="BH12" s="658"/>
      <c r="BI12" s="658"/>
      <c r="BJ12" s="658"/>
      <c r="BK12" s="658"/>
      <c r="BL12" s="658"/>
      <c r="BM12" s="658"/>
      <c r="BN12" s="659"/>
      <c r="BO12" s="695">
        <v>73.7</v>
      </c>
      <c r="BP12" s="695"/>
      <c r="BQ12" s="695"/>
      <c r="BR12" s="695"/>
      <c r="BS12" s="696" t="s">
        <v>236</v>
      </c>
      <c r="BT12" s="696"/>
      <c r="BU12" s="696"/>
      <c r="BV12" s="696"/>
      <c r="BW12" s="696"/>
      <c r="BX12" s="696"/>
      <c r="BY12" s="696"/>
      <c r="BZ12" s="696"/>
      <c r="CA12" s="696"/>
      <c r="CB12" s="731"/>
      <c r="CD12" s="654" t="s">
        <v>252</v>
      </c>
      <c r="CE12" s="655"/>
      <c r="CF12" s="655"/>
      <c r="CG12" s="655"/>
      <c r="CH12" s="655"/>
      <c r="CI12" s="655"/>
      <c r="CJ12" s="655"/>
      <c r="CK12" s="655"/>
      <c r="CL12" s="655"/>
      <c r="CM12" s="655"/>
      <c r="CN12" s="655"/>
      <c r="CO12" s="655"/>
      <c r="CP12" s="655"/>
      <c r="CQ12" s="656"/>
      <c r="CR12" s="657">
        <v>446309</v>
      </c>
      <c r="CS12" s="658"/>
      <c r="CT12" s="658"/>
      <c r="CU12" s="658"/>
      <c r="CV12" s="658"/>
      <c r="CW12" s="658"/>
      <c r="CX12" s="658"/>
      <c r="CY12" s="659"/>
      <c r="CZ12" s="695">
        <v>7.7</v>
      </c>
      <c r="DA12" s="695"/>
      <c r="DB12" s="695"/>
      <c r="DC12" s="695"/>
      <c r="DD12" s="663">
        <v>42283</v>
      </c>
      <c r="DE12" s="658"/>
      <c r="DF12" s="658"/>
      <c r="DG12" s="658"/>
      <c r="DH12" s="658"/>
      <c r="DI12" s="658"/>
      <c r="DJ12" s="658"/>
      <c r="DK12" s="658"/>
      <c r="DL12" s="658"/>
      <c r="DM12" s="658"/>
      <c r="DN12" s="658"/>
      <c r="DO12" s="658"/>
      <c r="DP12" s="659"/>
      <c r="DQ12" s="663">
        <v>248020</v>
      </c>
      <c r="DR12" s="658"/>
      <c r="DS12" s="658"/>
      <c r="DT12" s="658"/>
      <c r="DU12" s="658"/>
      <c r="DV12" s="658"/>
      <c r="DW12" s="658"/>
      <c r="DX12" s="658"/>
      <c r="DY12" s="658"/>
      <c r="DZ12" s="658"/>
      <c r="EA12" s="658"/>
      <c r="EB12" s="658"/>
      <c r="EC12" s="694"/>
    </row>
    <row r="13" spans="2:143" ht="11.25" customHeight="1" x14ac:dyDescent="0.2">
      <c r="B13" s="654" t="s">
        <v>253</v>
      </c>
      <c r="C13" s="655"/>
      <c r="D13" s="655"/>
      <c r="E13" s="655"/>
      <c r="F13" s="655"/>
      <c r="G13" s="655"/>
      <c r="H13" s="655"/>
      <c r="I13" s="655"/>
      <c r="J13" s="655"/>
      <c r="K13" s="655"/>
      <c r="L13" s="655"/>
      <c r="M13" s="655"/>
      <c r="N13" s="655"/>
      <c r="O13" s="655"/>
      <c r="P13" s="655"/>
      <c r="Q13" s="656"/>
      <c r="R13" s="657" t="s">
        <v>236</v>
      </c>
      <c r="S13" s="658"/>
      <c r="T13" s="658"/>
      <c r="U13" s="658"/>
      <c r="V13" s="658"/>
      <c r="W13" s="658"/>
      <c r="X13" s="658"/>
      <c r="Y13" s="659"/>
      <c r="Z13" s="695" t="s">
        <v>236</v>
      </c>
      <c r="AA13" s="695"/>
      <c r="AB13" s="695"/>
      <c r="AC13" s="695"/>
      <c r="AD13" s="696" t="s">
        <v>176</v>
      </c>
      <c r="AE13" s="696"/>
      <c r="AF13" s="696"/>
      <c r="AG13" s="696"/>
      <c r="AH13" s="696"/>
      <c r="AI13" s="696"/>
      <c r="AJ13" s="696"/>
      <c r="AK13" s="696"/>
      <c r="AL13" s="660" t="s">
        <v>176</v>
      </c>
      <c r="AM13" s="661"/>
      <c r="AN13" s="661"/>
      <c r="AO13" s="697"/>
      <c r="AP13" s="654" t="s">
        <v>254</v>
      </c>
      <c r="AQ13" s="655"/>
      <c r="AR13" s="655"/>
      <c r="AS13" s="655"/>
      <c r="AT13" s="655"/>
      <c r="AU13" s="655"/>
      <c r="AV13" s="655"/>
      <c r="AW13" s="655"/>
      <c r="AX13" s="655"/>
      <c r="AY13" s="655"/>
      <c r="AZ13" s="655"/>
      <c r="BA13" s="655"/>
      <c r="BB13" s="655"/>
      <c r="BC13" s="655"/>
      <c r="BD13" s="655"/>
      <c r="BE13" s="655"/>
      <c r="BF13" s="656"/>
      <c r="BG13" s="657">
        <v>525445</v>
      </c>
      <c r="BH13" s="658"/>
      <c r="BI13" s="658"/>
      <c r="BJ13" s="658"/>
      <c r="BK13" s="658"/>
      <c r="BL13" s="658"/>
      <c r="BM13" s="658"/>
      <c r="BN13" s="659"/>
      <c r="BO13" s="695">
        <v>40.9</v>
      </c>
      <c r="BP13" s="695"/>
      <c r="BQ13" s="695"/>
      <c r="BR13" s="695"/>
      <c r="BS13" s="696" t="s">
        <v>176</v>
      </c>
      <c r="BT13" s="696"/>
      <c r="BU13" s="696"/>
      <c r="BV13" s="696"/>
      <c r="BW13" s="696"/>
      <c r="BX13" s="696"/>
      <c r="BY13" s="696"/>
      <c r="BZ13" s="696"/>
      <c r="CA13" s="696"/>
      <c r="CB13" s="731"/>
      <c r="CD13" s="654" t="s">
        <v>255</v>
      </c>
      <c r="CE13" s="655"/>
      <c r="CF13" s="655"/>
      <c r="CG13" s="655"/>
      <c r="CH13" s="655"/>
      <c r="CI13" s="655"/>
      <c r="CJ13" s="655"/>
      <c r="CK13" s="655"/>
      <c r="CL13" s="655"/>
      <c r="CM13" s="655"/>
      <c r="CN13" s="655"/>
      <c r="CO13" s="655"/>
      <c r="CP13" s="655"/>
      <c r="CQ13" s="656"/>
      <c r="CR13" s="657">
        <v>200386</v>
      </c>
      <c r="CS13" s="658"/>
      <c r="CT13" s="658"/>
      <c r="CU13" s="658"/>
      <c r="CV13" s="658"/>
      <c r="CW13" s="658"/>
      <c r="CX13" s="658"/>
      <c r="CY13" s="659"/>
      <c r="CZ13" s="695">
        <v>3.4</v>
      </c>
      <c r="DA13" s="695"/>
      <c r="DB13" s="695"/>
      <c r="DC13" s="695"/>
      <c r="DD13" s="663">
        <v>113048</v>
      </c>
      <c r="DE13" s="658"/>
      <c r="DF13" s="658"/>
      <c r="DG13" s="658"/>
      <c r="DH13" s="658"/>
      <c r="DI13" s="658"/>
      <c r="DJ13" s="658"/>
      <c r="DK13" s="658"/>
      <c r="DL13" s="658"/>
      <c r="DM13" s="658"/>
      <c r="DN13" s="658"/>
      <c r="DO13" s="658"/>
      <c r="DP13" s="659"/>
      <c r="DQ13" s="663">
        <v>123187</v>
      </c>
      <c r="DR13" s="658"/>
      <c r="DS13" s="658"/>
      <c r="DT13" s="658"/>
      <c r="DU13" s="658"/>
      <c r="DV13" s="658"/>
      <c r="DW13" s="658"/>
      <c r="DX13" s="658"/>
      <c r="DY13" s="658"/>
      <c r="DZ13" s="658"/>
      <c r="EA13" s="658"/>
      <c r="EB13" s="658"/>
      <c r="EC13" s="694"/>
    </row>
    <row r="14" spans="2:143" ht="11.25" customHeight="1" x14ac:dyDescent="0.2">
      <c r="B14" s="654" t="s">
        <v>256</v>
      </c>
      <c r="C14" s="655"/>
      <c r="D14" s="655"/>
      <c r="E14" s="655"/>
      <c r="F14" s="655"/>
      <c r="G14" s="655"/>
      <c r="H14" s="655"/>
      <c r="I14" s="655"/>
      <c r="J14" s="655"/>
      <c r="K14" s="655"/>
      <c r="L14" s="655"/>
      <c r="M14" s="655"/>
      <c r="N14" s="655"/>
      <c r="O14" s="655"/>
      <c r="P14" s="655"/>
      <c r="Q14" s="656"/>
      <c r="R14" s="657" t="s">
        <v>176</v>
      </c>
      <c r="S14" s="658"/>
      <c r="T14" s="658"/>
      <c r="U14" s="658"/>
      <c r="V14" s="658"/>
      <c r="W14" s="658"/>
      <c r="X14" s="658"/>
      <c r="Y14" s="659"/>
      <c r="Z14" s="695" t="s">
        <v>236</v>
      </c>
      <c r="AA14" s="695"/>
      <c r="AB14" s="695"/>
      <c r="AC14" s="695"/>
      <c r="AD14" s="696" t="s">
        <v>176</v>
      </c>
      <c r="AE14" s="696"/>
      <c r="AF14" s="696"/>
      <c r="AG14" s="696"/>
      <c r="AH14" s="696"/>
      <c r="AI14" s="696"/>
      <c r="AJ14" s="696"/>
      <c r="AK14" s="696"/>
      <c r="AL14" s="660" t="s">
        <v>236</v>
      </c>
      <c r="AM14" s="661"/>
      <c r="AN14" s="661"/>
      <c r="AO14" s="697"/>
      <c r="AP14" s="654" t="s">
        <v>257</v>
      </c>
      <c r="AQ14" s="655"/>
      <c r="AR14" s="655"/>
      <c r="AS14" s="655"/>
      <c r="AT14" s="655"/>
      <c r="AU14" s="655"/>
      <c r="AV14" s="655"/>
      <c r="AW14" s="655"/>
      <c r="AX14" s="655"/>
      <c r="AY14" s="655"/>
      <c r="AZ14" s="655"/>
      <c r="BA14" s="655"/>
      <c r="BB14" s="655"/>
      <c r="BC14" s="655"/>
      <c r="BD14" s="655"/>
      <c r="BE14" s="655"/>
      <c r="BF14" s="656"/>
      <c r="BG14" s="657">
        <v>31385</v>
      </c>
      <c r="BH14" s="658"/>
      <c r="BI14" s="658"/>
      <c r="BJ14" s="658"/>
      <c r="BK14" s="658"/>
      <c r="BL14" s="658"/>
      <c r="BM14" s="658"/>
      <c r="BN14" s="659"/>
      <c r="BO14" s="695">
        <v>2.4</v>
      </c>
      <c r="BP14" s="695"/>
      <c r="BQ14" s="695"/>
      <c r="BR14" s="695"/>
      <c r="BS14" s="696" t="s">
        <v>176</v>
      </c>
      <c r="BT14" s="696"/>
      <c r="BU14" s="696"/>
      <c r="BV14" s="696"/>
      <c r="BW14" s="696"/>
      <c r="BX14" s="696"/>
      <c r="BY14" s="696"/>
      <c r="BZ14" s="696"/>
      <c r="CA14" s="696"/>
      <c r="CB14" s="731"/>
      <c r="CD14" s="654" t="s">
        <v>258</v>
      </c>
      <c r="CE14" s="655"/>
      <c r="CF14" s="655"/>
      <c r="CG14" s="655"/>
      <c r="CH14" s="655"/>
      <c r="CI14" s="655"/>
      <c r="CJ14" s="655"/>
      <c r="CK14" s="655"/>
      <c r="CL14" s="655"/>
      <c r="CM14" s="655"/>
      <c r="CN14" s="655"/>
      <c r="CO14" s="655"/>
      <c r="CP14" s="655"/>
      <c r="CQ14" s="656"/>
      <c r="CR14" s="657">
        <v>285561</v>
      </c>
      <c r="CS14" s="658"/>
      <c r="CT14" s="658"/>
      <c r="CU14" s="658"/>
      <c r="CV14" s="658"/>
      <c r="CW14" s="658"/>
      <c r="CX14" s="658"/>
      <c r="CY14" s="659"/>
      <c r="CZ14" s="695">
        <v>4.9000000000000004</v>
      </c>
      <c r="DA14" s="695"/>
      <c r="DB14" s="695"/>
      <c r="DC14" s="695"/>
      <c r="DD14" s="663">
        <v>22621</v>
      </c>
      <c r="DE14" s="658"/>
      <c r="DF14" s="658"/>
      <c r="DG14" s="658"/>
      <c r="DH14" s="658"/>
      <c r="DI14" s="658"/>
      <c r="DJ14" s="658"/>
      <c r="DK14" s="658"/>
      <c r="DL14" s="658"/>
      <c r="DM14" s="658"/>
      <c r="DN14" s="658"/>
      <c r="DO14" s="658"/>
      <c r="DP14" s="659"/>
      <c r="DQ14" s="663">
        <v>252088</v>
      </c>
      <c r="DR14" s="658"/>
      <c r="DS14" s="658"/>
      <c r="DT14" s="658"/>
      <c r="DU14" s="658"/>
      <c r="DV14" s="658"/>
      <c r="DW14" s="658"/>
      <c r="DX14" s="658"/>
      <c r="DY14" s="658"/>
      <c r="DZ14" s="658"/>
      <c r="EA14" s="658"/>
      <c r="EB14" s="658"/>
      <c r="EC14" s="694"/>
    </row>
    <row r="15" spans="2:143" ht="11.25" customHeight="1" x14ac:dyDescent="0.2">
      <c r="B15" s="654" t="s">
        <v>259</v>
      </c>
      <c r="C15" s="655"/>
      <c r="D15" s="655"/>
      <c r="E15" s="655"/>
      <c r="F15" s="655"/>
      <c r="G15" s="655"/>
      <c r="H15" s="655"/>
      <c r="I15" s="655"/>
      <c r="J15" s="655"/>
      <c r="K15" s="655"/>
      <c r="L15" s="655"/>
      <c r="M15" s="655"/>
      <c r="N15" s="655"/>
      <c r="O15" s="655"/>
      <c r="P15" s="655"/>
      <c r="Q15" s="656"/>
      <c r="R15" s="657" t="s">
        <v>176</v>
      </c>
      <c r="S15" s="658"/>
      <c r="T15" s="658"/>
      <c r="U15" s="658"/>
      <c r="V15" s="658"/>
      <c r="W15" s="658"/>
      <c r="X15" s="658"/>
      <c r="Y15" s="659"/>
      <c r="Z15" s="695" t="s">
        <v>236</v>
      </c>
      <c r="AA15" s="695"/>
      <c r="AB15" s="695"/>
      <c r="AC15" s="695"/>
      <c r="AD15" s="696" t="s">
        <v>236</v>
      </c>
      <c r="AE15" s="696"/>
      <c r="AF15" s="696"/>
      <c r="AG15" s="696"/>
      <c r="AH15" s="696"/>
      <c r="AI15" s="696"/>
      <c r="AJ15" s="696"/>
      <c r="AK15" s="696"/>
      <c r="AL15" s="660" t="s">
        <v>176</v>
      </c>
      <c r="AM15" s="661"/>
      <c r="AN15" s="661"/>
      <c r="AO15" s="697"/>
      <c r="AP15" s="654" t="s">
        <v>260</v>
      </c>
      <c r="AQ15" s="655"/>
      <c r="AR15" s="655"/>
      <c r="AS15" s="655"/>
      <c r="AT15" s="655"/>
      <c r="AU15" s="655"/>
      <c r="AV15" s="655"/>
      <c r="AW15" s="655"/>
      <c r="AX15" s="655"/>
      <c r="AY15" s="655"/>
      <c r="AZ15" s="655"/>
      <c r="BA15" s="655"/>
      <c r="BB15" s="655"/>
      <c r="BC15" s="655"/>
      <c r="BD15" s="655"/>
      <c r="BE15" s="655"/>
      <c r="BF15" s="656"/>
      <c r="BG15" s="657">
        <v>26446</v>
      </c>
      <c r="BH15" s="658"/>
      <c r="BI15" s="658"/>
      <c r="BJ15" s="658"/>
      <c r="BK15" s="658"/>
      <c r="BL15" s="658"/>
      <c r="BM15" s="658"/>
      <c r="BN15" s="659"/>
      <c r="BO15" s="695">
        <v>2.1</v>
      </c>
      <c r="BP15" s="695"/>
      <c r="BQ15" s="695"/>
      <c r="BR15" s="695"/>
      <c r="BS15" s="696" t="s">
        <v>236</v>
      </c>
      <c r="BT15" s="696"/>
      <c r="BU15" s="696"/>
      <c r="BV15" s="696"/>
      <c r="BW15" s="696"/>
      <c r="BX15" s="696"/>
      <c r="BY15" s="696"/>
      <c r="BZ15" s="696"/>
      <c r="CA15" s="696"/>
      <c r="CB15" s="731"/>
      <c r="CD15" s="654" t="s">
        <v>261</v>
      </c>
      <c r="CE15" s="655"/>
      <c r="CF15" s="655"/>
      <c r="CG15" s="655"/>
      <c r="CH15" s="655"/>
      <c r="CI15" s="655"/>
      <c r="CJ15" s="655"/>
      <c r="CK15" s="655"/>
      <c r="CL15" s="655"/>
      <c r="CM15" s="655"/>
      <c r="CN15" s="655"/>
      <c r="CO15" s="655"/>
      <c r="CP15" s="655"/>
      <c r="CQ15" s="656"/>
      <c r="CR15" s="657">
        <v>680982</v>
      </c>
      <c r="CS15" s="658"/>
      <c r="CT15" s="658"/>
      <c r="CU15" s="658"/>
      <c r="CV15" s="658"/>
      <c r="CW15" s="658"/>
      <c r="CX15" s="658"/>
      <c r="CY15" s="659"/>
      <c r="CZ15" s="695">
        <v>11.7</v>
      </c>
      <c r="DA15" s="695"/>
      <c r="DB15" s="695"/>
      <c r="DC15" s="695"/>
      <c r="DD15" s="663">
        <v>22275</v>
      </c>
      <c r="DE15" s="658"/>
      <c r="DF15" s="658"/>
      <c r="DG15" s="658"/>
      <c r="DH15" s="658"/>
      <c r="DI15" s="658"/>
      <c r="DJ15" s="658"/>
      <c r="DK15" s="658"/>
      <c r="DL15" s="658"/>
      <c r="DM15" s="658"/>
      <c r="DN15" s="658"/>
      <c r="DO15" s="658"/>
      <c r="DP15" s="659"/>
      <c r="DQ15" s="663">
        <v>554653</v>
      </c>
      <c r="DR15" s="658"/>
      <c r="DS15" s="658"/>
      <c r="DT15" s="658"/>
      <c r="DU15" s="658"/>
      <c r="DV15" s="658"/>
      <c r="DW15" s="658"/>
      <c r="DX15" s="658"/>
      <c r="DY15" s="658"/>
      <c r="DZ15" s="658"/>
      <c r="EA15" s="658"/>
      <c r="EB15" s="658"/>
      <c r="EC15" s="694"/>
    </row>
    <row r="16" spans="2:143" ht="11.25" customHeight="1" x14ac:dyDescent="0.2">
      <c r="B16" s="654" t="s">
        <v>262</v>
      </c>
      <c r="C16" s="655"/>
      <c r="D16" s="655"/>
      <c r="E16" s="655"/>
      <c r="F16" s="655"/>
      <c r="G16" s="655"/>
      <c r="H16" s="655"/>
      <c r="I16" s="655"/>
      <c r="J16" s="655"/>
      <c r="K16" s="655"/>
      <c r="L16" s="655"/>
      <c r="M16" s="655"/>
      <c r="N16" s="655"/>
      <c r="O16" s="655"/>
      <c r="P16" s="655"/>
      <c r="Q16" s="656"/>
      <c r="R16" s="657">
        <v>5714</v>
      </c>
      <c r="S16" s="658"/>
      <c r="T16" s="658"/>
      <c r="U16" s="658"/>
      <c r="V16" s="658"/>
      <c r="W16" s="658"/>
      <c r="X16" s="658"/>
      <c r="Y16" s="659"/>
      <c r="Z16" s="695">
        <v>0.1</v>
      </c>
      <c r="AA16" s="695"/>
      <c r="AB16" s="695"/>
      <c r="AC16" s="695"/>
      <c r="AD16" s="696">
        <v>5714</v>
      </c>
      <c r="AE16" s="696"/>
      <c r="AF16" s="696"/>
      <c r="AG16" s="696"/>
      <c r="AH16" s="696"/>
      <c r="AI16" s="696"/>
      <c r="AJ16" s="696"/>
      <c r="AK16" s="696"/>
      <c r="AL16" s="660">
        <v>0.1</v>
      </c>
      <c r="AM16" s="661"/>
      <c r="AN16" s="661"/>
      <c r="AO16" s="697"/>
      <c r="AP16" s="654" t="s">
        <v>263</v>
      </c>
      <c r="AQ16" s="655"/>
      <c r="AR16" s="655"/>
      <c r="AS16" s="655"/>
      <c r="AT16" s="655"/>
      <c r="AU16" s="655"/>
      <c r="AV16" s="655"/>
      <c r="AW16" s="655"/>
      <c r="AX16" s="655"/>
      <c r="AY16" s="655"/>
      <c r="AZ16" s="655"/>
      <c r="BA16" s="655"/>
      <c r="BB16" s="655"/>
      <c r="BC16" s="655"/>
      <c r="BD16" s="655"/>
      <c r="BE16" s="655"/>
      <c r="BF16" s="656"/>
      <c r="BG16" s="657" t="s">
        <v>176</v>
      </c>
      <c r="BH16" s="658"/>
      <c r="BI16" s="658"/>
      <c r="BJ16" s="658"/>
      <c r="BK16" s="658"/>
      <c r="BL16" s="658"/>
      <c r="BM16" s="658"/>
      <c r="BN16" s="659"/>
      <c r="BO16" s="695" t="s">
        <v>236</v>
      </c>
      <c r="BP16" s="695"/>
      <c r="BQ16" s="695"/>
      <c r="BR16" s="695"/>
      <c r="BS16" s="696" t="s">
        <v>176</v>
      </c>
      <c r="BT16" s="696"/>
      <c r="BU16" s="696"/>
      <c r="BV16" s="696"/>
      <c r="BW16" s="696"/>
      <c r="BX16" s="696"/>
      <c r="BY16" s="696"/>
      <c r="BZ16" s="696"/>
      <c r="CA16" s="696"/>
      <c r="CB16" s="731"/>
      <c r="CD16" s="654" t="s">
        <v>264</v>
      </c>
      <c r="CE16" s="655"/>
      <c r="CF16" s="655"/>
      <c r="CG16" s="655"/>
      <c r="CH16" s="655"/>
      <c r="CI16" s="655"/>
      <c r="CJ16" s="655"/>
      <c r="CK16" s="655"/>
      <c r="CL16" s="655"/>
      <c r="CM16" s="655"/>
      <c r="CN16" s="655"/>
      <c r="CO16" s="655"/>
      <c r="CP16" s="655"/>
      <c r="CQ16" s="656"/>
      <c r="CR16" s="657">
        <v>259808</v>
      </c>
      <c r="CS16" s="658"/>
      <c r="CT16" s="658"/>
      <c r="CU16" s="658"/>
      <c r="CV16" s="658"/>
      <c r="CW16" s="658"/>
      <c r="CX16" s="658"/>
      <c r="CY16" s="659"/>
      <c r="CZ16" s="695">
        <v>4.5</v>
      </c>
      <c r="DA16" s="695"/>
      <c r="DB16" s="695"/>
      <c r="DC16" s="695"/>
      <c r="DD16" s="663" t="s">
        <v>236</v>
      </c>
      <c r="DE16" s="658"/>
      <c r="DF16" s="658"/>
      <c r="DG16" s="658"/>
      <c r="DH16" s="658"/>
      <c r="DI16" s="658"/>
      <c r="DJ16" s="658"/>
      <c r="DK16" s="658"/>
      <c r="DL16" s="658"/>
      <c r="DM16" s="658"/>
      <c r="DN16" s="658"/>
      <c r="DO16" s="658"/>
      <c r="DP16" s="659"/>
      <c r="DQ16" s="663">
        <v>196926</v>
      </c>
      <c r="DR16" s="658"/>
      <c r="DS16" s="658"/>
      <c r="DT16" s="658"/>
      <c r="DU16" s="658"/>
      <c r="DV16" s="658"/>
      <c r="DW16" s="658"/>
      <c r="DX16" s="658"/>
      <c r="DY16" s="658"/>
      <c r="DZ16" s="658"/>
      <c r="EA16" s="658"/>
      <c r="EB16" s="658"/>
      <c r="EC16" s="694"/>
    </row>
    <row r="17" spans="2:133" ht="11.25" customHeight="1" x14ac:dyDescent="0.2">
      <c r="B17" s="654" t="s">
        <v>265</v>
      </c>
      <c r="C17" s="655"/>
      <c r="D17" s="655"/>
      <c r="E17" s="655"/>
      <c r="F17" s="655"/>
      <c r="G17" s="655"/>
      <c r="H17" s="655"/>
      <c r="I17" s="655"/>
      <c r="J17" s="655"/>
      <c r="K17" s="655"/>
      <c r="L17" s="655"/>
      <c r="M17" s="655"/>
      <c r="N17" s="655"/>
      <c r="O17" s="655"/>
      <c r="P17" s="655"/>
      <c r="Q17" s="656"/>
      <c r="R17" s="657">
        <v>13537</v>
      </c>
      <c r="S17" s="658"/>
      <c r="T17" s="658"/>
      <c r="U17" s="658"/>
      <c r="V17" s="658"/>
      <c r="W17" s="658"/>
      <c r="X17" s="658"/>
      <c r="Y17" s="659"/>
      <c r="Z17" s="695">
        <v>0.2</v>
      </c>
      <c r="AA17" s="695"/>
      <c r="AB17" s="695"/>
      <c r="AC17" s="695"/>
      <c r="AD17" s="696">
        <v>13537</v>
      </c>
      <c r="AE17" s="696"/>
      <c r="AF17" s="696"/>
      <c r="AG17" s="696"/>
      <c r="AH17" s="696"/>
      <c r="AI17" s="696"/>
      <c r="AJ17" s="696"/>
      <c r="AK17" s="696"/>
      <c r="AL17" s="660">
        <v>0.3</v>
      </c>
      <c r="AM17" s="661"/>
      <c r="AN17" s="661"/>
      <c r="AO17" s="697"/>
      <c r="AP17" s="654" t="s">
        <v>266</v>
      </c>
      <c r="AQ17" s="655"/>
      <c r="AR17" s="655"/>
      <c r="AS17" s="655"/>
      <c r="AT17" s="655"/>
      <c r="AU17" s="655"/>
      <c r="AV17" s="655"/>
      <c r="AW17" s="655"/>
      <c r="AX17" s="655"/>
      <c r="AY17" s="655"/>
      <c r="AZ17" s="655"/>
      <c r="BA17" s="655"/>
      <c r="BB17" s="655"/>
      <c r="BC17" s="655"/>
      <c r="BD17" s="655"/>
      <c r="BE17" s="655"/>
      <c r="BF17" s="656"/>
      <c r="BG17" s="657" t="s">
        <v>176</v>
      </c>
      <c r="BH17" s="658"/>
      <c r="BI17" s="658"/>
      <c r="BJ17" s="658"/>
      <c r="BK17" s="658"/>
      <c r="BL17" s="658"/>
      <c r="BM17" s="658"/>
      <c r="BN17" s="659"/>
      <c r="BO17" s="695" t="s">
        <v>176</v>
      </c>
      <c r="BP17" s="695"/>
      <c r="BQ17" s="695"/>
      <c r="BR17" s="695"/>
      <c r="BS17" s="696" t="s">
        <v>236</v>
      </c>
      <c r="BT17" s="696"/>
      <c r="BU17" s="696"/>
      <c r="BV17" s="696"/>
      <c r="BW17" s="696"/>
      <c r="BX17" s="696"/>
      <c r="BY17" s="696"/>
      <c r="BZ17" s="696"/>
      <c r="CA17" s="696"/>
      <c r="CB17" s="731"/>
      <c r="CD17" s="654" t="s">
        <v>267</v>
      </c>
      <c r="CE17" s="655"/>
      <c r="CF17" s="655"/>
      <c r="CG17" s="655"/>
      <c r="CH17" s="655"/>
      <c r="CI17" s="655"/>
      <c r="CJ17" s="655"/>
      <c r="CK17" s="655"/>
      <c r="CL17" s="655"/>
      <c r="CM17" s="655"/>
      <c r="CN17" s="655"/>
      <c r="CO17" s="655"/>
      <c r="CP17" s="655"/>
      <c r="CQ17" s="656"/>
      <c r="CR17" s="657">
        <v>549727</v>
      </c>
      <c r="CS17" s="658"/>
      <c r="CT17" s="658"/>
      <c r="CU17" s="658"/>
      <c r="CV17" s="658"/>
      <c r="CW17" s="658"/>
      <c r="CX17" s="658"/>
      <c r="CY17" s="659"/>
      <c r="CZ17" s="695">
        <v>9.4</v>
      </c>
      <c r="DA17" s="695"/>
      <c r="DB17" s="695"/>
      <c r="DC17" s="695"/>
      <c r="DD17" s="663" t="s">
        <v>236</v>
      </c>
      <c r="DE17" s="658"/>
      <c r="DF17" s="658"/>
      <c r="DG17" s="658"/>
      <c r="DH17" s="658"/>
      <c r="DI17" s="658"/>
      <c r="DJ17" s="658"/>
      <c r="DK17" s="658"/>
      <c r="DL17" s="658"/>
      <c r="DM17" s="658"/>
      <c r="DN17" s="658"/>
      <c r="DO17" s="658"/>
      <c r="DP17" s="659"/>
      <c r="DQ17" s="663">
        <v>534635</v>
      </c>
      <c r="DR17" s="658"/>
      <c r="DS17" s="658"/>
      <c r="DT17" s="658"/>
      <c r="DU17" s="658"/>
      <c r="DV17" s="658"/>
      <c r="DW17" s="658"/>
      <c r="DX17" s="658"/>
      <c r="DY17" s="658"/>
      <c r="DZ17" s="658"/>
      <c r="EA17" s="658"/>
      <c r="EB17" s="658"/>
      <c r="EC17" s="694"/>
    </row>
    <row r="18" spans="2:133" ht="11.25" customHeight="1" x14ac:dyDescent="0.2">
      <c r="B18" s="654" t="s">
        <v>268</v>
      </c>
      <c r="C18" s="655"/>
      <c r="D18" s="655"/>
      <c r="E18" s="655"/>
      <c r="F18" s="655"/>
      <c r="G18" s="655"/>
      <c r="H18" s="655"/>
      <c r="I18" s="655"/>
      <c r="J18" s="655"/>
      <c r="K18" s="655"/>
      <c r="L18" s="655"/>
      <c r="M18" s="655"/>
      <c r="N18" s="655"/>
      <c r="O18" s="655"/>
      <c r="P18" s="655"/>
      <c r="Q18" s="656"/>
      <c r="R18" s="657">
        <v>2666</v>
      </c>
      <c r="S18" s="658"/>
      <c r="T18" s="658"/>
      <c r="U18" s="658"/>
      <c r="V18" s="658"/>
      <c r="W18" s="658"/>
      <c r="X18" s="658"/>
      <c r="Y18" s="659"/>
      <c r="Z18" s="695">
        <v>0</v>
      </c>
      <c r="AA18" s="695"/>
      <c r="AB18" s="695"/>
      <c r="AC18" s="695"/>
      <c r="AD18" s="696">
        <v>2666</v>
      </c>
      <c r="AE18" s="696"/>
      <c r="AF18" s="696"/>
      <c r="AG18" s="696"/>
      <c r="AH18" s="696"/>
      <c r="AI18" s="696"/>
      <c r="AJ18" s="696"/>
      <c r="AK18" s="696"/>
      <c r="AL18" s="660">
        <v>0.1</v>
      </c>
      <c r="AM18" s="661"/>
      <c r="AN18" s="661"/>
      <c r="AO18" s="697"/>
      <c r="AP18" s="654" t="s">
        <v>269</v>
      </c>
      <c r="AQ18" s="655"/>
      <c r="AR18" s="655"/>
      <c r="AS18" s="655"/>
      <c r="AT18" s="655"/>
      <c r="AU18" s="655"/>
      <c r="AV18" s="655"/>
      <c r="AW18" s="655"/>
      <c r="AX18" s="655"/>
      <c r="AY18" s="655"/>
      <c r="AZ18" s="655"/>
      <c r="BA18" s="655"/>
      <c r="BB18" s="655"/>
      <c r="BC18" s="655"/>
      <c r="BD18" s="655"/>
      <c r="BE18" s="655"/>
      <c r="BF18" s="656"/>
      <c r="BG18" s="657" t="s">
        <v>176</v>
      </c>
      <c r="BH18" s="658"/>
      <c r="BI18" s="658"/>
      <c r="BJ18" s="658"/>
      <c r="BK18" s="658"/>
      <c r="BL18" s="658"/>
      <c r="BM18" s="658"/>
      <c r="BN18" s="659"/>
      <c r="BO18" s="695" t="s">
        <v>176</v>
      </c>
      <c r="BP18" s="695"/>
      <c r="BQ18" s="695"/>
      <c r="BR18" s="695"/>
      <c r="BS18" s="696" t="s">
        <v>236</v>
      </c>
      <c r="BT18" s="696"/>
      <c r="BU18" s="696"/>
      <c r="BV18" s="696"/>
      <c r="BW18" s="696"/>
      <c r="BX18" s="696"/>
      <c r="BY18" s="696"/>
      <c r="BZ18" s="696"/>
      <c r="CA18" s="696"/>
      <c r="CB18" s="731"/>
      <c r="CD18" s="654" t="s">
        <v>270</v>
      </c>
      <c r="CE18" s="655"/>
      <c r="CF18" s="655"/>
      <c r="CG18" s="655"/>
      <c r="CH18" s="655"/>
      <c r="CI18" s="655"/>
      <c r="CJ18" s="655"/>
      <c r="CK18" s="655"/>
      <c r="CL18" s="655"/>
      <c r="CM18" s="655"/>
      <c r="CN18" s="655"/>
      <c r="CO18" s="655"/>
      <c r="CP18" s="655"/>
      <c r="CQ18" s="656"/>
      <c r="CR18" s="657" t="s">
        <v>236</v>
      </c>
      <c r="CS18" s="658"/>
      <c r="CT18" s="658"/>
      <c r="CU18" s="658"/>
      <c r="CV18" s="658"/>
      <c r="CW18" s="658"/>
      <c r="CX18" s="658"/>
      <c r="CY18" s="659"/>
      <c r="CZ18" s="695" t="s">
        <v>236</v>
      </c>
      <c r="DA18" s="695"/>
      <c r="DB18" s="695"/>
      <c r="DC18" s="695"/>
      <c r="DD18" s="663" t="s">
        <v>176</v>
      </c>
      <c r="DE18" s="658"/>
      <c r="DF18" s="658"/>
      <c r="DG18" s="658"/>
      <c r="DH18" s="658"/>
      <c r="DI18" s="658"/>
      <c r="DJ18" s="658"/>
      <c r="DK18" s="658"/>
      <c r="DL18" s="658"/>
      <c r="DM18" s="658"/>
      <c r="DN18" s="658"/>
      <c r="DO18" s="658"/>
      <c r="DP18" s="659"/>
      <c r="DQ18" s="663" t="s">
        <v>176</v>
      </c>
      <c r="DR18" s="658"/>
      <c r="DS18" s="658"/>
      <c r="DT18" s="658"/>
      <c r="DU18" s="658"/>
      <c r="DV18" s="658"/>
      <c r="DW18" s="658"/>
      <c r="DX18" s="658"/>
      <c r="DY18" s="658"/>
      <c r="DZ18" s="658"/>
      <c r="EA18" s="658"/>
      <c r="EB18" s="658"/>
      <c r="EC18" s="694"/>
    </row>
    <row r="19" spans="2:133" ht="11.25" customHeight="1" x14ac:dyDescent="0.2">
      <c r="B19" s="654" t="s">
        <v>271</v>
      </c>
      <c r="C19" s="655"/>
      <c r="D19" s="655"/>
      <c r="E19" s="655"/>
      <c r="F19" s="655"/>
      <c r="G19" s="655"/>
      <c r="H19" s="655"/>
      <c r="I19" s="655"/>
      <c r="J19" s="655"/>
      <c r="K19" s="655"/>
      <c r="L19" s="655"/>
      <c r="M19" s="655"/>
      <c r="N19" s="655"/>
      <c r="O19" s="655"/>
      <c r="P19" s="655"/>
      <c r="Q19" s="656"/>
      <c r="R19" s="657">
        <v>2319</v>
      </c>
      <c r="S19" s="658"/>
      <c r="T19" s="658"/>
      <c r="U19" s="658"/>
      <c r="V19" s="658"/>
      <c r="W19" s="658"/>
      <c r="X19" s="658"/>
      <c r="Y19" s="659"/>
      <c r="Z19" s="695">
        <v>0</v>
      </c>
      <c r="AA19" s="695"/>
      <c r="AB19" s="695"/>
      <c r="AC19" s="695"/>
      <c r="AD19" s="696">
        <v>2319</v>
      </c>
      <c r="AE19" s="696"/>
      <c r="AF19" s="696"/>
      <c r="AG19" s="696"/>
      <c r="AH19" s="696"/>
      <c r="AI19" s="696"/>
      <c r="AJ19" s="696"/>
      <c r="AK19" s="696"/>
      <c r="AL19" s="660">
        <v>0.1</v>
      </c>
      <c r="AM19" s="661"/>
      <c r="AN19" s="661"/>
      <c r="AO19" s="697"/>
      <c r="AP19" s="654" t="s">
        <v>272</v>
      </c>
      <c r="AQ19" s="655"/>
      <c r="AR19" s="655"/>
      <c r="AS19" s="655"/>
      <c r="AT19" s="655"/>
      <c r="AU19" s="655"/>
      <c r="AV19" s="655"/>
      <c r="AW19" s="655"/>
      <c r="AX19" s="655"/>
      <c r="AY19" s="655"/>
      <c r="AZ19" s="655"/>
      <c r="BA19" s="655"/>
      <c r="BB19" s="655"/>
      <c r="BC19" s="655"/>
      <c r="BD19" s="655"/>
      <c r="BE19" s="655"/>
      <c r="BF19" s="656"/>
      <c r="BG19" s="657">
        <v>3866</v>
      </c>
      <c r="BH19" s="658"/>
      <c r="BI19" s="658"/>
      <c r="BJ19" s="658"/>
      <c r="BK19" s="658"/>
      <c r="BL19" s="658"/>
      <c r="BM19" s="658"/>
      <c r="BN19" s="659"/>
      <c r="BO19" s="695">
        <v>0.3</v>
      </c>
      <c r="BP19" s="695"/>
      <c r="BQ19" s="695"/>
      <c r="BR19" s="695"/>
      <c r="BS19" s="696" t="s">
        <v>176</v>
      </c>
      <c r="BT19" s="696"/>
      <c r="BU19" s="696"/>
      <c r="BV19" s="696"/>
      <c r="BW19" s="696"/>
      <c r="BX19" s="696"/>
      <c r="BY19" s="696"/>
      <c r="BZ19" s="696"/>
      <c r="CA19" s="696"/>
      <c r="CB19" s="731"/>
      <c r="CD19" s="654" t="s">
        <v>273</v>
      </c>
      <c r="CE19" s="655"/>
      <c r="CF19" s="655"/>
      <c r="CG19" s="655"/>
      <c r="CH19" s="655"/>
      <c r="CI19" s="655"/>
      <c r="CJ19" s="655"/>
      <c r="CK19" s="655"/>
      <c r="CL19" s="655"/>
      <c r="CM19" s="655"/>
      <c r="CN19" s="655"/>
      <c r="CO19" s="655"/>
      <c r="CP19" s="655"/>
      <c r="CQ19" s="656"/>
      <c r="CR19" s="657" t="s">
        <v>236</v>
      </c>
      <c r="CS19" s="658"/>
      <c r="CT19" s="658"/>
      <c r="CU19" s="658"/>
      <c r="CV19" s="658"/>
      <c r="CW19" s="658"/>
      <c r="CX19" s="658"/>
      <c r="CY19" s="659"/>
      <c r="CZ19" s="695" t="s">
        <v>236</v>
      </c>
      <c r="DA19" s="695"/>
      <c r="DB19" s="695"/>
      <c r="DC19" s="695"/>
      <c r="DD19" s="663" t="s">
        <v>236</v>
      </c>
      <c r="DE19" s="658"/>
      <c r="DF19" s="658"/>
      <c r="DG19" s="658"/>
      <c r="DH19" s="658"/>
      <c r="DI19" s="658"/>
      <c r="DJ19" s="658"/>
      <c r="DK19" s="658"/>
      <c r="DL19" s="658"/>
      <c r="DM19" s="658"/>
      <c r="DN19" s="658"/>
      <c r="DO19" s="658"/>
      <c r="DP19" s="659"/>
      <c r="DQ19" s="663" t="s">
        <v>236</v>
      </c>
      <c r="DR19" s="658"/>
      <c r="DS19" s="658"/>
      <c r="DT19" s="658"/>
      <c r="DU19" s="658"/>
      <c r="DV19" s="658"/>
      <c r="DW19" s="658"/>
      <c r="DX19" s="658"/>
      <c r="DY19" s="658"/>
      <c r="DZ19" s="658"/>
      <c r="EA19" s="658"/>
      <c r="EB19" s="658"/>
      <c r="EC19" s="694"/>
    </row>
    <row r="20" spans="2:133" ht="11.25" customHeight="1" x14ac:dyDescent="0.2">
      <c r="B20" s="732" t="s">
        <v>274</v>
      </c>
      <c r="C20" s="733"/>
      <c r="D20" s="733"/>
      <c r="E20" s="733"/>
      <c r="F20" s="733"/>
      <c r="G20" s="733"/>
      <c r="H20" s="733"/>
      <c r="I20" s="733"/>
      <c r="J20" s="733"/>
      <c r="K20" s="733"/>
      <c r="L20" s="733"/>
      <c r="M20" s="733"/>
      <c r="N20" s="733"/>
      <c r="O20" s="733"/>
      <c r="P20" s="733"/>
      <c r="Q20" s="734"/>
      <c r="R20" s="657">
        <v>347</v>
      </c>
      <c r="S20" s="658"/>
      <c r="T20" s="658"/>
      <c r="U20" s="658"/>
      <c r="V20" s="658"/>
      <c r="W20" s="658"/>
      <c r="X20" s="658"/>
      <c r="Y20" s="659"/>
      <c r="Z20" s="695">
        <v>0</v>
      </c>
      <c r="AA20" s="695"/>
      <c r="AB20" s="695"/>
      <c r="AC20" s="695"/>
      <c r="AD20" s="696">
        <v>347</v>
      </c>
      <c r="AE20" s="696"/>
      <c r="AF20" s="696"/>
      <c r="AG20" s="696"/>
      <c r="AH20" s="696"/>
      <c r="AI20" s="696"/>
      <c r="AJ20" s="696"/>
      <c r="AK20" s="696"/>
      <c r="AL20" s="660">
        <v>0</v>
      </c>
      <c r="AM20" s="661"/>
      <c r="AN20" s="661"/>
      <c r="AO20" s="697"/>
      <c r="AP20" s="654" t="s">
        <v>275</v>
      </c>
      <c r="AQ20" s="655"/>
      <c r="AR20" s="655"/>
      <c r="AS20" s="655"/>
      <c r="AT20" s="655"/>
      <c r="AU20" s="655"/>
      <c r="AV20" s="655"/>
      <c r="AW20" s="655"/>
      <c r="AX20" s="655"/>
      <c r="AY20" s="655"/>
      <c r="AZ20" s="655"/>
      <c r="BA20" s="655"/>
      <c r="BB20" s="655"/>
      <c r="BC20" s="655"/>
      <c r="BD20" s="655"/>
      <c r="BE20" s="655"/>
      <c r="BF20" s="656"/>
      <c r="BG20" s="657">
        <v>3866</v>
      </c>
      <c r="BH20" s="658"/>
      <c r="BI20" s="658"/>
      <c r="BJ20" s="658"/>
      <c r="BK20" s="658"/>
      <c r="BL20" s="658"/>
      <c r="BM20" s="658"/>
      <c r="BN20" s="659"/>
      <c r="BO20" s="695">
        <v>0.3</v>
      </c>
      <c r="BP20" s="695"/>
      <c r="BQ20" s="695"/>
      <c r="BR20" s="695"/>
      <c r="BS20" s="696" t="s">
        <v>236</v>
      </c>
      <c r="BT20" s="696"/>
      <c r="BU20" s="696"/>
      <c r="BV20" s="696"/>
      <c r="BW20" s="696"/>
      <c r="BX20" s="696"/>
      <c r="BY20" s="696"/>
      <c r="BZ20" s="696"/>
      <c r="CA20" s="696"/>
      <c r="CB20" s="731"/>
      <c r="CD20" s="654" t="s">
        <v>276</v>
      </c>
      <c r="CE20" s="655"/>
      <c r="CF20" s="655"/>
      <c r="CG20" s="655"/>
      <c r="CH20" s="655"/>
      <c r="CI20" s="655"/>
      <c r="CJ20" s="655"/>
      <c r="CK20" s="655"/>
      <c r="CL20" s="655"/>
      <c r="CM20" s="655"/>
      <c r="CN20" s="655"/>
      <c r="CO20" s="655"/>
      <c r="CP20" s="655"/>
      <c r="CQ20" s="656"/>
      <c r="CR20" s="657">
        <v>5821362</v>
      </c>
      <c r="CS20" s="658"/>
      <c r="CT20" s="658"/>
      <c r="CU20" s="658"/>
      <c r="CV20" s="658"/>
      <c r="CW20" s="658"/>
      <c r="CX20" s="658"/>
      <c r="CY20" s="659"/>
      <c r="CZ20" s="695">
        <v>100</v>
      </c>
      <c r="DA20" s="695"/>
      <c r="DB20" s="695"/>
      <c r="DC20" s="695"/>
      <c r="DD20" s="663">
        <v>528442</v>
      </c>
      <c r="DE20" s="658"/>
      <c r="DF20" s="658"/>
      <c r="DG20" s="658"/>
      <c r="DH20" s="658"/>
      <c r="DI20" s="658"/>
      <c r="DJ20" s="658"/>
      <c r="DK20" s="658"/>
      <c r="DL20" s="658"/>
      <c r="DM20" s="658"/>
      <c r="DN20" s="658"/>
      <c r="DO20" s="658"/>
      <c r="DP20" s="659"/>
      <c r="DQ20" s="663">
        <v>4431508</v>
      </c>
      <c r="DR20" s="658"/>
      <c r="DS20" s="658"/>
      <c r="DT20" s="658"/>
      <c r="DU20" s="658"/>
      <c r="DV20" s="658"/>
      <c r="DW20" s="658"/>
      <c r="DX20" s="658"/>
      <c r="DY20" s="658"/>
      <c r="DZ20" s="658"/>
      <c r="EA20" s="658"/>
      <c r="EB20" s="658"/>
      <c r="EC20" s="694"/>
    </row>
    <row r="21" spans="2:133" ht="11.25" customHeight="1" x14ac:dyDescent="0.2">
      <c r="B21" s="654" t="s">
        <v>277</v>
      </c>
      <c r="C21" s="655"/>
      <c r="D21" s="655"/>
      <c r="E21" s="655"/>
      <c r="F21" s="655"/>
      <c r="G21" s="655"/>
      <c r="H21" s="655"/>
      <c r="I21" s="655"/>
      <c r="J21" s="655"/>
      <c r="K21" s="655"/>
      <c r="L21" s="655"/>
      <c r="M21" s="655"/>
      <c r="N21" s="655"/>
      <c r="O21" s="655"/>
      <c r="P21" s="655"/>
      <c r="Q21" s="656"/>
      <c r="R21" s="657">
        <v>2815189</v>
      </c>
      <c r="S21" s="658"/>
      <c r="T21" s="658"/>
      <c r="U21" s="658"/>
      <c r="V21" s="658"/>
      <c r="W21" s="658"/>
      <c r="X21" s="658"/>
      <c r="Y21" s="659"/>
      <c r="Z21" s="695">
        <v>41.6</v>
      </c>
      <c r="AA21" s="695"/>
      <c r="AB21" s="695"/>
      <c r="AC21" s="695"/>
      <c r="AD21" s="696">
        <v>2397514</v>
      </c>
      <c r="AE21" s="696"/>
      <c r="AF21" s="696"/>
      <c r="AG21" s="696"/>
      <c r="AH21" s="696"/>
      <c r="AI21" s="696"/>
      <c r="AJ21" s="696"/>
      <c r="AK21" s="696"/>
      <c r="AL21" s="660">
        <v>59.9</v>
      </c>
      <c r="AM21" s="661"/>
      <c r="AN21" s="661"/>
      <c r="AO21" s="697"/>
      <c r="AP21" s="654" t="s">
        <v>278</v>
      </c>
      <c r="AQ21" s="735"/>
      <c r="AR21" s="735"/>
      <c r="AS21" s="735"/>
      <c r="AT21" s="735"/>
      <c r="AU21" s="735"/>
      <c r="AV21" s="735"/>
      <c r="AW21" s="735"/>
      <c r="AX21" s="735"/>
      <c r="AY21" s="735"/>
      <c r="AZ21" s="735"/>
      <c r="BA21" s="735"/>
      <c r="BB21" s="735"/>
      <c r="BC21" s="735"/>
      <c r="BD21" s="735"/>
      <c r="BE21" s="735"/>
      <c r="BF21" s="736"/>
      <c r="BG21" s="657">
        <v>3866</v>
      </c>
      <c r="BH21" s="658"/>
      <c r="BI21" s="658"/>
      <c r="BJ21" s="658"/>
      <c r="BK21" s="658"/>
      <c r="BL21" s="658"/>
      <c r="BM21" s="658"/>
      <c r="BN21" s="659"/>
      <c r="BO21" s="695">
        <v>0.3</v>
      </c>
      <c r="BP21" s="695"/>
      <c r="BQ21" s="695"/>
      <c r="BR21" s="695"/>
      <c r="BS21" s="696" t="s">
        <v>236</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279</v>
      </c>
      <c r="C22" s="655"/>
      <c r="D22" s="655"/>
      <c r="E22" s="655"/>
      <c r="F22" s="655"/>
      <c r="G22" s="655"/>
      <c r="H22" s="655"/>
      <c r="I22" s="655"/>
      <c r="J22" s="655"/>
      <c r="K22" s="655"/>
      <c r="L22" s="655"/>
      <c r="M22" s="655"/>
      <c r="N22" s="655"/>
      <c r="O22" s="655"/>
      <c r="P22" s="655"/>
      <c r="Q22" s="656"/>
      <c r="R22" s="657">
        <v>2397514</v>
      </c>
      <c r="S22" s="658"/>
      <c r="T22" s="658"/>
      <c r="U22" s="658"/>
      <c r="V22" s="658"/>
      <c r="W22" s="658"/>
      <c r="X22" s="658"/>
      <c r="Y22" s="659"/>
      <c r="Z22" s="695">
        <v>35.4</v>
      </c>
      <c r="AA22" s="695"/>
      <c r="AB22" s="695"/>
      <c r="AC22" s="695"/>
      <c r="AD22" s="696">
        <v>2397514</v>
      </c>
      <c r="AE22" s="696"/>
      <c r="AF22" s="696"/>
      <c r="AG22" s="696"/>
      <c r="AH22" s="696"/>
      <c r="AI22" s="696"/>
      <c r="AJ22" s="696"/>
      <c r="AK22" s="696"/>
      <c r="AL22" s="660">
        <v>59.9</v>
      </c>
      <c r="AM22" s="661"/>
      <c r="AN22" s="661"/>
      <c r="AO22" s="697"/>
      <c r="AP22" s="654" t="s">
        <v>280</v>
      </c>
      <c r="AQ22" s="735"/>
      <c r="AR22" s="735"/>
      <c r="AS22" s="735"/>
      <c r="AT22" s="735"/>
      <c r="AU22" s="735"/>
      <c r="AV22" s="735"/>
      <c r="AW22" s="735"/>
      <c r="AX22" s="735"/>
      <c r="AY22" s="735"/>
      <c r="AZ22" s="735"/>
      <c r="BA22" s="735"/>
      <c r="BB22" s="735"/>
      <c r="BC22" s="735"/>
      <c r="BD22" s="735"/>
      <c r="BE22" s="735"/>
      <c r="BF22" s="736"/>
      <c r="BG22" s="657" t="s">
        <v>236</v>
      </c>
      <c r="BH22" s="658"/>
      <c r="BI22" s="658"/>
      <c r="BJ22" s="658"/>
      <c r="BK22" s="658"/>
      <c r="BL22" s="658"/>
      <c r="BM22" s="658"/>
      <c r="BN22" s="659"/>
      <c r="BO22" s="695" t="s">
        <v>236</v>
      </c>
      <c r="BP22" s="695"/>
      <c r="BQ22" s="695"/>
      <c r="BR22" s="695"/>
      <c r="BS22" s="696" t="s">
        <v>176</v>
      </c>
      <c r="BT22" s="696"/>
      <c r="BU22" s="696"/>
      <c r="BV22" s="696"/>
      <c r="BW22" s="696"/>
      <c r="BX22" s="696"/>
      <c r="BY22" s="696"/>
      <c r="BZ22" s="696"/>
      <c r="CA22" s="696"/>
      <c r="CB22" s="731"/>
      <c r="CD22" s="715" t="s">
        <v>281</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2">
      <c r="B23" s="654" t="s">
        <v>282</v>
      </c>
      <c r="C23" s="655"/>
      <c r="D23" s="655"/>
      <c r="E23" s="655"/>
      <c r="F23" s="655"/>
      <c r="G23" s="655"/>
      <c r="H23" s="655"/>
      <c r="I23" s="655"/>
      <c r="J23" s="655"/>
      <c r="K23" s="655"/>
      <c r="L23" s="655"/>
      <c r="M23" s="655"/>
      <c r="N23" s="655"/>
      <c r="O23" s="655"/>
      <c r="P23" s="655"/>
      <c r="Q23" s="656"/>
      <c r="R23" s="657">
        <v>417675</v>
      </c>
      <c r="S23" s="658"/>
      <c r="T23" s="658"/>
      <c r="U23" s="658"/>
      <c r="V23" s="658"/>
      <c r="W23" s="658"/>
      <c r="X23" s="658"/>
      <c r="Y23" s="659"/>
      <c r="Z23" s="695">
        <v>6.2</v>
      </c>
      <c r="AA23" s="695"/>
      <c r="AB23" s="695"/>
      <c r="AC23" s="695"/>
      <c r="AD23" s="696" t="s">
        <v>236</v>
      </c>
      <c r="AE23" s="696"/>
      <c r="AF23" s="696"/>
      <c r="AG23" s="696"/>
      <c r="AH23" s="696"/>
      <c r="AI23" s="696"/>
      <c r="AJ23" s="696"/>
      <c r="AK23" s="696"/>
      <c r="AL23" s="660" t="s">
        <v>236</v>
      </c>
      <c r="AM23" s="661"/>
      <c r="AN23" s="661"/>
      <c r="AO23" s="697"/>
      <c r="AP23" s="654" t="s">
        <v>283</v>
      </c>
      <c r="AQ23" s="735"/>
      <c r="AR23" s="735"/>
      <c r="AS23" s="735"/>
      <c r="AT23" s="735"/>
      <c r="AU23" s="735"/>
      <c r="AV23" s="735"/>
      <c r="AW23" s="735"/>
      <c r="AX23" s="735"/>
      <c r="AY23" s="735"/>
      <c r="AZ23" s="735"/>
      <c r="BA23" s="735"/>
      <c r="BB23" s="735"/>
      <c r="BC23" s="735"/>
      <c r="BD23" s="735"/>
      <c r="BE23" s="735"/>
      <c r="BF23" s="736"/>
      <c r="BG23" s="657" t="s">
        <v>176</v>
      </c>
      <c r="BH23" s="658"/>
      <c r="BI23" s="658"/>
      <c r="BJ23" s="658"/>
      <c r="BK23" s="658"/>
      <c r="BL23" s="658"/>
      <c r="BM23" s="658"/>
      <c r="BN23" s="659"/>
      <c r="BO23" s="695" t="s">
        <v>176</v>
      </c>
      <c r="BP23" s="695"/>
      <c r="BQ23" s="695"/>
      <c r="BR23" s="695"/>
      <c r="BS23" s="696" t="s">
        <v>236</v>
      </c>
      <c r="BT23" s="696"/>
      <c r="BU23" s="696"/>
      <c r="BV23" s="696"/>
      <c r="BW23" s="696"/>
      <c r="BX23" s="696"/>
      <c r="BY23" s="696"/>
      <c r="BZ23" s="696"/>
      <c r="CA23" s="696"/>
      <c r="CB23" s="731"/>
      <c r="CD23" s="715" t="s">
        <v>222</v>
      </c>
      <c r="CE23" s="716"/>
      <c r="CF23" s="716"/>
      <c r="CG23" s="716"/>
      <c r="CH23" s="716"/>
      <c r="CI23" s="716"/>
      <c r="CJ23" s="716"/>
      <c r="CK23" s="716"/>
      <c r="CL23" s="716"/>
      <c r="CM23" s="716"/>
      <c r="CN23" s="716"/>
      <c r="CO23" s="716"/>
      <c r="CP23" s="716"/>
      <c r="CQ23" s="717"/>
      <c r="CR23" s="715" t="s">
        <v>284</v>
      </c>
      <c r="CS23" s="716"/>
      <c r="CT23" s="716"/>
      <c r="CU23" s="716"/>
      <c r="CV23" s="716"/>
      <c r="CW23" s="716"/>
      <c r="CX23" s="716"/>
      <c r="CY23" s="717"/>
      <c r="CZ23" s="715" t="s">
        <v>285</v>
      </c>
      <c r="DA23" s="716"/>
      <c r="DB23" s="716"/>
      <c r="DC23" s="717"/>
      <c r="DD23" s="715" t="s">
        <v>286</v>
      </c>
      <c r="DE23" s="716"/>
      <c r="DF23" s="716"/>
      <c r="DG23" s="716"/>
      <c r="DH23" s="716"/>
      <c r="DI23" s="716"/>
      <c r="DJ23" s="716"/>
      <c r="DK23" s="717"/>
      <c r="DL23" s="747" t="s">
        <v>287</v>
      </c>
      <c r="DM23" s="748"/>
      <c r="DN23" s="748"/>
      <c r="DO23" s="748"/>
      <c r="DP23" s="748"/>
      <c r="DQ23" s="748"/>
      <c r="DR23" s="748"/>
      <c r="DS23" s="748"/>
      <c r="DT23" s="748"/>
      <c r="DU23" s="748"/>
      <c r="DV23" s="749"/>
      <c r="DW23" s="715" t="s">
        <v>288</v>
      </c>
      <c r="DX23" s="716"/>
      <c r="DY23" s="716"/>
      <c r="DZ23" s="716"/>
      <c r="EA23" s="716"/>
      <c r="EB23" s="716"/>
      <c r="EC23" s="717"/>
    </row>
    <row r="24" spans="2:133" ht="11.25" customHeight="1" x14ac:dyDescent="0.2">
      <c r="B24" s="654" t="s">
        <v>289</v>
      </c>
      <c r="C24" s="655"/>
      <c r="D24" s="655"/>
      <c r="E24" s="655"/>
      <c r="F24" s="655"/>
      <c r="G24" s="655"/>
      <c r="H24" s="655"/>
      <c r="I24" s="655"/>
      <c r="J24" s="655"/>
      <c r="K24" s="655"/>
      <c r="L24" s="655"/>
      <c r="M24" s="655"/>
      <c r="N24" s="655"/>
      <c r="O24" s="655"/>
      <c r="P24" s="655"/>
      <c r="Q24" s="656"/>
      <c r="R24" s="657" t="s">
        <v>236</v>
      </c>
      <c r="S24" s="658"/>
      <c r="T24" s="658"/>
      <c r="U24" s="658"/>
      <c r="V24" s="658"/>
      <c r="W24" s="658"/>
      <c r="X24" s="658"/>
      <c r="Y24" s="659"/>
      <c r="Z24" s="695" t="s">
        <v>236</v>
      </c>
      <c r="AA24" s="695"/>
      <c r="AB24" s="695"/>
      <c r="AC24" s="695"/>
      <c r="AD24" s="696" t="s">
        <v>176</v>
      </c>
      <c r="AE24" s="696"/>
      <c r="AF24" s="696"/>
      <c r="AG24" s="696"/>
      <c r="AH24" s="696"/>
      <c r="AI24" s="696"/>
      <c r="AJ24" s="696"/>
      <c r="AK24" s="696"/>
      <c r="AL24" s="660" t="s">
        <v>236</v>
      </c>
      <c r="AM24" s="661"/>
      <c r="AN24" s="661"/>
      <c r="AO24" s="697"/>
      <c r="AP24" s="654" t="s">
        <v>290</v>
      </c>
      <c r="AQ24" s="735"/>
      <c r="AR24" s="735"/>
      <c r="AS24" s="735"/>
      <c r="AT24" s="735"/>
      <c r="AU24" s="735"/>
      <c r="AV24" s="735"/>
      <c r="AW24" s="735"/>
      <c r="AX24" s="735"/>
      <c r="AY24" s="735"/>
      <c r="AZ24" s="735"/>
      <c r="BA24" s="735"/>
      <c r="BB24" s="735"/>
      <c r="BC24" s="735"/>
      <c r="BD24" s="735"/>
      <c r="BE24" s="735"/>
      <c r="BF24" s="736"/>
      <c r="BG24" s="657" t="s">
        <v>176</v>
      </c>
      <c r="BH24" s="658"/>
      <c r="BI24" s="658"/>
      <c r="BJ24" s="658"/>
      <c r="BK24" s="658"/>
      <c r="BL24" s="658"/>
      <c r="BM24" s="658"/>
      <c r="BN24" s="659"/>
      <c r="BO24" s="695" t="s">
        <v>176</v>
      </c>
      <c r="BP24" s="695"/>
      <c r="BQ24" s="695"/>
      <c r="BR24" s="695"/>
      <c r="BS24" s="696" t="s">
        <v>236</v>
      </c>
      <c r="BT24" s="696"/>
      <c r="BU24" s="696"/>
      <c r="BV24" s="696"/>
      <c r="BW24" s="696"/>
      <c r="BX24" s="696"/>
      <c r="BY24" s="696"/>
      <c r="BZ24" s="696"/>
      <c r="CA24" s="696"/>
      <c r="CB24" s="731"/>
      <c r="CD24" s="712" t="s">
        <v>291</v>
      </c>
      <c r="CE24" s="713"/>
      <c r="CF24" s="713"/>
      <c r="CG24" s="713"/>
      <c r="CH24" s="713"/>
      <c r="CI24" s="713"/>
      <c r="CJ24" s="713"/>
      <c r="CK24" s="713"/>
      <c r="CL24" s="713"/>
      <c r="CM24" s="713"/>
      <c r="CN24" s="713"/>
      <c r="CO24" s="713"/>
      <c r="CP24" s="713"/>
      <c r="CQ24" s="714"/>
      <c r="CR24" s="709">
        <v>2166373</v>
      </c>
      <c r="CS24" s="710"/>
      <c r="CT24" s="710"/>
      <c r="CU24" s="710"/>
      <c r="CV24" s="710"/>
      <c r="CW24" s="710"/>
      <c r="CX24" s="710"/>
      <c r="CY24" s="738"/>
      <c r="CZ24" s="739">
        <v>37.200000000000003</v>
      </c>
      <c r="DA24" s="721"/>
      <c r="DB24" s="721"/>
      <c r="DC24" s="741"/>
      <c r="DD24" s="737">
        <v>1798587</v>
      </c>
      <c r="DE24" s="710"/>
      <c r="DF24" s="710"/>
      <c r="DG24" s="710"/>
      <c r="DH24" s="710"/>
      <c r="DI24" s="710"/>
      <c r="DJ24" s="710"/>
      <c r="DK24" s="738"/>
      <c r="DL24" s="737">
        <v>1775628</v>
      </c>
      <c r="DM24" s="710"/>
      <c r="DN24" s="710"/>
      <c r="DO24" s="710"/>
      <c r="DP24" s="710"/>
      <c r="DQ24" s="710"/>
      <c r="DR24" s="710"/>
      <c r="DS24" s="710"/>
      <c r="DT24" s="710"/>
      <c r="DU24" s="710"/>
      <c r="DV24" s="738"/>
      <c r="DW24" s="739">
        <v>43.8</v>
      </c>
      <c r="DX24" s="721"/>
      <c r="DY24" s="721"/>
      <c r="DZ24" s="721"/>
      <c r="EA24" s="721"/>
      <c r="EB24" s="721"/>
      <c r="EC24" s="740"/>
    </row>
    <row r="25" spans="2:133" ht="11.25" customHeight="1" x14ac:dyDescent="0.2">
      <c r="B25" s="654" t="s">
        <v>292</v>
      </c>
      <c r="C25" s="655"/>
      <c r="D25" s="655"/>
      <c r="E25" s="655"/>
      <c r="F25" s="655"/>
      <c r="G25" s="655"/>
      <c r="H25" s="655"/>
      <c r="I25" s="655"/>
      <c r="J25" s="655"/>
      <c r="K25" s="655"/>
      <c r="L25" s="655"/>
      <c r="M25" s="655"/>
      <c r="N25" s="655"/>
      <c r="O25" s="655"/>
      <c r="P25" s="655"/>
      <c r="Q25" s="656"/>
      <c r="R25" s="657">
        <v>4397395</v>
      </c>
      <c r="S25" s="658"/>
      <c r="T25" s="658"/>
      <c r="U25" s="658"/>
      <c r="V25" s="658"/>
      <c r="W25" s="658"/>
      <c r="X25" s="658"/>
      <c r="Y25" s="659"/>
      <c r="Z25" s="695">
        <v>65</v>
      </c>
      <c r="AA25" s="695"/>
      <c r="AB25" s="695"/>
      <c r="AC25" s="695"/>
      <c r="AD25" s="696">
        <v>3979720</v>
      </c>
      <c r="AE25" s="696"/>
      <c r="AF25" s="696"/>
      <c r="AG25" s="696"/>
      <c r="AH25" s="696"/>
      <c r="AI25" s="696"/>
      <c r="AJ25" s="696"/>
      <c r="AK25" s="696"/>
      <c r="AL25" s="660">
        <v>99.4</v>
      </c>
      <c r="AM25" s="661"/>
      <c r="AN25" s="661"/>
      <c r="AO25" s="697"/>
      <c r="AP25" s="654" t="s">
        <v>293</v>
      </c>
      <c r="AQ25" s="735"/>
      <c r="AR25" s="735"/>
      <c r="AS25" s="735"/>
      <c r="AT25" s="735"/>
      <c r="AU25" s="735"/>
      <c r="AV25" s="735"/>
      <c r="AW25" s="735"/>
      <c r="AX25" s="735"/>
      <c r="AY25" s="735"/>
      <c r="AZ25" s="735"/>
      <c r="BA25" s="735"/>
      <c r="BB25" s="735"/>
      <c r="BC25" s="735"/>
      <c r="BD25" s="735"/>
      <c r="BE25" s="735"/>
      <c r="BF25" s="736"/>
      <c r="BG25" s="657" t="s">
        <v>176</v>
      </c>
      <c r="BH25" s="658"/>
      <c r="BI25" s="658"/>
      <c r="BJ25" s="658"/>
      <c r="BK25" s="658"/>
      <c r="BL25" s="658"/>
      <c r="BM25" s="658"/>
      <c r="BN25" s="659"/>
      <c r="BO25" s="695" t="s">
        <v>176</v>
      </c>
      <c r="BP25" s="695"/>
      <c r="BQ25" s="695"/>
      <c r="BR25" s="695"/>
      <c r="BS25" s="696" t="s">
        <v>176</v>
      </c>
      <c r="BT25" s="696"/>
      <c r="BU25" s="696"/>
      <c r="BV25" s="696"/>
      <c r="BW25" s="696"/>
      <c r="BX25" s="696"/>
      <c r="BY25" s="696"/>
      <c r="BZ25" s="696"/>
      <c r="CA25" s="696"/>
      <c r="CB25" s="731"/>
      <c r="CD25" s="654" t="s">
        <v>294</v>
      </c>
      <c r="CE25" s="655"/>
      <c r="CF25" s="655"/>
      <c r="CG25" s="655"/>
      <c r="CH25" s="655"/>
      <c r="CI25" s="655"/>
      <c r="CJ25" s="655"/>
      <c r="CK25" s="655"/>
      <c r="CL25" s="655"/>
      <c r="CM25" s="655"/>
      <c r="CN25" s="655"/>
      <c r="CO25" s="655"/>
      <c r="CP25" s="655"/>
      <c r="CQ25" s="656"/>
      <c r="CR25" s="657">
        <v>1256967</v>
      </c>
      <c r="CS25" s="670"/>
      <c r="CT25" s="670"/>
      <c r="CU25" s="670"/>
      <c r="CV25" s="670"/>
      <c r="CW25" s="670"/>
      <c r="CX25" s="670"/>
      <c r="CY25" s="671"/>
      <c r="CZ25" s="660">
        <v>21.6</v>
      </c>
      <c r="DA25" s="672"/>
      <c r="DB25" s="672"/>
      <c r="DC25" s="673"/>
      <c r="DD25" s="663">
        <v>1174329</v>
      </c>
      <c r="DE25" s="670"/>
      <c r="DF25" s="670"/>
      <c r="DG25" s="670"/>
      <c r="DH25" s="670"/>
      <c r="DI25" s="670"/>
      <c r="DJ25" s="670"/>
      <c r="DK25" s="671"/>
      <c r="DL25" s="663">
        <v>1155782</v>
      </c>
      <c r="DM25" s="670"/>
      <c r="DN25" s="670"/>
      <c r="DO25" s="670"/>
      <c r="DP25" s="670"/>
      <c r="DQ25" s="670"/>
      <c r="DR25" s="670"/>
      <c r="DS25" s="670"/>
      <c r="DT25" s="670"/>
      <c r="DU25" s="670"/>
      <c r="DV25" s="671"/>
      <c r="DW25" s="660">
        <v>28.5</v>
      </c>
      <c r="DX25" s="672"/>
      <c r="DY25" s="672"/>
      <c r="DZ25" s="672"/>
      <c r="EA25" s="672"/>
      <c r="EB25" s="672"/>
      <c r="EC25" s="684"/>
    </row>
    <row r="26" spans="2:133" ht="11.25" customHeight="1" x14ac:dyDescent="0.2">
      <c r="B26" s="654" t="s">
        <v>295</v>
      </c>
      <c r="C26" s="655"/>
      <c r="D26" s="655"/>
      <c r="E26" s="655"/>
      <c r="F26" s="655"/>
      <c r="G26" s="655"/>
      <c r="H26" s="655"/>
      <c r="I26" s="655"/>
      <c r="J26" s="655"/>
      <c r="K26" s="655"/>
      <c r="L26" s="655"/>
      <c r="M26" s="655"/>
      <c r="N26" s="655"/>
      <c r="O26" s="655"/>
      <c r="P26" s="655"/>
      <c r="Q26" s="656"/>
      <c r="R26" s="657">
        <v>1111</v>
      </c>
      <c r="S26" s="658"/>
      <c r="T26" s="658"/>
      <c r="U26" s="658"/>
      <c r="V26" s="658"/>
      <c r="W26" s="658"/>
      <c r="X26" s="658"/>
      <c r="Y26" s="659"/>
      <c r="Z26" s="695">
        <v>0</v>
      </c>
      <c r="AA26" s="695"/>
      <c r="AB26" s="695"/>
      <c r="AC26" s="695"/>
      <c r="AD26" s="696">
        <v>1111</v>
      </c>
      <c r="AE26" s="696"/>
      <c r="AF26" s="696"/>
      <c r="AG26" s="696"/>
      <c r="AH26" s="696"/>
      <c r="AI26" s="696"/>
      <c r="AJ26" s="696"/>
      <c r="AK26" s="696"/>
      <c r="AL26" s="660">
        <v>0</v>
      </c>
      <c r="AM26" s="661"/>
      <c r="AN26" s="661"/>
      <c r="AO26" s="697"/>
      <c r="AP26" s="654" t="s">
        <v>296</v>
      </c>
      <c r="AQ26" s="735"/>
      <c r="AR26" s="735"/>
      <c r="AS26" s="735"/>
      <c r="AT26" s="735"/>
      <c r="AU26" s="735"/>
      <c r="AV26" s="735"/>
      <c r="AW26" s="735"/>
      <c r="AX26" s="735"/>
      <c r="AY26" s="735"/>
      <c r="AZ26" s="735"/>
      <c r="BA26" s="735"/>
      <c r="BB26" s="735"/>
      <c r="BC26" s="735"/>
      <c r="BD26" s="735"/>
      <c r="BE26" s="735"/>
      <c r="BF26" s="736"/>
      <c r="BG26" s="657" t="s">
        <v>176</v>
      </c>
      <c r="BH26" s="658"/>
      <c r="BI26" s="658"/>
      <c r="BJ26" s="658"/>
      <c r="BK26" s="658"/>
      <c r="BL26" s="658"/>
      <c r="BM26" s="658"/>
      <c r="BN26" s="659"/>
      <c r="BO26" s="695" t="s">
        <v>176</v>
      </c>
      <c r="BP26" s="695"/>
      <c r="BQ26" s="695"/>
      <c r="BR26" s="695"/>
      <c r="BS26" s="696" t="s">
        <v>236</v>
      </c>
      <c r="BT26" s="696"/>
      <c r="BU26" s="696"/>
      <c r="BV26" s="696"/>
      <c r="BW26" s="696"/>
      <c r="BX26" s="696"/>
      <c r="BY26" s="696"/>
      <c r="BZ26" s="696"/>
      <c r="CA26" s="696"/>
      <c r="CB26" s="731"/>
      <c r="CD26" s="654" t="s">
        <v>297</v>
      </c>
      <c r="CE26" s="655"/>
      <c r="CF26" s="655"/>
      <c r="CG26" s="655"/>
      <c r="CH26" s="655"/>
      <c r="CI26" s="655"/>
      <c r="CJ26" s="655"/>
      <c r="CK26" s="655"/>
      <c r="CL26" s="655"/>
      <c r="CM26" s="655"/>
      <c r="CN26" s="655"/>
      <c r="CO26" s="655"/>
      <c r="CP26" s="655"/>
      <c r="CQ26" s="656"/>
      <c r="CR26" s="657">
        <v>748860</v>
      </c>
      <c r="CS26" s="658"/>
      <c r="CT26" s="658"/>
      <c r="CU26" s="658"/>
      <c r="CV26" s="658"/>
      <c r="CW26" s="658"/>
      <c r="CX26" s="658"/>
      <c r="CY26" s="659"/>
      <c r="CZ26" s="660">
        <v>12.9</v>
      </c>
      <c r="DA26" s="672"/>
      <c r="DB26" s="672"/>
      <c r="DC26" s="673"/>
      <c r="DD26" s="663">
        <v>703401</v>
      </c>
      <c r="DE26" s="658"/>
      <c r="DF26" s="658"/>
      <c r="DG26" s="658"/>
      <c r="DH26" s="658"/>
      <c r="DI26" s="658"/>
      <c r="DJ26" s="658"/>
      <c r="DK26" s="659"/>
      <c r="DL26" s="663" t="s">
        <v>176</v>
      </c>
      <c r="DM26" s="658"/>
      <c r="DN26" s="658"/>
      <c r="DO26" s="658"/>
      <c r="DP26" s="658"/>
      <c r="DQ26" s="658"/>
      <c r="DR26" s="658"/>
      <c r="DS26" s="658"/>
      <c r="DT26" s="658"/>
      <c r="DU26" s="658"/>
      <c r="DV26" s="659"/>
      <c r="DW26" s="660" t="s">
        <v>236</v>
      </c>
      <c r="DX26" s="672"/>
      <c r="DY26" s="672"/>
      <c r="DZ26" s="672"/>
      <c r="EA26" s="672"/>
      <c r="EB26" s="672"/>
      <c r="EC26" s="684"/>
    </row>
    <row r="27" spans="2:133" ht="11.25" customHeight="1" x14ac:dyDescent="0.2">
      <c r="B27" s="654" t="s">
        <v>298</v>
      </c>
      <c r="C27" s="655"/>
      <c r="D27" s="655"/>
      <c r="E27" s="655"/>
      <c r="F27" s="655"/>
      <c r="G27" s="655"/>
      <c r="H27" s="655"/>
      <c r="I27" s="655"/>
      <c r="J27" s="655"/>
      <c r="K27" s="655"/>
      <c r="L27" s="655"/>
      <c r="M27" s="655"/>
      <c r="N27" s="655"/>
      <c r="O27" s="655"/>
      <c r="P27" s="655"/>
      <c r="Q27" s="656"/>
      <c r="R27" s="657">
        <v>2560</v>
      </c>
      <c r="S27" s="658"/>
      <c r="T27" s="658"/>
      <c r="U27" s="658"/>
      <c r="V27" s="658"/>
      <c r="W27" s="658"/>
      <c r="X27" s="658"/>
      <c r="Y27" s="659"/>
      <c r="Z27" s="695">
        <v>0</v>
      </c>
      <c r="AA27" s="695"/>
      <c r="AB27" s="695"/>
      <c r="AC27" s="695"/>
      <c r="AD27" s="696" t="s">
        <v>236</v>
      </c>
      <c r="AE27" s="696"/>
      <c r="AF27" s="696"/>
      <c r="AG27" s="696"/>
      <c r="AH27" s="696"/>
      <c r="AI27" s="696"/>
      <c r="AJ27" s="696"/>
      <c r="AK27" s="696"/>
      <c r="AL27" s="660" t="s">
        <v>176</v>
      </c>
      <c r="AM27" s="661"/>
      <c r="AN27" s="661"/>
      <c r="AO27" s="697"/>
      <c r="AP27" s="654" t="s">
        <v>299</v>
      </c>
      <c r="AQ27" s="655"/>
      <c r="AR27" s="655"/>
      <c r="AS27" s="655"/>
      <c r="AT27" s="655"/>
      <c r="AU27" s="655"/>
      <c r="AV27" s="655"/>
      <c r="AW27" s="655"/>
      <c r="AX27" s="655"/>
      <c r="AY27" s="655"/>
      <c r="AZ27" s="655"/>
      <c r="BA27" s="655"/>
      <c r="BB27" s="655"/>
      <c r="BC27" s="655"/>
      <c r="BD27" s="655"/>
      <c r="BE27" s="655"/>
      <c r="BF27" s="656"/>
      <c r="BG27" s="657">
        <v>1284861</v>
      </c>
      <c r="BH27" s="658"/>
      <c r="BI27" s="658"/>
      <c r="BJ27" s="658"/>
      <c r="BK27" s="658"/>
      <c r="BL27" s="658"/>
      <c r="BM27" s="658"/>
      <c r="BN27" s="659"/>
      <c r="BO27" s="695">
        <v>100</v>
      </c>
      <c r="BP27" s="695"/>
      <c r="BQ27" s="695"/>
      <c r="BR27" s="695"/>
      <c r="BS27" s="696" t="s">
        <v>236</v>
      </c>
      <c r="BT27" s="696"/>
      <c r="BU27" s="696"/>
      <c r="BV27" s="696"/>
      <c r="BW27" s="696"/>
      <c r="BX27" s="696"/>
      <c r="BY27" s="696"/>
      <c r="BZ27" s="696"/>
      <c r="CA27" s="696"/>
      <c r="CB27" s="731"/>
      <c r="CD27" s="654" t="s">
        <v>300</v>
      </c>
      <c r="CE27" s="655"/>
      <c r="CF27" s="655"/>
      <c r="CG27" s="655"/>
      <c r="CH27" s="655"/>
      <c r="CI27" s="655"/>
      <c r="CJ27" s="655"/>
      <c r="CK27" s="655"/>
      <c r="CL27" s="655"/>
      <c r="CM27" s="655"/>
      <c r="CN27" s="655"/>
      <c r="CO27" s="655"/>
      <c r="CP27" s="655"/>
      <c r="CQ27" s="656"/>
      <c r="CR27" s="657">
        <v>359679</v>
      </c>
      <c r="CS27" s="670"/>
      <c r="CT27" s="670"/>
      <c r="CU27" s="670"/>
      <c r="CV27" s="670"/>
      <c r="CW27" s="670"/>
      <c r="CX27" s="670"/>
      <c r="CY27" s="671"/>
      <c r="CZ27" s="660">
        <v>6.2</v>
      </c>
      <c r="DA27" s="672"/>
      <c r="DB27" s="672"/>
      <c r="DC27" s="673"/>
      <c r="DD27" s="663">
        <v>89623</v>
      </c>
      <c r="DE27" s="670"/>
      <c r="DF27" s="670"/>
      <c r="DG27" s="670"/>
      <c r="DH27" s="670"/>
      <c r="DI27" s="670"/>
      <c r="DJ27" s="670"/>
      <c r="DK27" s="671"/>
      <c r="DL27" s="663">
        <v>85211</v>
      </c>
      <c r="DM27" s="670"/>
      <c r="DN27" s="670"/>
      <c r="DO27" s="670"/>
      <c r="DP27" s="670"/>
      <c r="DQ27" s="670"/>
      <c r="DR27" s="670"/>
      <c r="DS27" s="670"/>
      <c r="DT27" s="670"/>
      <c r="DU27" s="670"/>
      <c r="DV27" s="671"/>
      <c r="DW27" s="660">
        <v>2.1</v>
      </c>
      <c r="DX27" s="672"/>
      <c r="DY27" s="672"/>
      <c r="DZ27" s="672"/>
      <c r="EA27" s="672"/>
      <c r="EB27" s="672"/>
      <c r="EC27" s="684"/>
    </row>
    <row r="28" spans="2:133" ht="11.25" customHeight="1" x14ac:dyDescent="0.2">
      <c r="B28" s="654" t="s">
        <v>301</v>
      </c>
      <c r="C28" s="655"/>
      <c r="D28" s="655"/>
      <c r="E28" s="655"/>
      <c r="F28" s="655"/>
      <c r="G28" s="655"/>
      <c r="H28" s="655"/>
      <c r="I28" s="655"/>
      <c r="J28" s="655"/>
      <c r="K28" s="655"/>
      <c r="L28" s="655"/>
      <c r="M28" s="655"/>
      <c r="N28" s="655"/>
      <c r="O28" s="655"/>
      <c r="P28" s="655"/>
      <c r="Q28" s="656"/>
      <c r="R28" s="657">
        <v>66400</v>
      </c>
      <c r="S28" s="658"/>
      <c r="T28" s="658"/>
      <c r="U28" s="658"/>
      <c r="V28" s="658"/>
      <c r="W28" s="658"/>
      <c r="X28" s="658"/>
      <c r="Y28" s="659"/>
      <c r="Z28" s="695">
        <v>1</v>
      </c>
      <c r="AA28" s="695"/>
      <c r="AB28" s="695"/>
      <c r="AC28" s="695"/>
      <c r="AD28" s="696">
        <v>2012</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302</v>
      </c>
      <c r="CE28" s="655"/>
      <c r="CF28" s="655"/>
      <c r="CG28" s="655"/>
      <c r="CH28" s="655"/>
      <c r="CI28" s="655"/>
      <c r="CJ28" s="655"/>
      <c r="CK28" s="655"/>
      <c r="CL28" s="655"/>
      <c r="CM28" s="655"/>
      <c r="CN28" s="655"/>
      <c r="CO28" s="655"/>
      <c r="CP28" s="655"/>
      <c r="CQ28" s="656"/>
      <c r="CR28" s="657">
        <v>549727</v>
      </c>
      <c r="CS28" s="658"/>
      <c r="CT28" s="658"/>
      <c r="CU28" s="658"/>
      <c r="CV28" s="658"/>
      <c r="CW28" s="658"/>
      <c r="CX28" s="658"/>
      <c r="CY28" s="659"/>
      <c r="CZ28" s="660">
        <v>9.4</v>
      </c>
      <c r="DA28" s="672"/>
      <c r="DB28" s="672"/>
      <c r="DC28" s="673"/>
      <c r="DD28" s="663">
        <v>534635</v>
      </c>
      <c r="DE28" s="658"/>
      <c r="DF28" s="658"/>
      <c r="DG28" s="658"/>
      <c r="DH28" s="658"/>
      <c r="DI28" s="658"/>
      <c r="DJ28" s="658"/>
      <c r="DK28" s="659"/>
      <c r="DL28" s="663">
        <v>534635</v>
      </c>
      <c r="DM28" s="658"/>
      <c r="DN28" s="658"/>
      <c r="DO28" s="658"/>
      <c r="DP28" s="658"/>
      <c r="DQ28" s="658"/>
      <c r="DR28" s="658"/>
      <c r="DS28" s="658"/>
      <c r="DT28" s="658"/>
      <c r="DU28" s="658"/>
      <c r="DV28" s="659"/>
      <c r="DW28" s="660">
        <v>13.2</v>
      </c>
      <c r="DX28" s="672"/>
      <c r="DY28" s="672"/>
      <c r="DZ28" s="672"/>
      <c r="EA28" s="672"/>
      <c r="EB28" s="672"/>
      <c r="EC28" s="684"/>
    </row>
    <row r="29" spans="2:133" ht="11.25" customHeight="1" x14ac:dyDescent="0.2">
      <c r="B29" s="654" t="s">
        <v>303</v>
      </c>
      <c r="C29" s="655"/>
      <c r="D29" s="655"/>
      <c r="E29" s="655"/>
      <c r="F29" s="655"/>
      <c r="G29" s="655"/>
      <c r="H29" s="655"/>
      <c r="I29" s="655"/>
      <c r="J29" s="655"/>
      <c r="K29" s="655"/>
      <c r="L29" s="655"/>
      <c r="M29" s="655"/>
      <c r="N29" s="655"/>
      <c r="O29" s="655"/>
      <c r="P29" s="655"/>
      <c r="Q29" s="656"/>
      <c r="R29" s="657">
        <v>54721</v>
      </c>
      <c r="S29" s="658"/>
      <c r="T29" s="658"/>
      <c r="U29" s="658"/>
      <c r="V29" s="658"/>
      <c r="W29" s="658"/>
      <c r="X29" s="658"/>
      <c r="Y29" s="659"/>
      <c r="Z29" s="695">
        <v>0.8</v>
      </c>
      <c r="AA29" s="695"/>
      <c r="AB29" s="695"/>
      <c r="AC29" s="695"/>
      <c r="AD29" s="696" t="s">
        <v>236</v>
      </c>
      <c r="AE29" s="696"/>
      <c r="AF29" s="696"/>
      <c r="AG29" s="696"/>
      <c r="AH29" s="696"/>
      <c r="AI29" s="696"/>
      <c r="AJ29" s="696"/>
      <c r="AK29" s="696"/>
      <c r="AL29" s="660" t="s">
        <v>236</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304</v>
      </c>
      <c r="CE29" s="677"/>
      <c r="CF29" s="654" t="s">
        <v>305</v>
      </c>
      <c r="CG29" s="655"/>
      <c r="CH29" s="655"/>
      <c r="CI29" s="655"/>
      <c r="CJ29" s="655"/>
      <c r="CK29" s="655"/>
      <c r="CL29" s="655"/>
      <c r="CM29" s="655"/>
      <c r="CN29" s="655"/>
      <c r="CO29" s="655"/>
      <c r="CP29" s="655"/>
      <c r="CQ29" s="656"/>
      <c r="CR29" s="657">
        <v>549727</v>
      </c>
      <c r="CS29" s="670"/>
      <c r="CT29" s="670"/>
      <c r="CU29" s="670"/>
      <c r="CV29" s="670"/>
      <c r="CW29" s="670"/>
      <c r="CX29" s="670"/>
      <c r="CY29" s="671"/>
      <c r="CZ29" s="660">
        <v>9.4</v>
      </c>
      <c r="DA29" s="672"/>
      <c r="DB29" s="672"/>
      <c r="DC29" s="673"/>
      <c r="DD29" s="663">
        <v>534635</v>
      </c>
      <c r="DE29" s="670"/>
      <c r="DF29" s="670"/>
      <c r="DG29" s="670"/>
      <c r="DH29" s="670"/>
      <c r="DI29" s="670"/>
      <c r="DJ29" s="670"/>
      <c r="DK29" s="671"/>
      <c r="DL29" s="663">
        <v>534635</v>
      </c>
      <c r="DM29" s="670"/>
      <c r="DN29" s="670"/>
      <c r="DO29" s="670"/>
      <c r="DP29" s="670"/>
      <c r="DQ29" s="670"/>
      <c r="DR29" s="670"/>
      <c r="DS29" s="670"/>
      <c r="DT29" s="670"/>
      <c r="DU29" s="670"/>
      <c r="DV29" s="671"/>
      <c r="DW29" s="660">
        <v>13.2</v>
      </c>
      <c r="DX29" s="672"/>
      <c r="DY29" s="672"/>
      <c r="DZ29" s="672"/>
      <c r="EA29" s="672"/>
      <c r="EB29" s="672"/>
      <c r="EC29" s="684"/>
    </row>
    <row r="30" spans="2:133" ht="11.25" customHeight="1" x14ac:dyDescent="0.2">
      <c r="B30" s="654" t="s">
        <v>306</v>
      </c>
      <c r="C30" s="655"/>
      <c r="D30" s="655"/>
      <c r="E30" s="655"/>
      <c r="F30" s="655"/>
      <c r="G30" s="655"/>
      <c r="H30" s="655"/>
      <c r="I30" s="655"/>
      <c r="J30" s="655"/>
      <c r="K30" s="655"/>
      <c r="L30" s="655"/>
      <c r="M30" s="655"/>
      <c r="N30" s="655"/>
      <c r="O30" s="655"/>
      <c r="P30" s="655"/>
      <c r="Q30" s="656"/>
      <c r="R30" s="657">
        <v>562837</v>
      </c>
      <c r="S30" s="658"/>
      <c r="T30" s="658"/>
      <c r="U30" s="658"/>
      <c r="V30" s="658"/>
      <c r="W30" s="658"/>
      <c r="X30" s="658"/>
      <c r="Y30" s="659"/>
      <c r="Z30" s="695">
        <v>8.3000000000000007</v>
      </c>
      <c r="AA30" s="695"/>
      <c r="AB30" s="695"/>
      <c r="AC30" s="695"/>
      <c r="AD30" s="696" t="s">
        <v>236</v>
      </c>
      <c r="AE30" s="696"/>
      <c r="AF30" s="696"/>
      <c r="AG30" s="696"/>
      <c r="AH30" s="696"/>
      <c r="AI30" s="696"/>
      <c r="AJ30" s="696"/>
      <c r="AK30" s="696"/>
      <c r="AL30" s="660" t="s">
        <v>176</v>
      </c>
      <c r="AM30" s="661"/>
      <c r="AN30" s="661"/>
      <c r="AO30" s="697"/>
      <c r="AP30" s="715" t="s">
        <v>222</v>
      </c>
      <c r="AQ30" s="716"/>
      <c r="AR30" s="716"/>
      <c r="AS30" s="716"/>
      <c r="AT30" s="716"/>
      <c r="AU30" s="716"/>
      <c r="AV30" s="716"/>
      <c r="AW30" s="716"/>
      <c r="AX30" s="716"/>
      <c r="AY30" s="716"/>
      <c r="AZ30" s="716"/>
      <c r="BA30" s="716"/>
      <c r="BB30" s="716"/>
      <c r="BC30" s="716"/>
      <c r="BD30" s="716"/>
      <c r="BE30" s="716"/>
      <c r="BF30" s="717"/>
      <c r="BG30" s="715" t="s">
        <v>307</v>
      </c>
      <c r="BH30" s="729"/>
      <c r="BI30" s="729"/>
      <c r="BJ30" s="729"/>
      <c r="BK30" s="729"/>
      <c r="BL30" s="729"/>
      <c r="BM30" s="729"/>
      <c r="BN30" s="729"/>
      <c r="BO30" s="729"/>
      <c r="BP30" s="729"/>
      <c r="BQ30" s="730"/>
      <c r="BR30" s="715" t="s">
        <v>308</v>
      </c>
      <c r="BS30" s="729"/>
      <c r="BT30" s="729"/>
      <c r="BU30" s="729"/>
      <c r="BV30" s="729"/>
      <c r="BW30" s="729"/>
      <c r="BX30" s="729"/>
      <c r="BY30" s="729"/>
      <c r="BZ30" s="729"/>
      <c r="CA30" s="729"/>
      <c r="CB30" s="730"/>
      <c r="CD30" s="678"/>
      <c r="CE30" s="679"/>
      <c r="CF30" s="654" t="s">
        <v>309</v>
      </c>
      <c r="CG30" s="655"/>
      <c r="CH30" s="655"/>
      <c r="CI30" s="655"/>
      <c r="CJ30" s="655"/>
      <c r="CK30" s="655"/>
      <c r="CL30" s="655"/>
      <c r="CM30" s="655"/>
      <c r="CN30" s="655"/>
      <c r="CO30" s="655"/>
      <c r="CP30" s="655"/>
      <c r="CQ30" s="656"/>
      <c r="CR30" s="657">
        <v>537719</v>
      </c>
      <c r="CS30" s="658"/>
      <c r="CT30" s="658"/>
      <c r="CU30" s="658"/>
      <c r="CV30" s="658"/>
      <c r="CW30" s="658"/>
      <c r="CX30" s="658"/>
      <c r="CY30" s="659"/>
      <c r="CZ30" s="660">
        <v>9.1999999999999993</v>
      </c>
      <c r="DA30" s="672"/>
      <c r="DB30" s="672"/>
      <c r="DC30" s="673"/>
      <c r="DD30" s="663">
        <v>524115</v>
      </c>
      <c r="DE30" s="658"/>
      <c r="DF30" s="658"/>
      <c r="DG30" s="658"/>
      <c r="DH30" s="658"/>
      <c r="DI30" s="658"/>
      <c r="DJ30" s="658"/>
      <c r="DK30" s="659"/>
      <c r="DL30" s="663">
        <v>524115</v>
      </c>
      <c r="DM30" s="658"/>
      <c r="DN30" s="658"/>
      <c r="DO30" s="658"/>
      <c r="DP30" s="658"/>
      <c r="DQ30" s="658"/>
      <c r="DR30" s="658"/>
      <c r="DS30" s="658"/>
      <c r="DT30" s="658"/>
      <c r="DU30" s="658"/>
      <c r="DV30" s="659"/>
      <c r="DW30" s="660">
        <v>12.9</v>
      </c>
      <c r="DX30" s="672"/>
      <c r="DY30" s="672"/>
      <c r="DZ30" s="672"/>
      <c r="EA30" s="672"/>
      <c r="EB30" s="672"/>
      <c r="EC30" s="684"/>
    </row>
    <row r="31" spans="2:133" ht="11.25" customHeight="1" x14ac:dyDescent="0.2">
      <c r="B31" s="732" t="s">
        <v>310</v>
      </c>
      <c r="C31" s="733"/>
      <c r="D31" s="733"/>
      <c r="E31" s="733"/>
      <c r="F31" s="733"/>
      <c r="G31" s="733"/>
      <c r="H31" s="733"/>
      <c r="I31" s="733"/>
      <c r="J31" s="733"/>
      <c r="K31" s="733"/>
      <c r="L31" s="733"/>
      <c r="M31" s="733"/>
      <c r="N31" s="733"/>
      <c r="O31" s="733"/>
      <c r="P31" s="733"/>
      <c r="Q31" s="734"/>
      <c r="R31" s="657" t="s">
        <v>236</v>
      </c>
      <c r="S31" s="658"/>
      <c r="T31" s="658"/>
      <c r="U31" s="658"/>
      <c r="V31" s="658"/>
      <c r="W31" s="658"/>
      <c r="X31" s="658"/>
      <c r="Y31" s="659"/>
      <c r="Z31" s="695" t="s">
        <v>236</v>
      </c>
      <c r="AA31" s="695"/>
      <c r="AB31" s="695"/>
      <c r="AC31" s="695"/>
      <c r="AD31" s="696" t="s">
        <v>176</v>
      </c>
      <c r="AE31" s="696"/>
      <c r="AF31" s="696"/>
      <c r="AG31" s="696"/>
      <c r="AH31" s="696"/>
      <c r="AI31" s="696"/>
      <c r="AJ31" s="696"/>
      <c r="AK31" s="696"/>
      <c r="AL31" s="660" t="s">
        <v>236</v>
      </c>
      <c r="AM31" s="661"/>
      <c r="AN31" s="661"/>
      <c r="AO31" s="697"/>
      <c r="AP31" s="723" t="s">
        <v>311</v>
      </c>
      <c r="AQ31" s="724"/>
      <c r="AR31" s="724"/>
      <c r="AS31" s="724"/>
      <c r="AT31" s="725" t="s">
        <v>312</v>
      </c>
      <c r="AU31" s="214"/>
      <c r="AV31" s="214"/>
      <c r="AW31" s="214"/>
      <c r="AX31" s="712" t="s">
        <v>188</v>
      </c>
      <c r="AY31" s="713"/>
      <c r="AZ31" s="713"/>
      <c r="BA31" s="713"/>
      <c r="BB31" s="713"/>
      <c r="BC31" s="713"/>
      <c r="BD31" s="713"/>
      <c r="BE31" s="713"/>
      <c r="BF31" s="714"/>
      <c r="BG31" s="719">
        <v>99.7</v>
      </c>
      <c r="BH31" s="720"/>
      <c r="BI31" s="720"/>
      <c r="BJ31" s="720"/>
      <c r="BK31" s="720"/>
      <c r="BL31" s="720"/>
      <c r="BM31" s="721">
        <v>99.1</v>
      </c>
      <c r="BN31" s="720"/>
      <c r="BO31" s="720"/>
      <c r="BP31" s="720"/>
      <c r="BQ31" s="722"/>
      <c r="BR31" s="719">
        <v>99.7</v>
      </c>
      <c r="BS31" s="720"/>
      <c r="BT31" s="720"/>
      <c r="BU31" s="720"/>
      <c r="BV31" s="720"/>
      <c r="BW31" s="720"/>
      <c r="BX31" s="721">
        <v>99</v>
      </c>
      <c r="BY31" s="720"/>
      <c r="BZ31" s="720"/>
      <c r="CA31" s="720"/>
      <c r="CB31" s="722"/>
      <c r="CD31" s="678"/>
      <c r="CE31" s="679"/>
      <c r="CF31" s="654" t="s">
        <v>313</v>
      </c>
      <c r="CG31" s="655"/>
      <c r="CH31" s="655"/>
      <c r="CI31" s="655"/>
      <c r="CJ31" s="655"/>
      <c r="CK31" s="655"/>
      <c r="CL31" s="655"/>
      <c r="CM31" s="655"/>
      <c r="CN31" s="655"/>
      <c r="CO31" s="655"/>
      <c r="CP31" s="655"/>
      <c r="CQ31" s="656"/>
      <c r="CR31" s="657">
        <v>12008</v>
      </c>
      <c r="CS31" s="670"/>
      <c r="CT31" s="670"/>
      <c r="CU31" s="670"/>
      <c r="CV31" s="670"/>
      <c r="CW31" s="670"/>
      <c r="CX31" s="670"/>
      <c r="CY31" s="671"/>
      <c r="CZ31" s="660">
        <v>0.2</v>
      </c>
      <c r="DA31" s="672"/>
      <c r="DB31" s="672"/>
      <c r="DC31" s="673"/>
      <c r="DD31" s="663">
        <v>10520</v>
      </c>
      <c r="DE31" s="670"/>
      <c r="DF31" s="670"/>
      <c r="DG31" s="670"/>
      <c r="DH31" s="670"/>
      <c r="DI31" s="670"/>
      <c r="DJ31" s="670"/>
      <c r="DK31" s="671"/>
      <c r="DL31" s="663">
        <v>10520</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2">
      <c r="B32" s="654" t="s">
        <v>314</v>
      </c>
      <c r="C32" s="655"/>
      <c r="D32" s="655"/>
      <c r="E32" s="655"/>
      <c r="F32" s="655"/>
      <c r="G32" s="655"/>
      <c r="H32" s="655"/>
      <c r="I32" s="655"/>
      <c r="J32" s="655"/>
      <c r="K32" s="655"/>
      <c r="L32" s="655"/>
      <c r="M32" s="655"/>
      <c r="N32" s="655"/>
      <c r="O32" s="655"/>
      <c r="P32" s="655"/>
      <c r="Q32" s="656"/>
      <c r="R32" s="657">
        <v>297667</v>
      </c>
      <c r="S32" s="658"/>
      <c r="T32" s="658"/>
      <c r="U32" s="658"/>
      <c r="V32" s="658"/>
      <c r="W32" s="658"/>
      <c r="X32" s="658"/>
      <c r="Y32" s="659"/>
      <c r="Z32" s="695">
        <v>4.4000000000000004</v>
      </c>
      <c r="AA32" s="695"/>
      <c r="AB32" s="695"/>
      <c r="AC32" s="695"/>
      <c r="AD32" s="696" t="s">
        <v>236</v>
      </c>
      <c r="AE32" s="696"/>
      <c r="AF32" s="696"/>
      <c r="AG32" s="696"/>
      <c r="AH32" s="696"/>
      <c r="AI32" s="696"/>
      <c r="AJ32" s="696"/>
      <c r="AK32" s="696"/>
      <c r="AL32" s="660" t="s">
        <v>176</v>
      </c>
      <c r="AM32" s="661"/>
      <c r="AN32" s="661"/>
      <c r="AO32" s="697"/>
      <c r="AP32" s="698"/>
      <c r="AQ32" s="699"/>
      <c r="AR32" s="699"/>
      <c r="AS32" s="699"/>
      <c r="AT32" s="726"/>
      <c r="AU32" s="210" t="s">
        <v>315</v>
      </c>
      <c r="AX32" s="654" t="s">
        <v>316</v>
      </c>
      <c r="AY32" s="655"/>
      <c r="AZ32" s="655"/>
      <c r="BA32" s="655"/>
      <c r="BB32" s="655"/>
      <c r="BC32" s="655"/>
      <c r="BD32" s="655"/>
      <c r="BE32" s="655"/>
      <c r="BF32" s="656"/>
      <c r="BG32" s="728">
        <v>99.7</v>
      </c>
      <c r="BH32" s="670"/>
      <c r="BI32" s="670"/>
      <c r="BJ32" s="670"/>
      <c r="BK32" s="670"/>
      <c r="BL32" s="670"/>
      <c r="BM32" s="661">
        <v>98.9</v>
      </c>
      <c r="BN32" s="670"/>
      <c r="BO32" s="670"/>
      <c r="BP32" s="670"/>
      <c r="BQ32" s="693"/>
      <c r="BR32" s="728">
        <v>99.8</v>
      </c>
      <c r="BS32" s="670"/>
      <c r="BT32" s="670"/>
      <c r="BU32" s="670"/>
      <c r="BV32" s="670"/>
      <c r="BW32" s="670"/>
      <c r="BX32" s="661">
        <v>98.9</v>
      </c>
      <c r="BY32" s="670"/>
      <c r="BZ32" s="670"/>
      <c r="CA32" s="670"/>
      <c r="CB32" s="693"/>
      <c r="CD32" s="680"/>
      <c r="CE32" s="681"/>
      <c r="CF32" s="654" t="s">
        <v>317</v>
      </c>
      <c r="CG32" s="655"/>
      <c r="CH32" s="655"/>
      <c r="CI32" s="655"/>
      <c r="CJ32" s="655"/>
      <c r="CK32" s="655"/>
      <c r="CL32" s="655"/>
      <c r="CM32" s="655"/>
      <c r="CN32" s="655"/>
      <c r="CO32" s="655"/>
      <c r="CP32" s="655"/>
      <c r="CQ32" s="656"/>
      <c r="CR32" s="657" t="s">
        <v>236</v>
      </c>
      <c r="CS32" s="658"/>
      <c r="CT32" s="658"/>
      <c r="CU32" s="658"/>
      <c r="CV32" s="658"/>
      <c r="CW32" s="658"/>
      <c r="CX32" s="658"/>
      <c r="CY32" s="659"/>
      <c r="CZ32" s="660" t="s">
        <v>236</v>
      </c>
      <c r="DA32" s="672"/>
      <c r="DB32" s="672"/>
      <c r="DC32" s="673"/>
      <c r="DD32" s="663" t="s">
        <v>176</v>
      </c>
      <c r="DE32" s="658"/>
      <c r="DF32" s="658"/>
      <c r="DG32" s="658"/>
      <c r="DH32" s="658"/>
      <c r="DI32" s="658"/>
      <c r="DJ32" s="658"/>
      <c r="DK32" s="659"/>
      <c r="DL32" s="663" t="s">
        <v>176</v>
      </c>
      <c r="DM32" s="658"/>
      <c r="DN32" s="658"/>
      <c r="DO32" s="658"/>
      <c r="DP32" s="658"/>
      <c r="DQ32" s="658"/>
      <c r="DR32" s="658"/>
      <c r="DS32" s="658"/>
      <c r="DT32" s="658"/>
      <c r="DU32" s="658"/>
      <c r="DV32" s="659"/>
      <c r="DW32" s="660" t="s">
        <v>236</v>
      </c>
      <c r="DX32" s="672"/>
      <c r="DY32" s="672"/>
      <c r="DZ32" s="672"/>
      <c r="EA32" s="672"/>
      <c r="EB32" s="672"/>
      <c r="EC32" s="684"/>
    </row>
    <row r="33" spans="2:133" ht="11.25" customHeight="1" x14ac:dyDescent="0.2">
      <c r="B33" s="654" t="s">
        <v>318</v>
      </c>
      <c r="C33" s="655"/>
      <c r="D33" s="655"/>
      <c r="E33" s="655"/>
      <c r="F33" s="655"/>
      <c r="G33" s="655"/>
      <c r="H33" s="655"/>
      <c r="I33" s="655"/>
      <c r="J33" s="655"/>
      <c r="K33" s="655"/>
      <c r="L33" s="655"/>
      <c r="M33" s="655"/>
      <c r="N33" s="655"/>
      <c r="O33" s="655"/>
      <c r="P33" s="655"/>
      <c r="Q33" s="656"/>
      <c r="R33" s="657">
        <v>18620</v>
      </c>
      <c r="S33" s="658"/>
      <c r="T33" s="658"/>
      <c r="U33" s="658"/>
      <c r="V33" s="658"/>
      <c r="W33" s="658"/>
      <c r="X33" s="658"/>
      <c r="Y33" s="659"/>
      <c r="Z33" s="695">
        <v>0.3</v>
      </c>
      <c r="AA33" s="695"/>
      <c r="AB33" s="695"/>
      <c r="AC33" s="695"/>
      <c r="AD33" s="696">
        <v>4677</v>
      </c>
      <c r="AE33" s="696"/>
      <c r="AF33" s="696"/>
      <c r="AG33" s="696"/>
      <c r="AH33" s="696"/>
      <c r="AI33" s="696"/>
      <c r="AJ33" s="696"/>
      <c r="AK33" s="696"/>
      <c r="AL33" s="660">
        <v>0.1</v>
      </c>
      <c r="AM33" s="661"/>
      <c r="AN33" s="661"/>
      <c r="AO33" s="697"/>
      <c r="AP33" s="700"/>
      <c r="AQ33" s="701"/>
      <c r="AR33" s="701"/>
      <c r="AS33" s="701"/>
      <c r="AT33" s="727"/>
      <c r="AU33" s="215"/>
      <c r="AV33" s="215"/>
      <c r="AW33" s="215"/>
      <c r="AX33" s="638" t="s">
        <v>319</v>
      </c>
      <c r="AY33" s="639"/>
      <c r="AZ33" s="639"/>
      <c r="BA33" s="639"/>
      <c r="BB33" s="639"/>
      <c r="BC33" s="639"/>
      <c r="BD33" s="639"/>
      <c r="BE33" s="639"/>
      <c r="BF33" s="640"/>
      <c r="BG33" s="718">
        <v>99.5</v>
      </c>
      <c r="BH33" s="642"/>
      <c r="BI33" s="642"/>
      <c r="BJ33" s="642"/>
      <c r="BK33" s="642"/>
      <c r="BL33" s="642"/>
      <c r="BM33" s="688">
        <v>98.5</v>
      </c>
      <c r="BN33" s="642"/>
      <c r="BO33" s="642"/>
      <c r="BP33" s="642"/>
      <c r="BQ33" s="705"/>
      <c r="BR33" s="718">
        <v>99.4</v>
      </c>
      <c r="BS33" s="642"/>
      <c r="BT33" s="642"/>
      <c r="BU33" s="642"/>
      <c r="BV33" s="642"/>
      <c r="BW33" s="642"/>
      <c r="BX33" s="688">
        <v>98.1</v>
      </c>
      <c r="BY33" s="642"/>
      <c r="BZ33" s="642"/>
      <c r="CA33" s="642"/>
      <c r="CB33" s="705"/>
      <c r="CD33" s="654" t="s">
        <v>320</v>
      </c>
      <c r="CE33" s="655"/>
      <c r="CF33" s="655"/>
      <c r="CG33" s="655"/>
      <c r="CH33" s="655"/>
      <c r="CI33" s="655"/>
      <c r="CJ33" s="655"/>
      <c r="CK33" s="655"/>
      <c r="CL33" s="655"/>
      <c r="CM33" s="655"/>
      <c r="CN33" s="655"/>
      <c r="CO33" s="655"/>
      <c r="CP33" s="655"/>
      <c r="CQ33" s="656"/>
      <c r="CR33" s="657">
        <v>2866739</v>
      </c>
      <c r="CS33" s="670"/>
      <c r="CT33" s="670"/>
      <c r="CU33" s="670"/>
      <c r="CV33" s="670"/>
      <c r="CW33" s="670"/>
      <c r="CX33" s="670"/>
      <c r="CY33" s="671"/>
      <c r="CZ33" s="660">
        <v>49.2</v>
      </c>
      <c r="DA33" s="672"/>
      <c r="DB33" s="672"/>
      <c r="DC33" s="673"/>
      <c r="DD33" s="663">
        <v>2208395</v>
      </c>
      <c r="DE33" s="670"/>
      <c r="DF33" s="670"/>
      <c r="DG33" s="670"/>
      <c r="DH33" s="670"/>
      <c r="DI33" s="670"/>
      <c r="DJ33" s="670"/>
      <c r="DK33" s="671"/>
      <c r="DL33" s="663">
        <v>1678420</v>
      </c>
      <c r="DM33" s="670"/>
      <c r="DN33" s="670"/>
      <c r="DO33" s="670"/>
      <c r="DP33" s="670"/>
      <c r="DQ33" s="670"/>
      <c r="DR33" s="670"/>
      <c r="DS33" s="670"/>
      <c r="DT33" s="670"/>
      <c r="DU33" s="670"/>
      <c r="DV33" s="671"/>
      <c r="DW33" s="660">
        <v>41.4</v>
      </c>
      <c r="DX33" s="672"/>
      <c r="DY33" s="672"/>
      <c r="DZ33" s="672"/>
      <c r="EA33" s="672"/>
      <c r="EB33" s="672"/>
      <c r="EC33" s="684"/>
    </row>
    <row r="34" spans="2:133" ht="11.25" customHeight="1" x14ac:dyDescent="0.2">
      <c r="B34" s="654" t="s">
        <v>321</v>
      </c>
      <c r="C34" s="655"/>
      <c r="D34" s="655"/>
      <c r="E34" s="655"/>
      <c r="F34" s="655"/>
      <c r="G34" s="655"/>
      <c r="H34" s="655"/>
      <c r="I34" s="655"/>
      <c r="J34" s="655"/>
      <c r="K34" s="655"/>
      <c r="L34" s="655"/>
      <c r="M34" s="655"/>
      <c r="N34" s="655"/>
      <c r="O34" s="655"/>
      <c r="P34" s="655"/>
      <c r="Q34" s="656"/>
      <c r="R34" s="657">
        <v>35288</v>
      </c>
      <c r="S34" s="658"/>
      <c r="T34" s="658"/>
      <c r="U34" s="658"/>
      <c r="V34" s="658"/>
      <c r="W34" s="658"/>
      <c r="X34" s="658"/>
      <c r="Y34" s="659"/>
      <c r="Z34" s="695">
        <v>0.5</v>
      </c>
      <c r="AA34" s="695"/>
      <c r="AB34" s="695"/>
      <c r="AC34" s="695"/>
      <c r="AD34" s="696" t="s">
        <v>236</v>
      </c>
      <c r="AE34" s="696"/>
      <c r="AF34" s="696"/>
      <c r="AG34" s="696"/>
      <c r="AH34" s="696"/>
      <c r="AI34" s="696"/>
      <c r="AJ34" s="696"/>
      <c r="AK34" s="696"/>
      <c r="AL34" s="660" t="s">
        <v>236</v>
      </c>
      <c r="AM34" s="661"/>
      <c r="AN34" s="661"/>
      <c r="AO34" s="697"/>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4" t="s">
        <v>322</v>
      </c>
      <c r="CE34" s="655"/>
      <c r="CF34" s="655"/>
      <c r="CG34" s="655"/>
      <c r="CH34" s="655"/>
      <c r="CI34" s="655"/>
      <c r="CJ34" s="655"/>
      <c r="CK34" s="655"/>
      <c r="CL34" s="655"/>
      <c r="CM34" s="655"/>
      <c r="CN34" s="655"/>
      <c r="CO34" s="655"/>
      <c r="CP34" s="655"/>
      <c r="CQ34" s="656"/>
      <c r="CR34" s="657">
        <v>1510438</v>
      </c>
      <c r="CS34" s="658"/>
      <c r="CT34" s="658"/>
      <c r="CU34" s="658"/>
      <c r="CV34" s="658"/>
      <c r="CW34" s="658"/>
      <c r="CX34" s="658"/>
      <c r="CY34" s="659"/>
      <c r="CZ34" s="660">
        <v>25.9</v>
      </c>
      <c r="DA34" s="672"/>
      <c r="DB34" s="672"/>
      <c r="DC34" s="673"/>
      <c r="DD34" s="663">
        <v>1071150</v>
      </c>
      <c r="DE34" s="658"/>
      <c r="DF34" s="658"/>
      <c r="DG34" s="658"/>
      <c r="DH34" s="658"/>
      <c r="DI34" s="658"/>
      <c r="DJ34" s="658"/>
      <c r="DK34" s="659"/>
      <c r="DL34" s="663">
        <v>814880</v>
      </c>
      <c r="DM34" s="658"/>
      <c r="DN34" s="658"/>
      <c r="DO34" s="658"/>
      <c r="DP34" s="658"/>
      <c r="DQ34" s="658"/>
      <c r="DR34" s="658"/>
      <c r="DS34" s="658"/>
      <c r="DT34" s="658"/>
      <c r="DU34" s="658"/>
      <c r="DV34" s="659"/>
      <c r="DW34" s="660">
        <v>20.100000000000001</v>
      </c>
      <c r="DX34" s="672"/>
      <c r="DY34" s="672"/>
      <c r="DZ34" s="672"/>
      <c r="EA34" s="672"/>
      <c r="EB34" s="672"/>
      <c r="EC34" s="684"/>
    </row>
    <row r="35" spans="2:133" ht="11.25" customHeight="1" x14ac:dyDescent="0.2">
      <c r="B35" s="654" t="s">
        <v>323</v>
      </c>
      <c r="C35" s="655"/>
      <c r="D35" s="655"/>
      <c r="E35" s="655"/>
      <c r="F35" s="655"/>
      <c r="G35" s="655"/>
      <c r="H35" s="655"/>
      <c r="I35" s="655"/>
      <c r="J35" s="655"/>
      <c r="K35" s="655"/>
      <c r="L35" s="655"/>
      <c r="M35" s="655"/>
      <c r="N35" s="655"/>
      <c r="O35" s="655"/>
      <c r="P35" s="655"/>
      <c r="Q35" s="656"/>
      <c r="R35" s="657">
        <v>65430</v>
      </c>
      <c r="S35" s="658"/>
      <c r="T35" s="658"/>
      <c r="U35" s="658"/>
      <c r="V35" s="658"/>
      <c r="W35" s="658"/>
      <c r="X35" s="658"/>
      <c r="Y35" s="659"/>
      <c r="Z35" s="695">
        <v>1</v>
      </c>
      <c r="AA35" s="695"/>
      <c r="AB35" s="695"/>
      <c r="AC35" s="695"/>
      <c r="AD35" s="696" t="s">
        <v>236</v>
      </c>
      <c r="AE35" s="696"/>
      <c r="AF35" s="696"/>
      <c r="AG35" s="696"/>
      <c r="AH35" s="696"/>
      <c r="AI35" s="696"/>
      <c r="AJ35" s="696"/>
      <c r="AK35" s="696"/>
      <c r="AL35" s="660" t="s">
        <v>176</v>
      </c>
      <c r="AM35" s="661"/>
      <c r="AN35" s="661"/>
      <c r="AO35" s="697"/>
      <c r="AP35" s="218"/>
      <c r="AQ35" s="715" t="s">
        <v>324</v>
      </c>
      <c r="AR35" s="716"/>
      <c r="AS35" s="716"/>
      <c r="AT35" s="716"/>
      <c r="AU35" s="716"/>
      <c r="AV35" s="716"/>
      <c r="AW35" s="716"/>
      <c r="AX35" s="716"/>
      <c r="AY35" s="716"/>
      <c r="AZ35" s="716"/>
      <c r="BA35" s="716"/>
      <c r="BB35" s="716"/>
      <c r="BC35" s="716"/>
      <c r="BD35" s="716"/>
      <c r="BE35" s="716"/>
      <c r="BF35" s="717"/>
      <c r="BG35" s="715" t="s">
        <v>325</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326</v>
      </c>
      <c r="CE35" s="655"/>
      <c r="CF35" s="655"/>
      <c r="CG35" s="655"/>
      <c r="CH35" s="655"/>
      <c r="CI35" s="655"/>
      <c r="CJ35" s="655"/>
      <c r="CK35" s="655"/>
      <c r="CL35" s="655"/>
      <c r="CM35" s="655"/>
      <c r="CN35" s="655"/>
      <c r="CO35" s="655"/>
      <c r="CP35" s="655"/>
      <c r="CQ35" s="656"/>
      <c r="CR35" s="657">
        <v>59236</v>
      </c>
      <c r="CS35" s="670"/>
      <c r="CT35" s="670"/>
      <c r="CU35" s="670"/>
      <c r="CV35" s="670"/>
      <c r="CW35" s="670"/>
      <c r="CX35" s="670"/>
      <c r="CY35" s="671"/>
      <c r="CZ35" s="660">
        <v>1</v>
      </c>
      <c r="DA35" s="672"/>
      <c r="DB35" s="672"/>
      <c r="DC35" s="673"/>
      <c r="DD35" s="663">
        <v>38547</v>
      </c>
      <c r="DE35" s="670"/>
      <c r="DF35" s="670"/>
      <c r="DG35" s="670"/>
      <c r="DH35" s="670"/>
      <c r="DI35" s="670"/>
      <c r="DJ35" s="670"/>
      <c r="DK35" s="671"/>
      <c r="DL35" s="663">
        <v>38547</v>
      </c>
      <c r="DM35" s="670"/>
      <c r="DN35" s="670"/>
      <c r="DO35" s="670"/>
      <c r="DP35" s="670"/>
      <c r="DQ35" s="670"/>
      <c r="DR35" s="670"/>
      <c r="DS35" s="670"/>
      <c r="DT35" s="670"/>
      <c r="DU35" s="670"/>
      <c r="DV35" s="671"/>
      <c r="DW35" s="660">
        <v>1</v>
      </c>
      <c r="DX35" s="672"/>
      <c r="DY35" s="672"/>
      <c r="DZ35" s="672"/>
      <c r="EA35" s="672"/>
      <c r="EB35" s="672"/>
      <c r="EC35" s="684"/>
    </row>
    <row r="36" spans="2:133" ht="11.25" customHeight="1" x14ac:dyDescent="0.2">
      <c r="B36" s="654" t="s">
        <v>327</v>
      </c>
      <c r="C36" s="655"/>
      <c r="D36" s="655"/>
      <c r="E36" s="655"/>
      <c r="F36" s="655"/>
      <c r="G36" s="655"/>
      <c r="H36" s="655"/>
      <c r="I36" s="655"/>
      <c r="J36" s="655"/>
      <c r="K36" s="655"/>
      <c r="L36" s="655"/>
      <c r="M36" s="655"/>
      <c r="N36" s="655"/>
      <c r="O36" s="655"/>
      <c r="P36" s="655"/>
      <c r="Q36" s="656"/>
      <c r="R36" s="657">
        <v>772014</v>
      </c>
      <c r="S36" s="658"/>
      <c r="T36" s="658"/>
      <c r="U36" s="658"/>
      <c r="V36" s="658"/>
      <c r="W36" s="658"/>
      <c r="X36" s="658"/>
      <c r="Y36" s="659"/>
      <c r="Z36" s="695">
        <v>11.4</v>
      </c>
      <c r="AA36" s="695"/>
      <c r="AB36" s="695"/>
      <c r="AC36" s="695"/>
      <c r="AD36" s="696" t="s">
        <v>176</v>
      </c>
      <c r="AE36" s="696"/>
      <c r="AF36" s="696"/>
      <c r="AG36" s="696"/>
      <c r="AH36" s="696"/>
      <c r="AI36" s="696"/>
      <c r="AJ36" s="696"/>
      <c r="AK36" s="696"/>
      <c r="AL36" s="660" t="s">
        <v>236</v>
      </c>
      <c r="AM36" s="661"/>
      <c r="AN36" s="661"/>
      <c r="AO36" s="697"/>
      <c r="AP36" s="218"/>
      <c r="AQ36" s="706" t="s">
        <v>328</v>
      </c>
      <c r="AR36" s="707"/>
      <c r="AS36" s="707"/>
      <c r="AT36" s="707"/>
      <c r="AU36" s="707"/>
      <c r="AV36" s="707"/>
      <c r="AW36" s="707"/>
      <c r="AX36" s="707"/>
      <c r="AY36" s="708"/>
      <c r="AZ36" s="709">
        <v>487775</v>
      </c>
      <c r="BA36" s="710"/>
      <c r="BB36" s="710"/>
      <c r="BC36" s="710"/>
      <c r="BD36" s="710"/>
      <c r="BE36" s="710"/>
      <c r="BF36" s="711"/>
      <c r="BG36" s="712" t="s">
        <v>329</v>
      </c>
      <c r="BH36" s="713"/>
      <c r="BI36" s="713"/>
      <c r="BJ36" s="713"/>
      <c r="BK36" s="713"/>
      <c r="BL36" s="713"/>
      <c r="BM36" s="713"/>
      <c r="BN36" s="713"/>
      <c r="BO36" s="713"/>
      <c r="BP36" s="713"/>
      <c r="BQ36" s="713"/>
      <c r="BR36" s="713"/>
      <c r="BS36" s="713"/>
      <c r="BT36" s="713"/>
      <c r="BU36" s="714"/>
      <c r="BV36" s="709">
        <v>17238</v>
      </c>
      <c r="BW36" s="710"/>
      <c r="BX36" s="710"/>
      <c r="BY36" s="710"/>
      <c r="BZ36" s="710"/>
      <c r="CA36" s="710"/>
      <c r="CB36" s="711"/>
      <c r="CD36" s="654" t="s">
        <v>330</v>
      </c>
      <c r="CE36" s="655"/>
      <c r="CF36" s="655"/>
      <c r="CG36" s="655"/>
      <c r="CH36" s="655"/>
      <c r="CI36" s="655"/>
      <c r="CJ36" s="655"/>
      <c r="CK36" s="655"/>
      <c r="CL36" s="655"/>
      <c r="CM36" s="655"/>
      <c r="CN36" s="655"/>
      <c r="CO36" s="655"/>
      <c r="CP36" s="655"/>
      <c r="CQ36" s="656"/>
      <c r="CR36" s="657">
        <v>734473</v>
      </c>
      <c r="CS36" s="658"/>
      <c r="CT36" s="658"/>
      <c r="CU36" s="658"/>
      <c r="CV36" s="658"/>
      <c r="CW36" s="658"/>
      <c r="CX36" s="658"/>
      <c r="CY36" s="659"/>
      <c r="CZ36" s="660">
        <v>12.6</v>
      </c>
      <c r="DA36" s="672"/>
      <c r="DB36" s="672"/>
      <c r="DC36" s="673"/>
      <c r="DD36" s="663">
        <v>612501</v>
      </c>
      <c r="DE36" s="658"/>
      <c r="DF36" s="658"/>
      <c r="DG36" s="658"/>
      <c r="DH36" s="658"/>
      <c r="DI36" s="658"/>
      <c r="DJ36" s="658"/>
      <c r="DK36" s="659"/>
      <c r="DL36" s="663">
        <v>530703</v>
      </c>
      <c r="DM36" s="658"/>
      <c r="DN36" s="658"/>
      <c r="DO36" s="658"/>
      <c r="DP36" s="658"/>
      <c r="DQ36" s="658"/>
      <c r="DR36" s="658"/>
      <c r="DS36" s="658"/>
      <c r="DT36" s="658"/>
      <c r="DU36" s="658"/>
      <c r="DV36" s="659"/>
      <c r="DW36" s="660">
        <v>13.1</v>
      </c>
      <c r="DX36" s="672"/>
      <c r="DY36" s="672"/>
      <c r="DZ36" s="672"/>
      <c r="EA36" s="672"/>
      <c r="EB36" s="672"/>
      <c r="EC36" s="684"/>
    </row>
    <row r="37" spans="2:133" ht="11.25" customHeight="1" x14ac:dyDescent="0.2">
      <c r="B37" s="654" t="s">
        <v>331</v>
      </c>
      <c r="C37" s="655"/>
      <c r="D37" s="655"/>
      <c r="E37" s="655"/>
      <c r="F37" s="655"/>
      <c r="G37" s="655"/>
      <c r="H37" s="655"/>
      <c r="I37" s="655"/>
      <c r="J37" s="655"/>
      <c r="K37" s="655"/>
      <c r="L37" s="655"/>
      <c r="M37" s="655"/>
      <c r="N37" s="655"/>
      <c r="O37" s="655"/>
      <c r="P37" s="655"/>
      <c r="Q37" s="656"/>
      <c r="R37" s="657">
        <v>200010</v>
      </c>
      <c r="S37" s="658"/>
      <c r="T37" s="658"/>
      <c r="U37" s="658"/>
      <c r="V37" s="658"/>
      <c r="W37" s="658"/>
      <c r="X37" s="658"/>
      <c r="Y37" s="659"/>
      <c r="Z37" s="695">
        <v>3</v>
      </c>
      <c r="AA37" s="695"/>
      <c r="AB37" s="695"/>
      <c r="AC37" s="695"/>
      <c r="AD37" s="696">
        <v>15185</v>
      </c>
      <c r="AE37" s="696"/>
      <c r="AF37" s="696"/>
      <c r="AG37" s="696"/>
      <c r="AH37" s="696"/>
      <c r="AI37" s="696"/>
      <c r="AJ37" s="696"/>
      <c r="AK37" s="696"/>
      <c r="AL37" s="660">
        <v>0.4</v>
      </c>
      <c r="AM37" s="661"/>
      <c r="AN37" s="661"/>
      <c r="AO37" s="697"/>
      <c r="AQ37" s="690" t="s">
        <v>332</v>
      </c>
      <c r="AR37" s="691"/>
      <c r="AS37" s="691"/>
      <c r="AT37" s="691"/>
      <c r="AU37" s="691"/>
      <c r="AV37" s="691"/>
      <c r="AW37" s="691"/>
      <c r="AX37" s="691"/>
      <c r="AY37" s="692"/>
      <c r="AZ37" s="657">
        <v>61855</v>
      </c>
      <c r="BA37" s="658"/>
      <c r="BB37" s="658"/>
      <c r="BC37" s="658"/>
      <c r="BD37" s="670"/>
      <c r="BE37" s="670"/>
      <c r="BF37" s="693"/>
      <c r="BG37" s="654" t="s">
        <v>333</v>
      </c>
      <c r="BH37" s="655"/>
      <c r="BI37" s="655"/>
      <c r="BJ37" s="655"/>
      <c r="BK37" s="655"/>
      <c r="BL37" s="655"/>
      <c r="BM37" s="655"/>
      <c r="BN37" s="655"/>
      <c r="BO37" s="655"/>
      <c r="BP37" s="655"/>
      <c r="BQ37" s="655"/>
      <c r="BR37" s="655"/>
      <c r="BS37" s="655"/>
      <c r="BT37" s="655"/>
      <c r="BU37" s="656"/>
      <c r="BV37" s="657">
        <v>12095</v>
      </c>
      <c r="BW37" s="658"/>
      <c r="BX37" s="658"/>
      <c r="BY37" s="658"/>
      <c r="BZ37" s="658"/>
      <c r="CA37" s="658"/>
      <c r="CB37" s="694"/>
      <c r="CD37" s="654" t="s">
        <v>334</v>
      </c>
      <c r="CE37" s="655"/>
      <c r="CF37" s="655"/>
      <c r="CG37" s="655"/>
      <c r="CH37" s="655"/>
      <c r="CI37" s="655"/>
      <c r="CJ37" s="655"/>
      <c r="CK37" s="655"/>
      <c r="CL37" s="655"/>
      <c r="CM37" s="655"/>
      <c r="CN37" s="655"/>
      <c r="CO37" s="655"/>
      <c r="CP37" s="655"/>
      <c r="CQ37" s="656"/>
      <c r="CR37" s="657">
        <v>9580</v>
      </c>
      <c r="CS37" s="670"/>
      <c r="CT37" s="670"/>
      <c r="CU37" s="670"/>
      <c r="CV37" s="670"/>
      <c r="CW37" s="670"/>
      <c r="CX37" s="670"/>
      <c r="CY37" s="671"/>
      <c r="CZ37" s="660">
        <v>0.2</v>
      </c>
      <c r="DA37" s="672"/>
      <c r="DB37" s="672"/>
      <c r="DC37" s="673"/>
      <c r="DD37" s="663">
        <v>9580</v>
      </c>
      <c r="DE37" s="670"/>
      <c r="DF37" s="670"/>
      <c r="DG37" s="670"/>
      <c r="DH37" s="670"/>
      <c r="DI37" s="670"/>
      <c r="DJ37" s="670"/>
      <c r="DK37" s="671"/>
      <c r="DL37" s="663">
        <v>9580</v>
      </c>
      <c r="DM37" s="670"/>
      <c r="DN37" s="670"/>
      <c r="DO37" s="670"/>
      <c r="DP37" s="670"/>
      <c r="DQ37" s="670"/>
      <c r="DR37" s="670"/>
      <c r="DS37" s="670"/>
      <c r="DT37" s="670"/>
      <c r="DU37" s="670"/>
      <c r="DV37" s="671"/>
      <c r="DW37" s="660">
        <v>0.2</v>
      </c>
      <c r="DX37" s="672"/>
      <c r="DY37" s="672"/>
      <c r="DZ37" s="672"/>
      <c r="EA37" s="672"/>
      <c r="EB37" s="672"/>
      <c r="EC37" s="684"/>
    </row>
    <row r="38" spans="2:133" ht="11.25" customHeight="1" x14ac:dyDescent="0.2">
      <c r="B38" s="654" t="s">
        <v>335</v>
      </c>
      <c r="C38" s="655"/>
      <c r="D38" s="655"/>
      <c r="E38" s="655"/>
      <c r="F38" s="655"/>
      <c r="G38" s="655"/>
      <c r="H38" s="655"/>
      <c r="I38" s="655"/>
      <c r="J38" s="655"/>
      <c r="K38" s="655"/>
      <c r="L38" s="655"/>
      <c r="M38" s="655"/>
      <c r="N38" s="655"/>
      <c r="O38" s="655"/>
      <c r="P38" s="655"/>
      <c r="Q38" s="656"/>
      <c r="R38" s="657">
        <v>291600</v>
      </c>
      <c r="S38" s="658"/>
      <c r="T38" s="658"/>
      <c r="U38" s="658"/>
      <c r="V38" s="658"/>
      <c r="W38" s="658"/>
      <c r="X38" s="658"/>
      <c r="Y38" s="659"/>
      <c r="Z38" s="695">
        <v>4.3</v>
      </c>
      <c r="AA38" s="695"/>
      <c r="AB38" s="695"/>
      <c r="AC38" s="695"/>
      <c r="AD38" s="696" t="s">
        <v>236</v>
      </c>
      <c r="AE38" s="696"/>
      <c r="AF38" s="696"/>
      <c r="AG38" s="696"/>
      <c r="AH38" s="696"/>
      <c r="AI38" s="696"/>
      <c r="AJ38" s="696"/>
      <c r="AK38" s="696"/>
      <c r="AL38" s="660" t="s">
        <v>236</v>
      </c>
      <c r="AM38" s="661"/>
      <c r="AN38" s="661"/>
      <c r="AO38" s="697"/>
      <c r="AQ38" s="690" t="s">
        <v>336</v>
      </c>
      <c r="AR38" s="691"/>
      <c r="AS38" s="691"/>
      <c r="AT38" s="691"/>
      <c r="AU38" s="691"/>
      <c r="AV38" s="691"/>
      <c r="AW38" s="691"/>
      <c r="AX38" s="691"/>
      <c r="AY38" s="692"/>
      <c r="AZ38" s="657">
        <v>150</v>
      </c>
      <c r="BA38" s="658"/>
      <c r="BB38" s="658"/>
      <c r="BC38" s="658"/>
      <c r="BD38" s="670"/>
      <c r="BE38" s="670"/>
      <c r="BF38" s="693"/>
      <c r="BG38" s="654" t="s">
        <v>337</v>
      </c>
      <c r="BH38" s="655"/>
      <c r="BI38" s="655"/>
      <c r="BJ38" s="655"/>
      <c r="BK38" s="655"/>
      <c r="BL38" s="655"/>
      <c r="BM38" s="655"/>
      <c r="BN38" s="655"/>
      <c r="BO38" s="655"/>
      <c r="BP38" s="655"/>
      <c r="BQ38" s="655"/>
      <c r="BR38" s="655"/>
      <c r="BS38" s="655"/>
      <c r="BT38" s="655"/>
      <c r="BU38" s="656"/>
      <c r="BV38" s="657">
        <v>1043</v>
      </c>
      <c r="BW38" s="658"/>
      <c r="BX38" s="658"/>
      <c r="BY38" s="658"/>
      <c r="BZ38" s="658"/>
      <c r="CA38" s="658"/>
      <c r="CB38" s="694"/>
      <c r="CD38" s="654" t="s">
        <v>338</v>
      </c>
      <c r="CE38" s="655"/>
      <c r="CF38" s="655"/>
      <c r="CG38" s="655"/>
      <c r="CH38" s="655"/>
      <c r="CI38" s="655"/>
      <c r="CJ38" s="655"/>
      <c r="CK38" s="655"/>
      <c r="CL38" s="655"/>
      <c r="CM38" s="655"/>
      <c r="CN38" s="655"/>
      <c r="CO38" s="655"/>
      <c r="CP38" s="655"/>
      <c r="CQ38" s="656"/>
      <c r="CR38" s="657">
        <v>487775</v>
      </c>
      <c r="CS38" s="658"/>
      <c r="CT38" s="658"/>
      <c r="CU38" s="658"/>
      <c r="CV38" s="658"/>
      <c r="CW38" s="658"/>
      <c r="CX38" s="658"/>
      <c r="CY38" s="659"/>
      <c r="CZ38" s="660">
        <v>8.4</v>
      </c>
      <c r="DA38" s="672"/>
      <c r="DB38" s="672"/>
      <c r="DC38" s="673"/>
      <c r="DD38" s="663">
        <v>422086</v>
      </c>
      <c r="DE38" s="658"/>
      <c r="DF38" s="658"/>
      <c r="DG38" s="658"/>
      <c r="DH38" s="658"/>
      <c r="DI38" s="658"/>
      <c r="DJ38" s="658"/>
      <c r="DK38" s="659"/>
      <c r="DL38" s="663">
        <v>293690</v>
      </c>
      <c r="DM38" s="658"/>
      <c r="DN38" s="658"/>
      <c r="DO38" s="658"/>
      <c r="DP38" s="658"/>
      <c r="DQ38" s="658"/>
      <c r="DR38" s="658"/>
      <c r="DS38" s="658"/>
      <c r="DT38" s="658"/>
      <c r="DU38" s="658"/>
      <c r="DV38" s="659"/>
      <c r="DW38" s="660">
        <v>7.3</v>
      </c>
      <c r="DX38" s="672"/>
      <c r="DY38" s="672"/>
      <c r="DZ38" s="672"/>
      <c r="EA38" s="672"/>
      <c r="EB38" s="672"/>
      <c r="EC38" s="684"/>
    </row>
    <row r="39" spans="2:133" ht="11.25" customHeight="1" x14ac:dyDescent="0.2">
      <c r="B39" s="654" t="s">
        <v>339</v>
      </c>
      <c r="C39" s="655"/>
      <c r="D39" s="655"/>
      <c r="E39" s="655"/>
      <c r="F39" s="655"/>
      <c r="G39" s="655"/>
      <c r="H39" s="655"/>
      <c r="I39" s="655"/>
      <c r="J39" s="655"/>
      <c r="K39" s="655"/>
      <c r="L39" s="655"/>
      <c r="M39" s="655"/>
      <c r="N39" s="655"/>
      <c r="O39" s="655"/>
      <c r="P39" s="655"/>
      <c r="Q39" s="656"/>
      <c r="R39" s="657" t="s">
        <v>236</v>
      </c>
      <c r="S39" s="658"/>
      <c r="T39" s="658"/>
      <c r="U39" s="658"/>
      <c r="V39" s="658"/>
      <c r="W39" s="658"/>
      <c r="X39" s="658"/>
      <c r="Y39" s="659"/>
      <c r="Z39" s="695" t="s">
        <v>176</v>
      </c>
      <c r="AA39" s="695"/>
      <c r="AB39" s="695"/>
      <c r="AC39" s="695"/>
      <c r="AD39" s="696" t="s">
        <v>176</v>
      </c>
      <c r="AE39" s="696"/>
      <c r="AF39" s="696"/>
      <c r="AG39" s="696"/>
      <c r="AH39" s="696"/>
      <c r="AI39" s="696"/>
      <c r="AJ39" s="696"/>
      <c r="AK39" s="696"/>
      <c r="AL39" s="660" t="s">
        <v>236</v>
      </c>
      <c r="AM39" s="661"/>
      <c r="AN39" s="661"/>
      <c r="AO39" s="697"/>
      <c r="AQ39" s="690" t="s">
        <v>340</v>
      </c>
      <c r="AR39" s="691"/>
      <c r="AS39" s="691"/>
      <c r="AT39" s="691"/>
      <c r="AU39" s="691"/>
      <c r="AV39" s="691"/>
      <c r="AW39" s="691"/>
      <c r="AX39" s="691"/>
      <c r="AY39" s="692"/>
      <c r="AZ39" s="657" t="s">
        <v>236</v>
      </c>
      <c r="BA39" s="658"/>
      <c r="BB39" s="658"/>
      <c r="BC39" s="658"/>
      <c r="BD39" s="670"/>
      <c r="BE39" s="670"/>
      <c r="BF39" s="693"/>
      <c r="BG39" s="654" t="s">
        <v>341</v>
      </c>
      <c r="BH39" s="655"/>
      <c r="BI39" s="655"/>
      <c r="BJ39" s="655"/>
      <c r="BK39" s="655"/>
      <c r="BL39" s="655"/>
      <c r="BM39" s="655"/>
      <c r="BN39" s="655"/>
      <c r="BO39" s="655"/>
      <c r="BP39" s="655"/>
      <c r="BQ39" s="655"/>
      <c r="BR39" s="655"/>
      <c r="BS39" s="655"/>
      <c r="BT39" s="655"/>
      <c r="BU39" s="656"/>
      <c r="BV39" s="657">
        <v>1561</v>
      </c>
      <c r="BW39" s="658"/>
      <c r="BX39" s="658"/>
      <c r="BY39" s="658"/>
      <c r="BZ39" s="658"/>
      <c r="CA39" s="658"/>
      <c r="CB39" s="694"/>
      <c r="CD39" s="654" t="s">
        <v>342</v>
      </c>
      <c r="CE39" s="655"/>
      <c r="CF39" s="655"/>
      <c r="CG39" s="655"/>
      <c r="CH39" s="655"/>
      <c r="CI39" s="655"/>
      <c r="CJ39" s="655"/>
      <c r="CK39" s="655"/>
      <c r="CL39" s="655"/>
      <c r="CM39" s="655"/>
      <c r="CN39" s="655"/>
      <c r="CO39" s="655"/>
      <c r="CP39" s="655"/>
      <c r="CQ39" s="656"/>
      <c r="CR39" s="657">
        <v>74217</v>
      </c>
      <c r="CS39" s="670"/>
      <c r="CT39" s="670"/>
      <c r="CU39" s="670"/>
      <c r="CV39" s="670"/>
      <c r="CW39" s="670"/>
      <c r="CX39" s="670"/>
      <c r="CY39" s="671"/>
      <c r="CZ39" s="660">
        <v>1.3</v>
      </c>
      <c r="DA39" s="672"/>
      <c r="DB39" s="672"/>
      <c r="DC39" s="673"/>
      <c r="DD39" s="663">
        <v>63511</v>
      </c>
      <c r="DE39" s="670"/>
      <c r="DF39" s="670"/>
      <c r="DG39" s="670"/>
      <c r="DH39" s="670"/>
      <c r="DI39" s="670"/>
      <c r="DJ39" s="670"/>
      <c r="DK39" s="671"/>
      <c r="DL39" s="663" t="s">
        <v>236</v>
      </c>
      <c r="DM39" s="670"/>
      <c r="DN39" s="670"/>
      <c r="DO39" s="670"/>
      <c r="DP39" s="670"/>
      <c r="DQ39" s="670"/>
      <c r="DR39" s="670"/>
      <c r="DS39" s="670"/>
      <c r="DT39" s="670"/>
      <c r="DU39" s="670"/>
      <c r="DV39" s="671"/>
      <c r="DW39" s="660" t="s">
        <v>236</v>
      </c>
      <c r="DX39" s="672"/>
      <c r="DY39" s="672"/>
      <c r="DZ39" s="672"/>
      <c r="EA39" s="672"/>
      <c r="EB39" s="672"/>
      <c r="EC39" s="684"/>
    </row>
    <row r="40" spans="2:133" ht="11.25" customHeight="1" x14ac:dyDescent="0.2">
      <c r="B40" s="654" t="s">
        <v>343</v>
      </c>
      <c r="C40" s="655"/>
      <c r="D40" s="655"/>
      <c r="E40" s="655"/>
      <c r="F40" s="655"/>
      <c r="G40" s="655"/>
      <c r="H40" s="655"/>
      <c r="I40" s="655"/>
      <c r="J40" s="655"/>
      <c r="K40" s="655"/>
      <c r="L40" s="655"/>
      <c r="M40" s="655"/>
      <c r="N40" s="655"/>
      <c r="O40" s="655"/>
      <c r="P40" s="655"/>
      <c r="Q40" s="656"/>
      <c r="R40" s="657">
        <v>47500</v>
      </c>
      <c r="S40" s="658"/>
      <c r="T40" s="658"/>
      <c r="U40" s="658"/>
      <c r="V40" s="658"/>
      <c r="W40" s="658"/>
      <c r="X40" s="658"/>
      <c r="Y40" s="659"/>
      <c r="Z40" s="695">
        <v>0.7</v>
      </c>
      <c r="AA40" s="695"/>
      <c r="AB40" s="695"/>
      <c r="AC40" s="695"/>
      <c r="AD40" s="696" t="s">
        <v>236</v>
      </c>
      <c r="AE40" s="696"/>
      <c r="AF40" s="696"/>
      <c r="AG40" s="696"/>
      <c r="AH40" s="696"/>
      <c r="AI40" s="696"/>
      <c r="AJ40" s="696"/>
      <c r="AK40" s="696"/>
      <c r="AL40" s="660" t="s">
        <v>176</v>
      </c>
      <c r="AM40" s="661"/>
      <c r="AN40" s="661"/>
      <c r="AO40" s="697"/>
      <c r="AQ40" s="690" t="s">
        <v>344</v>
      </c>
      <c r="AR40" s="691"/>
      <c r="AS40" s="691"/>
      <c r="AT40" s="691"/>
      <c r="AU40" s="691"/>
      <c r="AV40" s="691"/>
      <c r="AW40" s="691"/>
      <c r="AX40" s="691"/>
      <c r="AY40" s="692"/>
      <c r="AZ40" s="657" t="s">
        <v>176</v>
      </c>
      <c r="BA40" s="658"/>
      <c r="BB40" s="658"/>
      <c r="BC40" s="658"/>
      <c r="BD40" s="670"/>
      <c r="BE40" s="670"/>
      <c r="BF40" s="693"/>
      <c r="BG40" s="698" t="s">
        <v>345</v>
      </c>
      <c r="BH40" s="699"/>
      <c r="BI40" s="699"/>
      <c r="BJ40" s="699"/>
      <c r="BK40" s="699"/>
      <c r="BL40" s="219"/>
      <c r="BM40" s="655" t="s">
        <v>346</v>
      </c>
      <c r="BN40" s="655"/>
      <c r="BO40" s="655"/>
      <c r="BP40" s="655"/>
      <c r="BQ40" s="655"/>
      <c r="BR40" s="655"/>
      <c r="BS40" s="655"/>
      <c r="BT40" s="655"/>
      <c r="BU40" s="656"/>
      <c r="BV40" s="657">
        <v>84</v>
      </c>
      <c r="BW40" s="658"/>
      <c r="BX40" s="658"/>
      <c r="BY40" s="658"/>
      <c r="BZ40" s="658"/>
      <c r="CA40" s="658"/>
      <c r="CB40" s="694"/>
      <c r="CD40" s="654" t="s">
        <v>347</v>
      </c>
      <c r="CE40" s="655"/>
      <c r="CF40" s="655"/>
      <c r="CG40" s="655"/>
      <c r="CH40" s="655"/>
      <c r="CI40" s="655"/>
      <c r="CJ40" s="655"/>
      <c r="CK40" s="655"/>
      <c r="CL40" s="655"/>
      <c r="CM40" s="655"/>
      <c r="CN40" s="655"/>
      <c r="CO40" s="655"/>
      <c r="CP40" s="655"/>
      <c r="CQ40" s="656"/>
      <c r="CR40" s="657">
        <v>600</v>
      </c>
      <c r="CS40" s="658"/>
      <c r="CT40" s="658"/>
      <c r="CU40" s="658"/>
      <c r="CV40" s="658"/>
      <c r="CW40" s="658"/>
      <c r="CX40" s="658"/>
      <c r="CY40" s="659"/>
      <c r="CZ40" s="660">
        <v>0</v>
      </c>
      <c r="DA40" s="672"/>
      <c r="DB40" s="672"/>
      <c r="DC40" s="673"/>
      <c r="DD40" s="663">
        <v>600</v>
      </c>
      <c r="DE40" s="658"/>
      <c r="DF40" s="658"/>
      <c r="DG40" s="658"/>
      <c r="DH40" s="658"/>
      <c r="DI40" s="658"/>
      <c r="DJ40" s="658"/>
      <c r="DK40" s="659"/>
      <c r="DL40" s="663">
        <v>600</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2">
      <c r="B41" s="638" t="s">
        <v>348</v>
      </c>
      <c r="C41" s="639"/>
      <c r="D41" s="639"/>
      <c r="E41" s="639"/>
      <c r="F41" s="639"/>
      <c r="G41" s="639"/>
      <c r="H41" s="639"/>
      <c r="I41" s="639"/>
      <c r="J41" s="639"/>
      <c r="K41" s="639"/>
      <c r="L41" s="639"/>
      <c r="M41" s="639"/>
      <c r="N41" s="639"/>
      <c r="O41" s="639"/>
      <c r="P41" s="639"/>
      <c r="Q41" s="640"/>
      <c r="R41" s="641">
        <v>6765653</v>
      </c>
      <c r="S41" s="682"/>
      <c r="T41" s="682"/>
      <c r="U41" s="682"/>
      <c r="V41" s="682"/>
      <c r="W41" s="682"/>
      <c r="X41" s="682"/>
      <c r="Y41" s="685"/>
      <c r="Z41" s="686">
        <v>100</v>
      </c>
      <c r="AA41" s="686"/>
      <c r="AB41" s="686"/>
      <c r="AC41" s="686"/>
      <c r="AD41" s="687">
        <v>4002705</v>
      </c>
      <c r="AE41" s="687"/>
      <c r="AF41" s="687"/>
      <c r="AG41" s="687"/>
      <c r="AH41" s="687"/>
      <c r="AI41" s="687"/>
      <c r="AJ41" s="687"/>
      <c r="AK41" s="687"/>
      <c r="AL41" s="644">
        <v>100</v>
      </c>
      <c r="AM41" s="688"/>
      <c r="AN41" s="688"/>
      <c r="AO41" s="689"/>
      <c r="AQ41" s="690" t="s">
        <v>349</v>
      </c>
      <c r="AR41" s="691"/>
      <c r="AS41" s="691"/>
      <c r="AT41" s="691"/>
      <c r="AU41" s="691"/>
      <c r="AV41" s="691"/>
      <c r="AW41" s="691"/>
      <c r="AX41" s="691"/>
      <c r="AY41" s="692"/>
      <c r="AZ41" s="657">
        <v>65503</v>
      </c>
      <c r="BA41" s="658"/>
      <c r="BB41" s="658"/>
      <c r="BC41" s="658"/>
      <c r="BD41" s="670"/>
      <c r="BE41" s="670"/>
      <c r="BF41" s="693"/>
      <c r="BG41" s="698"/>
      <c r="BH41" s="699"/>
      <c r="BI41" s="699"/>
      <c r="BJ41" s="699"/>
      <c r="BK41" s="699"/>
      <c r="BL41" s="219"/>
      <c r="BM41" s="655" t="s">
        <v>350</v>
      </c>
      <c r="BN41" s="655"/>
      <c r="BO41" s="655"/>
      <c r="BP41" s="655"/>
      <c r="BQ41" s="655"/>
      <c r="BR41" s="655"/>
      <c r="BS41" s="655"/>
      <c r="BT41" s="655"/>
      <c r="BU41" s="656"/>
      <c r="BV41" s="657" t="s">
        <v>236</v>
      </c>
      <c r="BW41" s="658"/>
      <c r="BX41" s="658"/>
      <c r="BY41" s="658"/>
      <c r="BZ41" s="658"/>
      <c r="CA41" s="658"/>
      <c r="CB41" s="694"/>
      <c r="CD41" s="654" t="s">
        <v>351</v>
      </c>
      <c r="CE41" s="655"/>
      <c r="CF41" s="655"/>
      <c r="CG41" s="655"/>
      <c r="CH41" s="655"/>
      <c r="CI41" s="655"/>
      <c r="CJ41" s="655"/>
      <c r="CK41" s="655"/>
      <c r="CL41" s="655"/>
      <c r="CM41" s="655"/>
      <c r="CN41" s="655"/>
      <c r="CO41" s="655"/>
      <c r="CP41" s="655"/>
      <c r="CQ41" s="656"/>
      <c r="CR41" s="657" t="s">
        <v>236</v>
      </c>
      <c r="CS41" s="670"/>
      <c r="CT41" s="670"/>
      <c r="CU41" s="670"/>
      <c r="CV41" s="670"/>
      <c r="CW41" s="670"/>
      <c r="CX41" s="670"/>
      <c r="CY41" s="671"/>
      <c r="CZ41" s="660" t="s">
        <v>176</v>
      </c>
      <c r="DA41" s="672"/>
      <c r="DB41" s="672"/>
      <c r="DC41" s="673"/>
      <c r="DD41" s="663" t="s">
        <v>176</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352</v>
      </c>
      <c r="AR42" s="703"/>
      <c r="AS42" s="703"/>
      <c r="AT42" s="703"/>
      <c r="AU42" s="703"/>
      <c r="AV42" s="703"/>
      <c r="AW42" s="703"/>
      <c r="AX42" s="703"/>
      <c r="AY42" s="704"/>
      <c r="AZ42" s="641">
        <v>360267</v>
      </c>
      <c r="BA42" s="682"/>
      <c r="BB42" s="682"/>
      <c r="BC42" s="682"/>
      <c r="BD42" s="642"/>
      <c r="BE42" s="642"/>
      <c r="BF42" s="705"/>
      <c r="BG42" s="700"/>
      <c r="BH42" s="701"/>
      <c r="BI42" s="701"/>
      <c r="BJ42" s="701"/>
      <c r="BK42" s="701"/>
      <c r="BL42" s="220"/>
      <c r="BM42" s="639" t="s">
        <v>353</v>
      </c>
      <c r="BN42" s="639"/>
      <c r="BO42" s="639"/>
      <c r="BP42" s="639"/>
      <c r="BQ42" s="639"/>
      <c r="BR42" s="639"/>
      <c r="BS42" s="639"/>
      <c r="BT42" s="639"/>
      <c r="BU42" s="640"/>
      <c r="BV42" s="641">
        <v>371</v>
      </c>
      <c r="BW42" s="682"/>
      <c r="BX42" s="682"/>
      <c r="BY42" s="682"/>
      <c r="BZ42" s="682"/>
      <c r="CA42" s="682"/>
      <c r="CB42" s="683"/>
      <c r="CD42" s="654" t="s">
        <v>354</v>
      </c>
      <c r="CE42" s="655"/>
      <c r="CF42" s="655"/>
      <c r="CG42" s="655"/>
      <c r="CH42" s="655"/>
      <c r="CI42" s="655"/>
      <c r="CJ42" s="655"/>
      <c r="CK42" s="655"/>
      <c r="CL42" s="655"/>
      <c r="CM42" s="655"/>
      <c r="CN42" s="655"/>
      <c r="CO42" s="655"/>
      <c r="CP42" s="655"/>
      <c r="CQ42" s="656"/>
      <c r="CR42" s="657">
        <v>788250</v>
      </c>
      <c r="CS42" s="670"/>
      <c r="CT42" s="670"/>
      <c r="CU42" s="670"/>
      <c r="CV42" s="670"/>
      <c r="CW42" s="670"/>
      <c r="CX42" s="670"/>
      <c r="CY42" s="671"/>
      <c r="CZ42" s="660">
        <v>13.5</v>
      </c>
      <c r="DA42" s="672"/>
      <c r="DB42" s="672"/>
      <c r="DC42" s="673"/>
      <c r="DD42" s="663">
        <v>424526</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0" t="s">
        <v>355</v>
      </c>
      <c r="CD43" s="654" t="s">
        <v>356</v>
      </c>
      <c r="CE43" s="655"/>
      <c r="CF43" s="655"/>
      <c r="CG43" s="655"/>
      <c r="CH43" s="655"/>
      <c r="CI43" s="655"/>
      <c r="CJ43" s="655"/>
      <c r="CK43" s="655"/>
      <c r="CL43" s="655"/>
      <c r="CM43" s="655"/>
      <c r="CN43" s="655"/>
      <c r="CO43" s="655"/>
      <c r="CP43" s="655"/>
      <c r="CQ43" s="656"/>
      <c r="CR43" s="657">
        <v>26545</v>
      </c>
      <c r="CS43" s="670"/>
      <c r="CT43" s="670"/>
      <c r="CU43" s="670"/>
      <c r="CV43" s="670"/>
      <c r="CW43" s="670"/>
      <c r="CX43" s="670"/>
      <c r="CY43" s="671"/>
      <c r="CZ43" s="660">
        <v>0.5</v>
      </c>
      <c r="DA43" s="672"/>
      <c r="DB43" s="672"/>
      <c r="DC43" s="673"/>
      <c r="DD43" s="663">
        <v>26545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357</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304</v>
      </c>
      <c r="CE44" s="677"/>
      <c r="CF44" s="654" t="s">
        <v>358</v>
      </c>
      <c r="CG44" s="655"/>
      <c r="CH44" s="655"/>
      <c r="CI44" s="655"/>
      <c r="CJ44" s="655"/>
      <c r="CK44" s="655"/>
      <c r="CL44" s="655"/>
      <c r="CM44" s="655"/>
      <c r="CN44" s="655"/>
      <c r="CO44" s="655"/>
      <c r="CP44" s="655"/>
      <c r="CQ44" s="656"/>
      <c r="CR44" s="657">
        <v>528442</v>
      </c>
      <c r="CS44" s="658"/>
      <c r="CT44" s="658"/>
      <c r="CU44" s="658"/>
      <c r="CV44" s="658"/>
      <c r="CW44" s="658"/>
      <c r="CX44" s="658"/>
      <c r="CY44" s="659"/>
      <c r="CZ44" s="660">
        <v>9.1</v>
      </c>
      <c r="DA44" s="661"/>
      <c r="DB44" s="661"/>
      <c r="DC44" s="662"/>
      <c r="DD44" s="663">
        <v>227600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359</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360</v>
      </c>
      <c r="CG45" s="655"/>
      <c r="CH45" s="655"/>
      <c r="CI45" s="655"/>
      <c r="CJ45" s="655"/>
      <c r="CK45" s="655"/>
      <c r="CL45" s="655"/>
      <c r="CM45" s="655"/>
      <c r="CN45" s="655"/>
      <c r="CO45" s="655"/>
      <c r="CP45" s="655"/>
      <c r="CQ45" s="656"/>
      <c r="CR45" s="657">
        <v>86884</v>
      </c>
      <c r="CS45" s="670"/>
      <c r="CT45" s="670"/>
      <c r="CU45" s="670"/>
      <c r="CV45" s="670"/>
      <c r="CW45" s="670"/>
      <c r="CX45" s="670"/>
      <c r="CY45" s="671"/>
      <c r="CZ45" s="660">
        <v>1.5</v>
      </c>
      <c r="DA45" s="672"/>
      <c r="DB45" s="672"/>
      <c r="DC45" s="673"/>
      <c r="DD45" s="663">
        <v>24021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1"/>
      <c r="CD46" s="678"/>
      <c r="CE46" s="679"/>
      <c r="CF46" s="654" t="s">
        <v>361</v>
      </c>
      <c r="CG46" s="655"/>
      <c r="CH46" s="655"/>
      <c r="CI46" s="655"/>
      <c r="CJ46" s="655"/>
      <c r="CK46" s="655"/>
      <c r="CL46" s="655"/>
      <c r="CM46" s="655"/>
      <c r="CN46" s="655"/>
      <c r="CO46" s="655"/>
      <c r="CP46" s="655"/>
      <c r="CQ46" s="656"/>
      <c r="CR46" s="657">
        <v>420298</v>
      </c>
      <c r="CS46" s="658"/>
      <c r="CT46" s="658"/>
      <c r="CU46" s="658"/>
      <c r="CV46" s="658"/>
      <c r="CW46" s="658"/>
      <c r="CX46" s="658"/>
      <c r="CY46" s="659"/>
      <c r="CZ46" s="660">
        <v>7.2</v>
      </c>
      <c r="DA46" s="661"/>
      <c r="DB46" s="661"/>
      <c r="DC46" s="662"/>
      <c r="DD46" s="663">
        <v>196019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1"/>
      <c r="CD47" s="678"/>
      <c r="CE47" s="679"/>
      <c r="CF47" s="654" t="s">
        <v>362</v>
      </c>
      <c r="CG47" s="655"/>
      <c r="CH47" s="655"/>
      <c r="CI47" s="655"/>
      <c r="CJ47" s="655"/>
      <c r="CK47" s="655"/>
      <c r="CL47" s="655"/>
      <c r="CM47" s="655"/>
      <c r="CN47" s="655"/>
      <c r="CO47" s="655"/>
      <c r="CP47" s="655"/>
      <c r="CQ47" s="656"/>
      <c r="CR47" s="657">
        <v>259808</v>
      </c>
      <c r="CS47" s="670"/>
      <c r="CT47" s="670"/>
      <c r="CU47" s="670"/>
      <c r="CV47" s="670"/>
      <c r="CW47" s="670"/>
      <c r="CX47" s="670"/>
      <c r="CY47" s="671"/>
      <c r="CZ47" s="660">
        <v>4.5</v>
      </c>
      <c r="DA47" s="672"/>
      <c r="DB47" s="672"/>
      <c r="DC47" s="673"/>
      <c r="DD47" s="663">
        <v>196926</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1"/>
      <c r="CD48" s="680"/>
      <c r="CE48" s="681"/>
      <c r="CF48" s="654" t="s">
        <v>363</v>
      </c>
      <c r="CG48" s="655"/>
      <c r="CH48" s="655"/>
      <c r="CI48" s="655"/>
      <c r="CJ48" s="655"/>
      <c r="CK48" s="655"/>
      <c r="CL48" s="655"/>
      <c r="CM48" s="655"/>
      <c r="CN48" s="655"/>
      <c r="CO48" s="655"/>
      <c r="CP48" s="655"/>
      <c r="CQ48" s="656"/>
      <c r="CR48" s="657" t="s">
        <v>176</v>
      </c>
      <c r="CS48" s="658"/>
      <c r="CT48" s="658"/>
      <c r="CU48" s="658"/>
      <c r="CV48" s="658"/>
      <c r="CW48" s="658"/>
      <c r="CX48" s="658"/>
      <c r="CY48" s="659"/>
      <c r="CZ48" s="660" t="s">
        <v>236</v>
      </c>
      <c r="DA48" s="661"/>
      <c r="DB48" s="661"/>
      <c r="DC48" s="662"/>
      <c r="DD48" s="663" t="s">
        <v>176</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1"/>
      <c r="CD49" s="638" t="s">
        <v>364</v>
      </c>
      <c r="CE49" s="639"/>
      <c r="CF49" s="639"/>
      <c r="CG49" s="639"/>
      <c r="CH49" s="639"/>
      <c r="CI49" s="639"/>
      <c r="CJ49" s="639"/>
      <c r="CK49" s="639"/>
      <c r="CL49" s="639"/>
      <c r="CM49" s="639"/>
      <c r="CN49" s="639"/>
      <c r="CO49" s="639"/>
      <c r="CP49" s="639"/>
      <c r="CQ49" s="640"/>
      <c r="CR49" s="641">
        <v>5821362</v>
      </c>
      <c r="CS49" s="642"/>
      <c r="CT49" s="642"/>
      <c r="CU49" s="642"/>
      <c r="CV49" s="642"/>
      <c r="CW49" s="642"/>
      <c r="CX49" s="642"/>
      <c r="CY49" s="643"/>
      <c r="CZ49" s="644">
        <v>100</v>
      </c>
      <c r="DA49" s="645"/>
      <c r="DB49" s="645"/>
      <c r="DC49" s="646"/>
      <c r="DD49" s="647">
        <v>4431508</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GLaiyCHo+BGqtzNciIMQGK+UCq7pMXMnPZ8AdrVgnG44G45Cz7ouzn9iih+QFOpEgt14TB5kGVz2b6KAb0QKog==" saltValue="QiBZVOCink2qxm9W9Qvv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26" t="s">
        <v>365</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7" t="s">
        <v>366</v>
      </c>
      <c r="DK2" s="1128"/>
      <c r="DL2" s="1128"/>
      <c r="DM2" s="1128"/>
      <c r="DN2" s="1128"/>
      <c r="DO2" s="1129"/>
      <c r="DP2" s="224"/>
      <c r="DQ2" s="1127" t="s">
        <v>367</v>
      </c>
      <c r="DR2" s="1128"/>
      <c r="DS2" s="1128"/>
      <c r="DT2" s="1128"/>
      <c r="DU2" s="1128"/>
      <c r="DV2" s="1128"/>
      <c r="DW2" s="1128"/>
      <c r="DX2" s="1128"/>
      <c r="DY2" s="1128"/>
      <c r="DZ2" s="112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95" t="s">
        <v>368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28"/>
      <c r="BA4" s="228"/>
      <c r="BB4" s="228"/>
      <c r="BC4" s="228"/>
      <c r="BD4" s="228"/>
      <c r="BE4" s="229"/>
      <c r="BF4" s="229"/>
      <c r="BG4" s="229"/>
      <c r="BH4" s="229"/>
      <c r="BI4" s="229"/>
      <c r="BJ4" s="229"/>
      <c r="BK4" s="229"/>
      <c r="BL4" s="229"/>
      <c r="BM4" s="229"/>
      <c r="BN4" s="229"/>
      <c r="BO4" s="229"/>
      <c r="BP4" s="229"/>
      <c r="BQ4" s="766" t="s">
        <v>369</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0"/>
    </row>
    <row r="5" spans="1:131" s="231" customFormat="1" ht="26.25" customHeight="1" x14ac:dyDescent="0.2">
      <c r="A5" s="1031" t="s">
        <v>370</v>
      </c>
      <c r="B5" s="1032"/>
      <c r="C5" s="1032"/>
      <c r="D5" s="1032"/>
      <c r="E5" s="1032"/>
      <c r="F5" s="1032"/>
      <c r="G5" s="1032"/>
      <c r="H5" s="1032"/>
      <c r="I5" s="1032"/>
      <c r="J5" s="1032"/>
      <c r="K5" s="1032"/>
      <c r="L5" s="1032"/>
      <c r="M5" s="1032"/>
      <c r="N5" s="1032"/>
      <c r="O5" s="1032"/>
      <c r="P5" s="1033"/>
      <c r="Q5" s="1037" t="s">
        <v>371</v>
      </c>
      <c r="R5" s="1038"/>
      <c r="S5" s="1038"/>
      <c r="T5" s="1038"/>
      <c r="U5" s="1039"/>
      <c r="V5" s="1037" t="s">
        <v>372</v>
      </c>
      <c r="W5" s="1038"/>
      <c r="X5" s="1038"/>
      <c r="Y5" s="1038"/>
      <c r="Z5" s="1039"/>
      <c r="AA5" s="1037" t="s">
        <v>373</v>
      </c>
      <c r="AB5" s="1038"/>
      <c r="AC5" s="1038"/>
      <c r="AD5" s="1038"/>
      <c r="AE5" s="1038"/>
      <c r="AF5" s="1130" t="s">
        <v>374</v>
      </c>
      <c r="AG5" s="1038"/>
      <c r="AH5" s="1038"/>
      <c r="AI5" s="1038"/>
      <c r="AJ5" s="1051"/>
      <c r="AK5" s="1038" t="s">
        <v>375</v>
      </c>
      <c r="AL5" s="1038"/>
      <c r="AM5" s="1038"/>
      <c r="AN5" s="1038"/>
      <c r="AO5" s="1039"/>
      <c r="AP5" s="1037" t="s">
        <v>376</v>
      </c>
      <c r="AQ5" s="1038"/>
      <c r="AR5" s="1038"/>
      <c r="AS5" s="1038"/>
      <c r="AT5" s="1039"/>
      <c r="AU5" s="1037" t="s">
        <v>377</v>
      </c>
      <c r="AV5" s="1038"/>
      <c r="AW5" s="1038"/>
      <c r="AX5" s="1038"/>
      <c r="AY5" s="1051"/>
      <c r="AZ5" s="228"/>
      <c r="BA5" s="228"/>
      <c r="BB5" s="228"/>
      <c r="BC5" s="228"/>
      <c r="BD5" s="228"/>
      <c r="BE5" s="229"/>
      <c r="BF5" s="229"/>
      <c r="BG5" s="229"/>
      <c r="BH5" s="229"/>
      <c r="BI5" s="229"/>
      <c r="BJ5" s="229"/>
      <c r="BK5" s="229"/>
      <c r="BL5" s="229"/>
      <c r="BM5" s="229"/>
      <c r="BN5" s="229"/>
      <c r="BO5" s="229"/>
      <c r="BP5" s="229"/>
      <c r="BQ5" s="1031" t="s">
        <v>378</v>
      </c>
      <c r="BR5" s="1032"/>
      <c r="BS5" s="1032"/>
      <c r="BT5" s="1032"/>
      <c r="BU5" s="1032"/>
      <c r="BV5" s="1032"/>
      <c r="BW5" s="1032"/>
      <c r="BX5" s="1032"/>
      <c r="BY5" s="1032"/>
      <c r="BZ5" s="1032"/>
      <c r="CA5" s="1032"/>
      <c r="CB5" s="1032"/>
      <c r="CC5" s="1032"/>
      <c r="CD5" s="1032"/>
      <c r="CE5" s="1032"/>
      <c r="CF5" s="1032"/>
      <c r="CG5" s="1033"/>
      <c r="CH5" s="1037" t="s">
        <v>379</v>
      </c>
      <c r="CI5" s="1038"/>
      <c r="CJ5" s="1038"/>
      <c r="CK5" s="1038"/>
      <c r="CL5" s="1039"/>
      <c r="CM5" s="1037" t="s">
        <v>380</v>
      </c>
      <c r="CN5" s="1038"/>
      <c r="CO5" s="1038"/>
      <c r="CP5" s="1038"/>
      <c r="CQ5" s="1039"/>
      <c r="CR5" s="1037" t="s">
        <v>381</v>
      </c>
      <c r="CS5" s="1038"/>
      <c r="CT5" s="1038"/>
      <c r="CU5" s="1038"/>
      <c r="CV5" s="1039"/>
      <c r="CW5" s="1037" t="s">
        <v>382</v>
      </c>
      <c r="CX5" s="1038"/>
      <c r="CY5" s="1038"/>
      <c r="CZ5" s="1038"/>
      <c r="DA5" s="1039"/>
      <c r="DB5" s="1037" t="s">
        <v>383</v>
      </c>
      <c r="DC5" s="1038"/>
      <c r="DD5" s="1038"/>
      <c r="DE5" s="1038"/>
      <c r="DF5" s="1039"/>
      <c r="DG5" s="1120" t="s">
        <v>384</v>
      </c>
      <c r="DH5" s="1121"/>
      <c r="DI5" s="1121"/>
      <c r="DJ5" s="1121"/>
      <c r="DK5" s="1122"/>
      <c r="DL5" s="1120" t="s">
        <v>385</v>
      </c>
      <c r="DM5" s="1121"/>
      <c r="DN5" s="1121"/>
      <c r="DO5" s="1121"/>
      <c r="DP5" s="1122"/>
      <c r="DQ5" s="1037" t="s">
        <v>386</v>
      </c>
      <c r="DR5" s="1038"/>
      <c r="DS5" s="1038"/>
      <c r="DT5" s="1038"/>
      <c r="DU5" s="1039"/>
      <c r="DV5" s="1037" t="s">
        <v>377</v>
      </c>
      <c r="DW5" s="1038"/>
      <c r="DX5" s="1038"/>
      <c r="DY5" s="1038"/>
      <c r="DZ5" s="1051"/>
      <c r="EA5" s="230"/>
    </row>
    <row r="6" spans="1:131" s="231"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28"/>
      <c r="BA6" s="228"/>
      <c r="BB6" s="228"/>
      <c r="BC6" s="228"/>
      <c r="BD6" s="228"/>
      <c r="BE6" s="229"/>
      <c r="BF6" s="229"/>
      <c r="BG6" s="229"/>
      <c r="BH6" s="229"/>
      <c r="BI6" s="229"/>
      <c r="BJ6" s="229"/>
      <c r="BK6" s="229"/>
      <c r="BL6" s="229"/>
      <c r="BM6" s="229"/>
      <c r="BN6" s="229"/>
      <c r="BO6" s="229"/>
      <c r="BP6" s="229"/>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0"/>
    </row>
    <row r="7" spans="1:131" s="231" customFormat="1" ht="26.25" customHeight="1" thickTop="1" x14ac:dyDescent="0.2">
      <c r="A7" s="232">
        <v>1</v>
      </c>
      <c r="B7" s="1083" t="s">
        <v>387</v>
      </c>
      <c r="C7" s="1084"/>
      <c r="D7" s="1084"/>
      <c r="E7" s="1084"/>
      <c r="F7" s="1084"/>
      <c r="G7" s="1084"/>
      <c r="H7" s="1084"/>
      <c r="I7" s="1084"/>
      <c r="J7" s="1084"/>
      <c r="K7" s="1084"/>
      <c r="L7" s="1084"/>
      <c r="M7" s="1084"/>
      <c r="N7" s="1084"/>
      <c r="O7" s="1084"/>
      <c r="P7" s="1085"/>
      <c r="Q7" s="1138">
        <v>6726</v>
      </c>
      <c r="R7" s="1139"/>
      <c r="S7" s="1139"/>
      <c r="T7" s="1139"/>
      <c r="U7" s="1139"/>
      <c r="V7" s="1139">
        <v>5783</v>
      </c>
      <c r="W7" s="1139"/>
      <c r="X7" s="1139"/>
      <c r="Y7" s="1139"/>
      <c r="Z7" s="1139"/>
      <c r="AA7" s="1139">
        <f>Q7-V7</f>
        <v>943</v>
      </c>
      <c r="AB7" s="1139"/>
      <c r="AC7" s="1139"/>
      <c r="AD7" s="1139"/>
      <c r="AE7" s="1140"/>
      <c r="AF7" s="1141">
        <v>790</v>
      </c>
      <c r="AG7" s="1142"/>
      <c r="AH7" s="1142"/>
      <c r="AI7" s="1142"/>
      <c r="AJ7" s="1143"/>
      <c r="AK7" s="1144" t="s">
        <v>584</v>
      </c>
      <c r="AL7" s="1145"/>
      <c r="AM7" s="1145"/>
      <c r="AN7" s="1145"/>
      <c r="AO7" s="1145"/>
      <c r="AP7" s="1145">
        <v>4601</v>
      </c>
      <c r="AQ7" s="1145"/>
      <c r="AR7" s="1145"/>
      <c r="AS7" s="1145"/>
      <c r="AT7" s="1145"/>
      <c r="AU7" s="1146"/>
      <c r="AV7" s="1146"/>
      <c r="AW7" s="1146"/>
      <c r="AX7" s="1146"/>
      <c r="AY7" s="1147"/>
      <c r="AZ7" s="228"/>
      <c r="BA7" s="228"/>
      <c r="BB7" s="228"/>
      <c r="BC7" s="228"/>
      <c r="BD7" s="228"/>
      <c r="BE7" s="229"/>
      <c r="BF7" s="229"/>
      <c r="BG7" s="229"/>
      <c r="BH7" s="229"/>
      <c r="BI7" s="229"/>
      <c r="BJ7" s="229"/>
      <c r="BK7" s="229"/>
      <c r="BL7" s="229"/>
      <c r="BM7" s="229"/>
      <c r="BN7" s="229"/>
      <c r="BO7" s="229"/>
      <c r="BP7" s="229"/>
      <c r="BQ7" s="232">
        <v>1</v>
      </c>
      <c r="BR7" s="233"/>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0"/>
    </row>
    <row r="8" spans="1:131" s="231" customFormat="1" ht="26.25" customHeight="1" x14ac:dyDescent="0.2">
      <c r="A8" s="234">
        <v>2</v>
      </c>
      <c r="B8" s="1066" t="s">
        <v>388</v>
      </c>
      <c r="C8" s="1067"/>
      <c r="D8" s="1067"/>
      <c r="E8" s="1067"/>
      <c r="F8" s="1067"/>
      <c r="G8" s="1067"/>
      <c r="H8" s="1067"/>
      <c r="I8" s="1067"/>
      <c r="J8" s="1067"/>
      <c r="K8" s="1067"/>
      <c r="L8" s="1067"/>
      <c r="M8" s="1067"/>
      <c r="N8" s="1067"/>
      <c r="O8" s="1067"/>
      <c r="P8" s="1068"/>
      <c r="Q8" s="1074">
        <v>51</v>
      </c>
      <c r="R8" s="1075"/>
      <c r="S8" s="1075"/>
      <c r="T8" s="1075"/>
      <c r="U8" s="1075"/>
      <c r="V8" s="1075">
        <v>50</v>
      </c>
      <c r="W8" s="1075"/>
      <c r="X8" s="1075"/>
      <c r="Y8" s="1075"/>
      <c r="Z8" s="1075"/>
      <c r="AA8" s="1075">
        <v>1</v>
      </c>
      <c r="AB8" s="1075"/>
      <c r="AC8" s="1075"/>
      <c r="AD8" s="1075"/>
      <c r="AE8" s="1076"/>
      <c r="AF8" s="1071">
        <v>1</v>
      </c>
      <c r="AG8" s="1072"/>
      <c r="AH8" s="1072"/>
      <c r="AI8" s="1072"/>
      <c r="AJ8" s="1073"/>
      <c r="AK8" s="1116">
        <v>12</v>
      </c>
      <c r="AL8" s="1117"/>
      <c r="AM8" s="1117"/>
      <c r="AN8" s="1117"/>
      <c r="AO8" s="1117"/>
      <c r="AP8" s="1117" t="s">
        <v>584</v>
      </c>
      <c r="AQ8" s="1117"/>
      <c r="AR8" s="1117"/>
      <c r="AS8" s="1117"/>
      <c r="AT8" s="1117"/>
      <c r="AU8" s="1118"/>
      <c r="AV8" s="1118"/>
      <c r="AW8" s="1118"/>
      <c r="AX8" s="1118"/>
      <c r="AY8" s="1119"/>
      <c r="AZ8" s="228"/>
      <c r="BA8" s="228"/>
      <c r="BB8" s="228"/>
      <c r="BC8" s="228"/>
      <c r="BD8" s="228"/>
      <c r="BE8" s="229"/>
      <c r="BF8" s="229"/>
      <c r="BG8" s="229"/>
      <c r="BH8" s="229"/>
      <c r="BI8" s="229"/>
      <c r="BJ8" s="229"/>
      <c r="BK8" s="229"/>
      <c r="BL8" s="229"/>
      <c r="BM8" s="229"/>
      <c r="BN8" s="229"/>
      <c r="BO8" s="229"/>
      <c r="BP8" s="229"/>
      <c r="BQ8" s="234">
        <v>2</v>
      </c>
      <c r="BR8" s="235"/>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0"/>
    </row>
    <row r="9" spans="1:131" s="231" customFormat="1" ht="26.25" customHeight="1" x14ac:dyDescent="0.2">
      <c r="A9" s="234">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28"/>
      <c r="BA9" s="228"/>
      <c r="BB9" s="228"/>
      <c r="BC9" s="228"/>
      <c r="BD9" s="228"/>
      <c r="BE9" s="229"/>
      <c r="BF9" s="229"/>
      <c r="BG9" s="229"/>
      <c r="BH9" s="229"/>
      <c r="BI9" s="229"/>
      <c r="BJ9" s="229"/>
      <c r="BK9" s="229"/>
      <c r="BL9" s="229"/>
      <c r="BM9" s="229"/>
      <c r="BN9" s="229"/>
      <c r="BO9" s="229"/>
      <c r="BP9" s="229"/>
      <c r="BQ9" s="234">
        <v>3</v>
      </c>
      <c r="BR9" s="235"/>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0"/>
    </row>
    <row r="10" spans="1:131" s="231" customFormat="1" ht="26.25" customHeight="1" x14ac:dyDescent="0.2">
      <c r="A10" s="234">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28"/>
      <c r="BA10" s="228"/>
      <c r="BB10" s="228"/>
      <c r="BC10" s="228"/>
      <c r="BD10" s="228"/>
      <c r="BE10" s="229"/>
      <c r="BF10" s="229"/>
      <c r="BG10" s="229"/>
      <c r="BH10" s="229"/>
      <c r="BI10" s="229"/>
      <c r="BJ10" s="229"/>
      <c r="BK10" s="229"/>
      <c r="BL10" s="229"/>
      <c r="BM10" s="229"/>
      <c r="BN10" s="229"/>
      <c r="BO10" s="229"/>
      <c r="BP10" s="229"/>
      <c r="BQ10" s="234">
        <v>4</v>
      </c>
      <c r="BR10" s="235"/>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0"/>
    </row>
    <row r="11" spans="1:131" s="231" customFormat="1" ht="26.25" customHeight="1" x14ac:dyDescent="0.2">
      <c r="A11" s="234">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28"/>
      <c r="BA11" s="228"/>
      <c r="BB11" s="228"/>
      <c r="BC11" s="228"/>
      <c r="BD11" s="228"/>
      <c r="BE11" s="229"/>
      <c r="BF11" s="229"/>
      <c r="BG11" s="229"/>
      <c r="BH11" s="229"/>
      <c r="BI11" s="229"/>
      <c r="BJ11" s="229"/>
      <c r="BK11" s="229"/>
      <c r="BL11" s="229"/>
      <c r="BM11" s="229"/>
      <c r="BN11" s="229"/>
      <c r="BO11" s="229"/>
      <c r="BP11" s="229"/>
      <c r="BQ11" s="234">
        <v>5</v>
      </c>
      <c r="BR11" s="235"/>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0"/>
    </row>
    <row r="12" spans="1:131" s="231" customFormat="1" ht="26.25" customHeight="1" x14ac:dyDescent="0.2">
      <c r="A12" s="234">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28"/>
      <c r="BA12" s="228"/>
      <c r="BB12" s="228"/>
      <c r="BC12" s="228"/>
      <c r="BD12" s="228"/>
      <c r="BE12" s="229"/>
      <c r="BF12" s="229"/>
      <c r="BG12" s="229"/>
      <c r="BH12" s="229"/>
      <c r="BI12" s="229"/>
      <c r="BJ12" s="229"/>
      <c r="BK12" s="229"/>
      <c r="BL12" s="229"/>
      <c r="BM12" s="229"/>
      <c r="BN12" s="229"/>
      <c r="BO12" s="229"/>
      <c r="BP12" s="229"/>
      <c r="BQ12" s="234">
        <v>6</v>
      </c>
      <c r="BR12" s="235"/>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0"/>
    </row>
    <row r="13" spans="1:131" s="231" customFormat="1" ht="26.25" customHeight="1" x14ac:dyDescent="0.2">
      <c r="A13" s="234">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28"/>
      <c r="BA13" s="228"/>
      <c r="BB13" s="228"/>
      <c r="BC13" s="228"/>
      <c r="BD13" s="228"/>
      <c r="BE13" s="229"/>
      <c r="BF13" s="229"/>
      <c r="BG13" s="229"/>
      <c r="BH13" s="229"/>
      <c r="BI13" s="229"/>
      <c r="BJ13" s="229"/>
      <c r="BK13" s="229"/>
      <c r="BL13" s="229"/>
      <c r="BM13" s="229"/>
      <c r="BN13" s="229"/>
      <c r="BO13" s="229"/>
      <c r="BP13" s="229"/>
      <c r="BQ13" s="234">
        <v>7</v>
      </c>
      <c r="BR13" s="235"/>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0"/>
    </row>
    <row r="14" spans="1:131" s="231" customFormat="1" ht="26.25" customHeight="1" x14ac:dyDescent="0.2">
      <c r="A14" s="234">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28"/>
      <c r="BA14" s="228"/>
      <c r="BB14" s="228"/>
      <c r="BC14" s="228"/>
      <c r="BD14" s="228"/>
      <c r="BE14" s="229"/>
      <c r="BF14" s="229"/>
      <c r="BG14" s="229"/>
      <c r="BH14" s="229"/>
      <c r="BI14" s="229"/>
      <c r="BJ14" s="229"/>
      <c r="BK14" s="229"/>
      <c r="BL14" s="229"/>
      <c r="BM14" s="229"/>
      <c r="BN14" s="229"/>
      <c r="BO14" s="229"/>
      <c r="BP14" s="229"/>
      <c r="BQ14" s="234">
        <v>8</v>
      </c>
      <c r="BR14" s="235"/>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0"/>
    </row>
    <row r="15" spans="1:131" s="231" customFormat="1" ht="26.25" customHeight="1" x14ac:dyDescent="0.2">
      <c r="A15" s="234">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28"/>
      <c r="BA15" s="228"/>
      <c r="BB15" s="228"/>
      <c r="BC15" s="228"/>
      <c r="BD15" s="228"/>
      <c r="BE15" s="229"/>
      <c r="BF15" s="229"/>
      <c r="BG15" s="229"/>
      <c r="BH15" s="229"/>
      <c r="BI15" s="229"/>
      <c r="BJ15" s="229"/>
      <c r="BK15" s="229"/>
      <c r="BL15" s="229"/>
      <c r="BM15" s="229"/>
      <c r="BN15" s="229"/>
      <c r="BO15" s="229"/>
      <c r="BP15" s="229"/>
      <c r="BQ15" s="234">
        <v>9</v>
      </c>
      <c r="BR15" s="235"/>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0"/>
    </row>
    <row r="16" spans="1:131" s="231" customFormat="1" ht="26.25" customHeight="1" x14ac:dyDescent="0.2">
      <c r="A16" s="234">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28"/>
      <c r="BA16" s="228"/>
      <c r="BB16" s="228"/>
      <c r="BC16" s="228"/>
      <c r="BD16" s="228"/>
      <c r="BE16" s="229"/>
      <c r="BF16" s="229"/>
      <c r="BG16" s="229"/>
      <c r="BH16" s="229"/>
      <c r="BI16" s="229"/>
      <c r="BJ16" s="229"/>
      <c r="BK16" s="229"/>
      <c r="BL16" s="229"/>
      <c r="BM16" s="229"/>
      <c r="BN16" s="229"/>
      <c r="BO16" s="229"/>
      <c r="BP16" s="229"/>
      <c r="BQ16" s="234">
        <v>10</v>
      </c>
      <c r="BR16" s="235"/>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0"/>
    </row>
    <row r="17" spans="1:131" s="231" customFormat="1" ht="26.25" customHeight="1" x14ac:dyDescent="0.2">
      <c r="A17" s="234">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28"/>
      <c r="BA17" s="228"/>
      <c r="BB17" s="228"/>
      <c r="BC17" s="228"/>
      <c r="BD17" s="228"/>
      <c r="BE17" s="229"/>
      <c r="BF17" s="229"/>
      <c r="BG17" s="229"/>
      <c r="BH17" s="229"/>
      <c r="BI17" s="229"/>
      <c r="BJ17" s="229"/>
      <c r="BK17" s="229"/>
      <c r="BL17" s="229"/>
      <c r="BM17" s="229"/>
      <c r="BN17" s="229"/>
      <c r="BO17" s="229"/>
      <c r="BP17" s="229"/>
      <c r="BQ17" s="234">
        <v>11</v>
      </c>
      <c r="BR17" s="235"/>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0"/>
    </row>
    <row r="18" spans="1:131" s="231" customFormat="1" ht="26.25" customHeight="1" x14ac:dyDescent="0.2">
      <c r="A18" s="234">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28"/>
      <c r="BA18" s="228"/>
      <c r="BB18" s="228"/>
      <c r="BC18" s="228"/>
      <c r="BD18" s="228"/>
      <c r="BE18" s="229"/>
      <c r="BF18" s="229"/>
      <c r="BG18" s="229"/>
      <c r="BH18" s="229"/>
      <c r="BI18" s="229"/>
      <c r="BJ18" s="229"/>
      <c r="BK18" s="229"/>
      <c r="BL18" s="229"/>
      <c r="BM18" s="229"/>
      <c r="BN18" s="229"/>
      <c r="BO18" s="229"/>
      <c r="BP18" s="229"/>
      <c r="BQ18" s="234">
        <v>12</v>
      </c>
      <c r="BR18" s="235"/>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0"/>
    </row>
    <row r="19" spans="1:131" s="231" customFormat="1" ht="26.25" customHeight="1" x14ac:dyDescent="0.2">
      <c r="A19" s="234">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28"/>
      <c r="BA19" s="228"/>
      <c r="BB19" s="228"/>
      <c r="BC19" s="228"/>
      <c r="BD19" s="228"/>
      <c r="BE19" s="229"/>
      <c r="BF19" s="229"/>
      <c r="BG19" s="229"/>
      <c r="BH19" s="229"/>
      <c r="BI19" s="229"/>
      <c r="BJ19" s="229"/>
      <c r="BK19" s="229"/>
      <c r="BL19" s="229"/>
      <c r="BM19" s="229"/>
      <c r="BN19" s="229"/>
      <c r="BO19" s="229"/>
      <c r="BP19" s="229"/>
      <c r="BQ19" s="234">
        <v>13</v>
      </c>
      <c r="BR19" s="235"/>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0"/>
    </row>
    <row r="20" spans="1:131" s="231" customFormat="1" ht="26.25" customHeight="1" x14ac:dyDescent="0.2">
      <c r="A20" s="234">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28"/>
      <c r="BA20" s="228"/>
      <c r="BB20" s="228"/>
      <c r="BC20" s="228"/>
      <c r="BD20" s="228"/>
      <c r="BE20" s="229"/>
      <c r="BF20" s="229"/>
      <c r="BG20" s="229"/>
      <c r="BH20" s="229"/>
      <c r="BI20" s="229"/>
      <c r="BJ20" s="229"/>
      <c r="BK20" s="229"/>
      <c r="BL20" s="229"/>
      <c r="BM20" s="229"/>
      <c r="BN20" s="229"/>
      <c r="BO20" s="229"/>
      <c r="BP20" s="229"/>
      <c r="BQ20" s="234">
        <v>14</v>
      </c>
      <c r="BR20" s="235"/>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0"/>
    </row>
    <row r="21" spans="1:131" s="231" customFormat="1" ht="26.25" customHeight="1" thickBot="1" x14ac:dyDescent="0.25">
      <c r="A21" s="234">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28"/>
      <c r="BA21" s="228"/>
      <c r="BB21" s="228"/>
      <c r="BC21" s="228"/>
      <c r="BD21" s="228"/>
      <c r="BE21" s="229"/>
      <c r="BF21" s="229"/>
      <c r="BG21" s="229"/>
      <c r="BH21" s="229"/>
      <c r="BI21" s="229"/>
      <c r="BJ21" s="229"/>
      <c r="BK21" s="229"/>
      <c r="BL21" s="229"/>
      <c r="BM21" s="229"/>
      <c r="BN21" s="229"/>
      <c r="BO21" s="229"/>
      <c r="BP21" s="229"/>
      <c r="BQ21" s="234">
        <v>15</v>
      </c>
      <c r="BR21" s="235"/>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0"/>
    </row>
    <row r="22" spans="1:131" s="231" customFormat="1" ht="26.25" customHeight="1" x14ac:dyDescent="0.2">
      <c r="A22" s="23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389</v>
      </c>
      <c r="BA22" s="1064"/>
      <c r="BB22" s="1064"/>
      <c r="BC22" s="1064"/>
      <c r="BD22" s="1065"/>
      <c r="BE22" s="229"/>
      <c r="BF22" s="229"/>
      <c r="BG22" s="229"/>
      <c r="BH22" s="229"/>
      <c r="BI22" s="229"/>
      <c r="BJ22" s="229"/>
      <c r="BK22" s="229"/>
      <c r="BL22" s="229"/>
      <c r="BM22" s="229"/>
      <c r="BN22" s="229"/>
      <c r="BO22" s="229"/>
      <c r="BP22" s="229"/>
      <c r="BQ22" s="234">
        <v>16</v>
      </c>
      <c r="BR22" s="235"/>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0"/>
    </row>
    <row r="23" spans="1:131" s="231" customFormat="1" ht="26.25" customHeight="1" thickBot="1" x14ac:dyDescent="0.25">
      <c r="A23" s="236" t="s">
        <v>390</v>
      </c>
      <c r="B23" s="973" t="s">
        <v>391</v>
      </c>
      <c r="C23" s="974"/>
      <c r="D23" s="974"/>
      <c r="E23" s="974"/>
      <c r="F23" s="974"/>
      <c r="G23" s="974"/>
      <c r="H23" s="974"/>
      <c r="I23" s="974"/>
      <c r="J23" s="974"/>
      <c r="K23" s="974"/>
      <c r="L23" s="974"/>
      <c r="M23" s="974"/>
      <c r="N23" s="974"/>
      <c r="O23" s="974"/>
      <c r="P23" s="984"/>
      <c r="Q23" s="1103">
        <f>Q7+Q8</f>
        <v>6777</v>
      </c>
      <c r="R23" s="1097"/>
      <c r="S23" s="1097"/>
      <c r="T23" s="1097"/>
      <c r="U23" s="1097"/>
      <c r="V23" s="1097">
        <f>V7+V8</f>
        <v>5833</v>
      </c>
      <c r="W23" s="1097"/>
      <c r="X23" s="1097"/>
      <c r="Y23" s="1097"/>
      <c r="Z23" s="1097"/>
      <c r="AA23" s="1097">
        <f>AA7+AA8</f>
        <v>944</v>
      </c>
      <c r="AB23" s="1097"/>
      <c r="AC23" s="1097"/>
      <c r="AD23" s="1097"/>
      <c r="AE23" s="1104"/>
      <c r="AF23" s="1105">
        <v>791</v>
      </c>
      <c r="AG23" s="1097"/>
      <c r="AH23" s="1097"/>
      <c r="AI23" s="1097"/>
      <c r="AJ23" s="1106"/>
      <c r="AK23" s="1107"/>
      <c r="AL23" s="1108"/>
      <c r="AM23" s="1108"/>
      <c r="AN23" s="1108"/>
      <c r="AO23" s="1108"/>
      <c r="AP23" s="1097">
        <f>AP7</f>
        <v>4601</v>
      </c>
      <c r="AQ23" s="1097"/>
      <c r="AR23" s="1097"/>
      <c r="AS23" s="1097"/>
      <c r="AT23" s="1097"/>
      <c r="AU23" s="1098"/>
      <c r="AV23" s="1098"/>
      <c r="AW23" s="1098"/>
      <c r="AX23" s="1098"/>
      <c r="AY23" s="1099"/>
      <c r="AZ23" s="1100" t="s">
        <v>392</v>
      </c>
      <c r="BA23" s="1101"/>
      <c r="BB23" s="1101"/>
      <c r="BC23" s="1101"/>
      <c r="BD23" s="1102"/>
      <c r="BE23" s="229"/>
      <c r="BF23" s="229"/>
      <c r="BG23" s="229"/>
      <c r="BH23" s="229"/>
      <c r="BI23" s="229"/>
      <c r="BJ23" s="229"/>
      <c r="BK23" s="229"/>
      <c r="BL23" s="229"/>
      <c r="BM23" s="229"/>
      <c r="BN23" s="229"/>
      <c r="BO23" s="229"/>
      <c r="BP23" s="229"/>
      <c r="BQ23" s="234">
        <v>17</v>
      </c>
      <c r="BR23" s="235"/>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0"/>
    </row>
    <row r="24" spans="1:131" s="231" customFormat="1" ht="26.25" customHeight="1" x14ac:dyDescent="0.2">
      <c r="A24" s="1096" t="s">
        <v>393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28"/>
      <c r="BA24" s="228"/>
      <c r="BB24" s="228"/>
      <c r="BC24" s="228"/>
      <c r="BD24" s="228"/>
      <c r="BE24" s="229"/>
      <c r="BF24" s="229"/>
      <c r="BG24" s="229"/>
      <c r="BH24" s="229"/>
      <c r="BI24" s="229"/>
      <c r="BJ24" s="229"/>
      <c r="BK24" s="229"/>
      <c r="BL24" s="229"/>
      <c r="BM24" s="229"/>
      <c r="BN24" s="229"/>
      <c r="BO24" s="229"/>
      <c r="BP24" s="229"/>
      <c r="BQ24" s="234">
        <v>18</v>
      </c>
      <c r="BR24" s="235"/>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0"/>
    </row>
    <row r="25" spans="1:131" ht="26.25" customHeight="1" thickBot="1" x14ac:dyDescent="0.25">
      <c r="A25" s="1095" t="s">
        <v>394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28"/>
      <c r="BK25" s="228"/>
      <c r="BL25" s="228"/>
      <c r="BM25" s="228"/>
      <c r="BN25" s="228"/>
      <c r="BO25" s="237"/>
      <c r="BP25" s="237"/>
      <c r="BQ25" s="234">
        <v>19</v>
      </c>
      <c r="BR25" s="235"/>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26"/>
    </row>
    <row r="26" spans="1:131" ht="26.25" customHeight="1" x14ac:dyDescent="0.2">
      <c r="A26" s="1031" t="s">
        <v>370</v>
      </c>
      <c r="B26" s="1032"/>
      <c r="C26" s="1032"/>
      <c r="D26" s="1032"/>
      <c r="E26" s="1032"/>
      <c r="F26" s="1032"/>
      <c r="G26" s="1032"/>
      <c r="H26" s="1032"/>
      <c r="I26" s="1032"/>
      <c r="J26" s="1032"/>
      <c r="K26" s="1032"/>
      <c r="L26" s="1032"/>
      <c r="M26" s="1032"/>
      <c r="N26" s="1032"/>
      <c r="O26" s="1032"/>
      <c r="P26" s="1033"/>
      <c r="Q26" s="1037" t="s">
        <v>395</v>
      </c>
      <c r="R26" s="1038"/>
      <c r="S26" s="1038"/>
      <c r="T26" s="1038"/>
      <c r="U26" s="1039"/>
      <c r="V26" s="1037" t="s">
        <v>396</v>
      </c>
      <c r="W26" s="1038"/>
      <c r="X26" s="1038"/>
      <c r="Y26" s="1038"/>
      <c r="Z26" s="1039"/>
      <c r="AA26" s="1037" t="s">
        <v>397</v>
      </c>
      <c r="AB26" s="1038"/>
      <c r="AC26" s="1038"/>
      <c r="AD26" s="1038"/>
      <c r="AE26" s="1038"/>
      <c r="AF26" s="1091" t="s">
        <v>398</v>
      </c>
      <c r="AG26" s="1044"/>
      <c r="AH26" s="1044"/>
      <c r="AI26" s="1044"/>
      <c r="AJ26" s="1092"/>
      <c r="AK26" s="1038" t="s">
        <v>399</v>
      </c>
      <c r="AL26" s="1038"/>
      <c r="AM26" s="1038"/>
      <c r="AN26" s="1038"/>
      <c r="AO26" s="1039"/>
      <c r="AP26" s="1037" t="s">
        <v>400</v>
      </c>
      <c r="AQ26" s="1038"/>
      <c r="AR26" s="1038"/>
      <c r="AS26" s="1038"/>
      <c r="AT26" s="1039"/>
      <c r="AU26" s="1037" t="s">
        <v>401</v>
      </c>
      <c r="AV26" s="1038"/>
      <c r="AW26" s="1038"/>
      <c r="AX26" s="1038"/>
      <c r="AY26" s="1039"/>
      <c r="AZ26" s="1037" t="s">
        <v>402</v>
      </c>
      <c r="BA26" s="1038"/>
      <c r="BB26" s="1038"/>
      <c r="BC26" s="1038"/>
      <c r="BD26" s="1039"/>
      <c r="BE26" s="1037" t="s">
        <v>377</v>
      </c>
      <c r="BF26" s="1038"/>
      <c r="BG26" s="1038"/>
      <c r="BH26" s="1038"/>
      <c r="BI26" s="1051"/>
      <c r="BJ26" s="228"/>
      <c r="BK26" s="228"/>
      <c r="BL26" s="228"/>
      <c r="BM26" s="228"/>
      <c r="BN26" s="228"/>
      <c r="BO26" s="237"/>
      <c r="BP26" s="237"/>
      <c r="BQ26" s="234">
        <v>20</v>
      </c>
      <c r="BR26" s="235"/>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26"/>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28"/>
      <c r="BK27" s="228"/>
      <c r="BL27" s="228"/>
      <c r="BM27" s="228"/>
      <c r="BN27" s="228"/>
      <c r="BO27" s="237"/>
      <c r="BP27" s="237"/>
      <c r="BQ27" s="234">
        <v>21</v>
      </c>
      <c r="BR27" s="235"/>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26"/>
    </row>
    <row r="28" spans="1:131" ht="26.25" customHeight="1" thickTop="1" x14ac:dyDescent="0.2">
      <c r="A28" s="238">
        <v>1</v>
      </c>
      <c r="B28" s="1083" t="s">
        <v>403</v>
      </c>
      <c r="C28" s="1084"/>
      <c r="D28" s="1084"/>
      <c r="E28" s="1084"/>
      <c r="F28" s="1084"/>
      <c r="G28" s="1084"/>
      <c r="H28" s="1084"/>
      <c r="I28" s="1084"/>
      <c r="J28" s="1084"/>
      <c r="K28" s="1084"/>
      <c r="L28" s="1084"/>
      <c r="M28" s="1084"/>
      <c r="N28" s="1084"/>
      <c r="O28" s="1084"/>
      <c r="P28" s="1085"/>
      <c r="Q28" s="1086">
        <v>835</v>
      </c>
      <c r="R28" s="1087"/>
      <c r="S28" s="1087"/>
      <c r="T28" s="1087"/>
      <c r="U28" s="1087"/>
      <c r="V28" s="1087">
        <v>818</v>
      </c>
      <c r="W28" s="1087"/>
      <c r="X28" s="1087"/>
      <c r="Y28" s="1087"/>
      <c r="Z28" s="1087"/>
      <c r="AA28" s="1087">
        <v>17</v>
      </c>
      <c r="AB28" s="1087"/>
      <c r="AC28" s="1087"/>
      <c r="AD28" s="1087"/>
      <c r="AE28" s="1088"/>
      <c r="AF28" s="1089">
        <v>17</v>
      </c>
      <c r="AG28" s="1087"/>
      <c r="AH28" s="1087"/>
      <c r="AI28" s="1087"/>
      <c r="AJ28" s="1090"/>
      <c r="AK28" s="1078">
        <v>66</v>
      </c>
      <c r="AL28" s="1079"/>
      <c r="AM28" s="1079"/>
      <c r="AN28" s="1079"/>
      <c r="AO28" s="1079"/>
      <c r="AP28" s="1080" t="s">
        <v>584</v>
      </c>
      <c r="AQ28" s="1080"/>
      <c r="AR28" s="1080"/>
      <c r="AS28" s="1080"/>
      <c r="AT28" s="1080"/>
      <c r="AU28" s="1080" t="s">
        <v>584</v>
      </c>
      <c r="AV28" s="1080"/>
      <c r="AW28" s="1080"/>
      <c r="AX28" s="1080"/>
      <c r="AY28" s="1080"/>
      <c r="AZ28" s="1080" t="s">
        <v>584</v>
      </c>
      <c r="BA28" s="1080"/>
      <c r="BB28" s="1080"/>
      <c r="BC28" s="1080"/>
      <c r="BD28" s="1080"/>
      <c r="BE28" s="1081"/>
      <c r="BF28" s="1081"/>
      <c r="BG28" s="1081"/>
      <c r="BH28" s="1081"/>
      <c r="BI28" s="1082"/>
      <c r="BJ28" s="228"/>
      <c r="BK28" s="228"/>
      <c r="BL28" s="228"/>
      <c r="BM28" s="228"/>
      <c r="BN28" s="228"/>
      <c r="BO28" s="237"/>
      <c r="BP28" s="237"/>
      <c r="BQ28" s="234">
        <v>22</v>
      </c>
      <c r="BR28" s="235"/>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26"/>
    </row>
    <row r="29" spans="1:131" ht="26.25" customHeight="1" x14ac:dyDescent="0.2">
      <c r="A29" s="238">
        <v>2</v>
      </c>
      <c r="B29" s="1066" t="s">
        <v>404</v>
      </c>
      <c r="C29" s="1067"/>
      <c r="D29" s="1067"/>
      <c r="E29" s="1067"/>
      <c r="F29" s="1067"/>
      <c r="G29" s="1067"/>
      <c r="H29" s="1067"/>
      <c r="I29" s="1067"/>
      <c r="J29" s="1067"/>
      <c r="K29" s="1067"/>
      <c r="L29" s="1067"/>
      <c r="M29" s="1067"/>
      <c r="N29" s="1067"/>
      <c r="O29" s="1067"/>
      <c r="P29" s="1068"/>
      <c r="Q29" s="1074">
        <v>1344</v>
      </c>
      <c r="R29" s="1075"/>
      <c r="S29" s="1075"/>
      <c r="T29" s="1075"/>
      <c r="U29" s="1075"/>
      <c r="V29" s="1075">
        <v>1331</v>
      </c>
      <c r="W29" s="1075"/>
      <c r="X29" s="1075"/>
      <c r="Y29" s="1075"/>
      <c r="Z29" s="1075"/>
      <c r="AA29" s="1075">
        <v>13</v>
      </c>
      <c r="AB29" s="1075"/>
      <c r="AC29" s="1075"/>
      <c r="AD29" s="1075"/>
      <c r="AE29" s="1076"/>
      <c r="AF29" s="1071">
        <v>13</v>
      </c>
      <c r="AG29" s="1072"/>
      <c r="AH29" s="1072"/>
      <c r="AI29" s="1072"/>
      <c r="AJ29" s="1073"/>
      <c r="AK29" s="1016">
        <v>206</v>
      </c>
      <c r="AL29" s="1007"/>
      <c r="AM29" s="1007"/>
      <c r="AN29" s="1007"/>
      <c r="AO29" s="1007"/>
      <c r="AP29" s="1077" t="s">
        <v>584</v>
      </c>
      <c r="AQ29" s="1077"/>
      <c r="AR29" s="1077"/>
      <c r="AS29" s="1077"/>
      <c r="AT29" s="1077"/>
      <c r="AU29" s="1077" t="s">
        <v>584</v>
      </c>
      <c r="AV29" s="1077"/>
      <c r="AW29" s="1077"/>
      <c r="AX29" s="1077"/>
      <c r="AY29" s="1077"/>
      <c r="AZ29" s="1077" t="s">
        <v>584</v>
      </c>
      <c r="BA29" s="1077"/>
      <c r="BB29" s="1077"/>
      <c r="BC29" s="1077"/>
      <c r="BD29" s="1077"/>
      <c r="BE29" s="1008"/>
      <c r="BF29" s="1008"/>
      <c r="BG29" s="1008"/>
      <c r="BH29" s="1008"/>
      <c r="BI29" s="1009"/>
      <c r="BJ29" s="228"/>
      <c r="BK29" s="228"/>
      <c r="BL29" s="228"/>
      <c r="BM29" s="228"/>
      <c r="BN29" s="228"/>
      <c r="BO29" s="237"/>
      <c r="BP29" s="237"/>
      <c r="BQ29" s="234">
        <v>23</v>
      </c>
      <c r="BR29" s="235"/>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26"/>
    </row>
    <row r="30" spans="1:131" ht="26.25" customHeight="1" x14ac:dyDescent="0.2">
      <c r="A30" s="238">
        <v>3</v>
      </c>
      <c r="B30" s="1066" t="s">
        <v>405</v>
      </c>
      <c r="C30" s="1067"/>
      <c r="D30" s="1067"/>
      <c r="E30" s="1067"/>
      <c r="F30" s="1067"/>
      <c r="G30" s="1067"/>
      <c r="H30" s="1067"/>
      <c r="I30" s="1067"/>
      <c r="J30" s="1067"/>
      <c r="K30" s="1067"/>
      <c r="L30" s="1067"/>
      <c r="M30" s="1067"/>
      <c r="N30" s="1067"/>
      <c r="O30" s="1067"/>
      <c r="P30" s="1068"/>
      <c r="Q30" s="1074">
        <v>251</v>
      </c>
      <c r="R30" s="1075"/>
      <c r="S30" s="1075"/>
      <c r="T30" s="1075"/>
      <c r="U30" s="1075"/>
      <c r="V30" s="1075">
        <v>250</v>
      </c>
      <c r="W30" s="1075"/>
      <c r="X30" s="1075"/>
      <c r="Y30" s="1075"/>
      <c r="Z30" s="1075"/>
      <c r="AA30" s="1075">
        <v>1</v>
      </c>
      <c r="AB30" s="1075"/>
      <c r="AC30" s="1075"/>
      <c r="AD30" s="1075"/>
      <c r="AE30" s="1076"/>
      <c r="AF30" s="1071">
        <v>1</v>
      </c>
      <c r="AG30" s="1072"/>
      <c r="AH30" s="1072"/>
      <c r="AI30" s="1072"/>
      <c r="AJ30" s="1073"/>
      <c r="AK30" s="1016">
        <v>31</v>
      </c>
      <c r="AL30" s="1007"/>
      <c r="AM30" s="1007"/>
      <c r="AN30" s="1007"/>
      <c r="AO30" s="1007"/>
      <c r="AP30" s="1077" t="s">
        <v>584</v>
      </c>
      <c r="AQ30" s="1077"/>
      <c r="AR30" s="1077"/>
      <c r="AS30" s="1077"/>
      <c r="AT30" s="1077"/>
      <c r="AU30" s="1077" t="s">
        <v>584</v>
      </c>
      <c r="AV30" s="1077"/>
      <c r="AW30" s="1077"/>
      <c r="AX30" s="1077"/>
      <c r="AY30" s="1077"/>
      <c r="AZ30" s="1077" t="s">
        <v>584</v>
      </c>
      <c r="BA30" s="1077"/>
      <c r="BB30" s="1077"/>
      <c r="BC30" s="1077"/>
      <c r="BD30" s="1077"/>
      <c r="BE30" s="1008"/>
      <c r="BF30" s="1008"/>
      <c r="BG30" s="1008"/>
      <c r="BH30" s="1008"/>
      <c r="BI30" s="1009"/>
      <c r="BJ30" s="228"/>
      <c r="BK30" s="228"/>
      <c r="BL30" s="228"/>
      <c r="BM30" s="228"/>
      <c r="BN30" s="228"/>
      <c r="BO30" s="237"/>
      <c r="BP30" s="237"/>
      <c r="BQ30" s="234">
        <v>24</v>
      </c>
      <c r="BR30" s="235"/>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26"/>
    </row>
    <row r="31" spans="1:131" ht="26.25" customHeight="1" x14ac:dyDescent="0.2">
      <c r="A31" s="238">
        <v>4</v>
      </c>
      <c r="B31" s="1066" t="s">
        <v>406</v>
      </c>
      <c r="C31" s="1067"/>
      <c r="D31" s="1067"/>
      <c r="E31" s="1067"/>
      <c r="F31" s="1067"/>
      <c r="G31" s="1067"/>
      <c r="H31" s="1067"/>
      <c r="I31" s="1067"/>
      <c r="J31" s="1067"/>
      <c r="K31" s="1067"/>
      <c r="L31" s="1067"/>
      <c r="M31" s="1067"/>
      <c r="N31" s="1067"/>
      <c r="O31" s="1067"/>
      <c r="P31" s="1068"/>
      <c r="Q31" s="1074">
        <v>13</v>
      </c>
      <c r="R31" s="1075"/>
      <c r="S31" s="1075"/>
      <c r="T31" s="1075"/>
      <c r="U31" s="1075"/>
      <c r="V31" s="1075">
        <v>13</v>
      </c>
      <c r="W31" s="1075"/>
      <c r="X31" s="1075"/>
      <c r="Y31" s="1075"/>
      <c r="Z31" s="1075"/>
      <c r="AA31" s="1075">
        <v>0</v>
      </c>
      <c r="AB31" s="1075"/>
      <c r="AC31" s="1075"/>
      <c r="AD31" s="1075"/>
      <c r="AE31" s="1076"/>
      <c r="AF31" s="1071">
        <v>0</v>
      </c>
      <c r="AG31" s="1072"/>
      <c r="AH31" s="1072"/>
      <c r="AI31" s="1072"/>
      <c r="AJ31" s="1073"/>
      <c r="AK31" s="1016">
        <v>1</v>
      </c>
      <c r="AL31" s="1007"/>
      <c r="AM31" s="1007"/>
      <c r="AN31" s="1007"/>
      <c r="AO31" s="1007"/>
      <c r="AP31" s="1077" t="s">
        <v>584</v>
      </c>
      <c r="AQ31" s="1077"/>
      <c r="AR31" s="1077"/>
      <c r="AS31" s="1077"/>
      <c r="AT31" s="1077"/>
      <c r="AU31" s="1077" t="s">
        <v>584</v>
      </c>
      <c r="AV31" s="1077"/>
      <c r="AW31" s="1077"/>
      <c r="AX31" s="1077"/>
      <c r="AY31" s="1077"/>
      <c r="AZ31" s="1077" t="s">
        <v>584</v>
      </c>
      <c r="BA31" s="1077"/>
      <c r="BB31" s="1077"/>
      <c r="BC31" s="1077"/>
      <c r="BD31" s="1077"/>
      <c r="BE31" s="1008"/>
      <c r="BF31" s="1008"/>
      <c r="BG31" s="1008"/>
      <c r="BH31" s="1008"/>
      <c r="BI31" s="1009"/>
      <c r="BJ31" s="228"/>
      <c r="BK31" s="228"/>
      <c r="BL31" s="228"/>
      <c r="BM31" s="228"/>
      <c r="BN31" s="228"/>
      <c r="BO31" s="237"/>
      <c r="BP31" s="237"/>
      <c r="BQ31" s="234">
        <v>25</v>
      </c>
      <c r="BR31" s="235"/>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26"/>
    </row>
    <row r="32" spans="1:131" ht="26.25" customHeight="1" x14ac:dyDescent="0.2">
      <c r="A32" s="238">
        <v>5</v>
      </c>
      <c r="B32" s="1066" t="s">
        <v>407</v>
      </c>
      <c r="C32" s="1067"/>
      <c r="D32" s="1067"/>
      <c r="E32" s="1067"/>
      <c r="F32" s="1067"/>
      <c r="G32" s="1067"/>
      <c r="H32" s="1067"/>
      <c r="I32" s="1067"/>
      <c r="J32" s="1067"/>
      <c r="K32" s="1067"/>
      <c r="L32" s="1067"/>
      <c r="M32" s="1067"/>
      <c r="N32" s="1067"/>
      <c r="O32" s="1067"/>
      <c r="P32" s="1068"/>
      <c r="Q32" s="1074">
        <v>209</v>
      </c>
      <c r="R32" s="1075"/>
      <c r="S32" s="1075"/>
      <c r="T32" s="1075"/>
      <c r="U32" s="1075"/>
      <c r="V32" s="1075">
        <v>188</v>
      </c>
      <c r="W32" s="1075"/>
      <c r="X32" s="1075"/>
      <c r="Y32" s="1075"/>
      <c r="Z32" s="1075"/>
      <c r="AA32" s="1075">
        <v>21</v>
      </c>
      <c r="AB32" s="1075"/>
      <c r="AC32" s="1075"/>
      <c r="AD32" s="1075"/>
      <c r="AE32" s="1076"/>
      <c r="AF32" s="1071">
        <v>21</v>
      </c>
      <c r="AG32" s="1072"/>
      <c r="AH32" s="1072"/>
      <c r="AI32" s="1072"/>
      <c r="AJ32" s="1073"/>
      <c r="AK32" s="1016">
        <v>62</v>
      </c>
      <c r="AL32" s="1007"/>
      <c r="AM32" s="1007"/>
      <c r="AN32" s="1007"/>
      <c r="AO32" s="1007"/>
      <c r="AP32" s="1007">
        <v>629</v>
      </c>
      <c r="AQ32" s="1007"/>
      <c r="AR32" s="1007"/>
      <c r="AS32" s="1007"/>
      <c r="AT32" s="1007"/>
      <c r="AU32" s="1007">
        <v>384</v>
      </c>
      <c r="AV32" s="1007"/>
      <c r="AW32" s="1007"/>
      <c r="AX32" s="1007"/>
      <c r="AY32" s="1007"/>
      <c r="AZ32" s="1077" t="s">
        <v>584</v>
      </c>
      <c r="BA32" s="1077"/>
      <c r="BB32" s="1077"/>
      <c r="BC32" s="1077"/>
      <c r="BD32" s="1077"/>
      <c r="BE32" s="1008" t="s">
        <v>408</v>
      </c>
      <c r="BF32" s="1008"/>
      <c r="BG32" s="1008"/>
      <c r="BH32" s="1008"/>
      <c r="BI32" s="1009"/>
      <c r="BJ32" s="228"/>
      <c r="BK32" s="228"/>
      <c r="BL32" s="228"/>
      <c r="BM32" s="228"/>
      <c r="BN32" s="228"/>
      <c r="BO32" s="237"/>
      <c r="BP32" s="237"/>
      <c r="BQ32" s="234">
        <v>26</v>
      </c>
      <c r="BR32" s="235"/>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26"/>
    </row>
    <row r="33" spans="1:131" ht="26.25" customHeight="1" x14ac:dyDescent="0.2">
      <c r="A33" s="238">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28"/>
      <c r="BK33" s="228"/>
      <c r="BL33" s="228"/>
      <c r="BM33" s="228"/>
      <c r="BN33" s="228"/>
      <c r="BO33" s="237"/>
      <c r="BP33" s="237"/>
      <c r="BQ33" s="234">
        <v>27</v>
      </c>
      <c r="BR33" s="235"/>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26"/>
    </row>
    <row r="34" spans="1:131" ht="26.25" customHeight="1" x14ac:dyDescent="0.2">
      <c r="A34" s="238">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28"/>
      <c r="BK34" s="228"/>
      <c r="BL34" s="228"/>
      <c r="BM34" s="228"/>
      <c r="BN34" s="228"/>
      <c r="BO34" s="237"/>
      <c r="BP34" s="237"/>
      <c r="BQ34" s="234">
        <v>28</v>
      </c>
      <c r="BR34" s="235"/>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26"/>
    </row>
    <row r="35" spans="1:131" ht="26.25" customHeight="1" x14ac:dyDescent="0.2">
      <c r="A35" s="238">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28"/>
      <c r="BK35" s="228"/>
      <c r="BL35" s="228"/>
      <c r="BM35" s="228"/>
      <c r="BN35" s="228"/>
      <c r="BO35" s="237"/>
      <c r="BP35" s="237"/>
      <c r="BQ35" s="234">
        <v>29</v>
      </c>
      <c r="BR35" s="235"/>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26"/>
    </row>
    <row r="36" spans="1:131" ht="26.25" customHeight="1" x14ac:dyDescent="0.2">
      <c r="A36" s="238">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28"/>
      <c r="BK36" s="228"/>
      <c r="BL36" s="228"/>
      <c r="BM36" s="228"/>
      <c r="BN36" s="228"/>
      <c r="BO36" s="237"/>
      <c r="BP36" s="237"/>
      <c r="BQ36" s="234">
        <v>30</v>
      </c>
      <c r="BR36" s="235"/>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26"/>
    </row>
    <row r="37" spans="1:131" ht="26.25" customHeight="1" x14ac:dyDescent="0.2">
      <c r="A37" s="238">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28"/>
      <c r="BK37" s="228"/>
      <c r="BL37" s="228"/>
      <c r="BM37" s="228"/>
      <c r="BN37" s="228"/>
      <c r="BO37" s="237"/>
      <c r="BP37" s="237"/>
      <c r="BQ37" s="234">
        <v>31</v>
      </c>
      <c r="BR37" s="235"/>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26"/>
    </row>
    <row r="38" spans="1:131" ht="26.25" customHeight="1" x14ac:dyDescent="0.2">
      <c r="A38" s="238">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28"/>
      <c r="BK38" s="228"/>
      <c r="BL38" s="228"/>
      <c r="BM38" s="228"/>
      <c r="BN38" s="228"/>
      <c r="BO38" s="237"/>
      <c r="BP38" s="237"/>
      <c r="BQ38" s="234">
        <v>32</v>
      </c>
      <c r="BR38" s="235"/>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26"/>
    </row>
    <row r="39" spans="1:131" ht="26.25" customHeight="1" x14ac:dyDescent="0.2">
      <c r="A39" s="238">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28"/>
      <c r="BK39" s="228"/>
      <c r="BL39" s="228"/>
      <c r="BM39" s="228"/>
      <c r="BN39" s="228"/>
      <c r="BO39" s="237"/>
      <c r="BP39" s="237"/>
      <c r="BQ39" s="234">
        <v>33</v>
      </c>
      <c r="BR39" s="235"/>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26"/>
    </row>
    <row r="40" spans="1:131" ht="26.25" customHeight="1" x14ac:dyDescent="0.2">
      <c r="A40" s="234">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28"/>
      <c r="BK40" s="228"/>
      <c r="BL40" s="228"/>
      <c r="BM40" s="228"/>
      <c r="BN40" s="228"/>
      <c r="BO40" s="237"/>
      <c r="BP40" s="237"/>
      <c r="BQ40" s="234">
        <v>34</v>
      </c>
      <c r="BR40" s="235"/>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26"/>
    </row>
    <row r="41" spans="1:131" ht="26.25" customHeight="1" x14ac:dyDescent="0.2">
      <c r="A41" s="234">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28"/>
      <c r="BK41" s="228"/>
      <c r="BL41" s="228"/>
      <c r="BM41" s="228"/>
      <c r="BN41" s="228"/>
      <c r="BO41" s="237"/>
      <c r="BP41" s="237"/>
      <c r="BQ41" s="234">
        <v>35</v>
      </c>
      <c r="BR41" s="235"/>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26"/>
    </row>
    <row r="42" spans="1:131" ht="26.25" customHeight="1" x14ac:dyDescent="0.2">
      <c r="A42" s="234">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28"/>
      <c r="BK42" s="228"/>
      <c r="BL42" s="228"/>
      <c r="BM42" s="228"/>
      <c r="BN42" s="228"/>
      <c r="BO42" s="237"/>
      <c r="BP42" s="237"/>
      <c r="BQ42" s="234">
        <v>36</v>
      </c>
      <c r="BR42" s="235"/>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26"/>
    </row>
    <row r="43" spans="1:131" ht="26.25" customHeight="1" x14ac:dyDescent="0.2">
      <c r="A43" s="234">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28"/>
      <c r="BK43" s="228"/>
      <c r="BL43" s="228"/>
      <c r="BM43" s="228"/>
      <c r="BN43" s="228"/>
      <c r="BO43" s="237"/>
      <c r="BP43" s="237"/>
      <c r="BQ43" s="234">
        <v>37</v>
      </c>
      <c r="BR43" s="235"/>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26"/>
    </row>
    <row r="44" spans="1:131" ht="26.25" customHeight="1" x14ac:dyDescent="0.2">
      <c r="A44" s="234">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28"/>
      <c r="BK44" s="228"/>
      <c r="BL44" s="228"/>
      <c r="BM44" s="228"/>
      <c r="BN44" s="228"/>
      <c r="BO44" s="237"/>
      <c r="BP44" s="237"/>
      <c r="BQ44" s="234">
        <v>38</v>
      </c>
      <c r="BR44" s="235"/>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26"/>
    </row>
    <row r="45" spans="1:131" ht="26.25" customHeight="1" x14ac:dyDescent="0.2">
      <c r="A45" s="234">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28"/>
      <c r="BK45" s="228"/>
      <c r="BL45" s="228"/>
      <c r="BM45" s="228"/>
      <c r="BN45" s="228"/>
      <c r="BO45" s="237"/>
      <c r="BP45" s="237"/>
      <c r="BQ45" s="234">
        <v>39</v>
      </c>
      <c r="BR45" s="235"/>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26"/>
    </row>
    <row r="46" spans="1:131" ht="26.25" customHeight="1" x14ac:dyDescent="0.2">
      <c r="A46" s="234">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28"/>
      <c r="BK46" s="228"/>
      <c r="BL46" s="228"/>
      <c r="BM46" s="228"/>
      <c r="BN46" s="228"/>
      <c r="BO46" s="237"/>
      <c r="BP46" s="237"/>
      <c r="BQ46" s="234">
        <v>40</v>
      </c>
      <c r="BR46" s="235"/>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26"/>
    </row>
    <row r="47" spans="1:131" ht="26.25" customHeight="1" x14ac:dyDescent="0.2">
      <c r="A47" s="234">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28"/>
      <c r="BK47" s="228"/>
      <c r="BL47" s="228"/>
      <c r="BM47" s="228"/>
      <c r="BN47" s="228"/>
      <c r="BO47" s="237"/>
      <c r="BP47" s="237"/>
      <c r="BQ47" s="234">
        <v>41</v>
      </c>
      <c r="BR47" s="235"/>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26"/>
    </row>
    <row r="48" spans="1:131" ht="26.25" customHeight="1" x14ac:dyDescent="0.2">
      <c r="A48" s="234">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28"/>
      <c r="BK48" s="228"/>
      <c r="BL48" s="228"/>
      <c r="BM48" s="228"/>
      <c r="BN48" s="228"/>
      <c r="BO48" s="237"/>
      <c r="BP48" s="237"/>
      <c r="BQ48" s="234">
        <v>42</v>
      </c>
      <c r="BR48" s="235"/>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26"/>
    </row>
    <row r="49" spans="1:131" ht="26.25" customHeight="1" x14ac:dyDescent="0.2">
      <c r="A49" s="234">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28"/>
      <c r="BK49" s="228"/>
      <c r="BL49" s="228"/>
      <c r="BM49" s="228"/>
      <c r="BN49" s="228"/>
      <c r="BO49" s="237"/>
      <c r="BP49" s="237"/>
      <c r="BQ49" s="234">
        <v>43</v>
      </c>
      <c r="BR49" s="235"/>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26"/>
    </row>
    <row r="50" spans="1:131" ht="26.25" customHeight="1" x14ac:dyDescent="0.2">
      <c r="A50" s="234">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28"/>
      <c r="BK50" s="228"/>
      <c r="BL50" s="228"/>
      <c r="BM50" s="228"/>
      <c r="BN50" s="228"/>
      <c r="BO50" s="237"/>
      <c r="BP50" s="237"/>
      <c r="BQ50" s="234">
        <v>44</v>
      </c>
      <c r="BR50" s="235"/>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26"/>
    </row>
    <row r="51" spans="1:131" ht="26.25" customHeight="1" x14ac:dyDescent="0.2">
      <c r="A51" s="234">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28"/>
      <c r="BK51" s="228"/>
      <c r="BL51" s="228"/>
      <c r="BM51" s="228"/>
      <c r="BN51" s="228"/>
      <c r="BO51" s="237"/>
      <c r="BP51" s="237"/>
      <c r="BQ51" s="234">
        <v>45</v>
      </c>
      <c r="BR51" s="235"/>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26"/>
    </row>
    <row r="52" spans="1:131" ht="26.25" customHeight="1" x14ac:dyDescent="0.2">
      <c r="A52" s="234">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28"/>
      <c r="BK52" s="228"/>
      <c r="BL52" s="228"/>
      <c r="BM52" s="228"/>
      <c r="BN52" s="228"/>
      <c r="BO52" s="237"/>
      <c r="BP52" s="237"/>
      <c r="BQ52" s="234">
        <v>46</v>
      </c>
      <c r="BR52" s="235"/>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26"/>
    </row>
    <row r="53" spans="1:131" ht="26.25" customHeight="1" x14ac:dyDescent="0.2">
      <c r="A53" s="234">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28"/>
      <c r="BK53" s="228"/>
      <c r="BL53" s="228"/>
      <c r="BM53" s="228"/>
      <c r="BN53" s="228"/>
      <c r="BO53" s="237"/>
      <c r="BP53" s="237"/>
      <c r="BQ53" s="234">
        <v>47</v>
      </c>
      <c r="BR53" s="235"/>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26"/>
    </row>
    <row r="54" spans="1:131" ht="26.25" customHeight="1" x14ac:dyDescent="0.2">
      <c r="A54" s="234">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28"/>
      <c r="BK54" s="228"/>
      <c r="BL54" s="228"/>
      <c r="BM54" s="228"/>
      <c r="BN54" s="228"/>
      <c r="BO54" s="237"/>
      <c r="BP54" s="237"/>
      <c r="BQ54" s="234">
        <v>48</v>
      </c>
      <c r="BR54" s="235"/>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26"/>
    </row>
    <row r="55" spans="1:131" ht="26.25" customHeight="1" x14ac:dyDescent="0.2">
      <c r="A55" s="234">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28"/>
      <c r="BK55" s="228"/>
      <c r="BL55" s="228"/>
      <c r="BM55" s="228"/>
      <c r="BN55" s="228"/>
      <c r="BO55" s="237"/>
      <c r="BP55" s="237"/>
      <c r="BQ55" s="234">
        <v>49</v>
      </c>
      <c r="BR55" s="235"/>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26"/>
    </row>
    <row r="56" spans="1:131" ht="26.25" customHeight="1" x14ac:dyDescent="0.2">
      <c r="A56" s="234">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28"/>
      <c r="BK56" s="228"/>
      <c r="BL56" s="228"/>
      <c r="BM56" s="228"/>
      <c r="BN56" s="228"/>
      <c r="BO56" s="237"/>
      <c r="BP56" s="237"/>
      <c r="BQ56" s="234">
        <v>50</v>
      </c>
      <c r="BR56" s="235"/>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26"/>
    </row>
    <row r="57" spans="1:131" ht="26.25" customHeight="1" x14ac:dyDescent="0.2">
      <c r="A57" s="234">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28"/>
      <c r="BK57" s="228"/>
      <c r="BL57" s="228"/>
      <c r="BM57" s="228"/>
      <c r="BN57" s="228"/>
      <c r="BO57" s="237"/>
      <c r="BP57" s="237"/>
      <c r="BQ57" s="234">
        <v>51</v>
      </c>
      <c r="BR57" s="235"/>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26"/>
    </row>
    <row r="58" spans="1:131" ht="26.25" customHeight="1" x14ac:dyDescent="0.2">
      <c r="A58" s="234">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28"/>
      <c r="BK58" s="228"/>
      <c r="BL58" s="228"/>
      <c r="BM58" s="228"/>
      <c r="BN58" s="228"/>
      <c r="BO58" s="237"/>
      <c r="BP58" s="237"/>
      <c r="BQ58" s="234">
        <v>52</v>
      </c>
      <c r="BR58" s="235"/>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26"/>
    </row>
    <row r="59" spans="1:131" ht="26.25" customHeight="1" x14ac:dyDescent="0.2">
      <c r="A59" s="234">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28"/>
      <c r="BK59" s="228"/>
      <c r="BL59" s="228"/>
      <c r="BM59" s="228"/>
      <c r="BN59" s="228"/>
      <c r="BO59" s="237"/>
      <c r="BP59" s="237"/>
      <c r="BQ59" s="234">
        <v>53</v>
      </c>
      <c r="BR59" s="235"/>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26"/>
    </row>
    <row r="60" spans="1:131" ht="26.25" customHeight="1" x14ac:dyDescent="0.2">
      <c r="A60" s="234">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28"/>
      <c r="BK60" s="228"/>
      <c r="BL60" s="228"/>
      <c r="BM60" s="228"/>
      <c r="BN60" s="228"/>
      <c r="BO60" s="237"/>
      <c r="BP60" s="237"/>
      <c r="BQ60" s="234">
        <v>54</v>
      </c>
      <c r="BR60" s="235"/>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26"/>
    </row>
    <row r="61" spans="1:131" ht="26.25" customHeight="1" thickBot="1" x14ac:dyDescent="0.25">
      <c r="A61" s="234">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28"/>
      <c r="BK61" s="228"/>
      <c r="BL61" s="228"/>
      <c r="BM61" s="228"/>
      <c r="BN61" s="228"/>
      <c r="BO61" s="237"/>
      <c r="BP61" s="237"/>
      <c r="BQ61" s="234">
        <v>55</v>
      </c>
      <c r="BR61" s="235"/>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26"/>
    </row>
    <row r="62" spans="1:131" ht="26.25" customHeight="1" x14ac:dyDescent="0.2">
      <c r="A62" s="234">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409</v>
      </c>
      <c r="BK62" s="1064"/>
      <c r="BL62" s="1064"/>
      <c r="BM62" s="1064"/>
      <c r="BN62" s="1065"/>
      <c r="BO62" s="237"/>
      <c r="BP62" s="237"/>
      <c r="BQ62" s="234">
        <v>56</v>
      </c>
      <c r="BR62" s="235"/>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26"/>
    </row>
    <row r="63" spans="1:131" ht="26.25" customHeight="1" thickBot="1" x14ac:dyDescent="0.25">
      <c r="A63" s="236" t="s">
        <v>390</v>
      </c>
      <c r="B63" s="973" t="s">
        <v>410</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52</v>
      </c>
      <c r="AG63" s="995"/>
      <c r="AH63" s="995"/>
      <c r="AI63" s="995"/>
      <c r="AJ63" s="1058"/>
      <c r="AK63" s="1059"/>
      <c r="AL63" s="999"/>
      <c r="AM63" s="999"/>
      <c r="AN63" s="999"/>
      <c r="AO63" s="999"/>
      <c r="AP63" s="995">
        <f>AP32</f>
        <v>629</v>
      </c>
      <c r="AQ63" s="995"/>
      <c r="AR63" s="995"/>
      <c r="AS63" s="995"/>
      <c r="AT63" s="995"/>
      <c r="AU63" s="995">
        <f>AU32</f>
        <v>384</v>
      </c>
      <c r="AV63" s="995"/>
      <c r="AW63" s="995"/>
      <c r="AX63" s="995"/>
      <c r="AY63" s="995"/>
      <c r="AZ63" s="1053"/>
      <c r="BA63" s="1053"/>
      <c r="BB63" s="1053"/>
      <c r="BC63" s="1053"/>
      <c r="BD63" s="1053"/>
      <c r="BE63" s="996"/>
      <c r="BF63" s="996"/>
      <c r="BG63" s="996"/>
      <c r="BH63" s="996"/>
      <c r="BI63" s="997"/>
      <c r="BJ63" s="1054" t="s">
        <v>392</v>
      </c>
      <c r="BK63" s="989"/>
      <c r="BL63" s="989"/>
      <c r="BM63" s="989"/>
      <c r="BN63" s="1055"/>
      <c r="BO63" s="237"/>
      <c r="BP63" s="237"/>
      <c r="BQ63" s="234">
        <v>57</v>
      </c>
      <c r="BR63" s="235"/>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26"/>
    </row>
    <row r="65" spans="1:131" ht="26.25" customHeight="1" thickBot="1" x14ac:dyDescent="0.25">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26"/>
    </row>
    <row r="66" spans="1:131" ht="26.25" customHeight="1" x14ac:dyDescent="0.2">
      <c r="A66" s="1031" t="s">
        <v>412</v>
      </c>
      <c r="B66" s="1032"/>
      <c r="C66" s="1032"/>
      <c r="D66" s="1032"/>
      <c r="E66" s="1032"/>
      <c r="F66" s="1032"/>
      <c r="G66" s="1032"/>
      <c r="H66" s="1032"/>
      <c r="I66" s="1032"/>
      <c r="J66" s="1032"/>
      <c r="K66" s="1032"/>
      <c r="L66" s="1032"/>
      <c r="M66" s="1032"/>
      <c r="N66" s="1032"/>
      <c r="O66" s="1032"/>
      <c r="P66" s="1033"/>
      <c r="Q66" s="1037" t="s">
        <v>413</v>
      </c>
      <c r="R66" s="1038"/>
      <c r="S66" s="1038"/>
      <c r="T66" s="1038"/>
      <c r="U66" s="1039"/>
      <c r="V66" s="1037" t="s">
        <v>414</v>
      </c>
      <c r="W66" s="1038"/>
      <c r="X66" s="1038"/>
      <c r="Y66" s="1038"/>
      <c r="Z66" s="1039"/>
      <c r="AA66" s="1037" t="s">
        <v>397</v>
      </c>
      <c r="AB66" s="1038"/>
      <c r="AC66" s="1038"/>
      <c r="AD66" s="1038"/>
      <c r="AE66" s="1039"/>
      <c r="AF66" s="1043" t="s">
        <v>398</v>
      </c>
      <c r="AG66" s="1044"/>
      <c r="AH66" s="1044"/>
      <c r="AI66" s="1044"/>
      <c r="AJ66" s="1045"/>
      <c r="AK66" s="1037" t="s">
        <v>399</v>
      </c>
      <c r="AL66" s="1032"/>
      <c r="AM66" s="1032"/>
      <c r="AN66" s="1032"/>
      <c r="AO66" s="1033"/>
      <c r="AP66" s="1037" t="s">
        <v>400</v>
      </c>
      <c r="AQ66" s="1038"/>
      <c r="AR66" s="1038"/>
      <c r="AS66" s="1038"/>
      <c r="AT66" s="1039"/>
      <c r="AU66" s="1037" t="s">
        <v>415</v>
      </c>
      <c r="AV66" s="1038"/>
      <c r="AW66" s="1038"/>
      <c r="AX66" s="1038"/>
      <c r="AY66" s="1039"/>
      <c r="AZ66" s="1037" t="s">
        <v>377</v>
      </c>
      <c r="BA66" s="1038"/>
      <c r="BB66" s="1038"/>
      <c r="BC66" s="1038"/>
      <c r="BD66" s="1051"/>
      <c r="BE66" s="237"/>
      <c r="BF66" s="237"/>
      <c r="BG66" s="237"/>
      <c r="BH66" s="237"/>
      <c r="BI66" s="237"/>
      <c r="BJ66" s="237"/>
      <c r="BK66" s="237"/>
      <c r="BL66" s="237"/>
      <c r="BM66" s="237"/>
      <c r="BN66" s="237"/>
      <c r="BO66" s="237"/>
      <c r="BP66" s="237"/>
      <c r="BQ66" s="234">
        <v>60</v>
      </c>
      <c r="BR66" s="239"/>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26"/>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37"/>
      <c r="BF67" s="237"/>
      <c r="BG67" s="237"/>
      <c r="BH67" s="237"/>
      <c r="BI67" s="237"/>
      <c r="BJ67" s="237"/>
      <c r="BK67" s="237"/>
      <c r="BL67" s="237"/>
      <c r="BM67" s="237"/>
      <c r="BN67" s="237"/>
      <c r="BO67" s="237"/>
      <c r="BP67" s="237"/>
      <c r="BQ67" s="234">
        <v>61</v>
      </c>
      <c r="BR67" s="239"/>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26"/>
    </row>
    <row r="68" spans="1:131" ht="26.25" customHeight="1" thickTop="1" x14ac:dyDescent="0.2">
      <c r="A68" s="232">
        <v>1</v>
      </c>
      <c r="B68" s="1021" t="s">
        <v>585</v>
      </c>
      <c r="C68" s="1022"/>
      <c r="D68" s="1022"/>
      <c r="E68" s="1022"/>
      <c r="F68" s="1022"/>
      <c r="G68" s="1022"/>
      <c r="H68" s="1022"/>
      <c r="I68" s="1022"/>
      <c r="J68" s="1022"/>
      <c r="K68" s="1022"/>
      <c r="L68" s="1022"/>
      <c r="M68" s="1022"/>
      <c r="N68" s="1022"/>
      <c r="O68" s="1022"/>
      <c r="P68" s="1023"/>
      <c r="Q68" s="1024">
        <v>4657</v>
      </c>
      <c r="R68" s="1018"/>
      <c r="S68" s="1018"/>
      <c r="T68" s="1018"/>
      <c r="U68" s="1018"/>
      <c r="V68" s="1018">
        <v>4588</v>
      </c>
      <c r="W68" s="1018"/>
      <c r="X68" s="1018"/>
      <c r="Y68" s="1018"/>
      <c r="Z68" s="1018"/>
      <c r="AA68" s="1018">
        <v>69</v>
      </c>
      <c r="AB68" s="1018"/>
      <c r="AC68" s="1018"/>
      <c r="AD68" s="1018"/>
      <c r="AE68" s="1018"/>
      <c r="AF68" s="1018">
        <v>69</v>
      </c>
      <c r="AG68" s="1018"/>
      <c r="AH68" s="1018"/>
      <c r="AI68" s="1018"/>
      <c r="AJ68" s="1018"/>
      <c r="AK68" s="1018" t="s">
        <v>586</v>
      </c>
      <c r="AL68" s="1018"/>
      <c r="AM68" s="1018"/>
      <c r="AN68" s="1018"/>
      <c r="AO68" s="1018"/>
      <c r="AP68" s="1018" t="s">
        <v>586</v>
      </c>
      <c r="AQ68" s="1018"/>
      <c r="AR68" s="1018"/>
      <c r="AS68" s="1018"/>
      <c r="AT68" s="1018"/>
      <c r="AU68" s="1018" t="s">
        <v>586</v>
      </c>
      <c r="AV68" s="1018"/>
      <c r="AW68" s="1018"/>
      <c r="AX68" s="1018"/>
      <c r="AY68" s="1018"/>
      <c r="AZ68" s="1019"/>
      <c r="BA68" s="1019"/>
      <c r="BB68" s="1019"/>
      <c r="BC68" s="1019"/>
      <c r="BD68" s="1020"/>
      <c r="BE68" s="237"/>
      <c r="BF68" s="237"/>
      <c r="BG68" s="237"/>
      <c r="BH68" s="237"/>
      <c r="BI68" s="237"/>
      <c r="BJ68" s="237"/>
      <c r="BK68" s="237"/>
      <c r="BL68" s="237"/>
      <c r="BM68" s="237"/>
      <c r="BN68" s="237"/>
      <c r="BO68" s="237"/>
      <c r="BP68" s="237"/>
      <c r="BQ68" s="234">
        <v>62</v>
      </c>
      <c r="BR68" s="239"/>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26"/>
    </row>
    <row r="69" spans="1:131" ht="26.25" customHeight="1" x14ac:dyDescent="0.2">
      <c r="A69" s="234">
        <v>2</v>
      </c>
      <c r="B69" s="1010" t="s">
        <v>587</v>
      </c>
      <c r="C69" s="1011"/>
      <c r="D69" s="1011"/>
      <c r="E69" s="1011"/>
      <c r="F69" s="1011"/>
      <c r="G69" s="1011"/>
      <c r="H69" s="1011"/>
      <c r="I69" s="1011"/>
      <c r="J69" s="1011"/>
      <c r="K69" s="1011"/>
      <c r="L69" s="1011"/>
      <c r="M69" s="1011"/>
      <c r="N69" s="1011"/>
      <c r="O69" s="1011"/>
      <c r="P69" s="1012"/>
      <c r="Q69" s="1013">
        <v>144</v>
      </c>
      <c r="R69" s="1007"/>
      <c r="S69" s="1007"/>
      <c r="T69" s="1007"/>
      <c r="U69" s="1007"/>
      <c r="V69" s="1007">
        <v>121</v>
      </c>
      <c r="W69" s="1007"/>
      <c r="X69" s="1007"/>
      <c r="Y69" s="1007"/>
      <c r="Z69" s="1007"/>
      <c r="AA69" s="1007">
        <v>23</v>
      </c>
      <c r="AB69" s="1007"/>
      <c r="AC69" s="1007"/>
      <c r="AD69" s="1007"/>
      <c r="AE69" s="1007"/>
      <c r="AF69" s="1007">
        <v>23</v>
      </c>
      <c r="AG69" s="1007"/>
      <c r="AH69" s="1007"/>
      <c r="AI69" s="1007"/>
      <c r="AJ69" s="1007"/>
      <c r="AK69" s="1007" t="s">
        <v>586</v>
      </c>
      <c r="AL69" s="1007"/>
      <c r="AM69" s="1007"/>
      <c r="AN69" s="1007"/>
      <c r="AO69" s="1007"/>
      <c r="AP69" s="1007" t="s">
        <v>586</v>
      </c>
      <c r="AQ69" s="1007"/>
      <c r="AR69" s="1007"/>
      <c r="AS69" s="1007"/>
      <c r="AT69" s="1007"/>
      <c r="AU69" s="1007" t="s">
        <v>586</v>
      </c>
      <c r="AV69" s="1007"/>
      <c r="AW69" s="1007"/>
      <c r="AX69" s="1007"/>
      <c r="AY69" s="1007"/>
      <c r="AZ69" s="1008"/>
      <c r="BA69" s="1008"/>
      <c r="BB69" s="1008"/>
      <c r="BC69" s="1008"/>
      <c r="BD69" s="1009"/>
      <c r="BE69" s="237"/>
      <c r="BF69" s="237"/>
      <c r="BG69" s="237"/>
      <c r="BH69" s="237"/>
      <c r="BI69" s="237"/>
      <c r="BJ69" s="237"/>
      <c r="BK69" s="237"/>
      <c r="BL69" s="237"/>
      <c r="BM69" s="237"/>
      <c r="BN69" s="237"/>
      <c r="BO69" s="237"/>
      <c r="BP69" s="237"/>
      <c r="BQ69" s="234">
        <v>63</v>
      </c>
      <c r="BR69" s="239"/>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26"/>
    </row>
    <row r="70" spans="1:131" ht="26.25" customHeight="1" x14ac:dyDescent="0.2">
      <c r="A70" s="234">
        <v>3</v>
      </c>
      <c r="B70" s="1010" t="s">
        <v>588</v>
      </c>
      <c r="C70" s="1011"/>
      <c r="D70" s="1011"/>
      <c r="E70" s="1011"/>
      <c r="F70" s="1011"/>
      <c r="G70" s="1011"/>
      <c r="H70" s="1011"/>
      <c r="I70" s="1011"/>
      <c r="J70" s="1011"/>
      <c r="K70" s="1011"/>
      <c r="L70" s="1011"/>
      <c r="M70" s="1011"/>
      <c r="N70" s="1011"/>
      <c r="O70" s="1011"/>
      <c r="P70" s="1012"/>
      <c r="Q70" s="1013">
        <v>129</v>
      </c>
      <c r="R70" s="1007"/>
      <c r="S70" s="1007"/>
      <c r="T70" s="1007"/>
      <c r="U70" s="1007"/>
      <c r="V70" s="1007">
        <v>123</v>
      </c>
      <c r="W70" s="1007"/>
      <c r="X70" s="1007"/>
      <c r="Y70" s="1007"/>
      <c r="Z70" s="1007"/>
      <c r="AA70" s="1007">
        <v>6</v>
      </c>
      <c r="AB70" s="1007"/>
      <c r="AC70" s="1007"/>
      <c r="AD70" s="1007"/>
      <c r="AE70" s="1007"/>
      <c r="AF70" s="1007">
        <v>6</v>
      </c>
      <c r="AG70" s="1007"/>
      <c r="AH70" s="1007"/>
      <c r="AI70" s="1007"/>
      <c r="AJ70" s="1007"/>
      <c r="AK70" s="1007" t="s">
        <v>586</v>
      </c>
      <c r="AL70" s="1007"/>
      <c r="AM70" s="1007"/>
      <c r="AN70" s="1007"/>
      <c r="AO70" s="1007"/>
      <c r="AP70" s="1007" t="s">
        <v>586</v>
      </c>
      <c r="AQ70" s="1007"/>
      <c r="AR70" s="1007"/>
      <c r="AS70" s="1007"/>
      <c r="AT70" s="1007"/>
      <c r="AU70" s="1007" t="s">
        <v>586</v>
      </c>
      <c r="AV70" s="1007"/>
      <c r="AW70" s="1007"/>
      <c r="AX70" s="1007"/>
      <c r="AY70" s="1007"/>
      <c r="AZ70" s="1008"/>
      <c r="BA70" s="1008"/>
      <c r="BB70" s="1008"/>
      <c r="BC70" s="1008"/>
      <c r="BD70" s="1009"/>
      <c r="BE70" s="237"/>
      <c r="BF70" s="237"/>
      <c r="BG70" s="237"/>
      <c r="BH70" s="237"/>
      <c r="BI70" s="237"/>
      <c r="BJ70" s="237"/>
      <c r="BK70" s="237"/>
      <c r="BL70" s="237"/>
      <c r="BM70" s="237"/>
      <c r="BN70" s="237"/>
      <c r="BO70" s="237"/>
      <c r="BP70" s="237"/>
      <c r="BQ70" s="234">
        <v>64</v>
      </c>
      <c r="BR70" s="239"/>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26"/>
    </row>
    <row r="71" spans="1:131" ht="26.25" customHeight="1" x14ac:dyDescent="0.2">
      <c r="A71" s="234">
        <v>4</v>
      </c>
      <c r="B71" s="1010" t="s">
        <v>589</v>
      </c>
      <c r="C71" s="1011"/>
      <c r="D71" s="1011"/>
      <c r="E71" s="1011"/>
      <c r="F71" s="1011"/>
      <c r="G71" s="1011"/>
      <c r="H71" s="1011"/>
      <c r="I71" s="1011"/>
      <c r="J71" s="1011"/>
      <c r="K71" s="1011"/>
      <c r="L71" s="1011"/>
      <c r="M71" s="1011"/>
      <c r="N71" s="1011"/>
      <c r="O71" s="1011"/>
      <c r="P71" s="1012"/>
      <c r="Q71" s="1013">
        <v>466463</v>
      </c>
      <c r="R71" s="1007"/>
      <c r="S71" s="1007"/>
      <c r="T71" s="1007"/>
      <c r="U71" s="1007"/>
      <c r="V71" s="1007">
        <v>453925</v>
      </c>
      <c r="W71" s="1007"/>
      <c r="X71" s="1007"/>
      <c r="Y71" s="1007"/>
      <c r="Z71" s="1007"/>
      <c r="AA71" s="1007">
        <v>12538</v>
      </c>
      <c r="AB71" s="1007"/>
      <c r="AC71" s="1007"/>
      <c r="AD71" s="1007"/>
      <c r="AE71" s="1007"/>
      <c r="AF71" s="1007">
        <v>12538</v>
      </c>
      <c r="AG71" s="1007"/>
      <c r="AH71" s="1007"/>
      <c r="AI71" s="1007"/>
      <c r="AJ71" s="1007"/>
      <c r="AK71" s="1007" t="s">
        <v>586</v>
      </c>
      <c r="AL71" s="1007"/>
      <c r="AM71" s="1007"/>
      <c r="AN71" s="1007"/>
      <c r="AO71" s="1007"/>
      <c r="AP71" s="1007" t="s">
        <v>586</v>
      </c>
      <c r="AQ71" s="1007"/>
      <c r="AR71" s="1007"/>
      <c r="AS71" s="1007"/>
      <c r="AT71" s="1007"/>
      <c r="AU71" s="1007" t="s">
        <v>586</v>
      </c>
      <c r="AV71" s="1007"/>
      <c r="AW71" s="1007"/>
      <c r="AX71" s="1007"/>
      <c r="AY71" s="1007"/>
      <c r="AZ71" s="1008"/>
      <c r="BA71" s="1008"/>
      <c r="BB71" s="1008"/>
      <c r="BC71" s="1008"/>
      <c r="BD71" s="1009"/>
      <c r="BE71" s="237"/>
      <c r="BF71" s="237"/>
      <c r="BG71" s="237"/>
      <c r="BH71" s="237"/>
      <c r="BI71" s="237"/>
      <c r="BJ71" s="237"/>
      <c r="BK71" s="237"/>
      <c r="BL71" s="237"/>
      <c r="BM71" s="237"/>
      <c r="BN71" s="237"/>
      <c r="BO71" s="237"/>
      <c r="BP71" s="237"/>
      <c r="BQ71" s="234">
        <v>65</v>
      </c>
      <c r="BR71" s="239"/>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26"/>
    </row>
    <row r="72" spans="1:131" ht="26.25" customHeight="1" x14ac:dyDescent="0.2">
      <c r="A72" s="234">
        <v>5</v>
      </c>
      <c r="B72" s="1010" t="s">
        <v>590</v>
      </c>
      <c r="C72" s="1011"/>
      <c r="D72" s="1011"/>
      <c r="E72" s="1011"/>
      <c r="F72" s="1011"/>
      <c r="G72" s="1011"/>
      <c r="H72" s="1011"/>
      <c r="I72" s="1011"/>
      <c r="J72" s="1011"/>
      <c r="K72" s="1011"/>
      <c r="L72" s="1011"/>
      <c r="M72" s="1011"/>
      <c r="N72" s="1011"/>
      <c r="O72" s="1011"/>
      <c r="P72" s="1012"/>
      <c r="Q72" s="1013">
        <v>301</v>
      </c>
      <c r="R72" s="1007"/>
      <c r="S72" s="1007"/>
      <c r="T72" s="1007"/>
      <c r="U72" s="1007"/>
      <c r="V72" s="1007">
        <v>290</v>
      </c>
      <c r="W72" s="1007"/>
      <c r="X72" s="1007"/>
      <c r="Y72" s="1007"/>
      <c r="Z72" s="1007"/>
      <c r="AA72" s="1007">
        <v>11</v>
      </c>
      <c r="AB72" s="1007"/>
      <c r="AC72" s="1007"/>
      <c r="AD72" s="1007"/>
      <c r="AE72" s="1007"/>
      <c r="AF72" s="1007">
        <v>11</v>
      </c>
      <c r="AG72" s="1007"/>
      <c r="AH72" s="1007"/>
      <c r="AI72" s="1007"/>
      <c r="AJ72" s="1007"/>
      <c r="AK72" s="1007" t="s">
        <v>586</v>
      </c>
      <c r="AL72" s="1007"/>
      <c r="AM72" s="1007"/>
      <c r="AN72" s="1007"/>
      <c r="AO72" s="1007"/>
      <c r="AP72" s="1007" t="s">
        <v>586</v>
      </c>
      <c r="AQ72" s="1007"/>
      <c r="AR72" s="1007"/>
      <c r="AS72" s="1007"/>
      <c r="AT72" s="1007"/>
      <c r="AU72" s="1007" t="s">
        <v>586</v>
      </c>
      <c r="AV72" s="1007"/>
      <c r="AW72" s="1007"/>
      <c r="AX72" s="1007"/>
      <c r="AY72" s="1007"/>
      <c r="AZ72" s="1008"/>
      <c r="BA72" s="1008"/>
      <c r="BB72" s="1008"/>
      <c r="BC72" s="1008"/>
      <c r="BD72" s="1009"/>
      <c r="BE72" s="237"/>
      <c r="BF72" s="237"/>
      <c r="BG72" s="237"/>
      <c r="BH72" s="237"/>
      <c r="BI72" s="237"/>
      <c r="BJ72" s="237"/>
      <c r="BK72" s="237"/>
      <c r="BL72" s="237"/>
      <c r="BM72" s="237"/>
      <c r="BN72" s="237"/>
      <c r="BO72" s="237"/>
      <c r="BP72" s="237"/>
      <c r="BQ72" s="234">
        <v>66</v>
      </c>
      <c r="BR72" s="239"/>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26"/>
    </row>
    <row r="73" spans="1:131" ht="26.25" customHeight="1" x14ac:dyDescent="0.2">
      <c r="A73" s="234">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37"/>
      <c r="BF73" s="237"/>
      <c r="BG73" s="237"/>
      <c r="BH73" s="237"/>
      <c r="BI73" s="237"/>
      <c r="BJ73" s="237"/>
      <c r="BK73" s="237"/>
      <c r="BL73" s="237"/>
      <c r="BM73" s="237"/>
      <c r="BN73" s="237"/>
      <c r="BO73" s="237"/>
      <c r="BP73" s="237"/>
      <c r="BQ73" s="234">
        <v>67</v>
      </c>
      <c r="BR73" s="239"/>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26"/>
    </row>
    <row r="74" spans="1:131" ht="26.25" customHeight="1" x14ac:dyDescent="0.2">
      <c r="A74" s="234">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37"/>
      <c r="BF74" s="237"/>
      <c r="BG74" s="237"/>
      <c r="BH74" s="237"/>
      <c r="BI74" s="237"/>
      <c r="BJ74" s="237"/>
      <c r="BK74" s="237"/>
      <c r="BL74" s="237"/>
      <c r="BM74" s="237"/>
      <c r="BN74" s="237"/>
      <c r="BO74" s="237"/>
      <c r="BP74" s="237"/>
      <c r="BQ74" s="234">
        <v>68</v>
      </c>
      <c r="BR74" s="239"/>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26"/>
    </row>
    <row r="75" spans="1:131" ht="26.25" customHeight="1" x14ac:dyDescent="0.2">
      <c r="A75" s="234">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37"/>
      <c r="BF75" s="237"/>
      <c r="BG75" s="237"/>
      <c r="BH75" s="237"/>
      <c r="BI75" s="237"/>
      <c r="BJ75" s="237"/>
      <c r="BK75" s="237"/>
      <c r="BL75" s="237"/>
      <c r="BM75" s="237"/>
      <c r="BN75" s="237"/>
      <c r="BO75" s="237"/>
      <c r="BP75" s="237"/>
      <c r="BQ75" s="234">
        <v>69</v>
      </c>
      <c r="BR75" s="239"/>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26"/>
    </row>
    <row r="76" spans="1:131" ht="26.25" customHeight="1" x14ac:dyDescent="0.2">
      <c r="A76" s="234">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37"/>
      <c r="BF76" s="237"/>
      <c r="BG76" s="237"/>
      <c r="BH76" s="237"/>
      <c r="BI76" s="237"/>
      <c r="BJ76" s="237"/>
      <c r="BK76" s="237"/>
      <c r="BL76" s="237"/>
      <c r="BM76" s="237"/>
      <c r="BN76" s="237"/>
      <c r="BO76" s="237"/>
      <c r="BP76" s="237"/>
      <c r="BQ76" s="234">
        <v>70</v>
      </c>
      <c r="BR76" s="239"/>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26"/>
    </row>
    <row r="77" spans="1:131" ht="26.25" customHeight="1" x14ac:dyDescent="0.2">
      <c r="A77" s="234">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37"/>
      <c r="BF77" s="237"/>
      <c r="BG77" s="237"/>
      <c r="BH77" s="237"/>
      <c r="BI77" s="237"/>
      <c r="BJ77" s="237"/>
      <c r="BK77" s="237"/>
      <c r="BL77" s="237"/>
      <c r="BM77" s="237"/>
      <c r="BN77" s="237"/>
      <c r="BO77" s="237"/>
      <c r="BP77" s="237"/>
      <c r="BQ77" s="234">
        <v>71</v>
      </c>
      <c r="BR77" s="239"/>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26"/>
    </row>
    <row r="78" spans="1:131" ht="26.25" customHeight="1" x14ac:dyDescent="0.2">
      <c r="A78" s="234">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37"/>
      <c r="BF78" s="237"/>
      <c r="BG78" s="237"/>
      <c r="BH78" s="237"/>
      <c r="BI78" s="237"/>
      <c r="BJ78" s="226"/>
      <c r="BK78" s="226"/>
      <c r="BL78" s="226"/>
      <c r="BM78" s="226"/>
      <c r="BN78" s="226"/>
      <c r="BO78" s="237"/>
      <c r="BP78" s="237"/>
      <c r="BQ78" s="234">
        <v>72</v>
      </c>
      <c r="BR78" s="239"/>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26"/>
    </row>
    <row r="79" spans="1:131" ht="26.25" customHeight="1" x14ac:dyDescent="0.2">
      <c r="A79" s="234">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37"/>
      <c r="BF79" s="237"/>
      <c r="BG79" s="237"/>
      <c r="BH79" s="237"/>
      <c r="BI79" s="237"/>
      <c r="BJ79" s="226"/>
      <c r="BK79" s="226"/>
      <c r="BL79" s="226"/>
      <c r="BM79" s="226"/>
      <c r="BN79" s="226"/>
      <c r="BO79" s="237"/>
      <c r="BP79" s="237"/>
      <c r="BQ79" s="234">
        <v>73</v>
      </c>
      <c r="BR79" s="239"/>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26"/>
    </row>
    <row r="80" spans="1:131" ht="26.25" customHeight="1" x14ac:dyDescent="0.2">
      <c r="A80" s="234">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37"/>
      <c r="BF80" s="237"/>
      <c r="BG80" s="237"/>
      <c r="BH80" s="237"/>
      <c r="BI80" s="237"/>
      <c r="BJ80" s="237"/>
      <c r="BK80" s="237"/>
      <c r="BL80" s="237"/>
      <c r="BM80" s="237"/>
      <c r="BN80" s="237"/>
      <c r="BO80" s="237"/>
      <c r="BP80" s="237"/>
      <c r="BQ80" s="234">
        <v>74</v>
      </c>
      <c r="BR80" s="239"/>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26"/>
    </row>
    <row r="81" spans="1:131" ht="26.25" customHeight="1" x14ac:dyDescent="0.2">
      <c r="A81" s="234">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37"/>
      <c r="BF81" s="237"/>
      <c r="BG81" s="237"/>
      <c r="BH81" s="237"/>
      <c r="BI81" s="237"/>
      <c r="BJ81" s="237"/>
      <c r="BK81" s="237"/>
      <c r="BL81" s="237"/>
      <c r="BM81" s="237"/>
      <c r="BN81" s="237"/>
      <c r="BO81" s="237"/>
      <c r="BP81" s="237"/>
      <c r="BQ81" s="234">
        <v>75</v>
      </c>
      <c r="BR81" s="239"/>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26"/>
    </row>
    <row r="82" spans="1:131" ht="26.25" customHeight="1" x14ac:dyDescent="0.2">
      <c r="A82" s="234">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37"/>
      <c r="BF82" s="237"/>
      <c r="BG82" s="237"/>
      <c r="BH82" s="237"/>
      <c r="BI82" s="237"/>
      <c r="BJ82" s="237"/>
      <c r="BK82" s="237"/>
      <c r="BL82" s="237"/>
      <c r="BM82" s="237"/>
      <c r="BN82" s="237"/>
      <c r="BO82" s="237"/>
      <c r="BP82" s="237"/>
      <c r="BQ82" s="234">
        <v>76</v>
      </c>
      <c r="BR82" s="239"/>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26"/>
    </row>
    <row r="83" spans="1:131" ht="26.25" customHeight="1" x14ac:dyDescent="0.2">
      <c r="A83" s="234">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37"/>
      <c r="BF83" s="237"/>
      <c r="BG83" s="237"/>
      <c r="BH83" s="237"/>
      <c r="BI83" s="237"/>
      <c r="BJ83" s="237"/>
      <c r="BK83" s="237"/>
      <c r="BL83" s="237"/>
      <c r="BM83" s="237"/>
      <c r="BN83" s="237"/>
      <c r="BO83" s="237"/>
      <c r="BP83" s="237"/>
      <c r="BQ83" s="234">
        <v>77</v>
      </c>
      <c r="BR83" s="239"/>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26"/>
    </row>
    <row r="84" spans="1:131" ht="26.25" customHeight="1" x14ac:dyDescent="0.2">
      <c r="A84" s="234">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37"/>
      <c r="BF84" s="237"/>
      <c r="BG84" s="237"/>
      <c r="BH84" s="237"/>
      <c r="BI84" s="237"/>
      <c r="BJ84" s="237"/>
      <c r="BK84" s="237"/>
      <c r="BL84" s="237"/>
      <c r="BM84" s="237"/>
      <c r="BN84" s="237"/>
      <c r="BO84" s="237"/>
      <c r="BP84" s="237"/>
      <c r="BQ84" s="234">
        <v>78</v>
      </c>
      <c r="BR84" s="239"/>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26"/>
    </row>
    <row r="85" spans="1:131" ht="26.25" customHeight="1" x14ac:dyDescent="0.2">
      <c r="A85" s="234">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37"/>
      <c r="BF85" s="237"/>
      <c r="BG85" s="237"/>
      <c r="BH85" s="237"/>
      <c r="BI85" s="237"/>
      <c r="BJ85" s="237"/>
      <c r="BK85" s="237"/>
      <c r="BL85" s="237"/>
      <c r="BM85" s="237"/>
      <c r="BN85" s="237"/>
      <c r="BO85" s="237"/>
      <c r="BP85" s="237"/>
      <c r="BQ85" s="234">
        <v>79</v>
      </c>
      <c r="BR85" s="239"/>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26"/>
    </row>
    <row r="86" spans="1:131" ht="26.25" customHeight="1" x14ac:dyDescent="0.2">
      <c r="A86" s="234">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37"/>
      <c r="BF86" s="237"/>
      <c r="BG86" s="237"/>
      <c r="BH86" s="237"/>
      <c r="BI86" s="237"/>
      <c r="BJ86" s="237"/>
      <c r="BK86" s="237"/>
      <c r="BL86" s="237"/>
      <c r="BM86" s="237"/>
      <c r="BN86" s="237"/>
      <c r="BO86" s="237"/>
      <c r="BP86" s="237"/>
      <c r="BQ86" s="234">
        <v>80</v>
      </c>
      <c r="BR86" s="239"/>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26"/>
    </row>
    <row r="87" spans="1:131" ht="26.25" customHeight="1" x14ac:dyDescent="0.2">
      <c r="A87" s="240">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37"/>
      <c r="BF87" s="237"/>
      <c r="BG87" s="237"/>
      <c r="BH87" s="237"/>
      <c r="BI87" s="237"/>
      <c r="BJ87" s="237"/>
      <c r="BK87" s="237"/>
      <c r="BL87" s="237"/>
      <c r="BM87" s="237"/>
      <c r="BN87" s="237"/>
      <c r="BO87" s="237"/>
      <c r="BP87" s="237"/>
      <c r="BQ87" s="234">
        <v>81</v>
      </c>
      <c r="BR87" s="239"/>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26"/>
    </row>
    <row r="88" spans="1:131" ht="26.25" customHeight="1" thickBot="1" x14ac:dyDescent="0.25">
      <c r="A88" s="236" t="s">
        <v>390</v>
      </c>
      <c r="B88" s="973" t="s">
        <v>416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AF72+AF71++AF70+AF69+AF68</f>
        <v>12647</v>
      </c>
      <c r="AG88" s="995"/>
      <c r="AH88" s="995"/>
      <c r="AI88" s="995"/>
      <c r="AJ88" s="995"/>
      <c r="AK88" s="999"/>
      <c r="AL88" s="999"/>
      <c r="AM88" s="999"/>
      <c r="AN88" s="999"/>
      <c r="AO88" s="999"/>
      <c r="AP88" s="995" t="s">
        <v>584</v>
      </c>
      <c r="AQ88" s="995"/>
      <c r="AR88" s="995"/>
      <c r="AS88" s="995"/>
      <c r="AT88" s="995"/>
      <c r="AU88" s="995" t="s">
        <v>584</v>
      </c>
      <c r="AV88" s="995"/>
      <c r="AW88" s="995"/>
      <c r="AX88" s="995"/>
      <c r="AY88" s="995"/>
      <c r="AZ88" s="996"/>
      <c r="BA88" s="996"/>
      <c r="BB88" s="996"/>
      <c r="BC88" s="996"/>
      <c r="BD88" s="997"/>
      <c r="BE88" s="237"/>
      <c r="BF88" s="237"/>
      <c r="BG88" s="237"/>
      <c r="BH88" s="237"/>
      <c r="BI88" s="237"/>
      <c r="BJ88" s="237"/>
      <c r="BK88" s="237"/>
      <c r="BL88" s="237"/>
      <c r="BM88" s="237"/>
      <c r="BN88" s="237"/>
      <c r="BO88" s="237"/>
      <c r="BP88" s="237"/>
      <c r="BQ88" s="234">
        <v>82</v>
      </c>
      <c r="BR88" s="239"/>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73" t="s">
        <v>417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6" t="s">
        <v>418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7" t="s">
        <v>419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8" t="s">
        <v>422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6" customFormat="1" ht="26.25" customHeight="1" x14ac:dyDescent="0.2">
      <c r="A109" s="931" t="s">
        <v>424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425</v>
      </c>
      <c r="AB109" s="932"/>
      <c r="AC109" s="932"/>
      <c r="AD109" s="932"/>
      <c r="AE109" s="933"/>
      <c r="AF109" s="934" t="s">
        <v>426</v>
      </c>
      <c r="AG109" s="932"/>
      <c r="AH109" s="932"/>
      <c r="AI109" s="932"/>
      <c r="AJ109" s="933"/>
      <c r="AK109" s="934" t="s">
        <v>307</v>
      </c>
      <c r="AL109" s="932"/>
      <c r="AM109" s="932"/>
      <c r="AN109" s="932"/>
      <c r="AO109" s="933"/>
      <c r="AP109" s="934" t="s">
        <v>427</v>
      </c>
      <c r="AQ109" s="932"/>
      <c r="AR109" s="932"/>
      <c r="AS109" s="932"/>
      <c r="AT109" s="965"/>
      <c r="AU109" s="931" t="s">
        <v>424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425</v>
      </c>
      <c r="BR109" s="932"/>
      <c r="BS109" s="932"/>
      <c r="BT109" s="932"/>
      <c r="BU109" s="933"/>
      <c r="BV109" s="934" t="s">
        <v>426</v>
      </c>
      <c r="BW109" s="932"/>
      <c r="BX109" s="932"/>
      <c r="BY109" s="932"/>
      <c r="BZ109" s="933"/>
      <c r="CA109" s="934" t="s">
        <v>307</v>
      </c>
      <c r="CB109" s="932"/>
      <c r="CC109" s="932"/>
      <c r="CD109" s="932"/>
      <c r="CE109" s="933"/>
      <c r="CF109" s="972" t="s">
        <v>427</v>
      </c>
      <c r="CG109" s="972"/>
      <c r="CH109" s="972"/>
      <c r="CI109" s="972"/>
      <c r="CJ109" s="972"/>
      <c r="CK109" s="934" t="s">
        <v>428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425</v>
      </c>
      <c r="DH109" s="932"/>
      <c r="DI109" s="932"/>
      <c r="DJ109" s="932"/>
      <c r="DK109" s="933"/>
      <c r="DL109" s="934" t="s">
        <v>426</v>
      </c>
      <c r="DM109" s="932"/>
      <c r="DN109" s="932"/>
      <c r="DO109" s="932"/>
      <c r="DP109" s="933"/>
      <c r="DQ109" s="934" t="s">
        <v>307</v>
      </c>
      <c r="DR109" s="932"/>
      <c r="DS109" s="932"/>
      <c r="DT109" s="932"/>
      <c r="DU109" s="933"/>
      <c r="DV109" s="934" t="s">
        <v>427</v>
      </c>
      <c r="DW109" s="932"/>
      <c r="DX109" s="932"/>
      <c r="DY109" s="932"/>
      <c r="DZ109" s="965"/>
    </row>
    <row r="110" spans="1:131" s="226" customFormat="1" ht="26.25" customHeight="1" x14ac:dyDescent="0.2">
      <c r="A110" s="843" t="s">
        <v>429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590704</v>
      </c>
      <c r="AB110" s="925"/>
      <c r="AC110" s="925"/>
      <c r="AD110" s="925"/>
      <c r="AE110" s="926"/>
      <c r="AF110" s="927">
        <v>548613</v>
      </c>
      <c r="AG110" s="925"/>
      <c r="AH110" s="925"/>
      <c r="AI110" s="925"/>
      <c r="AJ110" s="926"/>
      <c r="AK110" s="927">
        <v>549727</v>
      </c>
      <c r="AL110" s="925"/>
      <c r="AM110" s="925"/>
      <c r="AN110" s="925"/>
      <c r="AO110" s="926"/>
      <c r="AP110" s="928">
        <v>15.8</v>
      </c>
      <c r="AQ110" s="929"/>
      <c r="AR110" s="929"/>
      <c r="AS110" s="929"/>
      <c r="AT110" s="930"/>
      <c r="AU110" s="966" t="s">
        <v>75</v>
      </c>
      <c r="AV110" s="967"/>
      <c r="AW110" s="967"/>
      <c r="AX110" s="967"/>
      <c r="AY110" s="967"/>
      <c r="AZ110" s="896" t="s">
        <v>430</v>
      </c>
      <c r="BA110" s="844"/>
      <c r="BB110" s="844"/>
      <c r="BC110" s="844"/>
      <c r="BD110" s="844"/>
      <c r="BE110" s="844"/>
      <c r="BF110" s="844"/>
      <c r="BG110" s="844"/>
      <c r="BH110" s="844"/>
      <c r="BI110" s="844"/>
      <c r="BJ110" s="844"/>
      <c r="BK110" s="844"/>
      <c r="BL110" s="844"/>
      <c r="BM110" s="844"/>
      <c r="BN110" s="844"/>
      <c r="BO110" s="844"/>
      <c r="BP110" s="845"/>
      <c r="BQ110" s="897">
        <v>5072096</v>
      </c>
      <c r="BR110" s="878"/>
      <c r="BS110" s="878"/>
      <c r="BT110" s="878"/>
      <c r="BU110" s="878"/>
      <c r="BV110" s="878">
        <v>4846933</v>
      </c>
      <c r="BW110" s="878"/>
      <c r="BX110" s="878"/>
      <c r="BY110" s="878"/>
      <c r="BZ110" s="878"/>
      <c r="CA110" s="878">
        <v>4600814</v>
      </c>
      <c r="CB110" s="878"/>
      <c r="CC110" s="878"/>
      <c r="CD110" s="878"/>
      <c r="CE110" s="878"/>
      <c r="CF110" s="902">
        <v>132.4</v>
      </c>
      <c r="CG110" s="903"/>
      <c r="CH110" s="903"/>
      <c r="CI110" s="903"/>
      <c r="CJ110" s="903"/>
      <c r="CK110" s="962" t="s">
        <v>431</v>
      </c>
      <c r="CL110" s="855"/>
      <c r="CM110" s="896" t="s">
        <v>432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433</v>
      </c>
      <c r="DH110" s="878"/>
      <c r="DI110" s="878"/>
      <c r="DJ110" s="878"/>
      <c r="DK110" s="878"/>
      <c r="DL110" s="878" t="s">
        <v>434</v>
      </c>
      <c r="DM110" s="878"/>
      <c r="DN110" s="878"/>
      <c r="DO110" s="878"/>
      <c r="DP110" s="878"/>
      <c r="DQ110" s="878" t="s">
        <v>435</v>
      </c>
      <c r="DR110" s="878"/>
      <c r="DS110" s="878"/>
      <c r="DT110" s="878"/>
      <c r="DU110" s="878"/>
      <c r="DV110" s="879" t="s">
        <v>436</v>
      </c>
      <c r="DW110" s="879"/>
      <c r="DX110" s="879"/>
      <c r="DY110" s="879"/>
      <c r="DZ110" s="880"/>
    </row>
    <row r="111" spans="1:131" s="226" customFormat="1" ht="26.25" customHeight="1" x14ac:dyDescent="0.2">
      <c r="A111" s="810" t="s">
        <v>437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438</v>
      </c>
      <c r="AB111" s="955"/>
      <c r="AC111" s="955"/>
      <c r="AD111" s="955"/>
      <c r="AE111" s="956"/>
      <c r="AF111" s="957" t="s">
        <v>434</v>
      </c>
      <c r="AG111" s="955"/>
      <c r="AH111" s="955"/>
      <c r="AI111" s="955"/>
      <c r="AJ111" s="956"/>
      <c r="AK111" s="957" t="s">
        <v>439</v>
      </c>
      <c r="AL111" s="955"/>
      <c r="AM111" s="955"/>
      <c r="AN111" s="955"/>
      <c r="AO111" s="956"/>
      <c r="AP111" s="958" t="s">
        <v>439</v>
      </c>
      <c r="AQ111" s="959"/>
      <c r="AR111" s="959"/>
      <c r="AS111" s="959"/>
      <c r="AT111" s="960"/>
      <c r="AU111" s="968"/>
      <c r="AV111" s="969"/>
      <c r="AW111" s="969"/>
      <c r="AX111" s="969"/>
      <c r="AY111" s="969"/>
      <c r="AZ111" s="851" t="s">
        <v>440</v>
      </c>
      <c r="BA111" s="788"/>
      <c r="BB111" s="788"/>
      <c r="BC111" s="788"/>
      <c r="BD111" s="788"/>
      <c r="BE111" s="788"/>
      <c r="BF111" s="788"/>
      <c r="BG111" s="788"/>
      <c r="BH111" s="788"/>
      <c r="BI111" s="788"/>
      <c r="BJ111" s="788"/>
      <c r="BK111" s="788"/>
      <c r="BL111" s="788"/>
      <c r="BM111" s="788"/>
      <c r="BN111" s="788"/>
      <c r="BO111" s="788"/>
      <c r="BP111" s="789"/>
      <c r="BQ111" s="852" t="s">
        <v>438</v>
      </c>
      <c r="BR111" s="853"/>
      <c r="BS111" s="853"/>
      <c r="BT111" s="853"/>
      <c r="BU111" s="853"/>
      <c r="BV111" s="853" t="s">
        <v>436</v>
      </c>
      <c r="BW111" s="853"/>
      <c r="BX111" s="853"/>
      <c r="BY111" s="853"/>
      <c r="BZ111" s="853"/>
      <c r="CA111" s="853" t="s">
        <v>434</v>
      </c>
      <c r="CB111" s="853"/>
      <c r="CC111" s="853"/>
      <c r="CD111" s="853"/>
      <c r="CE111" s="853"/>
      <c r="CF111" s="911" t="s">
        <v>438</v>
      </c>
      <c r="CG111" s="912"/>
      <c r="CH111" s="912"/>
      <c r="CI111" s="912"/>
      <c r="CJ111" s="912"/>
      <c r="CK111" s="963"/>
      <c r="CL111" s="857"/>
      <c r="CM111" s="851" t="s">
        <v>441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436</v>
      </c>
      <c r="DH111" s="853"/>
      <c r="DI111" s="853"/>
      <c r="DJ111" s="853"/>
      <c r="DK111" s="853"/>
      <c r="DL111" s="853" t="s">
        <v>438</v>
      </c>
      <c r="DM111" s="853"/>
      <c r="DN111" s="853"/>
      <c r="DO111" s="853"/>
      <c r="DP111" s="853"/>
      <c r="DQ111" s="853" t="s">
        <v>435</v>
      </c>
      <c r="DR111" s="853"/>
      <c r="DS111" s="853"/>
      <c r="DT111" s="853"/>
      <c r="DU111" s="853"/>
      <c r="DV111" s="830" t="s">
        <v>438</v>
      </c>
      <c r="DW111" s="830"/>
      <c r="DX111" s="830"/>
      <c r="DY111" s="830"/>
      <c r="DZ111" s="831"/>
    </row>
    <row r="112" spans="1:131" s="226" customFormat="1" ht="26.25" customHeight="1" x14ac:dyDescent="0.2">
      <c r="A112" s="948" t="s">
        <v>442</v>
      </c>
      <c r="B112" s="949"/>
      <c r="C112" s="788" t="s">
        <v>443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444</v>
      </c>
      <c r="AB112" s="816"/>
      <c r="AC112" s="816"/>
      <c r="AD112" s="816"/>
      <c r="AE112" s="817"/>
      <c r="AF112" s="818" t="s">
        <v>436</v>
      </c>
      <c r="AG112" s="816"/>
      <c r="AH112" s="816"/>
      <c r="AI112" s="816"/>
      <c r="AJ112" s="817"/>
      <c r="AK112" s="818" t="s">
        <v>392</v>
      </c>
      <c r="AL112" s="816"/>
      <c r="AM112" s="816"/>
      <c r="AN112" s="816"/>
      <c r="AO112" s="817"/>
      <c r="AP112" s="860" t="s">
        <v>435</v>
      </c>
      <c r="AQ112" s="861"/>
      <c r="AR112" s="861"/>
      <c r="AS112" s="861"/>
      <c r="AT112" s="862"/>
      <c r="AU112" s="968"/>
      <c r="AV112" s="969"/>
      <c r="AW112" s="969"/>
      <c r="AX112" s="969"/>
      <c r="AY112" s="969"/>
      <c r="AZ112" s="851" t="s">
        <v>445</v>
      </c>
      <c r="BA112" s="788"/>
      <c r="BB112" s="788"/>
      <c r="BC112" s="788"/>
      <c r="BD112" s="788"/>
      <c r="BE112" s="788"/>
      <c r="BF112" s="788"/>
      <c r="BG112" s="788"/>
      <c r="BH112" s="788"/>
      <c r="BI112" s="788"/>
      <c r="BJ112" s="788"/>
      <c r="BK112" s="788"/>
      <c r="BL112" s="788"/>
      <c r="BM112" s="788"/>
      <c r="BN112" s="788"/>
      <c r="BO112" s="788"/>
      <c r="BP112" s="789"/>
      <c r="BQ112" s="852">
        <v>389087</v>
      </c>
      <c r="BR112" s="853"/>
      <c r="BS112" s="853"/>
      <c r="BT112" s="853"/>
      <c r="BU112" s="853"/>
      <c r="BV112" s="853">
        <v>411623</v>
      </c>
      <c r="BW112" s="853"/>
      <c r="BX112" s="853"/>
      <c r="BY112" s="853"/>
      <c r="BZ112" s="853"/>
      <c r="CA112" s="853">
        <v>384435</v>
      </c>
      <c r="CB112" s="853"/>
      <c r="CC112" s="853"/>
      <c r="CD112" s="853"/>
      <c r="CE112" s="853"/>
      <c r="CF112" s="911">
        <v>11.1</v>
      </c>
      <c r="CG112" s="912"/>
      <c r="CH112" s="912"/>
      <c r="CI112" s="912"/>
      <c r="CJ112" s="912"/>
      <c r="CK112" s="963"/>
      <c r="CL112" s="857"/>
      <c r="CM112" s="851" t="s">
        <v>446</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444</v>
      </c>
      <c r="DH112" s="853"/>
      <c r="DI112" s="853"/>
      <c r="DJ112" s="853"/>
      <c r="DK112" s="853"/>
      <c r="DL112" s="853" t="s">
        <v>444</v>
      </c>
      <c r="DM112" s="853"/>
      <c r="DN112" s="853"/>
      <c r="DO112" s="853"/>
      <c r="DP112" s="853"/>
      <c r="DQ112" s="853" t="s">
        <v>444</v>
      </c>
      <c r="DR112" s="853"/>
      <c r="DS112" s="853"/>
      <c r="DT112" s="853"/>
      <c r="DU112" s="853"/>
      <c r="DV112" s="830" t="s">
        <v>436</v>
      </c>
      <c r="DW112" s="830"/>
      <c r="DX112" s="830"/>
      <c r="DY112" s="830"/>
      <c r="DZ112" s="831"/>
    </row>
    <row r="113" spans="1:130" s="226" customFormat="1" ht="26.25" customHeight="1" x14ac:dyDescent="0.2">
      <c r="A113" s="950"/>
      <c r="B113" s="951"/>
      <c r="C113" s="788" t="s">
        <v>447</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34637</v>
      </c>
      <c r="AB113" s="955"/>
      <c r="AC113" s="955"/>
      <c r="AD113" s="955"/>
      <c r="AE113" s="956"/>
      <c r="AF113" s="957">
        <v>34440</v>
      </c>
      <c r="AG113" s="955"/>
      <c r="AH113" s="955"/>
      <c r="AI113" s="955"/>
      <c r="AJ113" s="956"/>
      <c r="AK113" s="957">
        <v>35928</v>
      </c>
      <c r="AL113" s="955"/>
      <c r="AM113" s="955"/>
      <c r="AN113" s="955"/>
      <c r="AO113" s="956"/>
      <c r="AP113" s="958">
        <v>1</v>
      </c>
      <c r="AQ113" s="959"/>
      <c r="AR113" s="959"/>
      <c r="AS113" s="959"/>
      <c r="AT113" s="960"/>
      <c r="AU113" s="968"/>
      <c r="AV113" s="969"/>
      <c r="AW113" s="969"/>
      <c r="AX113" s="969"/>
      <c r="AY113" s="969"/>
      <c r="AZ113" s="851" t="s">
        <v>448</v>
      </c>
      <c r="BA113" s="788"/>
      <c r="BB113" s="788"/>
      <c r="BC113" s="788"/>
      <c r="BD113" s="788"/>
      <c r="BE113" s="788"/>
      <c r="BF113" s="788"/>
      <c r="BG113" s="788"/>
      <c r="BH113" s="788"/>
      <c r="BI113" s="788"/>
      <c r="BJ113" s="788"/>
      <c r="BK113" s="788"/>
      <c r="BL113" s="788"/>
      <c r="BM113" s="788"/>
      <c r="BN113" s="788"/>
      <c r="BO113" s="788"/>
      <c r="BP113" s="789"/>
      <c r="BQ113" s="852" t="s">
        <v>435</v>
      </c>
      <c r="BR113" s="853"/>
      <c r="BS113" s="853"/>
      <c r="BT113" s="853"/>
      <c r="BU113" s="853"/>
      <c r="BV113" s="853" t="s">
        <v>449</v>
      </c>
      <c r="BW113" s="853"/>
      <c r="BX113" s="853"/>
      <c r="BY113" s="853"/>
      <c r="BZ113" s="853"/>
      <c r="CA113" s="853" t="s">
        <v>438</v>
      </c>
      <c r="CB113" s="853"/>
      <c r="CC113" s="853"/>
      <c r="CD113" s="853"/>
      <c r="CE113" s="853"/>
      <c r="CF113" s="911" t="s">
        <v>438</v>
      </c>
      <c r="CG113" s="912"/>
      <c r="CH113" s="912"/>
      <c r="CI113" s="912"/>
      <c r="CJ113" s="912"/>
      <c r="CK113" s="963"/>
      <c r="CL113" s="857"/>
      <c r="CM113" s="851" t="s">
        <v>450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435</v>
      </c>
      <c r="DH113" s="816"/>
      <c r="DI113" s="816"/>
      <c r="DJ113" s="816"/>
      <c r="DK113" s="817"/>
      <c r="DL113" s="818" t="s">
        <v>434</v>
      </c>
      <c r="DM113" s="816"/>
      <c r="DN113" s="816"/>
      <c r="DO113" s="816"/>
      <c r="DP113" s="817"/>
      <c r="DQ113" s="818" t="s">
        <v>449</v>
      </c>
      <c r="DR113" s="816"/>
      <c r="DS113" s="816"/>
      <c r="DT113" s="816"/>
      <c r="DU113" s="817"/>
      <c r="DV113" s="860" t="s">
        <v>438</v>
      </c>
      <c r="DW113" s="861"/>
      <c r="DX113" s="861"/>
      <c r="DY113" s="861"/>
      <c r="DZ113" s="862"/>
    </row>
    <row r="114" spans="1:130" s="226" customFormat="1" ht="26.25" customHeight="1" x14ac:dyDescent="0.2">
      <c r="A114" s="950"/>
      <c r="B114" s="951"/>
      <c r="C114" s="788" t="s">
        <v>451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176</v>
      </c>
      <c r="AB114" s="816"/>
      <c r="AC114" s="816"/>
      <c r="AD114" s="816"/>
      <c r="AE114" s="817"/>
      <c r="AF114" s="818" t="s">
        <v>176</v>
      </c>
      <c r="AG114" s="816"/>
      <c r="AH114" s="816"/>
      <c r="AI114" s="816"/>
      <c r="AJ114" s="817"/>
      <c r="AK114" s="818" t="s">
        <v>436</v>
      </c>
      <c r="AL114" s="816"/>
      <c r="AM114" s="816"/>
      <c r="AN114" s="816"/>
      <c r="AO114" s="817"/>
      <c r="AP114" s="860" t="s">
        <v>438</v>
      </c>
      <c r="AQ114" s="861"/>
      <c r="AR114" s="861"/>
      <c r="AS114" s="861"/>
      <c r="AT114" s="862"/>
      <c r="AU114" s="968"/>
      <c r="AV114" s="969"/>
      <c r="AW114" s="969"/>
      <c r="AX114" s="969"/>
      <c r="AY114" s="969"/>
      <c r="AZ114" s="851" t="s">
        <v>452</v>
      </c>
      <c r="BA114" s="788"/>
      <c r="BB114" s="788"/>
      <c r="BC114" s="788"/>
      <c r="BD114" s="788"/>
      <c r="BE114" s="788"/>
      <c r="BF114" s="788"/>
      <c r="BG114" s="788"/>
      <c r="BH114" s="788"/>
      <c r="BI114" s="788"/>
      <c r="BJ114" s="788"/>
      <c r="BK114" s="788"/>
      <c r="BL114" s="788"/>
      <c r="BM114" s="788"/>
      <c r="BN114" s="788"/>
      <c r="BO114" s="788"/>
      <c r="BP114" s="789"/>
      <c r="BQ114" s="852">
        <v>1283414</v>
      </c>
      <c r="BR114" s="853"/>
      <c r="BS114" s="853"/>
      <c r="BT114" s="853"/>
      <c r="BU114" s="853"/>
      <c r="BV114" s="853">
        <v>1283396</v>
      </c>
      <c r="BW114" s="853"/>
      <c r="BX114" s="853"/>
      <c r="BY114" s="853"/>
      <c r="BZ114" s="853"/>
      <c r="CA114" s="853">
        <v>1287020</v>
      </c>
      <c r="CB114" s="853"/>
      <c r="CC114" s="853"/>
      <c r="CD114" s="853"/>
      <c r="CE114" s="853"/>
      <c r="CF114" s="911">
        <v>37</v>
      </c>
      <c r="CG114" s="912"/>
      <c r="CH114" s="912"/>
      <c r="CI114" s="912"/>
      <c r="CJ114" s="912"/>
      <c r="CK114" s="963"/>
      <c r="CL114" s="857"/>
      <c r="CM114" s="851" t="s">
        <v>453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436</v>
      </c>
      <c r="DH114" s="816"/>
      <c r="DI114" s="816"/>
      <c r="DJ114" s="816"/>
      <c r="DK114" s="817"/>
      <c r="DL114" s="818" t="s">
        <v>444</v>
      </c>
      <c r="DM114" s="816"/>
      <c r="DN114" s="816"/>
      <c r="DO114" s="816"/>
      <c r="DP114" s="817"/>
      <c r="DQ114" s="818" t="s">
        <v>438</v>
      </c>
      <c r="DR114" s="816"/>
      <c r="DS114" s="816"/>
      <c r="DT114" s="816"/>
      <c r="DU114" s="817"/>
      <c r="DV114" s="860" t="s">
        <v>444</v>
      </c>
      <c r="DW114" s="861"/>
      <c r="DX114" s="861"/>
      <c r="DY114" s="861"/>
      <c r="DZ114" s="862"/>
    </row>
    <row r="115" spans="1:130" s="226" customFormat="1" ht="26.25" customHeight="1" x14ac:dyDescent="0.2">
      <c r="A115" s="950"/>
      <c r="B115" s="951"/>
      <c r="C115" s="788" t="s">
        <v>454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435</v>
      </c>
      <c r="AB115" s="955"/>
      <c r="AC115" s="955"/>
      <c r="AD115" s="955"/>
      <c r="AE115" s="956"/>
      <c r="AF115" s="957" t="s">
        <v>444</v>
      </c>
      <c r="AG115" s="955"/>
      <c r="AH115" s="955"/>
      <c r="AI115" s="955"/>
      <c r="AJ115" s="956"/>
      <c r="AK115" s="957" t="s">
        <v>435</v>
      </c>
      <c r="AL115" s="955"/>
      <c r="AM115" s="955"/>
      <c r="AN115" s="955"/>
      <c r="AO115" s="956"/>
      <c r="AP115" s="958" t="s">
        <v>436</v>
      </c>
      <c r="AQ115" s="959"/>
      <c r="AR115" s="959"/>
      <c r="AS115" s="959"/>
      <c r="AT115" s="960"/>
      <c r="AU115" s="968"/>
      <c r="AV115" s="969"/>
      <c r="AW115" s="969"/>
      <c r="AX115" s="969"/>
      <c r="AY115" s="969"/>
      <c r="AZ115" s="851" t="s">
        <v>455</v>
      </c>
      <c r="BA115" s="788"/>
      <c r="BB115" s="788"/>
      <c r="BC115" s="788"/>
      <c r="BD115" s="788"/>
      <c r="BE115" s="788"/>
      <c r="BF115" s="788"/>
      <c r="BG115" s="788"/>
      <c r="BH115" s="788"/>
      <c r="BI115" s="788"/>
      <c r="BJ115" s="788"/>
      <c r="BK115" s="788"/>
      <c r="BL115" s="788"/>
      <c r="BM115" s="788"/>
      <c r="BN115" s="788"/>
      <c r="BO115" s="788"/>
      <c r="BP115" s="789"/>
      <c r="BQ115" s="852" t="s">
        <v>444</v>
      </c>
      <c r="BR115" s="853"/>
      <c r="BS115" s="853"/>
      <c r="BT115" s="853"/>
      <c r="BU115" s="853"/>
      <c r="BV115" s="853" t="s">
        <v>438</v>
      </c>
      <c r="BW115" s="853"/>
      <c r="BX115" s="853"/>
      <c r="BY115" s="853"/>
      <c r="BZ115" s="853"/>
      <c r="CA115" s="853" t="s">
        <v>444</v>
      </c>
      <c r="CB115" s="853"/>
      <c r="CC115" s="853"/>
      <c r="CD115" s="853"/>
      <c r="CE115" s="853"/>
      <c r="CF115" s="911" t="s">
        <v>435</v>
      </c>
      <c r="CG115" s="912"/>
      <c r="CH115" s="912"/>
      <c r="CI115" s="912"/>
      <c r="CJ115" s="912"/>
      <c r="CK115" s="963"/>
      <c r="CL115" s="857"/>
      <c r="CM115" s="851" t="s">
        <v>456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444</v>
      </c>
      <c r="DH115" s="816"/>
      <c r="DI115" s="816"/>
      <c r="DJ115" s="816"/>
      <c r="DK115" s="817"/>
      <c r="DL115" s="818" t="s">
        <v>435</v>
      </c>
      <c r="DM115" s="816"/>
      <c r="DN115" s="816"/>
      <c r="DO115" s="816"/>
      <c r="DP115" s="817"/>
      <c r="DQ115" s="818" t="s">
        <v>444</v>
      </c>
      <c r="DR115" s="816"/>
      <c r="DS115" s="816"/>
      <c r="DT115" s="816"/>
      <c r="DU115" s="817"/>
      <c r="DV115" s="860" t="s">
        <v>444</v>
      </c>
      <c r="DW115" s="861"/>
      <c r="DX115" s="861"/>
      <c r="DY115" s="861"/>
      <c r="DZ115" s="862"/>
    </row>
    <row r="116" spans="1:130" s="226" customFormat="1" ht="26.25" customHeight="1" x14ac:dyDescent="0.2">
      <c r="A116" s="952"/>
      <c r="B116" s="953"/>
      <c r="C116" s="875" t="s">
        <v>457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435</v>
      </c>
      <c r="AB116" s="816"/>
      <c r="AC116" s="816"/>
      <c r="AD116" s="816"/>
      <c r="AE116" s="817"/>
      <c r="AF116" s="818" t="s">
        <v>438</v>
      </c>
      <c r="AG116" s="816"/>
      <c r="AH116" s="816"/>
      <c r="AI116" s="816"/>
      <c r="AJ116" s="817"/>
      <c r="AK116" s="818" t="s">
        <v>444</v>
      </c>
      <c r="AL116" s="816"/>
      <c r="AM116" s="816"/>
      <c r="AN116" s="816"/>
      <c r="AO116" s="817"/>
      <c r="AP116" s="860" t="s">
        <v>444</v>
      </c>
      <c r="AQ116" s="861"/>
      <c r="AR116" s="861"/>
      <c r="AS116" s="861"/>
      <c r="AT116" s="862"/>
      <c r="AU116" s="968"/>
      <c r="AV116" s="969"/>
      <c r="AW116" s="969"/>
      <c r="AX116" s="969"/>
      <c r="AY116" s="969"/>
      <c r="AZ116" s="945" t="s">
        <v>458</v>
      </c>
      <c r="BA116" s="946"/>
      <c r="BB116" s="946"/>
      <c r="BC116" s="946"/>
      <c r="BD116" s="946"/>
      <c r="BE116" s="946"/>
      <c r="BF116" s="946"/>
      <c r="BG116" s="946"/>
      <c r="BH116" s="946"/>
      <c r="BI116" s="946"/>
      <c r="BJ116" s="946"/>
      <c r="BK116" s="946"/>
      <c r="BL116" s="946"/>
      <c r="BM116" s="946"/>
      <c r="BN116" s="946"/>
      <c r="BO116" s="946"/>
      <c r="BP116" s="947"/>
      <c r="BQ116" s="852" t="s">
        <v>444</v>
      </c>
      <c r="BR116" s="853"/>
      <c r="BS116" s="853"/>
      <c r="BT116" s="853"/>
      <c r="BU116" s="853"/>
      <c r="BV116" s="853" t="s">
        <v>435</v>
      </c>
      <c r="BW116" s="853"/>
      <c r="BX116" s="853"/>
      <c r="BY116" s="853"/>
      <c r="BZ116" s="853"/>
      <c r="CA116" s="853" t="s">
        <v>434</v>
      </c>
      <c r="CB116" s="853"/>
      <c r="CC116" s="853"/>
      <c r="CD116" s="853"/>
      <c r="CE116" s="853"/>
      <c r="CF116" s="911" t="s">
        <v>444</v>
      </c>
      <c r="CG116" s="912"/>
      <c r="CH116" s="912"/>
      <c r="CI116" s="912"/>
      <c r="CJ116" s="912"/>
      <c r="CK116" s="963"/>
      <c r="CL116" s="857"/>
      <c r="CM116" s="851" t="s">
        <v>459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444</v>
      </c>
      <c r="DH116" s="816"/>
      <c r="DI116" s="816"/>
      <c r="DJ116" s="816"/>
      <c r="DK116" s="817"/>
      <c r="DL116" s="818" t="s">
        <v>436</v>
      </c>
      <c r="DM116" s="816"/>
      <c r="DN116" s="816"/>
      <c r="DO116" s="816"/>
      <c r="DP116" s="817"/>
      <c r="DQ116" s="818" t="s">
        <v>392</v>
      </c>
      <c r="DR116" s="816"/>
      <c r="DS116" s="816"/>
      <c r="DT116" s="816"/>
      <c r="DU116" s="817"/>
      <c r="DV116" s="860" t="s">
        <v>435</v>
      </c>
      <c r="DW116" s="861"/>
      <c r="DX116" s="861"/>
      <c r="DY116" s="861"/>
      <c r="DZ116" s="862"/>
    </row>
    <row r="117" spans="1:130" s="226" customFormat="1" ht="26.25" customHeight="1" x14ac:dyDescent="0.2">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460</v>
      </c>
      <c r="Z117" s="933"/>
      <c r="AA117" s="938">
        <v>625341</v>
      </c>
      <c r="AB117" s="939"/>
      <c r="AC117" s="939"/>
      <c r="AD117" s="939"/>
      <c r="AE117" s="940"/>
      <c r="AF117" s="941">
        <v>583053</v>
      </c>
      <c r="AG117" s="939"/>
      <c r="AH117" s="939"/>
      <c r="AI117" s="939"/>
      <c r="AJ117" s="940"/>
      <c r="AK117" s="941">
        <v>585655</v>
      </c>
      <c r="AL117" s="939"/>
      <c r="AM117" s="939"/>
      <c r="AN117" s="939"/>
      <c r="AO117" s="940"/>
      <c r="AP117" s="942"/>
      <c r="AQ117" s="943"/>
      <c r="AR117" s="943"/>
      <c r="AS117" s="943"/>
      <c r="AT117" s="944"/>
      <c r="AU117" s="968"/>
      <c r="AV117" s="969"/>
      <c r="AW117" s="969"/>
      <c r="AX117" s="969"/>
      <c r="AY117" s="969"/>
      <c r="AZ117" s="899" t="s">
        <v>461</v>
      </c>
      <c r="BA117" s="900"/>
      <c r="BB117" s="900"/>
      <c r="BC117" s="900"/>
      <c r="BD117" s="900"/>
      <c r="BE117" s="900"/>
      <c r="BF117" s="900"/>
      <c r="BG117" s="900"/>
      <c r="BH117" s="900"/>
      <c r="BI117" s="900"/>
      <c r="BJ117" s="900"/>
      <c r="BK117" s="900"/>
      <c r="BL117" s="900"/>
      <c r="BM117" s="900"/>
      <c r="BN117" s="900"/>
      <c r="BO117" s="900"/>
      <c r="BP117" s="901"/>
      <c r="BQ117" s="852" t="s">
        <v>444</v>
      </c>
      <c r="BR117" s="853"/>
      <c r="BS117" s="853"/>
      <c r="BT117" s="853"/>
      <c r="BU117" s="853"/>
      <c r="BV117" s="853" t="s">
        <v>435</v>
      </c>
      <c r="BW117" s="853"/>
      <c r="BX117" s="853"/>
      <c r="BY117" s="853"/>
      <c r="BZ117" s="853"/>
      <c r="CA117" s="853" t="s">
        <v>435</v>
      </c>
      <c r="CB117" s="853"/>
      <c r="CC117" s="853"/>
      <c r="CD117" s="853"/>
      <c r="CE117" s="853"/>
      <c r="CF117" s="911" t="s">
        <v>438</v>
      </c>
      <c r="CG117" s="912"/>
      <c r="CH117" s="912"/>
      <c r="CI117" s="912"/>
      <c r="CJ117" s="912"/>
      <c r="CK117" s="963"/>
      <c r="CL117" s="857"/>
      <c r="CM117" s="851" t="s">
        <v>462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392</v>
      </c>
      <c r="DH117" s="816"/>
      <c r="DI117" s="816"/>
      <c r="DJ117" s="816"/>
      <c r="DK117" s="817"/>
      <c r="DL117" s="818" t="s">
        <v>438</v>
      </c>
      <c r="DM117" s="816"/>
      <c r="DN117" s="816"/>
      <c r="DO117" s="816"/>
      <c r="DP117" s="817"/>
      <c r="DQ117" s="818" t="s">
        <v>435</v>
      </c>
      <c r="DR117" s="816"/>
      <c r="DS117" s="816"/>
      <c r="DT117" s="816"/>
      <c r="DU117" s="817"/>
      <c r="DV117" s="860" t="s">
        <v>438</v>
      </c>
      <c r="DW117" s="861"/>
      <c r="DX117" s="861"/>
      <c r="DY117" s="861"/>
      <c r="DZ117" s="862"/>
    </row>
    <row r="118" spans="1:130" s="226" customFormat="1" ht="26.25" customHeight="1" x14ac:dyDescent="0.2">
      <c r="A118" s="931" t="s">
        <v>428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425</v>
      </c>
      <c r="AB118" s="932"/>
      <c r="AC118" s="932"/>
      <c r="AD118" s="932"/>
      <c r="AE118" s="933"/>
      <c r="AF118" s="934" t="s">
        <v>426</v>
      </c>
      <c r="AG118" s="932"/>
      <c r="AH118" s="932"/>
      <c r="AI118" s="932"/>
      <c r="AJ118" s="933"/>
      <c r="AK118" s="934" t="s">
        <v>307</v>
      </c>
      <c r="AL118" s="932"/>
      <c r="AM118" s="932"/>
      <c r="AN118" s="932"/>
      <c r="AO118" s="933"/>
      <c r="AP118" s="935" t="s">
        <v>427</v>
      </c>
      <c r="AQ118" s="936"/>
      <c r="AR118" s="936"/>
      <c r="AS118" s="936"/>
      <c r="AT118" s="937"/>
      <c r="AU118" s="968"/>
      <c r="AV118" s="969"/>
      <c r="AW118" s="969"/>
      <c r="AX118" s="969"/>
      <c r="AY118" s="969"/>
      <c r="AZ118" s="874" t="s">
        <v>463</v>
      </c>
      <c r="BA118" s="875"/>
      <c r="BB118" s="875"/>
      <c r="BC118" s="875"/>
      <c r="BD118" s="875"/>
      <c r="BE118" s="875"/>
      <c r="BF118" s="875"/>
      <c r="BG118" s="875"/>
      <c r="BH118" s="875"/>
      <c r="BI118" s="875"/>
      <c r="BJ118" s="875"/>
      <c r="BK118" s="875"/>
      <c r="BL118" s="875"/>
      <c r="BM118" s="875"/>
      <c r="BN118" s="875"/>
      <c r="BO118" s="875"/>
      <c r="BP118" s="876"/>
      <c r="BQ118" s="915" t="s">
        <v>435</v>
      </c>
      <c r="BR118" s="881"/>
      <c r="BS118" s="881"/>
      <c r="BT118" s="881"/>
      <c r="BU118" s="881"/>
      <c r="BV118" s="881" t="s">
        <v>444</v>
      </c>
      <c r="BW118" s="881"/>
      <c r="BX118" s="881"/>
      <c r="BY118" s="881"/>
      <c r="BZ118" s="881"/>
      <c r="CA118" s="881" t="s">
        <v>435</v>
      </c>
      <c r="CB118" s="881"/>
      <c r="CC118" s="881"/>
      <c r="CD118" s="881"/>
      <c r="CE118" s="881"/>
      <c r="CF118" s="911" t="s">
        <v>444</v>
      </c>
      <c r="CG118" s="912"/>
      <c r="CH118" s="912"/>
      <c r="CI118" s="912"/>
      <c r="CJ118" s="912"/>
      <c r="CK118" s="963"/>
      <c r="CL118" s="857"/>
      <c r="CM118" s="851" t="s">
        <v>464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176</v>
      </c>
      <c r="DH118" s="816"/>
      <c r="DI118" s="816"/>
      <c r="DJ118" s="816"/>
      <c r="DK118" s="817"/>
      <c r="DL118" s="818" t="s">
        <v>438</v>
      </c>
      <c r="DM118" s="816"/>
      <c r="DN118" s="816"/>
      <c r="DO118" s="816"/>
      <c r="DP118" s="817"/>
      <c r="DQ118" s="818" t="s">
        <v>392</v>
      </c>
      <c r="DR118" s="816"/>
      <c r="DS118" s="816"/>
      <c r="DT118" s="816"/>
      <c r="DU118" s="817"/>
      <c r="DV118" s="860" t="s">
        <v>392</v>
      </c>
      <c r="DW118" s="861"/>
      <c r="DX118" s="861"/>
      <c r="DY118" s="861"/>
      <c r="DZ118" s="862"/>
    </row>
    <row r="119" spans="1:130" s="226" customFormat="1" ht="26.25" customHeight="1" x14ac:dyDescent="0.2">
      <c r="A119" s="854" t="s">
        <v>431</v>
      </c>
      <c r="B119" s="855"/>
      <c r="C119" s="896" t="s">
        <v>432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438</v>
      </c>
      <c r="AB119" s="925"/>
      <c r="AC119" s="925"/>
      <c r="AD119" s="925"/>
      <c r="AE119" s="926"/>
      <c r="AF119" s="927" t="s">
        <v>176</v>
      </c>
      <c r="AG119" s="925"/>
      <c r="AH119" s="925"/>
      <c r="AI119" s="925"/>
      <c r="AJ119" s="926"/>
      <c r="AK119" s="927" t="s">
        <v>438</v>
      </c>
      <c r="AL119" s="925"/>
      <c r="AM119" s="925"/>
      <c r="AN119" s="925"/>
      <c r="AO119" s="926"/>
      <c r="AP119" s="928" t="s">
        <v>435</v>
      </c>
      <c r="AQ119" s="929"/>
      <c r="AR119" s="929"/>
      <c r="AS119" s="929"/>
      <c r="AT119" s="930"/>
      <c r="AU119" s="970"/>
      <c r="AV119" s="971"/>
      <c r="AW119" s="971"/>
      <c r="AX119" s="971"/>
      <c r="AY119" s="971"/>
      <c r="AZ119" s="247" t="s">
        <v>188</v>
      </c>
      <c r="BA119" s="247"/>
      <c r="BB119" s="247"/>
      <c r="BC119" s="247"/>
      <c r="BD119" s="247"/>
      <c r="BE119" s="247"/>
      <c r="BF119" s="247"/>
      <c r="BG119" s="247"/>
      <c r="BH119" s="247"/>
      <c r="BI119" s="247"/>
      <c r="BJ119" s="247"/>
      <c r="BK119" s="247"/>
      <c r="BL119" s="247"/>
      <c r="BM119" s="247"/>
      <c r="BN119" s="247"/>
      <c r="BO119" s="913" t="s">
        <v>465</v>
      </c>
      <c r="BP119" s="914"/>
      <c r="BQ119" s="915">
        <v>6744597</v>
      </c>
      <c r="BR119" s="881"/>
      <c r="BS119" s="881"/>
      <c r="BT119" s="881"/>
      <c r="BU119" s="881"/>
      <c r="BV119" s="881">
        <v>6541952</v>
      </c>
      <c r="BW119" s="881"/>
      <c r="BX119" s="881"/>
      <c r="BY119" s="881"/>
      <c r="BZ119" s="881"/>
      <c r="CA119" s="881">
        <v>6272269</v>
      </c>
      <c r="CB119" s="881"/>
      <c r="CC119" s="881"/>
      <c r="CD119" s="881"/>
      <c r="CE119" s="881"/>
      <c r="CF119" s="784"/>
      <c r="CG119" s="785"/>
      <c r="CH119" s="785"/>
      <c r="CI119" s="785"/>
      <c r="CJ119" s="870"/>
      <c r="CK119" s="964"/>
      <c r="CL119" s="859"/>
      <c r="CM119" s="874" t="s">
        <v>466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438</v>
      </c>
      <c r="DH119" s="800"/>
      <c r="DI119" s="800"/>
      <c r="DJ119" s="800"/>
      <c r="DK119" s="801"/>
      <c r="DL119" s="802" t="s">
        <v>435</v>
      </c>
      <c r="DM119" s="800"/>
      <c r="DN119" s="800"/>
      <c r="DO119" s="800"/>
      <c r="DP119" s="801"/>
      <c r="DQ119" s="802" t="s">
        <v>392</v>
      </c>
      <c r="DR119" s="800"/>
      <c r="DS119" s="800"/>
      <c r="DT119" s="800"/>
      <c r="DU119" s="801"/>
      <c r="DV119" s="884" t="s">
        <v>435</v>
      </c>
      <c r="DW119" s="885"/>
      <c r="DX119" s="885"/>
      <c r="DY119" s="885"/>
      <c r="DZ119" s="886"/>
    </row>
    <row r="120" spans="1:130" s="226" customFormat="1" ht="26.25" customHeight="1" x14ac:dyDescent="0.2">
      <c r="A120" s="856"/>
      <c r="B120" s="857"/>
      <c r="C120" s="851" t="s">
        <v>441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392</v>
      </c>
      <c r="AB120" s="816"/>
      <c r="AC120" s="816"/>
      <c r="AD120" s="816"/>
      <c r="AE120" s="817"/>
      <c r="AF120" s="818" t="s">
        <v>438</v>
      </c>
      <c r="AG120" s="816"/>
      <c r="AH120" s="816"/>
      <c r="AI120" s="816"/>
      <c r="AJ120" s="817"/>
      <c r="AK120" s="818" t="s">
        <v>435</v>
      </c>
      <c r="AL120" s="816"/>
      <c r="AM120" s="816"/>
      <c r="AN120" s="816"/>
      <c r="AO120" s="817"/>
      <c r="AP120" s="860" t="s">
        <v>438</v>
      </c>
      <c r="AQ120" s="861"/>
      <c r="AR120" s="861"/>
      <c r="AS120" s="861"/>
      <c r="AT120" s="862"/>
      <c r="AU120" s="916" t="s">
        <v>467</v>
      </c>
      <c r="AV120" s="917"/>
      <c r="AW120" s="917"/>
      <c r="AX120" s="917"/>
      <c r="AY120" s="918"/>
      <c r="AZ120" s="896" t="s">
        <v>468</v>
      </c>
      <c r="BA120" s="844"/>
      <c r="BB120" s="844"/>
      <c r="BC120" s="844"/>
      <c r="BD120" s="844"/>
      <c r="BE120" s="844"/>
      <c r="BF120" s="844"/>
      <c r="BG120" s="844"/>
      <c r="BH120" s="844"/>
      <c r="BI120" s="844"/>
      <c r="BJ120" s="844"/>
      <c r="BK120" s="844"/>
      <c r="BL120" s="844"/>
      <c r="BM120" s="844"/>
      <c r="BN120" s="844"/>
      <c r="BO120" s="844"/>
      <c r="BP120" s="845"/>
      <c r="BQ120" s="897">
        <v>2153954</v>
      </c>
      <c r="BR120" s="878"/>
      <c r="BS120" s="878"/>
      <c r="BT120" s="878"/>
      <c r="BU120" s="878"/>
      <c r="BV120" s="878">
        <v>2273560</v>
      </c>
      <c r="BW120" s="878"/>
      <c r="BX120" s="878"/>
      <c r="BY120" s="878"/>
      <c r="BZ120" s="878"/>
      <c r="CA120" s="878">
        <v>2294691</v>
      </c>
      <c r="CB120" s="878"/>
      <c r="CC120" s="878"/>
      <c r="CD120" s="878"/>
      <c r="CE120" s="878"/>
      <c r="CF120" s="902">
        <v>66</v>
      </c>
      <c r="CG120" s="903"/>
      <c r="CH120" s="903"/>
      <c r="CI120" s="903"/>
      <c r="CJ120" s="903"/>
      <c r="CK120" s="904" t="s">
        <v>469</v>
      </c>
      <c r="CL120" s="888"/>
      <c r="CM120" s="888"/>
      <c r="CN120" s="888"/>
      <c r="CO120" s="889"/>
      <c r="CP120" s="908" t="s">
        <v>470</v>
      </c>
      <c r="CQ120" s="909"/>
      <c r="CR120" s="909"/>
      <c r="CS120" s="909"/>
      <c r="CT120" s="909"/>
      <c r="CU120" s="909"/>
      <c r="CV120" s="909"/>
      <c r="CW120" s="909"/>
      <c r="CX120" s="909"/>
      <c r="CY120" s="909"/>
      <c r="CZ120" s="909"/>
      <c r="DA120" s="909"/>
      <c r="DB120" s="909"/>
      <c r="DC120" s="909"/>
      <c r="DD120" s="909"/>
      <c r="DE120" s="909"/>
      <c r="DF120" s="910"/>
      <c r="DG120" s="897">
        <v>389087</v>
      </c>
      <c r="DH120" s="878"/>
      <c r="DI120" s="878"/>
      <c r="DJ120" s="878"/>
      <c r="DK120" s="878"/>
      <c r="DL120" s="878">
        <v>411623</v>
      </c>
      <c r="DM120" s="878"/>
      <c r="DN120" s="878"/>
      <c r="DO120" s="878"/>
      <c r="DP120" s="878"/>
      <c r="DQ120" s="878">
        <v>384435</v>
      </c>
      <c r="DR120" s="878"/>
      <c r="DS120" s="878"/>
      <c r="DT120" s="878"/>
      <c r="DU120" s="878"/>
      <c r="DV120" s="879">
        <v>11.1</v>
      </c>
      <c r="DW120" s="879"/>
      <c r="DX120" s="879"/>
      <c r="DY120" s="879"/>
      <c r="DZ120" s="880"/>
    </row>
    <row r="121" spans="1:130" s="226" customFormat="1" ht="26.25" customHeight="1" x14ac:dyDescent="0.2">
      <c r="A121" s="856"/>
      <c r="B121" s="857"/>
      <c r="C121" s="899" t="s">
        <v>471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392</v>
      </c>
      <c r="AB121" s="816"/>
      <c r="AC121" s="816"/>
      <c r="AD121" s="816"/>
      <c r="AE121" s="817"/>
      <c r="AF121" s="818" t="s">
        <v>438</v>
      </c>
      <c r="AG121" s="816"/>
      <c r="AH121" s="816"/>
      <c r="AI121" s="816"/>
      <c r="AJ121" s="817"/>
      <c r="AK121" s="818" t="s">
        <v>392</v>
      </c>
      <c r="AL121" s="816"/>
      <c r="AM121" s="816"/>
      <c r="AN121" s="816"/>
      <c r="AO121" s="817"/>
      <c r="AP121" s="860" t="s">
        <v>435</v>
      </c>
      <c r="AQ121" s="861"/>
      <c r="AR121" s="861"/>
      <c r="AS121" s="861"/>
      <c r="AT121" s="862"/>
      <c r="AU121" s="919"/>
      <c r="AV121" s="920"/>
      <c r="AW121" s="920"/>
      <c r="AX121" s="920"/>
      <c r="AY121" s="921"/>
      <c r="AZ121" s="851" t="s">
        <v>472</v>
      </c>
      <c r="BA121" s="788"/>
      <c r="BB121" s="788"/>
      <c r="BC121" s="788"/>
      <c r="BD121" s="788"/>
      <c r="BE121" s="788"/>
      <c r="BF121" s="788"/>
      <c r="BG121" s="788"/>
      <c r="BH121" s="788"/>
      <c r="BI121" s="788"/>
      <c r="BJ121" s="788"/>
      <c r="BK121" s="788"/>
      <c r="BL121" s="788"/>
      <c r="BM121" s="788"/>
      <c r="BN121" s="788"/>
      <c r="BO121" s="788"/>
      <c r="BP121" s="789"/>
      <c r="BQ121" s="852">
        <v>50724</v>
      </c>
      <c r="BR121" s="853"/>
      <c r="BS121" s="853"/>
      <c r="BT121" s="853"/>
      <c r="BU121" s="853"/>
      <c r="BV121" s="853">
        <v>61625</v>
      </c>
      <c r="BW121" s="853"/>
      <c r="BX121" s="853"/>
      <c r="BY121" s="853"/>
      <c r="BZ121" s="853"/>
      <c r="CA121" s="853">
        <v>55444</v>
      </c>
      <c r="CB121" s="853"/>
      <c r="CC121" s="853"/>
      <c r="CD121" s="853"/>
      <c r="CE121" s="853"/>
      <c r="CF121" s="911">
        <v>1.6</v>
      </c>
      <c r="CG121" s="912"/>
      <c r="CH121" s="912"/>
      <c r="CI121" s="912"/>
      <c r="CJ121" s="912"/>
      <c r="CK121" s="905"/>
      <c r="CL121" s="891"/>
      <c r="CM121" s="891"/>
      <c r="CN121" s="891"/>
      <c r="CO121" s="892"/>
      <c r="CP121" s="871" t="s">
        <v>473</v>
      </c>
      <c r="CQ121" s="872"/>
      <c r="CR121" s="872"/>
      <c r="CS121" s="872"/>
      <c r="CT121" s="872"/>
      <c r="CU121" s="872"/>
      <c r="CV121" s="872"/>
      <c r="CW121" s="872"/>
      <c r="CX121" s="872"/>
      <c r="CY121" s="872"/>
      <c r="CZ121" s="872"/>
      <c r="DA121" s="872"/>
      <c r="DB121" s="872"/>
      <c r="DC121" s="872"/>
      <c r="DD121" s="872"/>
      <c r="DE121" s="872"/>
      <c r="DF121" s="873"/>
      <c r="DG121" s="852" t="s">
        <v>435</v>
      </c>
      <c r="DH121" s="853"/>
      <c r="DI121" s="853"/>
      <c r="DJ121" s="853"/>
      <c r="DK121" s="853"/>
      <c r="DL121" s="853" t="s">
        <v>438</v>
      </c>
      <c r="DM121" s="853"/>
      <c r="DN121" s="853"/>
      <c r="DO121" s="853"/>
      <c r="DP121" s="853"/>
      <c r="DQ121" s="853" t="s">
        <v>438</v>
      </c>
      <c r="DR121" s="853"/>
      <c r="DS121" s="853"/>
      <c r="DT121" s="853"/>
      <c r="DU121" s="853"/>
      <c r="DV121" s="830" t="s">
        <v>176</v>
      </c>
      <c r="DW121" s="830"/>
      <c r="DX121" s="830"/>
      <c r="DY121" s="830"/>
      <c r="DZ121" s="831"/>
    </row>
    <row r="122" spans="1:130" s="226" customFormat="1" ht="26.25" customHeight="1" x14ac:dyDescent="0.2">
      <c r="A122" s="856"/>
      <c r="B122" s="857"/>
      <c r="C122" s="851" t="s">
        <v>453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392</v>
      </c>
      <c r="AB122" s="816"/>
      <c r="AC122" s="816"/>
      <c r="AD122" s="816"/>
      <c r="AE122" s="817"/>
      <c r="AF122" s="818" t="s">
        <v>176</v>
      </c>
      <c r="AG122" s="816"/>
      <c r="AH122" s="816"/>
      <c r="AI122" s="816"/>
      <c r="AJ122" s="817"/>
      <c r="AK122" s="818" t="s">
        <v>438</v>
      </c>
      <c r="AL122" s="816"/>
      <c r="AM122" s="816"/>
      <c r="AN122" s="816"/>
      <c r="AO122" s="817"/>
      <c r="AP122" s="860" t="s">
        <v>392</v>
      </c>
      <c r="AQ122" s="861"/>
      <c r="AR122" s="861"/>
      <c r="AS122" s="861"/>
      <c r="AT122" s="862"/>
      <c r="AU122" s="919"/>
      <c r="AV122" s="920"/>
      <c r="AW122" s="920"/>
      <c r="AX122" s="920"/>
      <c r="AY122" s="921"/>
      <c r="AZ122" s="874" t="s">
        <v>474</v>
      </c>
      <c r="BA122" s="875"/>
      <c r="BB122" s="875"/>
      <c r="BC122" s="875"/>
      <c r="BD122" s="875"/>
      <c r="BE122" s="875"/>
      <c r="BF122" s="875"/>
      <c r="BG122" s="875"/>
      <c r="BH122" s="875"/>
      <c r="BI122" s="875"/>
      <c r="BJ122" s="875"/>
      <c r="BK122" s="875"/>
      <c r="BL122" s="875"/>
      <c r="BM122" s="875"/>
      <c r="BN122" s="875"/>
      <c r="BO122" s="875"/>
      <c r="BP122" s="876"/>
      <c r="BQ122" s="915">
        <v>5089362</v>
      </c>
      <c r="BR122" s="881"/>
      <c r="BS122" s="881"/>
      <c r="BT122" s="881"/>
      <c r="BU122" s="881"/>
      <c r="BV122" s="881">
        <v>4834881</v>
      </c>
      <c r="BW122" s="881"/>
      <c r="BX122" s="881"/>
      <c r="BY122" s="881"/>
      <c r="BZ122" s="881"/>
      <c r="CA122" s="881">
        <v>4566830</v>
      </c>
      <c r="CB122" s="881"/>
      <c r="CC122" s="881"/>
      <c r="CD122" s="881"/>
      <c r="CE122" s="881"/>
      <c r="CF122" s="882">
        <v>131.4</v>
      </c>
      <c r="CG122" s="883"/>
      <c r="CH122" s="883"/>
      <c r="CI122" s="883"/>
      <c r="CJ122" s="883"/>
      <c r="CK122" s="905"/>
      <c r="CL122" s="891"/>
      <c r="CM122" s="891"/>
      <c r="CN122" s="891"/>
      <c r="CO122" s="892"/>
      <c r="CP122" s="871" t="s">
        <v>475</v>
      </c>
      <c r="CQ122" s="872"/>
      <c r="CR122" s="872"/>
      <c r="CS122" s="872"/>
      <c r="CT122" s="872"/>
      <c r="CU122" s="872"/>
      <c r="CV122" s="872"/>
      <c r="CW122" s="872"/>
      <c r="CX122" s="872"/>
      <c r="CY122" s="872"/>
      <c r="CZ122" s="872"/>
      <c r="DA122" s="872"/>
      <c r="DB122" s="872"/>
      <c r="DC122" s="872"/>
      <c r="DD122" s="872"/>
      <c r="DE122" s="872"/>
      <c r="DF122" s="873"/>
      <c r="DG122" s="852" t="s">
        <v>176</v>
      </c>
      <c r="DH122" s="853"/>
      <c r="DI122" s="853"/>
      <c r="DJ122" s="853"/>
      <c r="DK122" s="853"/>
      <c r="DL122" s="853" t="s">
        <v>438</v>
      </c>
      <c r="DM122" s="853"/>
      <c r="DN122" s="853"/>
      <c r="DO122" s="853"/>
      <c r="DP122" s="853"/>
      <c r="DQ122" s="853" t="s">
        <v>392</v>
      </c>
      <c r="DR122" s="853"/>
      <c r="DS122" s="853"/>
      <c r="DT122" s="853"/>
      <c r="DU122" s="853"/>
      <c r="DV122" s="830" t="s">
        <v>435</v>
      </c>
      <c r="DW122" s="830"/>
      <c r="DX122" s="830"/>
      <c r="DY122" s="830"/>
      <c r="DZ122" s="831"/>
    </row>
    <row r="123" spans="1:130" s="226" customFormat="1" ht="26.25" customHeight="1" x14ac:dyDescent="0.2">
      <c r="A123" s="856"/>
      <c r="B123" s="857"/>
      <c r="C123" s="851" t="s">
        <v>459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438</v>
      </c>
      <c r="AB123" s="816"/>
      <c r="AC123" s="816"/>
      <c r="AD123" s="816"/>
      <c r="AE123" s="817"/>
      <c r="AF123" s="818" t="s">
        <v>392</v>
      </c>
      <c r="AG123" s="816"/>
      <c r="AH123" s="816"/>
      <c r="AI123" s="816"/>
      <c r="AJ123" s="817"/>
      <c r="AK123" s="818" t="s">
        <v>176</v>
      </c>
      <c r="AL123" s="816"/>
      <c r="AM123" s="816"/>
      <c r="AN123" s="816"/>
      <c r="AO123" s="817"/>
      <c r="AP123" s="860" t="s">
        <v>435</v>
      </c>
      <c r="AQ123" s="861"/>
      <c r="AR123" s="861"/>
      <c r="AS123" s="861"/>
      <c r="AT123" s="862"/>
      <c r="AU123" s="922"/>
      <c r="AV123" s="923"/>
      <c r="AW123" s="923"/>
      <c r="AX123" s="923"/>
      <c r="AY123" s="923"/>
      <c r="AZ123" s="247" t="s">
        <v>188</v>
      </c>
      <c r="BA123" s="247"/>
      <c r="BB123" s="247"/>
      <c r="BC123" s="247"/>
      <c r="BD123" s="247"/>
      <c r="BE123" s="247"/>
      <c r="BF123" s="247"/>
      <c r="BG123" s="247"/>
      <c r="BH123" s="247"/>
      <c r="BI123" s="247"/>
      <c r="BJ123" s="247"/>
      <c r="BK123" s="247"/>
      <c r="BL123" s="247"/>
      <c r="BM123" s="247"/>
      <c r="BN123" s="247"/>
      <c r="BO123" s="913" t="s">
        <v>476</v>
      </c>
      <c r="BP123" s="914"/>
      <c r="BQ123" s="868">
        <v>7294040</v>
      </c>
      <c r="BR123" s="869"/>
      <c r="BS123" s="869"/>
      <c r="BT123" s="869"/>
      <c r="BU123" s="869"/>
      <c r="BV123" s="869">
        <v>7170066</v>
      </c>
      <c r="BW123" s="869"/>
      <c r="BX123" s="869"/>
      <c r="BY123" s="869"/>
      <c r="BZ123" s="869"/>
      <c r="CA123" s="869">
        <v>6916965</v>
      </c>
      <c r="CB123" s="869"/>
      <c r="CC123" s="869"/>
      <c r="CD123" s="869"/>
      <c r="CE123" s="869"/>
      <c r="CF123" s="784"/>
      <c r="CG123" s="785"/>
      <c r="CH123" s="785"/>
      <c r="CI123" s="785"/>
      <c r="CJ123" s="870"/>
      <c r="CK123" s="905"/>
      <c r="CL123" s="891"/>
      <c r="CM123" s="891"/>
      <c r="CN123" s="891"/>
      <c r="CO123" s="892"/>
      <c r="CP123" s="871" t="s">
        <v>477</v>
      </c>
      <c r="CQ123" s="872"/>
      <c r="CR123" s="872"/>
      <c r="CS123" s="872"/>
      <c r="CT123" s="872"/>
      <c r="CU123" s="872"/>
      <c r="CV123" s="872"/>
      <c r="CW123" s="872"/>
      <c r="CX123" s="872"/>
      <c r="CY123" s="872"/>
      <c r="CZ123" s="872"/>
      <c r="DA123" s="872"/>
      <c r="DB123" s="872"/>
      <c r="DC123" s="872"/>
      <c r="DD123" s="872"/>
      <c r="DE123" s="872"/>
      <c r="DF123" s="873"/>
      <c r="DG123" s="815" t="s">
        <v>444</v>
      </c>
      <c r="DH123" s="816"/>
      <c r="DI123" s="816"/>
      <c r="DJ123" s="816"/>
      <c r="DK123" s="817"/>
      <c r="DL123" s="818" t="s">
        <v>392</v>
      </c>
      <c r="DM123" s="816"/>
      <c r="DN123" s="816"/>
      <c r="DO123" s="816"/>
      <c r="DP123" s="817"/>
      <c r="DQ123" s="818" t="s">
        <v>392</v>
      </c>
      <c r="DR123" s="816"/>
      <c r="DS123" s="816"/>
      <c r="DT123" s="816"/>
      <c r="DU123" s="817"/>
      <c r="DV123" s="860" t="s">
        <v>176</v>
      </c>
      <c r="DW123" s="861"/>
      <c r="DX123" s="861"/>
      <c r="DY123" s="861"/>
      <c r="DZ123" s="862"/>
    </row>
    <row r="124" spans="1:130" s="226" customFormat="1" ht="26.25" customHeight="1" thickBot="1" x14ac:dyDescent="0.25">
      <c r="A124" s="856"/>
      <c r="B124" s="857"/>
      <c r="C124" s="851" t="s">
        <v>462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176</v>
      </c>
      <c r="AB124" s="816"/>
      <c r="AC124" s="816"/>
      <c r="AD124" s="816"/>
      <c r="AE124" s="817"/>
      <c r="AF124" s="818" t="s">
        <v>176</v>
      </c>
      <c r="AG124" s="816"/>
      <c r="AH124" s="816"/>
      <c r="AI124" s="816"/>
      <c r="AJ124" s="817"/>
      <c r="AK124" s="818" t="s">
        <v>176</v>
      </c>
      <c r="AL124" s="816"/>
      <c r="AM124" s="816"/>
      <c r="AN124" s="816"/>
      <c r="AO124" s="817"/>
      <c r="AP124" s="860" t="s">
        <v>176</v>
      </c>
      <c r="AQ124" s="861"/>
      <c r="AR124" s="861"/>
      <c r="AS124" s="861"/>
      <c r="AT124" s="862"/>
      <c r="AU124" s="863" t="s">
        <v>478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176</v>
      </c>
      <c r="BR124" s="867"/>
      <c r="BS124" s="867"/>
      <c r="BT124" s="867"/>
      <c r="BU124" s="867"/>
      <c r="BV124" s="867" t="s">
        <v>438</v>
      </c>
      <c r="BW124" s="867"/>
      <c r="BX124" s="867"/>
      <c r="BY124" s="867"/>
      <c r="BZ124" s="867"/>
      <c r="CA124" s="867" t="s">
        <v>176</v>
      </c>
      <c r="CB124" s="867"/>
      <c r="CC124" s="867"/>
      <c r="CD124" s="867"/>
      <c r="CE124" s="867"/>
      <c r="CF124" s="762"/>
      <c r="CG124" s="763"/>
      <c r="CH124" s="763"/>
      <c r="CI124" s="763"/>
      <c r="CJ124" s="898"/>
      <c r="CK124" s="906"/>
      <c r="CL124" s="906"/>
      <c r="CM124" s="906"/>
      <c r="CN124" s="906"/>
      <c r="CO124" s="907"/>
      <c r="CP124" s="871" t="s">
        <v>479</v>
      </c>
      <c r="CQ124" s="872"/>
      <c r="CR124" s="872"/>
      <c r="CS124" s="872"/>
      <c r="CT124" s="872"/>
      <c r="CU124" s="872"/>
      <c r="CV124" s="872"/>
      <c r="CW124" s="872"/>
      <c r="CX124" s="872"/>
      <c r="CY124" s="872"/>
      <c r="CZ124" s="872"/>
      <c r="DA124" s="872"/>
      <c r="DB124" s="872"/>
      <c r="DC124" s="872"/>
      <c r="DD124" s="872"/>
      <c r="DE124" s="872"/>
      <c r="DF124" s="873"/>
      <c r="DG124" s="799" t="s">
        <v>444</v>
      </c>
      <c r="DH124" s="800"/>
      <c r="DI124" s="800"/>
      <c r="DJ124" s="800"/>
      <c r="DK124" s="801"/>
      <c r="DL124" s="802" t="s">
        <v>438</v>
      </c>
      <c r="DM124" s="800"/>
      <c r="DN124" s="800"/>
      <c r="DO124" s="800"/>
      <c r="DP124" s="801"/>
      <c r="DQ124" s="802" t="s">
        <v>176</v>
      </c>
      <c r="DR124" s="800"/>
      <c r="DS124" s="800"/>
      <c r="DT124" s="800"/>
      <c r="DU124" s="801"/>
      <c r="DV124" s="884" t="s">
        <v>438</v>
      </c>
      <c r="DW124" s="885"/>
      <c r="DX124" s="885"/>
      <c r="DY124" s="885"/>
      <c r="DZ124" s="886"/>
    </row>
    <row r="125" spans="1:130" s="226" customFormat="1" ht="26.25" customHeight="1" x14ac:dyDescent="0.2">
      <c r="A125" s="856"/>
      <c r="B125" s="857"/>
      <c r="C125" s="851" t="s">
        <v>464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176</v>
      </c>
      <c r="AB125" s="816"/>
      <c r="AC125" s="816"/>
      <c r="AD125" s="816"/>
      <c r="AE125" s="817"/>
      <c r="AF125" s="818" t="s">
        <v>438</v>
      </c>
      <c r="AG125" s="816"/>
      <c r="AH125" s="816"/>
      <c r="AI125" s="816"/>
      <c r="AJ125" s="817"/>
      <c r="AK125" s="818" t="s">
        <v>392</v>
      </c>
      <c r="AL125" s="816"/>
      <c r="AM125" s="816"/>
      <c r="AN125" s="816"/>
      <c r="AO125" s="817"/>
      <c r="AP125" s="860" t="s">
        <v>176</v>
      </c>
      <c r="AQ125" s="861"/>
      <c r="AR125" s="861"/>
      <c r="AS125" s="861"/>
      <c r="AT125" s="86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7" t="s">
        <v>480</v>
      </c>
      <c r="CL125" s="888"/>
      <c r="CM125" s="888"/>
      <c r="CN125" s="888"/>
      <c r="CO125" s="889"/>
      <c r="CP125" s="896" t="s">
        <v>481</v>
      </c>
      <c r="CQ125" s="844"/>
      <c r="CR125" s="844"/>
      <c r="CS125" s="844"/>
      <c r="CT125" s="844"/>
      <c r="CU125" s="844"/>
      <c r="CV125" s="844"/>
      <c r="CW125" s="844"/>
      <c r="CX125" s="844"/>
      <c r="CY125" s="844"/>
      <c r="CZ125" s="844"/>
      <c r="DA125" s="844"/>
      <c r="DB125" s="844"/>
      <c r="DC125" s="844"/>
      <c r="DD125" s="844"/>
      <c r="DE125" s="844"/>
      <c r="DF125" s="845"/>
      <c r="DG125" s="897" t="s">
        <v>176</v>
      </c>
      <c r="DH125" s="878"/>
      <c r="DI125" s="878"/>
      <c r="DJ125" s="878"/>
      <c r="DK125" s="878"/>
      <c r="DL125" s="878" t="s">
        <v>438</v>
      </c>
      <c r="DM125" s="878"/>
      <c r="DN125" s="878"/>
      <c r="DO125" s="878"/>
      <c r="DP125" s="878"/>
      <c r="DQ125" s="878" t="s">
        <v>176</v>
      </c>
      <c r="DR125" s="878"/>
      <c r="DS125" s="878"/>
      <c r="DT125" s="878"/>
      <c r="DU125" s="878"/>
      <c r="DV125" s="879" t="s">
        <v>392</v>
      </c>
      <c r="DW125" s="879"/>
      <c r="DX125" s="879"/>
      <c r="DY125" s="879"/>
      <c r="DZ125" s="880"/>
    </row>
    <row r="126" spans="1:130" s="226" customFormat="1" ht="26.25" customHeight="1" thickBot="1" x14ac:dyDescent="0.25">
      <c r="A126" s="856"/>
      <c r="B126" s="857"/>
      <c r="C126" s="851" t="s">
        <v>466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176</v>
      </c>
      <c r="AB126" s="816"/>
      <c r="AC126" s="816"/>
      <c r="AD126" s="816"/>
      <c r="AE126" s="817"/>
      <c r="AF126" s="818" t="s">
        <v>438</v>
      </c>
      <c r="AG126" s="816"/>
      <c r="AH126" s="816"/>
      <c r="AI126" s="816"/>
      <c r="AJ126" s="817"/>
      <c r="AK126" s="818" t="s">
        <v>176</v>
      </c>
      <c r="AL126" s="816"/>
      <c r="AM126" s="816"/>
      <c r="AN126" s="816"/>
      <c r="AO126" s="817"/>
      <c r="AP126" s="860" t="s">
        <v>176</v>
      </c>
      <c r="AQ126" s="861"/>
      <c r="AR126" s="861"/>
      <c r="AS126" s="861"/>
      <c r="AT126" s="86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90"/>
      <c r="CL126" s="891"/>
      <c r="CM126" s="891"/>
      <c r="CN126" s="891"/>
      <c r="CO126" s="892"/>
      <c r="CP126" s="851" t="s">
        <v>482</v>
      </c>
      <c r="CQ126" s="788"/>
      <c r="CR126" s="788"/>
      <c r="CS126" s="788"/>
      <c r="CT126" s="788"/>
      <c r="CU126" s="788"/>
      <c r="CV126" s="788"/>
      <c r="CW126" s="788"/>
      <c r="CX126" s="788"/>
      <c r="CY126" s="788"/>
      <c r="CZ126" s="788"/>
      <c r="DA126" s="788"/>
      <c r="DB126" s="788"/>
      <c r="DC126" s="788"/>
      <c r="DD126" s="788"/>
      <c r="DE126" s="788"/>
      <c r="DF126" s="789"/>
      <c r="DG126" s="852" t="s">
        <v>438</v>
      </c>
      <c r="DH126" s="853"/>
      <c r="DI126" s="853"/>
      <c r="DJ126" s="853"/>
      <c r="DK126" s="853"/>
      <c r="DL126" s="853" t="s">
        <v>438</v>
      </c>
      <c r="DM126" s="853"/>
      <c r="DN126" s="853"/>
      <c r="DO126" s="853"/>
      <c r="DP126" s="853"/>
      <c r="DQ126" s="853" t="s">
        <v>444</v>
      </c>
      <c r="DR126" s="853"/>
      <c r="DS126" s="853"/>
      <c r="DT126" s="853"/>
      <c r="DU126" s="853"/>
      <c r="DV126" s="830" t="s">
        <v>438</v>
      </c>
      <c r="DW126" s="830"/>
      <c r="DX126" s="830"/>
      <c r="DY126" s="830"/>
      <c r="DZ126" s="831"/>
    </row>
    <row r="127" spans="1:130" s="226" customFormat="1" ht="26.25" customHeight="1" x14ac:dyDescent="0.2">
      <c r="A127" s="858"/>
      <c r="B127" s="859"/>
      <c r="C127" s="874" t="s">
        <v>483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176</v>
      </c>
      <c r="AB127" s="816"/>
      <c r="AC127" s="816"/>
      <c r="AD127" s="816"/>
      <c r="AE127" s="817"/>
      <c r="AF127" s="818" t="s">
        <v>392</v>
      </c>
      <c r="AG127" s="816"/>
      <c r="AH127" s="816"/>
      <c r="AI127" s="816"/>
      <c r="AJ127" s="817"/>
      <c r="AK127" s="818" t="s">
        <v>176</v>
      </c>
      <c r="AL127" s="816"/>
      <c r="AM127" s="816"/>
      <c r="AN127" s="816"/>
      <c r="AO127" s="817"/>
      <c r="AP127" s="860" t="s">
        <v>176</v>
      </c>
      <c r="AQ127" s="861"/>
      <c r="AR127" s="861"/>
      <c r="AS127" s="861"/>
      <c r="AT127" s="862"/>
      <c r="AU127" s="228"/>
      <c r="AV127" s="228"/>
      <c r="AW127" s="228"/>
      <c r="AX127" s="877" t="s">
        <v>484</v>
      </c>
      <c r="AY127" s="848"/>
      <c r="AZ127" s="848"/>
      <c r="BA127" s="848"/>
      <c r="BB127" s="848"/>
      <c r="BC127" s="848"/>
      <c r="BD127" s="848"/>
      <c r="BE127" s="849"/>
      <c r="BF127" s="847" t="s">
        <v>485</v>
      </c>
      <c r="BG127" s="848"/>
      <c r="BH127" s="848"/>
      <c r="BI127" s="848"/>
      <c r="BJ127" s="848"/>
      <c r="BK127" s="848"/>
      <c r="BL127" s="849"/>
      <c r="BM127" s="847" t="s">
        <v>486</v>
      </c>
      <c r="BN127" s="848"/>
      <c r="BO127" s="848"/>
      <c r="BP127" s="848"/>
      <c r="BQ127" s="848"/>
      <c r="BR127" s="848"/>
      <c r="BS127" s="849"/>
      <c r="BT127" s="847" t="s">
        <v>487</v>
      </c>
      <c r="BU127" s="848"/>
      <c r="BV127" s="848"/>
      <c r="BW127" s="848"/>
      <c r="BX127" s="848"/>
      <c r="BY127" s="848"/>
      <c r="BZ127" s="850"/>
      <c r="CA127" s="228"/>
      <c r="CB127" s="228"/>
      <c r="CC127" s="228"/>
      <c r="CD127" s="251"/>
      <c r="CE127" s="251"/>
      <c r="CF127" s="251"/>
      <c r="CG127" s="228"/>
      <c r="CH127" s="228"/>
      <c r="CI127" s="228"/>
      <c r="CJ127" s="250"/>
      <c r="CK127" s="890"/>
      <c r="CL127" s="891"/>
      <c r="CM127" s="891"/>
      <c r="CN127" s="891"/>
      <c r="CO127" s="892"/>
      <c r="CP127" s="851" t="s">
        <v>488</v>
      </c>
      <c r="CQ127" s="788"/>
      <c r="CR127" s="788"/>
      <c r="CS127" s="788"/>
      <c r="CT127" s="788"/>
      <c r="CU127" s="788"/>
      <c r="CV127" s="788"/>
      <c r="CW127" s="788"/>
      <c r="CX127" s="788"/>
      <c r="CY127" s="788"/>
      <c r="CZ127" s="788"/>
      <c r="DA127" s="788"/>
      <c r="DB127" s="788"/>
      <c r="DC127" s="788"/>
      <c r="DD127" s="788"/>
      <c r="DE127" s="788"/>
      <c r="DF127" s="789"/>
      <c r="DG127" s="852" t="s">
        <v>176</v>
      </c>
      <c r="DH127" s="853"/>
      <c r="DI127" s="853"/>
      <c r="DJ127" s="853"/>
      <c r="DK127" s="853"/>
      <c r="DL127" s="853" t="s">
        <v>438</v>
      </c>
      <c r="DM127" s="853"/>
      <c r="DN127" s="853"/>
      <c r="DO127" s="853"/>
      <c r="DP127" s="853"/>
      <c r="DQ127" s="853" t="s">
        <v>438</v>
      </c>
      <c r="DR127" s="853"/>
      <c r="DS127" s="853"/>
      <c r="DT127" s="853"/>
      <c r="DU127" s="853"/>
      <c r="DV127" s="830" t="s">
        <v>176</v>
      </c>
      <c r="DW127" s="830"/>
      <c r="DX127" s="830"/>
      <c r="DY127" s="830"/>
      <c r="DZ127" s="831"/>
    </row>
    <row r="128" spans="1:130" s="226" customFormat="1" ht="26.25" customHeight="1" thickBot="1" x14ac:dyDescent="0.25">
      <c r="A128" s="832" t="s">
        <v>489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490</v>
      </c>
      <c r="X128" s="834"/>
      <c r="Y128" s="834"/>
      <c r="Z128" s="835"/>
      <c r="AA128" s="836">
        <v>15335</v>
      </c>
      <c r="AB128" s="837"/>
      <c r="AC128" s="837"/>
      <c r="AD128" s="837"/>
      <c r="AE128" s="838"/>
      <c r="AF128" s="839">
        <v>15093</v>
      </c>
      <c r="AG128" s="837"/>
      <c r="AH128" s="837"/>
      <c r="AI128" s="837"/>
      <c r="AJ128" s="838"/>
      <c r="AK128" s="839">
        <v>14888</v>
      </c>
      <c r="AL128" s="837"/>
      <c r="AM128" s="837"/>
      <c r="AN128" s="837"/>
      <c r="AO128" s="838"/>
      <c r="AP128" s="840"/>
      <c r="AQ128" s="841"/>
      <c r="AR128" s="841"/>
      <c r="AS128" s="841"/>
      <c r="AT128" s="842"/>
      <c r="AU128" s="228"/>
      <c r="AV128" s="228"/>
      <c r="AW128" s="228"/>
      <c r="AX128" s="843" t="s">
        <v>491</v>
      </c>
      <c r="AY128" s="844"/>
      <c r="AZ128" s="844"/>
      <c r="BA128" s="844"/>
      <c r="BB128" s="844"/>
      <c r="BC128" s="844"/>
      <c r="BD128" s="844"/>
      <c r="BE128" s="845"/>
      <c r="BF128" s="822" t="s">
        <v>438</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1"/>
      <c r="CB128" s="251"/>
      <c r="CC128" s="251"/>
      <c r="CD128" s="251"/>
      <c r="CE128" s="251"/>
      <c r="CF128" s="251"/>
      <c r="CG128" s="228"/>
      <c r="CH128" s="228"/>
      <c r="CI128" s="228"/>
      <c r="CJ128" s="250"/>
      <c r="CK128" s="893"/>
      <c r="CL128" s="894"/>
      <c r="CM128" s="894"/>
      <c r="CN128" s="894"/>
      <c r="CO128" s="895"/>
      <c r="CP128" s="825" t="s">
        <v>492</v>
      </c>
      <c r="CQ128" s="766"/>
      <c r="CR128" s="766"/>
      <c r="CS128" s="766"/>
      <c r="CT128" s="766"/>
      <c r="CU128" s="766"/>
      <c r="CV128" s="766"/>
      <c r="CW128" s="766"/>
      <c r="CX128" s="766"/>
      <c r="CY128" s="766"/>
      <c r="CZ128" s="766"/>
      <c r="DA128" s="766"/>
      <c r="DB128" s="766"/>
      <c r="DC128" s="766"/>
      <c r="DD128" s="766"/>
      <c r="DE128" s="766"/>
      <c r="DF128" s="767"/>
      <c r="DG128" s="826" t="s">
        <v>176</v>
      </c>
      <c r="DH128" s="827"/>
      <c r="DI128" s="827"/>
      <c r="DJ128" s="827"/>
      <c r="DK128" s="827"/>
      <c r="DL128" s="827" t="s">
        <v>444</v>
      </c>
      <c r="DM128" s="827"/>
      <c r="DN128" s="827"/>
      <c r="DO128" s="827"/>
      <c r="DP128" s="827"/>
      <c r="DQ128" s="827" t="s">
        <v>444</v>
      </c>
      <c r="DR128" s="827"/>
      <c r="DS128" s="827"/>
      <c r="DT128" s="827"/>
      <c r="DU128" s="827"/>
      <c r="DV128" s="828" t="s">
        <v>444</v>
      </c>
      <c r="DW128" s="828"/>
      <c r="DX128" s="828"/>
      <c r="DY128" s="828"/>
      <c r="DZ128" s="829"/>
    </row>
    <row r="129" spans="1:131" s="226"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493</v>
      </c>
      <c r="X129" s="813"/>
      <c r="Y129" s="813"/>
      <c r="Z129" s="814"/>
      <c r="AA129" s="815">
        <v>3944757</v>
      </c>
      <c r="AB129" s="816"/>
      <c r="AC129" s="816"/>
      <c r="AD129" s="816"/>
      <c r="AE129" s="817"/>
      <c r="AF129" s="818">
        <v>4173391</v>
      </c>
      <c r="AG129" s="816"/>
      <c r="AH129" s="816"/>
      <c r="AI129" s="816"/>
      <c r="AJ129" s="817"/>
      <c r="AK129" s="818">
        <v>3994148</v>
      </c>
      <c r="AL129" s="816"/>
      <c r="AM129" s="816"/>
      <c r="AN129" s="816"/>
      <c r="AO129" s="817"/>
      <c r="AP129" s="819"/>
      <c r="AQ129" s="820"/>
      <c r="AR129" s="820"/>
      <c r="AS129" s="820"/>
      <c r="AT129" s="821"/>
      <c r="AU129" s="229"/>
      <c r="AV129" s="229"/>
      <c r="AW129" s="229"/>
      <c r="AX129" s="787" t="s">
        <v>494</v>
      </c>
      <c r="AY129" s="788"/>
      <c r="AZ129" s="788"/>
      <c r="BA129" s="788"/>
      <c r="BB129" s="788"/>
      <c r="BC129" s="788"/>
      <c r="BD129" s="788"/>
      <c r="BE129" s="789"/>
      <c r="BF129" s="806" t="s">
        <v>444</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10" t="s">
        <v>495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496</v>
      </c>
      <c r="X130" s="813"/>
      <c r="Y130" s="813"/>
      <c r="Z130" s="814"/>
      <c r="AA130" s="815">
        <v>577661</v>
      </c>
      <c r="AB130" s="816"/>
      <c r="AC130" s="816"/>
      <c r="AD130" s="816"/>
      <c r="AE130" s="817"/>
      <c r="AF130" s="818">
        <v>570119</v>
      </c>
      <c r="AG130" s="816"/>
      <c r="AH130" s="816"/>
      <c r="AI130" s="816"/>
      <c r="AJ130" s="817"/>
      <c r="AK130" s="818">
        <v>519287</v>
      </c>
      <c r="AL130" s="816"/>
      <c r="AM130" s="816"/>
      <c r="AN130" s="816"/>
      <c r="AO130" s="817"/>
      <c r="AP130" s="819"/>
      <c r="AQ130" s="820"/>
      <c r="AR130" s="820"/>
      <c r="AS130" s="820"/>
      <c r="AT130" s="821"/>
      <c r="AU130" s="229"/>
      <c r="AV130" s="229"/>
      <c r="AW130" s="229"/>
      <c r="AX130" s="787" t="s">
        <v>497</v>
      </c>
      <c r="AY130" s="788"/>
      <c r="AZ130" s="788"/>
      <c r="BA130" s="788"/>
      <c r="BB130" s="788"/>
      <c r="BC130" s="788"/>
      <c r="BD130" s="788"/>
      <c r="BE130" s="789"/>
      <c r="BF130" s="790">
        <v>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498</v>
      </c>
      <c r="X131" s="797"/>
      <c r="Y131" s="797"/>
      <c r="Z131" s="798"/>
      <c r="AA131" s="799">
        <v>3367096</v>
      </c>
      <c r="AB131" s="800"/>
      <c r="AC131" s="800"/>
      <c r="AD131" s="800"/>
      <c r="AE131" s="801"/>
      <c r="AF131" s="802">
        <v>3603272</v>
      </c>
      <c r="AG131" s="800"/>
      <c r="AH131" s="800"/>
      <c r="AI131" s="800"/>
      <c r="AJ131" s="801"/>
      <c r="AK131" s="802">
        <v>3474861</v>
      </c>
      <c r="AL131" s="800"/>
      <c r="AM131" s="800"/>
      <c r="AN131" s="800"/>
      <c r="AO131" s="801"/>
      <c r="AP131" s="803"/>
      <c r="AQ131" s="804"/>
      <c r="AR131" s="804"/>
      <c r="AS131" s="804"/>
      <c r="AT131" s="805"/>
      <c r="AU131" s="229"/>
      <c r="AV131" s="229"/>
      <c r="AW131" s="229"/>
      <c r="AX131" s="765" t="s">
        <v>499</v>
      </c>
      <c r="AY131" s="766"/>
      <c r="AZ131" s="766"/>
      <c r="BA131" s="766"/>
      <c r="BB131" s="766"/>
      <c r="BC131" s="766"/>
      <c r="BD131" s="766"/>
      <c r="BE131" s="767"/>
      <c r="BF131" s="768" t="s">
        <v>500</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74" t="s">
        <v>501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502</v>
      </c>
      <c r="W132" s="778"/>
      <c r="X132" s="778"/>
      <c r="Y132" s="778"/>
      <c r="Z132" s="779"/>
      <c r="AA132" s="780">
        <v>0.96062007100000002</v>
      </c>
      <c r="AB132" s="781"/>
      <c r="AC132" s="781"/>
      <c r="AD132" s="781"/>
      <c r="AE132" s="782"/>
      <c r="AF132" s="783">
        <v>-5.991776E-2</v>
      </c>
      <c r="AG132" s="781"/>
      <c r="AH132" s="781"/>
      <c r="AI132" s="781"/>
      <c r="AJ132" s="782"/>
      <c r="AK132" s="783">
        <v>1.4814981089999999</v>
      </c>
      <c r="AL132" s="781"/>
      <c r="AM132" s="781"/>
      <c r="AN132" s="781"/>
      <c r="AO132" s="782"/>
      <c r="AP132" s="784"/>
      <c r="AQ132" s="785"/>
      <c r="AR132" s="785"/>
      <c r="AS132" s="785"/>
      <c r="AT132" s="78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503</v>
      </c>
      <c r="W133" s="757"/>
      <c r="X133" s="757"/>
      <c r="Y133" s="757"/>
      <c r="Z133" s="758"/>
      <c r="AA133" s="759">
        <v>1.9</v>
      </c>
      <c r="AB133" s="760"/>
      <c r="AC133" s="760"/>
      <c r="AD133" s="760"/>
      <c r="AE133" s="761"/>
      <c r="AF133" s="759">
        <v>0.7</v>
      </c>
      <c r="AG133" s="760"/>
      <c r="AH133" s="760"/>
      <c r="AI133" s="760"/>
      <c r="AJ133" s="761"/>
      <c r="AK133" s="759">
        <v>0.7</v>
      </c>
      <c r="AL133" s="760"/>
      <c r="AM133" s="760"/>
      <c r="AN133" s="760"/>
      <c r="AO133" s="761"/>
      <c r="AP133" s="762"/>
      <c r="AQ133" s="763"/>
      <c r="AR133" s="763"/>
      <c r="AS133" s="763"/>
      <c r="AT133" s="76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3PRlnM6qIbBG/hbf7aUCn1PCj1RPL3GfigoELDv9mS3qHJGZ7veZ/e9m60cGvXQSt/t98ADhTOXoaiNbZzOi4g==" saltValue="Gc1qt4mexk8wUOkgLMCz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504</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Ti3SSYypCBzvSGbRvjIICtbdQyCosjmg1kSvYUf2RNAh4ThIiCWBXjSMe3S6Hh1NOLKNlujekAxmRZc5yS9RKg==" saltValue="yEtISh3sS16tHmDFwb2G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kxMhJ73sFBI1a2eHkRt/f0qAKxQEi5xxQjlpoL3SwkvyZ/w7Qwap7DfREgaH1MPjJKOjmI/krUNxEiX/GIpwg==" saltValue="a0IscPm8alVaqeiwbWB/z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4" t="s">
        <v>507</v>
      </c>
      <c r="AP7" s="268"/>
      <c r="AQ7" s="269" t="s">
        <v>508</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5"/>
      <c r="AP8" s="274" t="s">
        <v>509</v>
      </c>
      <c r="AQ8" s="275" t="s">
        <v>510</v>
      </c>
      <c r="AR8" s="276" t="s">
        <v>511</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6" t="s">
        <v>512</v>
      </c>
      <c r="AL9" s="1167"/>
      <c r="AM9" s="1167"/>
      <c r="AN9" s="1168"/>
      <c r="AO9" s="277">
        <v>1256967</v>
      </c>
      <c r="AP9" s="277">
        <v>206806</v>
      </c>
      <c r="AQ9" s="278">
        <v>138583</v>
      </c>
      <c r="AR9" s="279">
        <v>49.2</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6" t="s">
        <v>513</v>
      </c>
      <c r="AL10" s="1167"/>
      <c r="AM10" s="1167"/>
      <c r="AN10" s="1168"/>
      <c r="AO10" s="280">
        <v>6540</v>
      </c>
      <c r="AP10" s="280">
        <v>1076</v>
      </c>
      <c r="AQ10" s="281">
        <v>15847</v>
      </c>
      <c r="AR10" s="282">
        <v>-93.2</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6" t="s">
        <v>514</v>
      </c>
      <c r="AL11" s="1167"/>
      <c r="AM11" s="1167"/>
      <c r="AN11" s="1168"/>
      <c r="AO11" s="280" t="s">
        <v>515</v>
      </c>
      <c r="AP11" s="280" t="s">
        <v>515</v>
      </c>
      <c r="AQ11" s="281">
        <v>2224</v>
      </c>
      <c r="AR11" s="282" t="s">
        <v>515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6" t="s">
        <v>516</v>
      </c>
      <c r="AL12" s="1167"/>
      <c r="AM12" s="1167"/>
      <c r="AN12" s="1168"/>
      <c r="AO12" s="280" t="s">
        <v>515</v>
      </c>
      <c r="AP12" s="280" t="s">
        <v>515</v>
      </c>
      <c r="AQ12" s="281" t="s">
        <v>515</v>
      </c>
      <c r="AR12" s="282" t="s">
        <v>515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6" t="s">
        <v>517</v>
      </c>
      <c r="AL13" s="1167"/>
      <c r="AM13" s="1167"/>
      <c r="AN13" s="1168"/>
      <c r="AO13" s="280">
        <v>50849</v>
      </c>
      <c r="AP13" s="280">
        <v>8366</v>
      </c>
      <c r="AQ13" s="281">
        <v>5571</v>
      </c>
      <c r="AR13" s="282">
        <v>50.2</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6" t="s">
        <v>518</v>
      </c>
      <c r="AL14" s="1167"/>
      <c r="AM14" s="1167"/>
      <c r="AN14" s="1168"/>
      <c r="AO14" s="280">
        <v>26545</v>
      </c>
      <c r="AP14" s="280">
        <v>4367</v>
      </c>
      <c r="AQ14" s="281">
        <v>2766</v>
      </c>
      <c r="AR14" s="282">
        <v>57.9</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9" t="s">
        <v>519</v>
      </c>
      <c r="AL15" s="1170"/>
      <c r="AM15" s="1170"/>
      <c r="AN15" s="1171"/>
      <c r="AO15" s="280">
        <v>-78037</v>
      </c>
      <c r="AP15" s="280">
        <v>-12839</v>
      </c>
      <c r="AQ15" s="281">
        <v>-9361</v>
      </c>
      <c r="AR15" s="282">
        <v>37.200000000000003</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9" t="s">
        <v>188</v>
      </c>
      <c r="AL16" s="1170"/>
      <c r="AM16" s="1170"/>
      <c r="AN16" s="1171"/>
      <c r="AO16" s="280">
        <v>1262864</v>
      </c>
      <c r="AP16" s="280">
        <v>207776</v>
      </c>
      <c r="AQ16" s="281">
        <v>155632</v>
      </c>
      <c r="AR16" s="282">
        <v>33.5</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72" t="s">
        <v>524</v>
      </c>
      <c r="AL21" s="1173"/>
      <c r="AM21" s="1173"/>
      <c r="AN21" s="1174"/>
      <c r="AO21" s="293">
        <v>22.87</v>
      </c>
      <c r="AP21" s="294">
        <v>13.83</v>
      </c>
      <c r="AQ21" s="295">
        <v>9.0399999999999991</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72" t="s">
        <v>525</v>
      </c>
      <c r="AL22" s="1173"/>
      <c r="AM22" s="1173"/>
      <c r="AN22" s="1174"/>
      <c r="AO22" s="298">
        <v>94.3</v>
      </c>
      <c r="AP22" s="299">
        <v>96.2</v>
      </c>
      <c r="AQ22" s="300">
        <v>-1.9</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65" t="s">
        <v>526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3"/>
    </row>
    <row r="27" spans="1:46" ht="13.2" x14ac:dyDescent="0.2">
      <c r="A27" s="305"/>
      <c r="AO27" s="258"/>
      <c r="AP27" s="258"/>
      <c r="AQ27" s="258"/>
      <c r="AR27" s="258"/>
      <c r="AS27" s="258"/>
      <c r="AT27" s="258"/>
    </row>
    <row r="28" spans="1:46" ht="16.2" x14ac:dyDescent="0.2">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4" t="s">
        <v>507</v>
      </c>
      <c r="AP30" s="268"/>
      <c r="AQ30" s="269" t="s">
        <v>508</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5"/>
      <c r="AP31" s="274" t="s">
        <v>509</v>
      </c>
      <c r="AQ31" s="275" t="s">
        <v>510</v>
      </c>
      <c r="AR31" s="276" t="s">
        <v>511</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6" t="s">
        <v>529</v>
      </c>
      <c r="AL32" s="1157"/>
      <c r="AM32" s="1157"/>
      <c r="AN32" s="1158"/>
      <c r="AO32" s="308">
        <v>549727</v>
      </c>
      <c r="AP32" s="308">
        <v>90445</v>
      </c>
      <c r="AQ32" s="309">
        <v>82029</v>
      </c>
      <c r="AR32" s="310">
        <v>10.3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6" t="s">
        <v>530</v>
      </c>
      <c r="AL33" s="1157"/>
      <c r="AM33" s="1157"/>
      <c r="AN33" s="1158"/>
      <c r="AO33" s="308" t="s">
        <v>515</v>
      </c>
      <c r="AP33" s="308" t="s">
        <v>515</v>
      </c>
      <c r="AQ33" s="309" t="s">
        <v>515</v>
      </c>
      <c r="AR33" s="310" t="s">
        <v>515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6" t="s">
        <v>531</v>
      </c>
      <c r="AL34" s="1157"/>
      <c r="AM34" s="1157"/>
      <c r="AN34" s="1158"/>
      <c r="AO34" s="308" t="s">
        <v>515</v>
      </c>
      <c r="AP34" s="308" t="s">
        <v>515</v>
      </c>
      <c r="AQ34" s="309" t="s">
        <v>515</v>
      </c>
      <c r="AR34" s="310" t="s">
        <v>515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6" t="s">
        <v>532</v>
      </c>
      <c r="AL35" s="1157"/>
      <c r="AM35" s="1157"/>
      <c r="AN35" s="1158"/>
      <c r="AO35" s="308">
        <v>35928</v>
      </c>
      <c r="AP35" s="308">
        <v>5911</v>
      </c>
      <c r="AQ35" s="309">
        <v>28200</v>
      </c>
      <c r="AR35" s="310">
        <v>-79</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6" t="s">
        <v>533</v>
      </c>
      <c r="AL36" s="1157"/>
      <c r="AM36" s="1157"/>
      <c r="AN36" s="1158"/>
      <c r="AO36" s="308" t="s">
        <v>515</v>
      </c>
      <c r="AP36" s="308" t="s">
        <v>515</v>
      </c>
      <c r="AQ36" s="309">
        <v>4770</v>
      </c>
      <c r="AR36" s="310" t="s">
        <v>515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6" t="s">
        <v>534</v>
      </c>
      <c r="AL37" s="1157"/>
      <c r="AM37" s="1157"/>
      <c r="AN37" s="1158"/>
      <c r="AO37" s="308" t="s">
        <v>515</v>
      </c>
      <c r="AP37" s="308" t="s">
        <v>515</v>
      </c>
      <c r="AQ37" s="309">
        <v>525</v>
      </c>
      <c r="AR37" s="310" t="s">
        <v>515</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9" t="s">
        <v>535</v>
      </c>
      <c r="AL38" s="1160"/>
      <c r="AM38" s="1160"/>
      <c r="AN38" s="1161"/>
      <c r="AO38" s="311" t="s">
        <v>515</v>
      </c>
      <c r="AP38" s="311" t="s">
        <v>515</v>
      </c>
      <c r="AQ38" s="312">
        <v>4</v>
      </c>
      <c r="AR38" s="300" t="s">
        <v>515</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9" t="s">
        <v>536</v>
      </c>
      <c r="AL39" s="1160"/>
      <c r="AM39" s="1160"/>
      <c r="AN39" s="1161"/>
      <c r="AO39" s="308">
        <v>-14888</v>
      </c>
      <c r="AP39" s="308">
        <v>-2449</v>
      </c>
      <c r="AQ39" s="309">
        <v>-1861</v>
      </c>
      <c r="AR39" s="310">
        <v>31.6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6" t="s">
        <v>537</v>
      </c>
      <c r="AL40" s="1157"/>
      <c r="AM40" s="1157"/>
      <c r="AN40" s="1158"/>
      <c r="AO40" s="308">
        <v>-519287</v>
      </c>
      <c r="AP40" s="308">
        <v>-85437</v>
      </c>
      <c r="AQ40" s="309">
        <v>-76879</v>
      </c>
      <c r="AR40" s="310">
        <v>11.1</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2" t="s">
        <v>299</v>
      </c>
      <c r="AL41" s="1163"/>
      <c r="AM41" s="1163"/>
      <c r="AN41" s="1164"/>
      <c r="AO41" s="308">
        <v>51480</v>
      </c>
      <c r="AP41" s="308">
        <v>8470</v>
      </c>
      <c r="AQ41" s="309">
        <v>36788</v>
      </c>
      <c r="AR41" s="310">
        <v>-77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9" t="s">
        <v>507</v>
      </c>
      <c r="AN49" s="1151" t="s">
        <v>541</v>
      </c>
      <c r="AO49" s="1152"/>
      <c r="AP49" s="1152"/>
      <c r="AQ49" s="1152"/>
      <c r="AR49" s="115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0"/>
      <c r="AN50" s="324" t="s">
        <v>542</v>
      </c>
      <c r="AO50" s="325" t="s">
        <v>543</v>
      </c>
      <c r="AP50" s="326" t="s">
        <v>544</v>
      </c>
      <c r="AQ50" s="327" t="s">
        <v>545</v>
      </c>
      <c r="AR50" s="328" t="s">
        <v>546</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952882</v>
      </c>
      <c r="AN51" s="330">
        <v>138843</v>
      </c>
      <c r="AO51" s="331">
        <v>-7</v>
      </c>
      <c r="AP51" s="332">
        <v>114790</v>
      </c>
      <c r="AQ51" s="333">
        <v>-6.6</v>
      </c>
      <c r="AR51" s="334">
        <v>-0.4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733166</v>
      </c>
      <c r="AN52" s="338">
        <v>106829</v>
      </c>
      <c r="AO52" s="339">
        <v>-7.9</v>
      </c>
      <c r="AP52" s="340">
        <v>55601</v>
      </c>
      <c r="AQ52" s="341">
        <v>-15.5</v>
      </c>
      <c r="AR52" s="342">
        <v>7.6</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687592</v>
      </c>
      <c r="AN53" s="330">
        <v>103413</v>
      </c>
      <c r="AO53" s="331">
        <v>-25.5</v>
      </c>
      <c r="AP53" s="332">
        <v>126262</v>
      </c>
      <c r="AQ53" s="333">
        <v>10</v>
      </c>
      <c r="AR53" s="334">
        <v>-35.5</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558402</v>
      </c>
      <c r="AN54" s="338">
        <v>83983</v>
      </c>
      <c r="AO54" s="339">
        <v>-21.4</v>
      </c>
      <c r="AP54" s="340">
        <v>56769</v>
      </c>
      <c r="AQ54" s="341">
        <v>2.1</v>
      </c>
      <c r="AR54" s="342">
        <v>-23.5</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1597887</v>
      </c>
      <c r="AN55" s="330">
        <v>247007</v>
      </c>
      <c r="AO55" s="331">
        <v>138.9</v>
      </c>
      <c r="AP55" s="332">
        <v>126525</v>
      </c>
      <c r="AQ55" s="333">
        <v>0.2</v>
      </c>
      <c r="AR55" s="334">
        <v>138.69999999999999</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554845</v>
      </c>
      <c r="AN56" s="338">
        <v>85770</v>
      </c>
      <c r="AO56" s="339">
        <v>2.1</v>
      </c>
      <c r="AP56" s="340">
        <v>67052</v>
      </c>
      <c r="AQ56" s="341">
        <v>18.100000000000001</v>
      </c>
      <c r="AR56" s="342">
        <v>-16</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733645</v>
      </c>
      <c r="AN57" s="330">
        <v>117233</v>
      </c>
      <c r="AO57" s="331">
        <v>-52.5</v>
      </c>
      <c r="AP57" s="332">
        <v>122054</v>
      </c>
      <c r="AQ57" s="333">
        <v>-3.5</v>
      </c>
      <c r="AR57" s="334">
        <v>-49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546650</v>
      </c>
      <c r="AN58" s="338">
        <v>87352</v>
      </c>
      <c r="AO58" s="339">
        <v>1.8</v>
      </c>
      <c r="AP58" s="340">
        <v>68298</v>
      </c>
      <c r="AQ58" s="341">
        <v>1.9</v>
      </c>
      <c r="AR58" s="342">
        <v>-0.1</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528442</v>
      </c>
      <c r="AN59" s="330">
        <v>86943</v>
      </c>
      <c r="AO59" s="331">
        <v>-25.8</v>
      </c>
      <c r="AP59" s="332">
        <v>111644</v>
      </c>
      <c r="AQ59" s="333">
        <v>-8.5</v>
      </c>
      <c r="AR59" s="334">
        <v>-17.3</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420298</v>
      </c>
      <c r="AN60" s="338">
        <v>69151</v>
      </c>
      <c r="AO60" s="339">
        <v>-20.8</v>
      </c>
      <c r="AP60" s="340">
        <v>66606</v>
      </c>
      <c r="AQ60" s="341">
        <v>-2.5</v>
      </c>
      <c r="AR60" s="342">
        <v>-18.3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900090</v>
      </c>
      <c r="AN61" s="345">
        <v>138688</v>
      </c>
      <c r="AO61" s="346">
        <v>5.6</v>
      </c>
      <c r="AP61" s="347">
        <v>120255</v>
      </c>
      <c r="AQ61" s="348">
        <v>-1.7</v>
      </c>
      <c r="AR61" s="334">
        <v>7.3</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562672</v>
      </c>
      <c r="AN62" s="338">
        <v>86617</v>
      </c>
      <c r="AO62" s="339">
        <v>-9.1999999999999993</v>
      </c>
      <c r="AP62" s="340">
        <v>62865</v>
      </c>
      <c r="AQ62" s="341">
        <v>0.8</v>
      </c>
      <c r="AR62" s="342">
        <v>-10</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Nubt++CxeyIsQO4i1b7IFMlG2XgEVEz67NfFNZZuvTOPGBLi40FlbBHwZ8PQOaTn/rrLtIxKBSx4VUV1E+j1tg==" saltValue="gx8b2zeTPYDc7g+5hWgbV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555</v>
      </c>
    </row>
    <row r="121" spans="125:125" ht="13.5" hidden="1" customHeight="1" x14ac:dyDescent="0.2">
      <c r="DU121" s="255"/>
    </row>
  </sheetData>
  <sheetProtection algorithmName="SHA-512" hashValue="7cyZ9YNAoRHTjeDa8tpdkT2YlP/YEY6GE23LBF0eUewU2kHlBZv/EjAIy3TQhBJKWkmN0FQnExyA+WrotVYiPw==" saltValue="W2Uz2AkG1d7qrpjLv2fm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556</v>
      </c>
    </row>
  </sheetData>
  <sheetProtection algorithmName="SHA-512" hashValue="W40kMgZgkAshQ+pO+lI+sf2DA1byOYux8sJUndZoNg1pc9KzJGzKjkYETZ8sipSb/0HsV7eQ8/F6aismg/m9ow==" saltValue="8PTKGPEiHYuJfWBU7KhEG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75" t="s">
        <v>3</v>
      </c>
      <c r="D47" s="1175"/>
      <c r="E47" s="1176"/>
      <c r="F47" s="11">
        <v>23.87</v>
      </c>
      <c r="G47" s="12">
        <v>22.96</v>
      </c>
      <c r="H47" s="12">
        <v>22.3</v>
      </c>
      <c r="I47" s="12">
        <v>22.6</v>
      </c>
      <c r="J47" s="13">
        <v>23.65</v>
      </c>
    </row>
    <row r="48" spans="2:10" ht="57.75" customHeight="1" x14ac:dyDescent="0.2">
      <c r="B48" s="14"/>
      <c r="C48" s="1177" t="s">
        <v>4</v>
      </c>
      <c r="D48" s="1177"/>
      <c r="E48" s="1178"/>
      <c r="F48" s="15">
        <v>5.35</v>
      </c>
      <c r="G48" s="16">
        <v>4.51</v>
      </c>
      <c r="H48" s="16">
        <v>8.75</v>
      </c>
      <c r="I48" s="16">
        <v>17.239999999999998</v>
      </c>
      <c r="J48" s="17">
        <v>19.8</v>
      </c>
    </row>
    <row r="49" spans="2:10" ht="57.75" customHeight="1" thickBot="1" x14ac:dyDescent="0.25">
      <c r="B49" s="18"/>
      <c r="C49" s="1179" t="s">
        <v>5</v>
      </c>
      <c r="D49" s="1179"/>
      <c r="E49" s="1180"/>
      <c r="F49" s="19" t="s">
        <v>562</v>
      </c>
      <c r="G49" s="20" t="s">
        <v>563</v>
      </c>
      <c r="H49" s="20">
        <v>4.45</v>
      </c>
      <c r="I49" s="20">
        <v>10.5</v>
      </c>
      <c r="J49" s="21">
        <v>1.82</v>
      </c>
    </row>
    <row r="50" spans="2:10" ht="13.2" x14ac:dyDescent="0.2"/>
  </sheetData>
  <sheetProtection algorithmName="SHA-512" hashValue="Lb4XUJJhl0b4Uc1dEBekO/QMXp/J2hsNRANDGtNaCtx3dqq+OTw7LqL0s9HGYO9o0IOcTPkRpkItRJm1Ey2IoA==" saltValue="hCVJeeh++CJ5RARY7SHV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87" t="s">
        <v>564</v>
      </c>
      <c r="D34" s="1187"/>
      <c r="E34" s="1188"/>
      <c r="F34" s="32">
        <v>5.34</v>
      </c>
      <c r="G34" s="33">
        <v>4.5</v>
      </c>
      <c r="H34" s="33">
        <v>8.74</v>
      </c>
      <c r="I34" s="33">
        <v>17.23</v>
      </c>
      <c r="J34" s="34">
        <v>19.77</v>
      </c>
      <c r="K34" s="22"/>
      <c r="L34" s="22"/>
      <c r="M34" s="22"/>
      <c r="N34" s="22"/>
      <c r="O34" s="22"/>
      <c r="P34" s="22"/>
    </row>
    <row r="35" spans="1:16" ht="39" customHeight="1" x14ac:dyDescent="0.2">
      <c r="A35" s="22"/>
      <c r="B35" s="35"/>
      <c r="C35" s="1181" t="s">
        <v>565</v>
      </c>
      <c r="D35" s="1182"/>
      <c r="E35" s="1183"/>
      <c r="F35" s="36">
        <v>0.12</v>
      </c>
      <c r="G35" s="37">
        <v>0.24</v>
      </c>
      <c r="H35" s="37">
        <v>0.27</v>
      </c>
      <c r="I35" s="37">
        <v>0.45</v>
      </c>
      <c r="J35" s="38">
        <v>0.51</v>
      </c>
      <c r="K35" s="22"/>
      <c r="L35" s="22"/>
      <c r="M35" s="22"/>
      <c r="N35" s="22"/>
      <c r="O35" s="22"/>
      <c r="P35" s="22"/>
    </row>
    <row r="36" spans="1:16" ht="39" customHeight="1" x14ac:dyDescent="0.2">
      <c r="A36" s="22"/>
      <c r="B36" s="35"/>
      <c r="C36" s="1181" t="s">
        <v>566</v>
      </c>
      <c r="D36" s="1182"/>
      <c r="E36" s="1183"/>
      <c r="F36" s="36">
        <v>0.74</v>
      </c>
      <c r="G36" s="37">
        <v>0.56000000000000005</v>
      </c>
      <c r="H36" s="37">
        <v>0.28000000000000003</v>
      </c>
      <c r="I36" s="37">
        <v>0.49</v>
      </c>
      <c r="J36" s="38">
        <v>0.43</v>
      </c>
      <c r="K36" s="22"/>
      <c r="L36" s="22"/>
      <c r="M36" s="22"/>
      <c r="N36" s="22"/>
      <c r="O36" s="22"/>
      <c r="P36" s="22"/>
    </row>
    <row r="37" spans="1:16" ht="39" customHeight="1" x14ac:dyDescent="0.2">
      <c r="A37" s="22"/>
      <c r="B37" s="35"/>
      <c r="C37" s="1181" t="s">
        <v>567</v>
      </c>
      <c r="D37" s="1182"/>
      <c r="E37" s="1183"/>
      <c r="F37" s="36">
        <v>0.68</v>
      </c>
      <c r="G37" s="37">
        <v>0.35</v>
      </c>
      <c r="H37" s="37">
        <v>0.25</v>
      </c>
      <c r="I37" s="37">
        <v>1.27</v>
      </c>
      <c r="J37" s="38">
        <v>0.32</v>
      </c>
      <c r="K37" s="22"/>
      <c r="L37" s="22"/>
      <c r="M37" s="22"/>
      <c r="N37" s="22"/>
      <c r="O37" s="22"/>
      <c r="P37" s="22"/>
    </row>
    <row r="38" spans="1:16" ht="39" customHeight="1" x14ac:dyDescent="0.2">
      <c r="A38" s="22"/>
      <c r="B38" s="35"/>
      <c r="C38" s="1181" t="s">
        <v>568</v>
      </c>
      <c r="D38" s="1182"/>
      <c r="E38" s="1183"/>
      <c r="F38" s="36">
        <v>0</v>
      </c>
      <c r="G38" s="37">
        <v>0</v>
      </c>
      <c r="H38" s="37">
        <v>0</v>
      </c>
      <c r="I38" s="37">
        <v>0</v>
      </c>
      <c r="J38" s="38">
        <v>0.02</v>
      </c>
      <c r="K38" s="22"/>
      <c r="L38" s="22"/>
      <c r="M38" s="22"/>
      <c r="N38" s="22"/>
      <c r="O38" s="22"/>
      <c r="P38" s="22"/>
    </row>
    <row r="39" spans="1:16" ht="39" customHeight="1" x14ac:dyDescent="0.2">
      <c r="A39" s="22"/>
      <c r="B39" s="35"/>
      <c r="C39" s="1181" t="s">
        <v>569</v>
      </c>
      <c r="D39" s="1182"/>
      <c r="E39" s="1183"/>
      <c r="F39" s="36">
        <v>0</v>
      </c>
      <c r="G39" s="37">
        <v>0</v>
      </c>
      <c r="H39" s="37">
        <v>0</v>
      </c>
      <c r="I39" s="37">
        <v>0</v>
      </c>
      <c r="J39" s="38">
        <v>0.02</v>
      </c>
      <c r="K39" s="22"/>
      <c r="L39" s="22"/>
      <c r="M39" s="22"/>
      <c r="N39" s="22"/>
      <c r="O39" s="22"/>
      <c r="P39" s="22"/>
    </row>
    <row r="40" spans="1:16" ht="39" customHeight="1" x14ac:dyDescent="0.2">
      <c r="A40" s="22"/>
      <c r="B40" s="35"/>
      <c r="C40" s="1181" t="s">
        <v>570</v>
      </c>
      <c r="D40" s="1182"/>
      <c r="E40" s="1183"/>
      <c r="F40" s="36">
        <v>0</v>
      </c>
      <c r="G40" s="37">
        <v>0</v>
      </c>
      <c r="H40" s="37">
        <v>0</v>
      </c>
      <c r="I40" s="37">
        <v>0</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571</v>
      </c>
      <c r="D42" s="1182"/>
      <c r="E42" s="1183"/>
      <c r="F42" s="36" t="s">
        <v>515</v>
      </c>
      <c r="G42" s="37" t="s">
        <v>515</v>
      </c>
      <c r="H42" s="37" t="s">
        <v>515</v>
      </c>
      <c r="I42" s="37" t="s">
        <v>515</v>
      </c>
      <c r="J42" s="38" t="s">
        <v>515</v>
      </c>
      <c r="K42" s="22"/>
      <c r="L42" s="22"/>
      <c r="M42" s="22"/>
      <c r="N42" s="22"/>
      <c r="O42" s="22"/>
      <c r="P42" s="22"/>
    </row>
    <row r="43" spans="1:16" ht="39" customHeight="1" thickBot="1" x14ac:dyDescent="0.25">
      <c r="A43" s="22"/>
      <c r="B43" s="40"/>
      <c r="C43" s="1184" t="s">
        <v>572</v>
      </c>
      <c r="D43" s="1185"/>
      <c r="E43" s="1186"/>
      <c r="F43" s="41">
        <v>0</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fL8iJTUrHIryiK2LPHXDWLBHCHSQnKlw0u7RcM7CpNZGwJ0ss1iabTm361TtLPd6G0beMq8YNWuTa8gq36tLg==" saltValue="FOo6TvqfzOVUgbpChAGh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693</v>
      </c>
      <c r="L45" s="60">
        <v>638</v>
      </c>
      <c r="M45" s="60">
        <v>591</v>
      </c>
      <c r="N45" s="60">
        <v>549</v>
      </c>
      <c r="O45" s="61">
        <v>550</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515</v>
      </c>
      <c r="L46" s="64" t="s">
        <v>515</v>
      </c>
      <c r="M46" s="64" t="s">
        <v>515</v>
      </c>
      <c r="N46" s="64" t="s">
        <v>515</v>
      </c>
      <c r="O46" s="65" t="s">
        <v>515</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515</v>
      </c>
      <c r="L47" s="64" t="s">
        <v>515</v>
      </c>
      <c r="M47" s="64" t="s">
        <v>515</v>
      </c>
      <c r="N47" s="64" t="s">
        <v>515</v>
      </c>
      <c r="O47" s="65" t="s">
        <v>515</v>
      </c>
      <c r="P47" s="48"/>
      <c r="Q47" s="48"/>
      <c r="R47" s="48"/>
      <c r="S47" s="48"/>
      <c r="T47" s="48"/>
      <c r="U47" s="48"/>
    </row>
    <row r="48" spans="1:21" ht="30.75" customHeight="1" x14ac:dyDescent="0.2">
      <c r="A48" s="48"/>
      <c r="B48" s="1214"/>
      <c r="C48" s="1215"/>
      <c r="D48" s="62"/>
      <c r="E48" s="1191" t="s">
        <v>15</v>
      </c>
      <c r="F48" s="1191"/>
      <c r="G48" s="1191"/>
      <c r="H48" s="1191"/>
      <c r="I48" s="1191"/>
      <c r="J48" s="1192"/>
      <c r="K48" s="63">
        <v>41</v>
      </c>
      <c r="L48" s="64">
        <v>39</v>
      </c>
      <c r="M48" s="64">
        <v>35</v>
      </c>
      <c r="N48" s="64">
        <v>34</v>
      </c>
      <c r="O48" s="65">
        <v>36</v>
      </c>
      <c r="P48" s="48"/>
      <c r="Q48" s="48"/>
      <c r="R48" s="48"/>
      <c r="S48" s="48"/>
      <c r="T48" s="48"/>
      <c r="U48" s="48"/>
    </row>
    <row r="49" spans="1:21" ht="30.75" customHeight="1" x14ac:dyDescent="0.2">
      <c r="A49" s="48"/>
      <c r="B49" s="1214"/>
      <c r="C49" s="1215"/>
      <c r="D49" s="62"/>
      <c r="E49" s="1191" t="s">
        <v>16</v>
      </c>
      <c r="F49" s="1191"/>
      <c r="G49" s="1191"/>
      <c r="H49" s="1191"/>
      <c r="I49" s="1191"/>
      <c r="J49" s="1192"/>
      <c r="K49" s="63" t="s">
        <v>515</v>
      </c>
      <c r="L49" s="64" t="s">
        <v>515</v>
      </c>
      <c r="M49" s="64" t="s">
        <v>515</v>
      </c>
      <c r="N49" s="64" t="s">
        <v>515</v>
      </c>
      <c r="O49" s="65" t="s">
        <v>515</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515</v>
      </c>
      <c r="L50" s="64" t="s">
        <v>515</v>
      </c>
      <c r="M50" s="64" t="s">
        <v>515</v>
      </c>
      <c r="N50" s="64" t="s">
        <v>515</v>
      </c>
      <c r="O50" s="65" t="s">
        <v>515</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515</v>
      </c>
      <c r="L51" s="64" t="s">
        <v>515</v>
      </c>
      <c r="M51" s="64" t="s">
        <v>515</v>
      </c>
      <c r="N51" s="64" t="s">
        <v>515</v>
      </c>
      <c r="O51" s="65" t="s">
        <v>515</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619</v>
      </c>
      <c r="L52" s="64">
        <v>636</v>
      </c>
      <c r="M52" s="64">
        <v>592</v>
      </c>
      <c r="N52" s="64">
        <v>585</v>
      </c>
      <c r="O52" s="65">
        <v>534</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115</v>
      </c>
      <c r="L53" s="69">
        <v>41</v>
      </c>
      <c r="M53" s="69">
        <v>34</v>
      </c>
      <c r="N53" s="69">
        <v>-2</v>
      </c>
      <c r="O53" s="70">
        <v>52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5">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nKwQwqdTsdSSWkOlfpc1lnVdP8AmAAWdSE7SXm9RxpP1Ncy5aBw0SkyyrXcQ3QuHi41xNM5VjS2EGsiMn3SfA==" saltValue="50S0rKPe9HlkYm11Ngpj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557</v>
      </c>
      <c r="J40" s="103" t="s">
        <v>558</v>
      </c>
      <c r="K40" s="103" t="s">
        <v>559</v>
      </c>
      <c r="L40" s="103" t="s">
        <v>560</v>
      </c>
      <c r="M40" s="104" t="s">
        <v>561</v>
      </c>
    </row>
    <row r="41" spans="2:13" ht="27.75" customHeight="1" x14ac:dyDescent="0.2">
      <c r="B41" s="1232" t="s">
        <v>32</v>
      </c>
      <c r="C41" s="1233"/>
      <c r="D41" s="105"/>
      <c r="E41" s="1234" t="s">
        <v>33</v>
      </c>
      <c r="F41" s="1234"/>
      <c r="G41" s="1234"/>
      <c r="H41" s="1235"/>
      <c r="I41" s="351">
        <v>5551</v>
      </c>
      <c r="J41" s="352">
        <v>5321</v>
      </c>
      <c r="K41" s="352">
        <v>5072</v>
      </c>
      <c r="L41" s="352">
        <v>4847</v>
      </c>
      <c r="M41" s="353">
        <v>4601</v>
      </c>
    </row>
    <row r="42" spans="2:13" ht="27.75" customHeight="1" x14ac:dyDescent="0.2">
      <c r="B42" s="1222"/>
      <c r="C42" s="1223"/>
      <c r="D42" s="106"/>
      <c r="E42" s="1226" t="s">
        <v>34</v>
      </c>
      <c r="F42" s="1226"/>
      <c r="G42" s="1226"/>
      <c r="H42" s="1227"/>
      <c r="I42" s="354" t="s">
        <v>515</v>
      </c>
      <c r="J42" s="355" t="s">
        <v>515</v>
      </c>
      <c r="K42" s="355" t="s">
        <v>515</v>
      </c>
      <c r="L42" s="355" t="s">
        <v>515</v>
      </c>
      <c r="M42" s="356" t="s">
        <v>515</v>
      </c>
    </row>
    <row r="43" spans="2:13" ht="27.75" customHeight="1" x14ac:dyDescent="0.2">
      <c r="B43" s="1222"/>
      <c r="C43" s="1223"/>
      <c r="D43" s="106"/>
      <c r="E43" s="1226" t="s">
        <v>35</v>
      </c>
      <c r="F43" s="1226"/>
      <c r="G43" s="1226"/>
      <c r="H43" s="1227"/>
      <c r="I43" s="354">
        <v>329</v>
      </c>
      <c r="J43" s="355">
        <v>381</v>
      </c>
      <c r="K43" s="355">
        <v>389</v>
      </c>
      <c r="L43" s="355">
        <v>412</v>
      </c>
      <c r="M43" s="356">
        <v>384</v>
      </c>
    </row>
    <row r="44" spans="2:13" ht="27.75" customHeight="1" x14ac:dyDescent="0.2">
      <c r="B44" s="1222"/>
      <c r="C44" s="1223"/>
      <c r="D44" s="106"/>
      <c r="E44" s="1226" t="s">
        <v>36</v>
      </c>
      <c r="F44" s="1226"/>
      <c r="G44" s="1226"/>
      <c r="H44" s="1227"/>
      <c r="I44" s="354" t="s">
        <v>515</v>
      </c>
      <c r="J44" s="355" t="s">
        <v>515</v>
      </c>
      <c r="K44" s="355" t="s">
        <v>515</v>
      </c>
      <c r="L44" s="355" t="s">
        <v>515</v>
      </c>
      <c r="M44" s="356" t="s">
        <v>515</v>
      </c>
    </row>
    <row r="45" spans="2:13" ht="27.75" customHeight="1" x14ac:dyDescent="0.2">
      <c r="B45" s="1222"/>
      <c r="C45" s="1223"/>
      <c r="D45" s="106"/>
      <c r="E45" s="1226" t="s">
        <v>37</v>
      </c>
      <c r="F45" s="1226"/>
      <c r="G45" s="1226"/>
      <c r="H45" s="1227"/>
      <c r="I45" s="354">
        <v>1307</v>
      </c>
      <c r="J45" s="355">
        <v>1309</v>
      </c>
      <c r="K45" s="355">
        <v>1283</v>
      </c>
      <c r="L45" s="355">
        <v>1283</v>
      </c>
      <c r="M45" s="356">
        <v>1287</v>
      </c>
    </row>
    <row r="46" spans="2:13" ht="27.75" customHeight="1" x14ac:dyDescent="0.2">
      <c r="B46" s="1222"/>
      <c r="C46" s="1223"/>
      <c r="D46" s="107"/>
      <c r="E46" s="1226" t="s">
        <v>38</v>
      </c>
      <c r="F46" s="1226"/>
      <c r="G46" s="1226"/>
      <c r="H46" s="1227"/>
      <c r="I46" s="354" t="s">
        <v>515</v>
      </c>
      <c r="J46" s="355" t="s">
        <v>515</v>
      </c>
      <c r="K46" s="355" t="s">
        <v>515</v>
      </c>
      <c r="L46" s="355" t="s">
        <v>515</v>
      </c>
      <c r="M46" s="356" t="s">
        <v>515</v>
      </c>
    </row>
    <row r="47" spans="2:13" ht="27.75" customHeight="1" x14ac:dyDescent="0.2">
      <c r="B47" s="1222"/>
      <c r="C47" s="1223"/>
      <c r="D47" s="108"/>
      <c r="E47" s="1236" t="s">
        <v>39</v>
      </c>
      <c r="F47" s="1237"/>
      <c r="G47" s="1237"/>
      <c r="H47" s="1238"/>
      <c r="I47" s="354" t="s">
        <v>515</v>
      </c>
      <c r="J47" s="355" t="s">
        <v>515</v>
      </c>
      <c r="K47" s="355" t="s">
        <v>515</v>
      </c>
      <c r="L47" s="355" t="s">
        <v>515</v>
      </c>
      <c r="M47" s="356" t="s">
        <v>515</v>
      </c>
    </row>
    <row r="48" spans="2:13" ht="27.75" customHeight="1" x14ac:dyDescent="0.2">
      <c r="B48" s="1222"/>
      <c r="C48" s="1223"/>
      <c r="D48" s="106"/>
      <c r="E48" s="1226" t="s">
        <v>40</v>
      </c>
      <c r="F48" s="1226"/>
      <c r="G48" s="1226"/>
      <c r="H48" s="1227"/>
      <c r="I48" s="354" t="s">
        <v>515</v>
      </c>
      <c r="J48" s="355" t="s">
        <v>515</v>
      </c>
      <c r="K48" s="355" t="s">
        <v>515</v>
      </c>
      <c r="L48" s="355" t="s">
        <v>515</v>
      </c>
      <c r="M48" s="356" t="s">
        <v>515</v>
      </c>
    </row>
    <row r="49" spans="2:13" ht="27.75" customHeight="1" x14ac:dyDescent="0.2">
      <c r="B49" s="1224"/>
      <c r="C49" s="1225"/>
      <c r="D49" s="106"/>
      <c r="E49" s="1226" t="s">
        <v>41</v>
      </c>
      <c r="F49" s="1226"/>
      <c r="G49" s="1226"/>
      <c r="H49" s="1227"/>
      <c r="I49" s="354" t="s">
        <v>515</v>
      </c>
      <c r="J49" s="355" t="s">
        <v>515</v>
      </c>
      <c r="K49" s="355" t="s">
        <v>515</v>
      </c>
      <c r="L49" s="355" t="s">
        <v>515</v>
      </c>
      <c r="M49" s="356" t="s">
        <v>515</v>
      </c>
    </row>
    <row r="50" spans="2:13" ht="27.75" customHeight="1" x14ac:dyDescent="0.2">
      <c r="B50" s="1220" t="s">
        <v>42</v>
      </c>
      <c r="C50" s="1221"/>
      <c r="D50" s="109"/>
      <c r="E50" s="1226" t="s">
        <v>43</v>
      </c>
      <c r="F50" s="1226"/>
      <c r="G50" s="1226"/>
      <c r="H50" s="1227"/>
      <c r="I50" s="354">
        <v>2168</v>
      </c>
      <c r="J50" s="355">
        <v>2160</v>
      </c>
      <c r="K50" s="355">
        <v>2154</v>
      </c>
      <c r="L50" s="355">
        <v>2274</v>
      </c>
      <c r="M50" s="356">
        <v>2295</v>
      </c>
    </row>
    <row r="51" spans="2:13" ht="27.75" customHeight="1" x14ac:dyDescent="0.2">
      <c r="B51" s="1222"/>
      <c r="C51" s="1223"/>
      <c r="D51" s="106"/>
      <c r="E51" s="1226" t="s">
        <v>44</v>
      </c>
      <c r="F51" s="1226"/>
      <c r="G51" s="1226"/>
      <c r="H51" s="1227"/>
      <c r="I51" s="354">
        <v>41</v>
      </c>
      <c r="J51" s="355">
        <v>44</v>
      </c>
      <c r="K51" s="355">
        <v>51</v>
      </c>
      <c r="L51" s="355">
        <v>62</v>
      </c>
      <c r="M51" s="356">
        <v>55</v>
      </c>
    </row>
    <row r="52" spans="2:13" ht="27.75" customHeight="1" x14ac:dyDescent="0.2">
      <c r="B52" s="1224"/>
      <c r="C52" s="1225"/>
      <c r="D52" s="106"/>
      <c r="E52" s="1226" t="s">
        <v>45</v>
      </c>
      <c r="F52" s="1226"/>
      <c r="G52" s="1226"/>
      <c r="H52" s="1227"/>
      <c r="I52" s="354">
        <v>5579</v>
      </c>
      <c r="J52" s="355">
        <v>5411</v>
      </c>
      <c r="K52" s="355">
        <v>5089</v>
      </c>
      <c r="L52" s="355">
        <v>4835</v>
      </c>
      <c r="M52" s="356">
        <v>4567</v>
      </c>
    </row>
    <row r="53" spans="2:13" ht="27.75" customHeight="1" thickBot="1" x14ac:dyDescent="0.25">
      <c r="B53" s="1228" t="s">
        <v>46</v>
      </c>
      <c r="C53" s="1229"/>
      <c r="D53" s="110"/>
      <c r="E53" s="1230" t="s">
        <v>47</v>
      </c>
      <c r="F53" s="1230"/>
      <c r="G53" s="1230"/>
      <c r="H53" s="1231"/>
      <c r="I53" s="357">
        <v>-602</v>
      </c>
      <c r="J53" s="358">
        <v>-605</v>
      </c>
      <c r="K53" s="358">
        <v>-549</v>
      </c>
      <c r="L53" s="358">
        <v>-628</v>
      </c>
      <c r="M53" s="359">
        <v>-645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7baFwymiUtqFP7R7NtqtRBcLfI9gQQ03nk0PBkgYmRniUBnM7CkzL0z251kDAHEEFlAImpWxJRs15jw4oCLjsw==" saltValue="TlT9zn/PvdxggwVjWLlh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559</v>
      </c>
      <c r="G54" s="119" t="s">
        <v>560</v>
      </c>
      <c r="H54" s="120" t="s">
        <v>561</v>
      </c>
    </row>
    <row r="55" spans="2:8" ht="52.5" customHeight="1" x14ac:dyDescent="0.2">
      <c r="B55" s="121"/>
      <c r="C55" s="1247" t="s">
        <v>50</v>
      </c>
      <c r="D55" s="1247"/>
      <c r="E55" s="1248"/>
      <c r="F55" s="122">
        <v>879</v>
      </c>
      <c r="G55" s="122">
        <v>943</v>
      </c>
      <c r="H55" s="123">
        <v>945</v>
      </c>
    </row>
    <row r="56" spans="2:8" ht="52.5" customHeight="1" x14ac:dyDescent="0.2">
      <c r="B56" s="124"/>
      <c r="C56" s="1249" t="s">
        <v>51</v>
      </c>
      <c r="D56" s="1249"/>
      <c r="E56" s="1250"/>
      <c r="F56" s="125">
        <v>75</v>
      </c>
      <c r="G56" s="125">
        <v>125</v>
      </c>
      <c r="H56" s="126">
        <v>125</v>
      </c>
    </row>
    <row r="57" spans="2:8" ht="53.25" customHeight="1" x14ac:dyDescent="0.2">
      <c r="B57" s="124"/>
      <c r="C57" s="1251" t="s">
        <v>52</v>
      </c>
      <c r="D57" s="1251"/>
      <c r="E57" s="1252"/>
      <c r="F57" s="127">
        <v>2004</v>
      </c>
      <c r="G57" s="127">
        <v>2045</v>
      </c>
      <c r="H57" s="128">
        <v>2052</v>
      </c>
    </row>
    <row r="58" spans="2:8" ht="45.75" customHeight="1" x14ac:dyDescent="0.2">
      <c r="B58" s="129"/>
      <c r="C58" s="1239" t="s">
        <v>579</v>
      </c>
      <c r="D58" s="1240"/>
      <c r="E58" s="1241"/>
      <c r="F58" s="360">
        <v>1189</v>
      </c>
      <c r="G58" s="360">
        <v>1214</v>
      </c>
      <c r="H58" s="361">
        <v>1220</v>
      </c>
    </row>
    <row r="59" spans="2:8" ht="45.75" customHeight="1" x14ac:dyDescent="0.2">
      <c r="B59" s="129"/>
      <c r="C59" s="1239" t="s">
        <v>580</v>
      </c>
      <c r="D59" s="1240"/>
      <c r="E59" s="1241"/>
      <c r="F59" s="360">
        <v>385</v>
      </c>
      <c r="G59" s="360">
        <v>386</v>
      </c>
      <c r="H59" s="361">
        <v>387</v>
      </c>
    </row>
    <row r="60" spans="2:8" ht="45.75" customHeight="1" x14ac:dyDescent="0.2">
      <c r="B60" s="129"/>
      <c r="C60" s="1239" t="s">
        <v>581</v>
      </c>
      <c r="D60" s="1240"/>
      <c r="E60" s="1241"/>
      <c r="F60" s="360">
        <v>226</v>
      </c>
      <c r="G60" s="360">
        <v>226</v>
      </c>
      <c r="H60" s="361">
        <v>227</v>
      </c>
    </row>
    <row r="61" spans="2:8" ht="45.75" customHeight="1" x14ac:dyDescent="0.2">
      <c r="B61" s="129"/>
      <c r="C61" s="1239" t="s">
        <v>582</v>
      </c>
      <c r="D61" s="1240"/>
      <c r="E61" s="1241"/>
      <c r="F61" s="360">
        <v>80</v>
      </c>
      <c r="G61" s="360">
        <v>81</v>
      </c>
      <c r="H61" s="361">
        <v>82</v>
      </c>
    </row>
    <row r="62" spans="2:8" ht="45.75" customHeight="1" thickBot="1" x14ac:dyDescent="0.25">
      <c r="B62" s="130"/>
      <c r="C62" s="1242" t="s">
        <v>583</v>
      </c>
      <c r="D62" s="1243"/>
      <c r="E62" s="1244"/>
      <c r="F62" s="362">
        <v>45</v>
      </c>
      <c r="G62" s="362">
        <v>45</v>
      </c>
      <c r="H62" s="363">
        <v>45</v>
      </c>
    </row>
    <row r="63" spans="2:8" ht="52.5" customHeight="1" thickBot="1" x14ac:dyDescent="0.25">
      <c r="B63" s="131"/>
      <c r="C63" s="1245" t="s">
        <v>53</v>
      </c>
      <c r="D63" s="1245"/>
      <c r="E63" s="1246"/>
      <c r="F63" s="132">
        <v>2958</v>
      </c>
      <c r="G63" s="132">
        <v>3113</v>
      </c>
      <c r="H63" s="133">
        <v>3122</v>
      </c>
    </row>
    <row r="64" spans="2:8" ht="13.2" x14ac:dyDescent="0.2"/>
  </sheetData>
  <sheetProtection algorithmName="SHA-512" hashValue="zktBfYz8UO2PjYJIG2mbv0YKEtIqmNlMWjoIn4Ps0jutAWknfRSG/TpIs15w185E8YbFQx1cy363Yjb8oDxYDg==" saltValue="ILxl6hDMTufeWHjtTyx7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7535F-7C74-48D0-85C6-B12FD8B22A81}">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5"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5"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5"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5"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5"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5"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5"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5"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5"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5"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5"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5"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5"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5"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5"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75" t="s">
        <v>593</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594</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557</v>
      </c>
      <c r="BQ50" s="1258"/>
      <c r="BR50" s="1258"/>
      <c r="BS50" s="1258"/>
      <c r="BT50" s="1258"/>
      <c r="BU50" s="1258"/>
      <c r="BV50" s="1258"/>
      <c r="BW50" s="1258"/>
      <c r="BX50" s="1258" t="s">
        <v>558</v>
      </c>
      <c r="BY50" s="1258"/>
      <c r="BZ50" s="1258"/>
      <c r="CA50" s="1258"/>
      <c r="CB50" s="1258"/>
      <c r="CC50" s="1258"/>
      <c r="CD50" s="1258"/>
      <c r="CE50" s="1258"/>
      <c r="CF50" s="1258" t="s">
        <v>559</v>
      </c>
      <c r="CG50" s="1258"/>
      <c r="CH50" s="1258"/>
      <c r="CI50" s="1258"/>
      <c r="CJ50" s="1258"/>
      <c r="CK50" s="1258"/>
      <c r="CL50" s="1258"/>
      <c r="CM50" s="1258"/>
      <c r="CN50" s="1258" t="s">
        <v>560</v>
      </c>
      <c r="CO50" s="1258"/>
      <c r="CP50" s="1258"/>
      <c r="CQ50" s="1258"/>
      <c r="CR50" s="1258"/>
      <c r="CS50" s="1258"/>
      <c r="CT50" s="1258"/>
      <c r="CU50" s="1258"/>
      <c r="CV50" s="1258" t="s">
        <v>561</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595</v>
      </c>
      <c r="AO51" s="1256"/>
      <c r="AP51" s="1256"/>
      <c r="AQ51" s="1256"/>
      <c r="AR51" s="1256"/>
      <c r="AS51" s="1256"/>
      <c r="AT51" s="1256"/>
      <c r="AU51" s="1256"/>
      <c r="AV51" s="1256"/>
      <c r="AW51" s="1256"/>
      <c r="AX51" s="1256"/>
      <c r="AY51" s="1256"/>
      <c r="AZ51" s="1256"/>
      <c r="BA51" s="1256"/>
      <c r="BB51" s="1256" t="s">
        <v>596</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597</v>
      </c>
      <c r="BC53" s="1256"/>
      <c r="BD53" s="1256"/>
      <c r="BE53" s="1256"/>
      <c r="BF53" s="1256"/>
      <c r="BG53" s="1256"/>
      <c r="BH53" s="1256"/>
      <c r="BI53" s="1256"/>
      <c r="BJ53" s="1256"/>
      <c r="BK53" s="1256"/>
      <c r="BL53" s="1256"/>
      <c r="BM53" s="1256"/>
      <c r="BN53" s="1256"/>
      <c r="BO53" s="1256"/>
      <c r="BP53" s="1253">
        <v>60.4</v>
      </c>
      <c r="BQ53" s="1253"/>
      <c r="BR53" s="1253"/>
      <c r="BS53" s="1253"/>
      <c r="BT53" s="1253"/>
      <c r="BU53" s="1253"/>
      <c r="BV53" s="1253"/>
      <c r="BW53" s="1253"/>
      <c r="BX53" s="1253">
        <v>62.6</v>
      </c>
      <c r="BY53" s="1253"/>
      <c r="BZ53" s="1253"/>
      <c r="CA53" s="1253"/>
      <c r="CB53" s="1253"/>
      <c r="CC53" s="1253"/>
      <c r="CD53" s="1253"/>
      <c r="CE53" s="1253"/>
      <c r="CF53" s="1253">
        <v>64.7</v>
      </c>
      <c r="CG53" s="1253"/>
      <c r="CH53" s="1253"/>
      <c r="CI53" s="1253"/>
      <c r="CJ53" s="1253"/>
      <c r="CK53" s="1253"/>
      <c r="CL53" s="1253"/>
      <c r="CM53" s="1253"/>
      <c r="CN53" s="1253">
        <v>67.7</v>
      </c>
      <c r="CO53" s="1253"/>
      <c r="CP53" s="1253"/>
      <c r="CQ53" s="1253"/>
      <c r="CR53" s="1253"/>
      <c r="CS53" s="1253"/>
      <c r="CT53" s="1253"/>
      <c r="CU53" s="1253"/>
      <c r="CV53" s="1253">
        <v>69.7</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598</v>
      </c>
      <c r="AO55" s="1258"/>
      <c r="AP55" s="1258"/>
      <c r="AQ55" s="1258"/>
      <c r="AR55" s="1258"/>
      <c r="AS55" s="1258"/>
      <c r="AT55" s="1258"/>
      <c r="AU55" s="1258"/>
      <c r="AV55" s="1258"/>
      <c r="AW55" s="1258"/>
      <c r="AX55" s="1258"/>
      <c r="AY55" s="1258"/>
      <c r="AZ55" s="1258"/>
      <c r="BA55" s="1258"/>
      <c r="BB55" s="1256" t="s">
        <v>596</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597</v>
      </c>
      <c r="BC57" s="1256"/>
      <c r="BD57" s="1256"/>
      <c r="BE57" s="1256"/>
      <c r="BF57" s="1256"/>
      <c r="BG57" s="1256"/>
      <c r="BH57" s="1256"/>
      <c r="BI57" s="1256"/>
      <c r="BJ57" s="1256"/>
      <c r="BK57" s="1256"/>
      <c r="BL57" s="1256"/>
      <c r="BM57" s="1256"/>
      <c r="BN57" s="1256"/>
      <c r="BO57" s="1256"/>
      <c r="BP57" s="1253">
        <v>61.2</v>
      </c>
      <c r="BQ57" s="1253"/>
      <c r="BR57" s="1253"/>
      <c r="BS57" s="1253"/>
      <c r="BT57" s="1253"/>
      <c r="BU57" s="1253"/>
      <c r="BV57" s="1253"/>
      <c r="BW57" s="1253"/>
      <c r="BX57" s="1253">
        <v>62.8</v>
      </c>
      <c r="BY57" s="1253"/>
      <c r="BZ57" s="1253"/>
      <c r="CA57" s="1253"/>
      <c r="CB57" s="1253"/>
      <c r="CC57" s="1253"/>
      <c r="CD57" s="1253"/>
      <c r="CE57" s="1253"/>
      <c r="CF57" s="1253">
        <v>64</v>
      </c>
      <c r="CG57" s="1253"/>
      <c r="CH57" s="1253"/>
      <c r="CI57" s="1253"/>
      <c r="CJ57" s="1253"/>
      <c r="CK57" s="1253"/>
      <c r="CL57" s="1253"/>
      <c r="CM57" s="1253"/>
      <c r="CN57" s="1253">
        <v>66.2</v>
      </c>
      <c r="CO57" s="1253"/>
      <c r="CP57" s="1253"/>
      <c r="CQ57" s="1253"/>
      <c r="CR57" s="1253"/>
      <c r="CS57" s="1253"/>
      <c r="CT57" s="1253"/>
      <c r="CU57" s="1253"/>
      <c r="CV57" s="1253">
        <v>67.099999999999994</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599</v>
      </c>
    </row>
    <row r="64" spans="1:109" ht="13.2" x14ac:dyDescent="0.2">
      <c r="B64" s="372"/>
      <c r="G64" s="379"/>
      <c r="I64" s="392"/>
      <c r="J64" s="392"/>
      <c r="K64" s="392"/>
      <c r="L64" s="392"/>
      <c r="M64" s="392"/>
      <c r="N64" s="393"/>
      <c r="AM64" s="379"/>
      <c r="AN64" s="379" t="s">
        <v>592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5" t="s">
        <v>600</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594</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557</v>
      </c>
      <c r="BQ72" s="1258"/>
      <c r="BR72" s="1258"/>
      <c r="BS72" s="1258"/>
      <c r="BT72" s="1258"/>
      <c r="BU72" s="1258"/>
      <c r="BV72" s="1258"/>
      <c r="BW72" s="1258"/>
      <c r="BX72" s="1258" t="s">
        <v>558</v>
      </c>
      <c r="BY72" s="1258"/>
      <c r="BZ72" s="1258"/>
      <c r="CA72" s="1258"/>
      <c r="CB72" s="1258"/>
      <c r="CC72" s="1258"/>
      <c r="CD72" s="1258"/>
      <c r="CE72" s="1258"/>
      <c r="CF72" s="1258" t="s">
        <v>559</v>
      </c>
      <c r="CG72" s="1258"/>
      <c r="CH72" s="1258"/>
      <c r="CI72" s="1258"/>
      <c r="CJ72" s="1258"/>
      <c r="CK72" s="1258"/>
      <c r="CL72" s="1258"/>
      <c r="CM72" s="1258"/>
      <c r="CN72" s="1258" t="s">
        <v>560</v>
      </c>
      <c r="CO72" s="1258"/>
      <c r="CP72" s="1258"/>
      <c r="CQ72" s="1258"/>
      <c r="CR72" s="1258"/>
      <c r="CS72" s="1258"/>
      <c r="CT72" s="1258"/>
      <c r="CU72" s="1258"/>
      <c r="CV72" s="1258" t="s">
        <v>561</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595</v>
      </c>
      <c r="AO73" s="1256"/>
      <c r="AP73" s="1256"/>
      <c r="AQ73" s="1256"/>
      <c r="AR73" s="1256"/>
      <c r="AS73" s="1256"/>
      <c r="AT73" s="1256"/>
      <c r="AU73" s="1256"/>
      <c r="AV73" s="1256"/>
      <c r="AW73" s="1256"/>
      <c r="AX73" s="1256"/>
      <c r="AY73" s="1256"/>
      <c r="AZ73" s="1256"/>
      <c r="BA73" s="1256"/>
      <c r="BB73" s="1256" t="s">
        <v>596</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601</v>
      </c>
      <c r="BC75" s="1256"/>
      <c r="BD75" s="1256"/>
      <c r="BE75" s="1256"/>
      <c r="BF75" s="1256"/>
      <c r="BG75" s="1256"/>
      <c r="BH75" s="1256"/>
      <c r="BI75" s="1256"/>
      <c r="BJ75" s="1256"/>
      <c r="BK75" s="1256"/>
      <c r="BL75" s="1256"/>
      <c r="BM75" s="1256"/>
      <c r="BN75" s="1256"/>
      <c r="BO75" s="1256"/>
      <c r="BP75" s="1253">
        <v>4.3</v>
      </c>
      <c r="BQ75" s="1253"/>
      <c r="BR75" s="1253"/>
      <c r="BS75" s="1253"/>
      <c r="BT75" s="1253"/>
      <c r="BU75" s="1253"/>
      <c r="BV75" s="1253"/>
      <c r="BW75" s="1253"/>
      <c r="BX75" s="1253">
        <v>3.2</v>
      </c>
      <c r="BY75" s="1253"/>
      <c r="BZ75" s="1253"/>
      <c r="CA75" s="1253"/>
      <c r="CB75" s="1253"/>
      <c r="CC75" s="1253"/>
      <c r="CD75" s="1253"/>
      <c r="CE75" s="1253"/>
      <c r="CF75" s="1253">
        <v>1.9</v>
      </c>
      <c r="CG75" s="1253"/>
      <c r="CH75" s="1253"/>
      <c r="CI75" s="1253"/>
      <c r="CJ75" s="1253"/>
      <c r="CK75" s="1253"/>
      <c r="CL75" s="1253"/>
      <c r="CM75" s="1253"/>
      <c r="CN75" s="1253">
        <v>0.7</v>
      </c>
      <c r="CO75" s="1253"/>
      <c r="CP75" s="1253"/>
      <c r="CQ75" s="1253"/>
      <c r="CR75" s="1253"/>
      <c r="CS75" s="1253"/>
      <c r="CT75" s="1253"/>
      <c r="CU75" s="1253"/>
      <c r="CV75" s="1253">
        <v>0.7</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598</v>
      </c>
      <c r="AO77" s="1258"/>
      <c r="AP77" s="1258"/>
      <c r="AQ77" s="1258"/>
      <c r="AR77" s="1258"/>
      <c r="AS77" s="1258"/>
      <c r="AT77" s="1258"/>
      <c r="AU77" s="1258"/>
      <c r="AV77" s="1258"/>
      <c r="AW77" s="1258"/>
      <c r="AX77" s="1258"/>
      <c r="AY77" s="1258"/>
      <c r="AZ77" s="1258"/>
      <c r="BA77" s="1258"/>
      <c r="BB77" s="1256" t="s">
        <v>596</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601</v>
      </c>
      <c r="BC79" s="1256"/>
      <c r="BD79" s="1256"/>
      <c r="BE79" s="1256"/>
      <c r="BF79" s="1256"/>
      <c r="BG79" s="1256"/>
      <c r="BH79" s="1256"/>
      <c r="BI79" s="1256"/>
      <c r="BJ79" s="1256"/>
      <c r="BK79" s="1256"/>
      <c r="BL79" s="1256"/>
      <c r="BM79" s="1256"/>
      <c r="BN79" s="1256"/>
      <c r="BO79" s="1256"/>
      <c r="BP79" s="1253">
        <v>7.2</v>
      </c>
      <c r="BQ79" s="1253"/>
      <c r="BR79" s="1253"/>
      <c r="BS79" s="1253"/>
      <c r="BT79" s="1253"/>
      <c r="BU79" s="1253"/>
      <c r="BV79" s="1253"/>
      <c r="BW79" s="1253"/>
      <c r="BX79" s="1253">
        <v>7.7</v>
      </c>
      <c r="BY79" s="1253"/>
      <c r="BZ79" s="1253"/>
      <c r="CA79" s="1253"/>
      <c r="CB79" s="1253"/>
      <c r="CC79" s="1253"/>
      <c r="CD79" s="1253"/>
      <c r="CE79" s="1253"/>
      <c r="CF79" s="1253">
        <v>8</v>
      </c>
      <c r="CG79" s="1253"/>
      <c r="CH79" s="1253"/>
      <c r="CI79" s="1253"/>
      <c r="CJ79" s="1253"/>
      <c r="CK79" s="1253"/>
      <c r="CL79" s="1253"/>
      <c r="CM79" s="1253"/>
      <c r="CN79" s="1253">
        <v>8</v>
      </c>
      <c r="CO79" s="1253"/>
      <c r="CP79" s="1253"/>
      <c r="CQ79" s="1253"/>
      <c r="CR79" s="1253"/>
      <c r="CS79" s="1253"/>
      <c r="CT79" s="1253"/>
      <c r="CU79" s="1253"/>
      <c r="CV79" s="1253">
        <v>8.3000000000000007</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3k9suzAKVX21B5LCCVdE4Jo0ukSd1c1UwurPtSV+c8oXJIPGkTgHzxA5F6WTqUkaf6SAdB+oVbP5e+jgduNd1Q==" saltValue="deINa+1pxdGVbba2t5UWs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FDAEE-629E-4BAE-8025-F14B41C28619}">
  <sheetPr>
    <pageSetUpPr fitToPage="1"/>
  </sheetPr>
  <dimension ref="A1:DR125"/>
  <sheetViews>
    <sheetView showGridLines="0" zoomScale="70" zoomScaleNormal="70" zoomScaleSheetLayoutView="70" workbookViewId="0">
      <selection activeCell="AF48" sqref="AF48"/>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504</v>
      </c>
    </row>
  </sheetData>
  <sheetProtection algorithmName="SHA-512" hashValue="Oagh6W7y3SQct2YWRy2aAKUiR060adLArxhev/mstf3/qYVQVJ7FiUStPgtsK1n+uPnj0LyptV5niBG9yjkWPw==" saltValue="zHWtUmAbboAky6olSIyR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1E10-4618-43FF-9845-38CEED02C218}">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504</v>
      </c>
    </row>
  </sheetData>
  <sheetProtection algorithmName="SHA-512" hashValue="LyDn3opWqYDvRvMPQ7m1kjHX7UMzh0QBtwg8oeG1HU35kaAB8Z74HES6NPlkMheLuMrHtwvq8JtzLeTpc0mzZQ==" saltValue="xm4PIUm4nGUJPYa+CrBK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54</v>
      </c>
      <c r="E2" s="145"/>
      <c r="F2" s="146" t="s">
        <v>554</v>
      </c>
      <c r="G2" s="147"/>
      <c r="H2" s="148"/>
    </row>
    <row r="3" spans="1:8" x14ac:dyDescent="0.2">
      <c r="A3" s="144" t="s">
        <v>547</v>
      </c>
      <c r="B3" s="149"/>
      <c r="C3" s="150"/>
      <c r="D3" s="151">
        <v>138843</v>
      </c>
      <c r="E3" s="152"/>
      <c r="F3" s="153">
        <v>114790</v>
      </c>
      <c r="G3" s="154"/>
      <c r="H3" s="155"/>
    </row>
    <row r="4" spans="1:8" x14ac:dyDescent="0.2">
      <c r="A4" s="156"/>
      <c r="B4" s="157"/>
      <c r="C4" s="158"/>
      <c r="D4" s="159">
        <v>106829</v>
      </c>
      <c r="E4" s="160"/>
      <c r="F4" s="161">
        <v>55601</v>
      </c>
      <c r="G4" s="162"/>
      <c r="H4" s="163"/>
    </row>
    <row r="5" spans="1:8" x14ac:dyDescent="0.2">
      <c r="A5" s="144" t="s">
        <v>549</v>
      </c>
      <c r="B5" s="149"/>
      <c r="C5" s="150"/>
      <c r="D5" s="151">
        <v>103413</v>
      </c>
      <c r="E5" s="152"/>
      <c r="F5" s="153">
        <v>126262</v>
      </c>
      <c r="G5" s="154"/>
      <c r="H5" s="155"/>
    </row>
    <row r="6" spans="1:8" x14ac:dyDescent="0.2">
      <c r="A6" s="156"/>
      <c r="B6" s="157"/>
      <c r="C6" s="158"/>
      <c r="D6" s="159">
        <v>83983</v>
      </c>
      <c r="E6" s="160"/>
      <c r="F6" s="161">
        <v>56769</v>
      </c>
      <c r="G6" s="162"/>
      <c r="H6" s="163"/>
    </row>
    <row r="7" spans="1:8" x14ac:dyDescent="0.2">
      <c r="A7" s="144" t="s">
        <v>550</v>
      </c>
      <c r="B7" s="149"/>
      <c r="C7" s="150"/>
      <c r="D7" s="151">
        <v>247007</v>
      </c>
      <c r="E7" s="152"/>
      <c r="F7" s="153">
        <v>126525</v>
      </c>
      <c r="G7" s="154"/>
      <c r="H7" s="155"/>
    </row>
    <row r="8" spans="1:8" x14ac:dyDescent="0.2">
      <c r="A8" s="156"/>
      <c r="B8" s="157"/>
      <c r="C8" s="158"/>
      <c r="D8" s="159">
        <v>85770</v>
      </c>
      <c r="E8" s="160"/>
      <c r="F8" s="161">
        <v>67052</v>
      </c>
      <c r="G8" s="162"/>
      <c r="H8" s="163"/>
    </row>
    <row r="9" spans="1:8" x14ac:dyDescent="0.2">
      <c r="A9" s="144" t="s">
        <v>551</v>
      </c>
      <c r="B9" s="149"/>
      <c r="C9" s="150"/>
      <c r="D9" s="151">
        <v>117233</v>
      </c>
      <c r="E9" s="152"/>
      <c r="F9" s="153">
        <v>122054</v>
      </c>
      <c r="G9" s="154"/>
      <c r="H9" s="155"/>
    </row>
    <row r="10" spans="1:8" x14ac:dyDescent="0.2">
      <c r="A10" s="156"/>
      <c r="B10" s="157"/>
      <c r="C10" s="158"/>
      <c r="D10" s="159">
        <v>87352</v>
      </c>
      <c r="E10" s="160"/>
      <c r="F10" s="161">
        <v>68298</v>
      </c>
      <c r="G10" s="162"/>
      <c r="H10" s="163"/>
    </row>
    <row r="11" spans="1:8" x14ac:dyDescent="0.2">
      <c r="A11" s="144" t="s">
        <v>552</v>
      </c>
      <c r="B11" s="149"/>
      <c r="C11" s="150"/>
      <c r="D11" s="151">
        <v>86943</v>
      </c>
      <c r="E11" s="152"/>
      <c r="F11" s="153">
        <v>111644</v>
      </c>
      <c r="G11" s="154"/>
      <c r="H11" s="155"/>
    </row>
    <row r="12" spans="1:8" x14ac:dyDescent="0.2">
      <c r="A12" s="156"/>
      <c r="B12" s="157"/>
      <c r="C12" s="164"/>
      <c r="D12" s="159">
        <v>69151</v>
      </c>
      <c r="E12" s="160"/>
      <c r="F12" s="161">
        <v>66606</v>
      </c>
      <c r="G12" s="162"/>
      <c r="H12" s="163"/>
    </row>
    <row r="13" spans="1:8" x14ac:dyDescent="0.2">
      <c r="A13" s="144"/>
      <c r="B13" s="149"/>
      <c r="C13" s="165"/>
      <c r="D13" s="166">
        <v>138688</v>
      </c>
      <c r="E13" s="167"/>
      <c r="F13" s="168">
        <v>120255</v>
      </c>
      <c r="G13" s="169"/>
      <c r="H13" s="155"/>
    </row>
    <row r="14" spans="1:8" x14ac:dyDescent="0.2">
      <c r="A14" s="156"/>
      <c r="B14" s="157"/>
      <c r="C14" s="158"/>
      <c r="D14" s="159">
        <v>86617</v>
      </c>
      <c r="E14" s="160"/>
      <c r="F14" s="161">
        <v>62865</v>
      </c>
      <c r="G14" s="162"/>
      <c r="H14" s="163"/>
    </row>
    <row r="17" spans="1:11" x14ac:dyDescent="0.2">
      <c r="A17" s="140" t="s">
        <v>55</v>
      </c>
    </row>
    <row r="18" spans="1:11" x14ac:dyDescent="0.2">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2">
      <c r="A19" s="170" t="s">
        <v>56</v>
      </c>
      <c r="B19" s="170">
        <f>ROUND(VALUE(SUBSTITUTE(実質収支比率等に係る経年分析!F$48,"▲","-")),2)</f>
        <v>5.35</v>
      </c>
      <c r="C19" s="170">
        <f>ROUND(VALUE(SUBSTITUTE(実質収支比率等に係る経年分析!G$48,"▲","-")),2)</f>
        <v>4.51</v>
      </c>
      <c r="D19" s="170">
        <f>ROUND(VALUE(SUBSTITUTE(実質収支比率等に係る経年分析!H$48,"▲","-")),2)</f>
        <v>8.75</v>
      </c>
      <c r="E19" s="170">
        <f>ROUND(VALUE(SUBSTITUTE(実質収支比率等に係る経年分析!I$48,"▲","-")),2)</f>
        <v>17.239999999999998</v>
      </c>
      <c r="F19" s="170">
        <f>ROUND(VALUE(SUBSTITUTE(実質収支比率等に係る経年分析!J$48,"▲","-")),2)</f>
        <v>19.8</v>
      </c>
    </row>
    <row r="20" spans="1:11" x14ac:dyDescent="0.2">
      <c r="A20" s="170" t="s">
        <v>57</v>
      </c>
      <c r="B20" s="170">
        <f>ROUND(VALUE(SUBSTITUTE(実質収支比率等に係る経年分析!F$47,"▲","-")),2)</f>
        <v>23.87</v>
      </c>
      <c r="C20" s="170">
        <f>ROUND(VALUE(SUBSTITUTE(実質収支比率等に係る経年分析!G$47,"▲","-")),2)</f>
        <v>22.96</v>
      </c>
      <c r="D20" s="170">
        <f>ROUND(VALUE(SUBSTITUTE(実質収支比率等に係る経年分析!H$47,"▲","-")),2)</f>
        <v>22.3</v>
      </c>
      <c r="E20" s="170">
        <f>ROUND(VALUE(SUBSTITUTE(実質収支比率等に係る経年分析!I$47,"▲","-")),2)</f>
        <v>22.6</v>
      </c>
      <c r="F20" s="170">
        <f>ROUND(VALUE(SUBSTITUTE(実質収支比率等に係る経年分析!J$47,"▲","-")),2)</f>
        <v>23.65</v>
      </c>
    </row>
    <row r="21" spans="1:11" x14ac:dyDescent="0.2">
      <c r="A21" s="170" t="s">
        <v>58</v>
      </c>
      <c r="B21" s="170">
        <f>IF(ISNUMBER(VALUE(SUBSTITUTE(実質収支比率等に係る経年分析!F$49,"▲","-"))),ROUND(VALUE(SUBSTITUTE(実質収支比率等に係る経年分析!F$49,"▲","-")),2),NA())</f>
        <v>-6.28</v>
      </c>
      <c r="C21" s="170">
        <f>IF(ISNUMBER(VALUE(SUBSTITUTE(実質収支比率等に係る経年分析!G$49,"▲","-"))),ROUND(VALUE(SUBSTITUTE(実質収支比率等に係る経年分析!G$49,"▲","-")),2),NA())</f>
        <v>-1.84</v>
      </c>
      <c r="D21" s="170">
        <f>IF(ISNUMBER(VALUE(SUBSTITUTE(実質収支比率等に係る経年分析!H$49,"▲","-"))),ROUND(VALUE(SUBSTITUTE(実質収支比率等に係る経年分析!H$49,"▲","-")),2),NA())</f>
        <v>4.45</v>
      </c>
      <c r="E21" s="170">
        <f>IF(ISNUMBER(VALUE(SUBSTITUTE(実質収支比率等に係る経年分析!I$49,"▲","-"))),ROUND(VALUE(SUBSTITUTE(実質収支比率等に係る経年分析!I$49,"▲","-")),2),NA())</f>
        <v>10.5</v>
      </c>
      <c r="F21" s="170">
        <f>IF(ISNUMBER(VALUE(SUBSTITUTE(実質収支比率等に係る経年分析!J$49,"▲","-"))),ROUND(VALUE(SUBSTITUTE(実質収支比率等に係る経年分析!J$49,"▲","-")),2),NA())</f>
        <v>1.82</v>
      </c>
    </row>
    <row r="24" spans="1:11" x14ac:dyDescent="0.2">
      <c r="A24" s="140" t="s">
        <v>59</v>
      </c>
    </row>
    <row r="25" spans="1:11" x14ac:dyDescent="0.2">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2">
      <c r="A26" s="171"/>
      <c r="B26" s="171" t="s">
        <v>60</v>
      </c>
      <c r="C26" s="171" t="s">
        <v>61</v>
      </c>
      <c r="D26" s="171" t="s">
        <v>60</v>
      </c>
      <c r="E26" s="171" t="s">
        <v>61</v>
      </c>
      <c r="F26" s="171" t="s">
        <v>60</v>
      </c>
      <c r="G26" s="171" t="s">
        <v>61</v>
      </c>
      <c r="H26" s="171" t="s">
        <v>60</v>
      </c>
      <c r="I26" s="171" t="s">
        <v>61</v>
      </c>
      <c r="J26" s="171" t="s">
        <v>60</v>
      </c>
      <c r="K26" s="171" t="s">
        <v>61</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2">
      <c r="A30" s="171" t="str">
        <f>IF(連結実質赤字比率に係る赤字・黒字の構成分析!C$40="",NA(),連結実質赤字比率に係る赤字・黒字の構成分析!C$40)</f>
        <v>訪問看護事業特別会計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v>
      </c>
    </row>
    <row r="31" spans="1:11" x14ac:dyDescent="0.2">
      <c r="A31" s="171" t="str">
        <f>IF(連結実質赤字比率に係る赤字・黒字の構成分析!C$39="",NA(),連結実質赤字比率に係る赤字・黒字の構成分析!C$39)</f>
        <v>後期高齢者医療事業特別会計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0.02</v>
      </c>
    </row>
    <row r="32" spans="1:11" x14ac:dyDescent="0.2">
      <c r="A32" s="171" t="str">
        <f>IF(連結実質赤字比率に係る赤字・黒字の構成分析!C$38="",NA(),連結実質赤字比率に係る赤字・黒字の構成分析!C$38)</f>
        <v>いやしの里診療所事業特別会計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0.02</v>
      </c>
    </row>
    <row r="33" spans="1:16" x14ac:dyDescent="0.2">
      <c r="A33" s="171" t="str">
        <f>IF(連結実質赤字比率に係る赤字・黒字の構成分析!C$37="",NA(),連結実質赤字比率に係る赤字・黒字の構成分析!C$37)</f>
        <v>介護保険事業特別会計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0.68</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0.35</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0.25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1.27</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0.32</v>
      </c>
    </row>
    <row r="34" spans="1:16" x14ac:dyDescent="0.2">
      <c r="A34" s="171" t="str">
        <f>IF(連結実質赤字比率に係る赤字・黒字の構成分析!C$36="",NA(),連結実質赤字比率に係る赤字・黒字の構成分析!C$36)</f>
        <v>国民健康保険事業特別会計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0.74</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0.56000000000000005</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0.28000000000000003</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0.49</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0.43</v>
      </c>
    </row>
    <row r="35" spans="1:16" x14ac:dyDescent="0.2">
      <c r="A35" s="171" t="str">
        <f>IF(連結実質赤字比率に係る赤字・黒字の構成分析!C$35="",NA(),連結実質赤字比率に係る赤字・黒字の構成分析!C$35)</f>
        <v>簡易水道事業特別会計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0.12</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0.24</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0.27</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0.45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0.51</v>
      </c>
    </row>
    <row r="36" spans="1:16" x14ac:dyDescent="0.2">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5.34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4.5</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8.74</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17.23</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19.77</v>
      </c>
    </row>
    <row r="39" spans="1:16" x14ac:dyDescent="0.2">
      <c r="A39" s="140" t="s">
        <v>62</v>
      </c>
    </row>
    <row r="40" spans="1:16" x14ac:dyDescent="0.2">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2">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2">
      <c r="A42" s="172" t="s">
        <v>65</v>
      </c>
      <c r="B42" s="172"/>
      <c r="C42" s="172"/>
      <c r="D42" s="172">
        <f>'実質公債費比率（分子）の構造'!K$52</f>
        <v>619</v>
      </c>
      <c r="E42" s="172"/>
      <c r="F42" s="172"/>
      <c r="G42" s="172">
        <f>'実質公債費比率（分子）の構造'!L$52</f>
        <v>636</v>
      </c>
      <c r="H42" s="172"/>
      <c r="I42" s="172"/>
      <c r="J42" s="172">
        <f>'実質公債費比率（分子）の構造'!M$52</f>
        <v>592</v>
      </c>
      <c r="K42" s="172"/>
      <c r="L42" s="172"/>
      <c r="M42" s="172">
        <f>'実質公債費比率（分子）の構造'!N$52</f>
        <v>585</v>
      </c>
      <c r="N42" s="172"/>
      <c r="O42" s="172"/>
      <c r="P42" s="172">
        <f>'実質公債費比率（分子）の構造'!O$52</f>
        <v>534</v>
      </c>
    </row>
    <row r="43" spans="1:16" x14ac:dyDescent="0.2">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67</v>
      </c>
      <c r="B44" s="172" t="str">
        <f>'実質公債費比率（分子）の構造'!K$50</f>
        <v>-</v>
      </c>
      <c r="C44" s="172"/>
      <c r="D44" s="172"/>
      <c r="E44" s="172" t="str">
        <f>'実質公債費比率（分子）の構造'!L$50</f>
        <v>-</v>
      </c>
      <c r="F44" s="172"/>
      <c r="G44" s="172"/>
      <c r="H44" s="172" t="str">
        <f>'実質公債費比率（分子）の構造'!M$50</f>
        <v>-</v>
      </c>
      <c r="I44" s="172"/>
      <c r="J44" s="172"/>
      <c r="K44" s="172" t="str">
        <f>'実質公債費比率（分子）の構造'!N$50</f>
        <v>-</v>
      </c>
      <c r="L44" s="172"/>
      <c r="M44" s="172"/>
      <c r="N44" s="172" t="str">
        <f>'実質公債費比率（分子）の構造'!O$50</f>
        <v>-</v>
      </c>
      <c r="O44" s="172"/>
      <c r="P44" s="172"/>
    </row>
    <row r="45" spans="1:16" x14ac:dyDescent="0.2">
      <c r="A45" s="172" t="s">
        <v>68</v>
      </c>
      <c r="B45" s="172" t="str">
        <f>'実質公債費比率（分子）の構造'!K$49</f>
        <v>-</v>
      </c>
      <c r="C45" s="172"/>
      <c r="D45" s="172"/>
      <c r="E45" s="172" t="str">
        <f>'実質公債費比率（分子）の構造'!L$49</f>
        <v>-</v>
      </c>
      <c r="F45" s="172"/>
      <c r="G45" s="172"/>
      <c r="H45" s="172" t="str">
        <f>'実質公債費比率（分子）の構造'!M$49</f>
        <v>-</v>
      </c>
      <c r="I45" s="172"/>
      <c r="J45" s="172"/>
      <c r="K45" s="172" t="str">
        <f>'実質公債費比率（分子）の構造'!N$49</f>
        <v>-</v>
      </c>
      <c r="L45" s="172"/>
      <c r="M45" s="172"/>
      <c r="N45" s="172" t="str">
        <f>'実質公債費比率（分子）の構造'!O$49</f>
        <v>-</v>
      </c>
      <c r="O45" s="172"/>
      <c r="P45" s="172"/>
    </row>
    <row r="46" spans="1:16" x14ac:dyDescent="0.2">
      <c r="A46" s="172" t="s">
        <v>69</v>
      </c>
      <c r="B46" s="172">
        <f>'実質公債費比率（分子）の構造'!K$48</f>
        <v>41</v>
      </c>
      <c r="C46" s="172"/>
      <c r="D46" s="172"/>
      <c r="E46" s="172">
        <f>'実質公債費比率（分子）の構造'!L$48</f>
        <v>39</v>
      </c>
      <c r="F46" s="172"/>
      <c r="G46" s="172"/>
      <c r="H46" s="172">
        <f>'実質公債費比率（分子）の構造'!M$48</f>
        <v>35</v>
      </c>
      <c r="I46" s="172"/>
      <c r="J46" s="172"/>
      <c r="K46" s="172">
        <f>'実質公債費比率（分子）の構造'!N$48</f>
        <v>34</v>
      </c>
      <c r="L46" s="172"/>
      <c r="M46" s="172"/>
      <c r="N46" s="172">
        <f>'実質公債費比率（分子）の構造'!O$48</f>
        <v>36</v>
      </c>
      <c r="O46" s="172"/>
      <c r="P46" s="172"/>
    </row>
    <row r="47" spans="1:16" x14ac:dyDescent="0.2">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72</v>
      </c>
      <c r="B49" s="172">
        <f>'実質公債費比率（分子）の構造'!K$45</f>
        <v>693</v>
      </c>
      <c r="C49" s="172"/>
      <c r="D49" s="172"/>
      <c r="E49" s="172">
        <f>'実質公債費比率（分子）の構造'!L$45</f>
        <v>638</v>
      </c>
      <c r="F49" s="172"/>
      <c r="G49" s="172"/>
      <c r="H49" s="172">
        <f>'実質公債費比率（分子）の構造'!M$45</f>
        <v>591</v>
      </c>
      <c r="I49" s="172"/>
      <c r="J49" s="172"/>
      <c r="K49" s="172">
        <f>'実質公債費比率（分子）の構造'!N$45</f>
        <v>549</v>
      </c>
      <c r="L49" s="172"/>
      <c r="M49" s="172"/>
      <c r="N49" s="172">
        <f>'実質公債費比率（分子）の構造'!O$45</f>
        <v>550</v>
      </c>
      <c r="O49" s="172"/>
      <c r="P49" s="172"/>
    </row>
    <row r="50" spans="1:16" x14ac:dyDescent="0.2">
      <c r="A50" s="172" t="s">
        <v>73</v>
      </c>
      <c r="B50" s="172" t="e">
        <f>NA()</f>
        <v>#N/A</v>
      </c>
      <c r="C50" s="172">
        <f>IF(ISNUMBER('実質公債費比率（分子）の構造'!K$53),'実質公債費比率（分子）の構造'!K$53,NA())</f>
        <v>115</v>
      </c>
      <c r="D50" s="172" t="e">
        <f>NA()</f>
        <v>#N/A</v>
      </c>
      <c r="E50" s="172" t="e">
        <f>NA()</f>
        <v>#N/A</v>
      </c>
      <c r="F50" s="172">
        <f>IF(ISNUMBER('実質公債費比率（分子）の構造'!L$53),'実質公債費比率（分子）の構造'!L$53,NA())</f>
        <v>41</v>
      </c>
      <c r="G50" s="172" t="e">
        <f>NA()</f>
        <v>#N/A</v>
      </c>
      <c r="H50" s="172" t="e">
        <f>NA()</f>
        <v>#N/A</v>
      </c>
      <c r="I50" s="172">
        <f>IF(ISNUMBER('実質公債費比率（分子）の構造'!M$53),'実質公債費比率（分子）の構造'!M$53,NA())</f>
        <v>34</v>
      </c>
      <c r="J50" s="172" t="e">
        <f>NA()</f>
        <v>#N/A</v>
      </c>
      <c r="K50" s="172" t="e">
        <f>NA()</f>
        <v>#N/A</v>
      </c>
      <c r="L50" s="172">
        <f>IF(ISNUMBER('実質公債費比率（分子）の構造'!N$53),'実質公債費比率（分子）の構造'!N$53,NA())</f>
        <v>-2</v>
      </c>
      <c r="M50" s="172" t="e">
        <f>NA()</f>
        <v>#N/A</v>
      </c>
      <c r="N50" s="172" t="e">
        <f>NA()</f>
        <v>#N/A</v>
      </c>
      <c r="O50" s="172">
        <f>IF(ISNUMBER('実質公債費比率（分子）の構造'!O$53),'実質公債費比率（分子）の構造'!O$53,NA())</f>
        <v>52</v>
      </c>
      <c r="P50" s="172" t="e">
        <f>NA()</f>
        <v>#N/A</v>
      </c>
    </row>
    <row r="53" spans="1:16" x14ac:dyDescent="0.2">
      <c r="A53" s="140" t="s">
        <v>74</v>
      </c>
    </row>
    <row r="54" spans="1:16" x14ac:dyDescent="0.2">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2">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2">
      <c r="A56" s="171" t="s">
        <v>45</v>
      </c>
      <c r="B56" s="171"/>
      <c r="C56" s="171"/>
      <c r="D56" s="171">
        <f>'将来負担比率（分子）の構造'!I$52</f>
        <v>5579</v>
      </c>
      <c r="E56" s="171"/>
      <c r="F56" s="171"/>
      <c r="G56" s="171">
        <f>'将来負担比率（分子）の構造'!J$52</f>
        <v>5411</v>
      </c>
      <c r="H56" s="171"/>
      <c r="I56" s="171"/>
      <c r="J56" s="171">
        <f>'将来負担比率（分子）の構造'!K$52</f>
        <v>5089</v>
      </c>
      <c r="K56" s="171"/>
      <c r="L56" s="171"/>
      <c r="M56" s="171">
        <f>'将来負担比率（分子）の構造'!L$52</f>
        <v>4835</v>
      </c>
      <c r="N56" s="171"/>
      <c r="O56" s="171"/>
      <c r="P56" s="171">
        <f>'将来負担比率（分子）の構造'!M$52</f>
        <v>4567</v>
      </c>
    </row>
    <row r="57" spans="1:16" x14ac:dyDescent="0.2">
      <c r="A57" s="171" t="s">
        <v>44</v>
      </c>
      <c r="B57" s="171"/>
      <c r="C57" s="171"/>
      <c r="D57" s="171">
        <f>'将来負担比率（分子）の構造'!I$51</f>
        <v>41</v>
      </c>
      <c r="E57" s="171"/>
      <c r="F57" s="171"/>
      <c r="G57" s="171">
        <f>'将来負担比率（分子）の構造'!J$51</f>
        <v>44</v>
      </c>
      <c r="H57" s="171"/>
      <c r="I57" s="171"/>
      <c r="J57" s="171">
        <f>'将来負担比率（分子）の構造'!K$51</f>
        <v>51</v>
      </c>
      <c r="K57" s="171"/>
      <c r="L57" s="171"/>
      <c r="M57" s="171">
        <f>'将来負担比率（分子）の構造'!L$51</f>
        <v>62</v>
      </c>
      <c r="N57" s="171"/>
      <c r="O57" s="171"/>
      <c r="P57" s="171">
        <f>'将来負担比率（分子）の構造'!M$51</f>
        <v>55</v>
      </c>
    </row>
    <row r="58" spans="1:16" x14ac:dyDescent="0.2">
      <c r="A58" s="171" t="s">
        <v>43</v>
      </c>
      <c r="B58" s="171"/>
      <c r="C58" s="171"/>
      <c r="D58" s="171">
        <f>'将来負担比率（分子）の構造'!I$50</f>
        <v>2168</v>
      </c>
      <c r="E58" s="171"/>
      <c r="F58" s="171"/>
      <c r="G58" s="171">
        <f>'将来負担比率（分子）の構造'!J$50</f>
        <v>2160</v>
      </c>
      <c r="H58" s="171"/>
      <c r="I58" s="171"/>
      <c r="J58" s="171">
        <f>'将来負担比率（分子）の構造'!K$50</f>
        <v>2154</v>
      </c>
      <c r="K58" s="171"/>
      <c r="L58" s="171"/>
      <c r="M58" s="171">
        <f>'将来負担比率（分子）の構造'!L$50</f>
        <v>2274</v>
      </c>
      <c r="N58" s="171"/>
      <c r="O58" s="171"/>
      <c r="P58" s="171">
        <f>'将来負担比率（分子）の構造'!M$50</f>
        <v>2295</v>
      </c>
    </row>
    <row r="59" spans="1:16" x14ac:dyDescent="0.2">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2">
      <c r="A62" s="171" t="s">
        <v>37</v>
      </c>
      <c r="B62" s="171">
        <f>'将来負担比率（分子）の構造'!I$45</f>
        <v>1307</v>
      </c>
      <c r="C62" s="171"/>
      <c r="D62" s="171"/>
      <c r="E62" s="171">
        <f>'将来負担比率（分子）の構造'!J$45</f>
        <v>1309</v>
      </c>
      <c r="F62" s="171"/>
      <c r="G62" s="171"/>
      <c r="H62" s="171">
        <f>'将来負担比率（分子）の構造'!K$45</f>
        <v>1283</v>
      </c>
      <c r="I62" s="171"/>
      <c r="J62" s="171"/>
      <c r="K62" s="171">
        <f>'将来負担比率（分子）の構造'!L$45</f>
        <v>1283</v>
      </c>
      <c r="L62" s="171"/>
      <c r="M62" s="171"/>
      <c r="N62" s="171">
        <f>'将来負担比率（分子）の構造'!M$45</f>
        <v>1287</v>
      </c>
      <c r="O62" s="171"/>
      <c r="P62" s="171"/>
    </row>
    <row r="63" spans="1:16" x14ac:dyDescent="0.2">
      <c r="A63" s="171" t="s">
        <v>36</v>
      </c>
      <c r="B63" s="171" t="str">
        <f>'将来負担比率（分子）の構造'!I$44</f>
        <v>-</v>
      </c>
      <c r="C63" s="171"/>
      <c r="D63" s="171"/>
      <c r="E63" s="171" t="str">
        <f>'将来負担比率（分子）の構造'!J$44</f>
        <v>-</v>
      </c>
      <c r="F63" s="171"/>
      <c r="G63" s="171"/>
      <c r="H63" s="171" t="str">
        <f>'将来負担比率（分子）の構造'!K$44</f>
        <v>-</v>
      </c>
      <c r="I63" s="171"/>
      <c r="J63" s="171"/>
      <c r="K63" s="171" t="str">
        <f>'将来負担比率（分子）の構造'!L$44</f>
        <v>-</v>
      </c>
      <c r="L63" s="171"/>
      <c r="M63" s="171"/>
      <c r="N63" s="171" t="str">
        <f>'将来負担比率（分子）の構造'!M$44</f>
        <v>-</v>
      </c>
      <c r="O63" s="171"/>
      <c r="P63" s="171"/>
    </row>
    <row r="64" spans="1:16" x14ac:dyDescent="0.2">
      <c r="A64" s="171" t="s">
        <v>35</v>
      </c>
      <c r="B64" s="171">
        <f>'将来負担比率（分子）の構造'!I$43</f>
        <v>329</v>
      </c>
      <c r="C64" s="171"/>
      <c r="D64" s="171"/>
      <c r="E64" s="171">
        <f>'将来負担比率（分子）の構造'!J$43</f>
        <v>381</v>
      </c>
      <c r="F64" s="171"/>
      <c r="G64" s="171"/>
      <c r="H64" s="171">
        <f>'将来負担比率（分子）の構造'!K$43</f>
        <v>389</v>
      </c>
      <c r="I64" s="171"/>
      <c r="J64" s="171"/>
      <c r="K64" s="171">
        <f>'将来負担比率（分子）の構造'!L$43</f>
        <v>412</v>
      </c>
      <c r="L64" s="171"/>
      <c r="M64" s="171"/>
      <c r="N64" s="171">
        <f>'将来負担比率（分子）の構造'!M$43</f>
        <v>384</v>
      </c>
      <c r="O64" s="171"/>
      <c r="P64" s="171"/>
    </row>
    <row r="65" spans="1:16" x14ac:dyDescent="0.2">
      <c r="A65" s="171" t="s">
        <v>34</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2">
      <c r="A66" s="171" t="s">
        <v>33</v>
      </c>
      <c r="B66" s="171">
        <f>'将来負担比率（分子）の構造'!I$41</f>
        <v>5551</v>
      </c>
      <c r="C66" s="171"/>
      <c r="D66" s="171"/>
      <c r="E66" s="171">
        <f>'将来負担比率（分子）の構造'!J$41</f>
        <v>5321</v>
      </c>
      <c r="F66" s="171"/>
      <c r="G66" s="171"/>
      <c r="H66" s="171">
        <f>'将来負担比率（分子）の構造'!K$41</f>
        <v>5072</v>
      </c>
      <c r="I66" s="171"/>
      <c r="J66" s="171"/>
      <c r="K66" s="171">
        <f>'将来負担比率（分子）の構造'!L$41</f>
        <v>4847</v>
      </c>
      <c r="L66" s="171"/>
      <c r="M66" s="171"/>
      <c r="N66" s="171">
        <f>'将来負担比率（分子）の構造'!M$41</f>
        <v>4601</v>
      </c>
      <c r="O66" s="171"/>
      <c r="P66" s="171"/>
    </row>
    <row r="67" spans="1:16" x14ac:dyDescent="0.2">
      <c r="A67" s="171" t="s">
        <v>77</v>
      </c>
      <c r="B67" s="171" t="e">
        <f>NA()</f>
        <v>#N/A</v>
      </c>
      <c r="C67" s="171">
        <f>IF(ISNUMBER('将来負担比率（分子）の構造'!I$53), IF('将来負担比率（分子）の構造'!I$53 &lt; 0, 0, '将来負担比率（分子）の構造'!I$53), NA())</f>
        <v>0</v>
      </c>
      <c r="D67" s="171" t="e">
        <f>NA()</f>
        <v>#N/A</v>
      </c>
      <c r="E67" s="171" t="e">
        <f>NA()</f>
        <v>#N/A</v>
      </c>
      <c r="F67" s="171">
        <f>IF(ISNUMBER('将来負担比率（分子）の構造'!J$53), IF('将来負担比率（分子）の構造'!J$53 &lt; 0, 0, '将来負担比率（分子）の構造'!J$53), NA())</f>
        <v>0</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2">
      <c r="A70" s="173" t="s">
        <v>78</v>
      </c>
      <c r="B70" s="173"/>
      <c r="C70" s="173"/>
      <c r="D70" s="173"/>
      <c r="E70" s="173"/>
      <c r="F70" s="173"/>
    </row>
    <row r="71" spans="1:16" x14ac:dyDescent="0.2">
      <c r="A71" s="174"/>
      <c r="B71" s="174" t="str">
        <f>基金残高に係る経年分析!F54</f>
        <v>R02</v>
      </c>
      <c r="C71" s="174" t="str">
        <f>基金残高に係る経年分析!G54</f>
        <v>R03</v>
      </c>
      <c r="D71" s="174" t="str">
        <f>基金残高に係る経年分析!H54</f>
        <v>R04</v>
      </c>
    </row>
    <row r="72" spans="1:16" x14ac:dyDescent="0.2">
      <c r="A72" s="174" t="s">
        <v>79</v>
      </c>
      <c r="B72" s="175">
        <f>基金残高に係る経年分析!F55</f>
        <v>879</v>
      </c>
      <c r="C72" s="175">
        <f>基金残高に係る経年分析!G55</f>
        <v>943</v>
      </c>
      <c r="D72" s="175">
        <f>基金残高に係る経年分析!H55</f>
        <v>945</v>
      </c>
    </row>
    <row r="73" spans="1:16" x14ac:dyDescent="0.2">
      <c r="A73" s="174" t="s">
        <v>80</v>
      </c>
      <c r="B73" s="175">
        <f>基金残高に係る経年分析!F56</f>
        <v>75</v>
      </c>
      <c r="C73" s="175">
        <f>基金残高に係る経年分析!G56</f>
        <v>125</v>
      </c>
      <c r="D73" s="175">
        <f>基金残高に係る経年分析!H56</f>
        <v>125</v>
      </c>
    </row>
    <row r="74" spans="1:16" x14ac:dyDescent="0.2">
      <c r="A74" s="174" t="s">
        <v>81</v>
      </c>
      <c r="B74" s="175">
        <f>基金残高に係る経年分析!F57</f>
        <v>2004</v>
      </c>
      <c r="C74" s="175">
        <f>基金残高に係る経年分析!G57</f>
        <v>2045</v>
      </c>
      <c r="D74" s="175">
        <f>基金残高に係る経年分析!H57</f>
        <v>2052</v>
      </c>
    </row>
  </sheetData>
  <sheetProtection algorithmName="SHA-512" hashValue="L4/TjJkeDN2guXoltCI8MpOEkdWuVnFCgZWVc2OPBCK5I/FkRMVh+ZdhspEWnswDeIrz6vcmIINARkhIh5B8jA==" saltValue="YY8Joc3tiGoKXj0kf+5W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 (2)</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2024-03-18T09:04:55Z</cp:lastPrinted>
  <dcterms:created xsi:type="dcterms:W3CDTF">2024-03-14T02:50:52Z</dcterms:created>
  <dcterms:modified xsi:type="dcterms:W3CDTF">2024-09-24T23:47:36Z</dcterms:modified>
  <cp:category/>
</cp:coreProperties>
</file>