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awatano\財政課$\共有\補佐用\☆05 財政状況資料集\令和4年度決算\R6.8.20 令和４年度財政状況資料集の作成について（2回目・地方公会計関係）【R6.9.10〆切】\"/>
    </mc:Choice>
  </mc:AlternateContent>
  <xr:revisionPtr revIDLastSave="0" documentId="13_ncr:1_{4AD9A7DD-3C3B-43EF-91C6-91C597EB32C7}"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12" l="1"/>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BE36" i="10"/>
  <c r="BE35" i="10"/>
  <c r="CO34" i="10"/>
  <c r="CO35" i="10" s="1"/>
  <c r="CO36" i="10" s="1"/>
  <c r="BW34" i="10"/>
  <c r="BW35" i="10" s="1"/>
  <c r="BW36" i="10" s="1"/>
  <c r="BW37" i="10" s="1"/>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alcChain>
</file>

<file path=xl/sharedStrings.xml><?xml version="1.0" encoding="utf-8"?>
<sst xmlns="http://schemas.openxmlformats.org/spreadsheetml/2006/main" count="1123" uniqueCount="621">
  <si>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</si>
  <si>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</si>
  <si>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</si>
  <si>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</si>
  <si>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</si>
  <si>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</si>
  <si>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</si>
  <si>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</si>
  <si>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</si>
  <si>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</si>
  <si>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</si>
  <si>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</si>
  <si>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</si>
  <si>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</si>
  <si>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</si>
  <si>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</si>
  <si>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</si>
  <si>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</si>
  <si>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</si>
  <si>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</si>
  <si>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</si>
  <si>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</si>
  <si>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</si>
  <si>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</si>
  <si>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</si>
  <si>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</si>
  <si>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</si>
  <si>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</si>
  <si>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</si>
  <si>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</si>
  <si>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</si>
  <si>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</si>
  <si>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</si>
  <si>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</si>
  <si>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</si>
  <si>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</si>
  <si>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</si>
  <si>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</si>
  <si>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</si>
  <si>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</si>
  <si>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</si>
  <si>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</si>
  <si>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</si>
  <si>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</si>
  <si>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</si>
  <si>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</si>
  <si>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</si>
  <si>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</si>
  <si>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</si>
  <si>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</si>
  <si>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</si>
  <si>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</si>
  <si>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</si>
  <si>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</si>
  <si>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</si>
  <si>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</si>
  <si>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</si>
  <si>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</si>
  <si>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</si>
  <si>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</si>
  <si>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</si>
  <si>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</si>
  <si>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</si>
  <si>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</si>
  <si>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</si>
  <si>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</si>
  <si>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</si>
  <si>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</si>
  <si>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</si>
  <si>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</si>
  <si>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</si>
  <si>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</si>
  <si>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</si>
  <si>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</si>
  <si>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</si>
  <si>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</si>
  <si>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</si>
  <si>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</si>
  <si>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</si>
  <si>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</si>
  <si>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</si>
  <si>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</si>
  <si>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</si>
  <si>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</si>
  <si>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</si>
  <si>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</si>
  <si>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</si>
  <si>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</si>
  <si>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</si>
  <si>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</si>
  <si>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</si>
  <si>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</si>
  <si>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</si>
  <si>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</si>
  <si>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</si>
  <si>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</si>
  <si>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</si>
  <si>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</si>
  <si>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</si>
  <si>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</si>
  <si>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</si>
  <si>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</si>
  <si>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</si>
  <si>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</si>
  <si>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</si>
  <si>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</si>
  <si>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</si>
  <si>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</si>
  <si>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</si>
  <si>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</si>
  <si>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</si>
  <si>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</si>
  <si>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</si>
  <si>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</si>
  <si>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</si>
  <si>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</si>
  <si>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</si>
  <si>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</si>
  <si>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</si>
  <si>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</si>
  <si>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</si>
  <si>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</si>
  <si>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</si>
  <si>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</si>
  <si>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</si>
  <si>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</si>
  <si>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</si>
  <si>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</si>
  <si>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</si>
  <si>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</si>
  <si>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</si>
  <si>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</si>
  <si>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</si>
  <si>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</si>
  <si>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</si>
  <si>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</si>
  <si>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</si>
  <si>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</si>
  <si>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</si>
  <si>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</si>
  <si>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</si>
  <si>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</si>
  <si>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</si>
  <si>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</si>
  <si>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</si>
  <si>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</si>
  <si>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</si>
  <si>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</si>
  <si>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</si>
  <si>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</si>
  <si>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</si>
  <si>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</si>
  <si>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</si>
  <si>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</si>
  <si>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</si>
  <si>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</si>
  <si>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</si>
  <si>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</si>
  <si>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</si>
  <si>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</si>
  <si>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</si>
  <si>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</si>
  <si>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</si>
  <si>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</si>
  <si>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</si>
  <si>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</si>
  <si>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</si>
  <si>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</si>
  <si>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</si>
  <si>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</si>
  <si>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</si>
  <si>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</si>
  <si>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</si>
  <si>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</si>
  <si>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</si>
  <si>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</si>
  <si>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</si>
  <si>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</si>
  <si>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</si>
  <si>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</si>
  <si>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</si>
  <si>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</si>
  <si>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</si>
  <si>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</si>
  <si>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</si>
  <si>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</si>
  <si>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</si>
  <si>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</si>
  <si>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</si>
  <si>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</si>
  <si>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</si>
  <si>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</si>
  <si>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</si>
  <si>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</si>
  <si>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</si>
  <si>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</si>
  <si>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</si>
  <si>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</si>
  <si>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</si>
  <si>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</si>
  <si>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</si>
  <si>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</si>
  <si>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</si>
  <si>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</si>
  <si>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</si>
  <si>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</si>
  <si>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</si>
  <si>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</si>
  <si>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</si>
  <si>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</si>
  <si>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</si>
  <si>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</si>
  <si>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</si>
  <si>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</si>
  <si>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静岡県伊東市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</si>
  <si>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</si>
  <si>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</si>
  <si>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</si>
  <si>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</si>
  <si>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</si>
  <si>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</si>
  <si>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</si>
  <si>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</si>
  <si>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</si>
  <si>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</si>
  <si>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</si>
  <si>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</si>
  <si>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</si>
  <si>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</si>
  <si>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</si>
  <si>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</si>
  <si>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</si>
  <si>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</si>
  <si>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</si>
  <si>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</si>
  <si>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</si>
  <si>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</si>
  <si>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</si>
  <si>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</si>
  <si>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</si>
  <si>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</si>
  <si>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</si>
  <si>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</si>
  <si>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</si>
  <si>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</si>
  <si>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</si>
  <si>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</si>
  <si>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</si>
  <si>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</si>
  <si>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</si>
  <si>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</si>
  <si>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</si>
  <si>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</si>
  <si>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</si>
  <si>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</si>
  <si>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</si>
  <si>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</si>
  <si>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</si>
  <si>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</si>
  <si>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</si>
  <si>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</si>
  <si>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</si>
  <si>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</si>
  <si>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</si>
  <si>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</si>
  <si>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</si>
  <si>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</si>
  <si>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</si>
  <si>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</si>
  <si>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</si>
  <si>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</si>
  <si>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</si>
  <si>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</si>
  <si>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</si>
  <si>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</si>
  <si>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</si>
  <si>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</si>
  <si>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</si>
  <si>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</si>
  <si>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</si>
  <si>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</si>
  <si>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</si>
  <si>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</si>
  <si>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</si>
  <si>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</si>
  <si>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</si>
  <si>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</si>
  <si>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</si>
  <si>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</si>
  <si>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</si>
  <si>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</si>
  <si>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</si>
  <si>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</si>
  <si>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</si>
  <si>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</si>
  <si>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</si>
  <si>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</si>
  <si>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</si>
  <si>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</si>
  <si>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</si>
  <si>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</si>
  <si>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</si>
  <si>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</si>
  <si>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</si>
  <si>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</si>
  <si>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</si>
  <si>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</si>
  <si>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</si>
  <si>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</si>
  <si>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</si>
  <si>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</si>
  <si>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</si>
  <si>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</si>
  <si>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</si>
  <si>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</si>
  <si>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</si>
  <si>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</si>
  <si>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</si>
  <si>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</si>
  <si>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</si>
  <si>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</si>
  <si>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</si>
  <si>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</si>
  <si>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</si>
  <si>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</si>
  <si>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</si>
  <si>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</si>
  <si>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</si>
  <si>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</si>
  <si>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</si>
  <si>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</si>
  <si>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</si>
  <si>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</si>
  <si>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</si>
  <si>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</si>
  <si>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</si>
  <si>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</si>
  <si>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</si>
  <si>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</si>
  <si>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</si>
  <si>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</si>
  <si>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</si>
  <si>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</si>
  <si>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</si>
  <si>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</si>
  <si>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</si>
  <si>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</si>
  <si>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</si>
  <si>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</si>
  <si>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</si>
  <si>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</si>
  <si>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</si>
  <si>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</si>
  <si>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</si>
  <si>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</si>
  <si>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</si>
  <si>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</si>
  <si>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</si>
  <si>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</si>
  <si>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</si>
  <si>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</si>
  <si>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</si>
  <si>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</si>
  <si>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</si>
  <si>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</si>
  <si>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</si>
  <si>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</si>
  <si>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静岡県伊東市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</si>
  <si>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</si>
  <si>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</si>
  <si>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</si>
  <si>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</si>
  <si>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</si>
  <si>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</si>
  <si>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</si>
  <si>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</si>
  <si>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</si>
  <si>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</si>
  <si>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</si>
  <si>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</si>
  <si>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</si>
  <si>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</si>
  <si>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</si>
  <si>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</si>
  <si>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</si>
  <si>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</si>
  <si>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</si>
  <si>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</si>
  <si>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</si>
  <si>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</si>
  <si>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</si>
  <si>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</si>
  <si>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</si>
  <si>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</si>
  <si>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</si>
  <si>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</si>
  <si>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</si>
  <si>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</si>
  <si>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</si>
  <si>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</si>
  <si>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</si>
  <si>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</si>
  <si>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</si>
  <si>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</si>
  <si>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</si>
  <si>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</si>
  <si>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</si>
  <si>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後期高齢者医療特別会計</t>
    <phoneticPr fontId="5"/>
  </si>
  <si>
    <t>病院事業会計</t>
    <phoneticPr fontId="5"/>
  </si>
  <si>
    <t>法適用企業</t>
    <phoneticPr fontId="5"/>
  </si>
  <si>
    <t>下水道事業会計</t>
    <phoneticPr fontId="5"/>
  </si>
  <si>
    <t>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</si>
  <si>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</si>
  <si>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</si>
  <si>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</si>
  <si>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</si>
  <si>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</si>
  <si>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</si>
  <si>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</si>
  <si>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</si>
  <si>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</si>
  <si>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</si>
  <si>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</si>
  <si>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</si>
  <si>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</si>
  <si>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</si>
  <si>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</si>
  <si>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</si>
  <si>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</si>
  <si>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</si>
  <si>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</si>
  <si>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</si>
  <si>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</si>
  <si>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</si>
  <si>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</si>
  <si>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</si>
  <si>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</si>
  <si>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</si>
  <si>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</si>
  <si>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</si>
  <si>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</si>
  <si>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</si>
  <si>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</si>
  <si>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</si>
  <si>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</si>
  <si>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</si>
  <si>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</si>
  <si>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</si>
  <si>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</si>
  <si>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</si>
  <si>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</si>
  <si>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</si>
  <si>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</si>
  <si>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</si>
  <si>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</si>
  <si>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</si>
  <si>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</si>
  <si>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</si>
  <si>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</si>
  <si>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</si>
  <si>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</si>
  <si>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</si>
  <si>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</si>
  <si>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</si>
  <si>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</si>
  <si>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</si>
  <si>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</si>
  <si>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</si>
  <si>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</si>
  <si>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</si>
  <si>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</si>
  <si>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</si>
  <si>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</si>
  <si>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</si>
  <si>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</si>
  <si>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</si>
  <si>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</si>
  <si>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</si>
  <si>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</si>
  <si>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</si>
  <si>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</si>
  <si>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</si>
  <si>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</si>
  <si>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</si>
  <si>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</si>
  <si>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</si>
  <si>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</si>
  <si>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</si>
  <si>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</si>
  <si>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</si>
  <si>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</si>
  <si>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</si>
  <si>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</si>
  <si>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</si>
  <si>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</si>
  <si>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</si>
  <si>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</si>
  <si>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</si>
  <si>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</si>
  <si>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</si>
  <si>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</si>
  <si>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</si>
  <si>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</si>
  <si>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</si>
  <si>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</si>
  <si>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</si>
  <si>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</si>
  <si>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</si>
  <si>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</si>
  <si>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</si>
  <si>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</si>
  <si>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</si>
  <si>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</si>
  <si>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</si>
  <si>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</si>
  <si>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</si>
  <si>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</si>
  <si>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</si>
  <si>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</si>
  <si>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</si>
  <si>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</si>
  <si>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</si>
  <si>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</si>
  <si>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</si>
  <si>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</si>
  <si>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</si>
  <si>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</si>
  <si>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</si>
  <si>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</si>
  <si>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</si>
  <si>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</si>
  <si>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</si>
  <si>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</si>
  <si>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</si>
  <si>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</si>
  <si>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</si>
  <si>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</si>
  <si>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</si>
  <si>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</si>
  <si>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</si>
  <si>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</si>
  <si>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</si>
  <si>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</si>
  <si>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</si>
  <si>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</si>
  <si>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</si>
  <si>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</si>
  <si>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</si>
  <si>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</si>
  <si>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</si>
  <si>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</si>
  <si>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</si>
  <si>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</si>
  <si>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</si>
  <si>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</si>
  <si>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</si>
  <si>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</si>
  <si>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</si>
  <si>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</si>
  <si>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</si>
  <si>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</si>
  <si>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</si>
  <si>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</si>
  <si>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</si>
  <si>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</si>
  <si>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</si>
  <si>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</si>
  <si>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</si>
  <si>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</si>
  <si>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</si>
  <si>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</si>
  <si>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</si>
  <si>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</si>
  <si>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</si>
  <si>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</si>
  <si>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</si>
  <si>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</si>
  <si>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</si>
  <si>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0.05</t>
  </si>
  <si>
    <t>▲ 2.84</t>
  </si>
  <si>
    <t>▲ 1.86</t>
  </si>
  <si>
    <t>水道事業会計</t>
  </si>
  <si>
    <t>病院事業会計</t>
  </si>
  <si>
    <t>一般会計</t>
  </si>
  <si>
    <t>競輪事業特別会計</t>
  </si>
  <si>
    <t>介護保険事業特別会計</t>
  </si>
  <si>
    <t>国民健康保険事業特別会計</t>
  </si>
  <si>
    <t>下水道事業会計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</si>
  <si>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</si>
  <si>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</si>
  <si>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</si>
  <si>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</si>
  <si>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</si>
  <si>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</si>
  <si>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</si>
  <si>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</si>
  <si>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</si>
  <si>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</si>
  <si>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1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</si>
  <si>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12"/>
  </si>
  <si>
    <t>静岡地方税滞納整理機構</t>
    <rPh sb="0" eb="2">
      <t>シズオカ</t>
    </rPh>
    <rPh sb="2" eb="5">
      <t>チホウゼイ</t>
    </rPh>
    <rPh sb="5" eb="7">
      <t>タイノウ</t>
    </rPh>
    <rPh sb="7" eb="9">
      <t>セイリ</t>
    </rPh>
    <rPh sb="9" eb="11">
      <t>キコウ</t>
    </rPh>
    <phoneticPr fontId="12"/>
  </si>
  <si>
    <t>駿東伊豆消防組合</t>
    <rPh sb="0" eb="2">
      <t>スントウ</t>
    </rPh>
    <rPh sb="2" eb="4">
      <t>イズ</t>
    </rPh>
    <rPh sb="4" eb="6">
      <t>ショウボウ</t>
    </rPh>
    <rPh sb="6" eb="8">
      <t>クミアイ</t>
    </rPh>
    <phoneticPr fontId="12"/>
  </si>
  <si>
    <t>伊東マリンタウン株式会社</t>
    <rPh sb="0" eb="2">
      <t>イトウ</t>
    </rPh>
    <rPh sb="8" eb="10">
      <t>カブシキ</t>
    </rPh>
    <rPh sb="10" eb="12">
      <t>カイシャ</t>
    </rPh>
    <phoneticPr fontId="2"/>
  </si>
  <si>
    <t>公益社団法人伊東市振興公社</t>
    <rPh sb="0" eb="6">
      <t>コウエキシャダンホウジン</t>
    </rPh>
    <rPh sb="6" eb="13">
      <t>イトウシシンコウコウシャ</t>
    </rPh>
    <phoneticPr fontId="2"/>
  </si>
  <si>
    <t>エフエム伊東株式会社</t>
    <rPh sb="4" eb="6">
      <t>イトウ</t>
    </rPh>
    <rPh sb="6" eb="10">
      <t>カブシキガイシャ</t>
    </rPh>
    <phoneticPr fontId="2"/>
  </si>
  <si>
    <t>文化施設整備基金</t>
    <phoneticPr fontId="5"/>
  </si>
  <si>
    <t>ふるさと伊東応援基金</t>
    <phoneticPr fontId="2"/>
  </si>
  <si>
    <t>公共施設総合管理基金</t>
    <phoneticPr fontId="2"/>
  </si>
  <si>
    <t>福祉基金</t>
    <phoneticPr fontId="2"/>
  </si>
  <si>
    <t>医療施設設置基金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</si>
  <si>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</si>
  <si>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</si>
  <si>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</si>
  <si>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</si>
  <si>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</si>
  <si>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</si>
  <si>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</si>
  <si>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</si>
  <si>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</si>
  <si>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臨時財政対策債発行可能額の減少や環境美化センター更新改良事業に係る起債償還が進んでいること等から将来負担比率は減少傾向にあり、類似団体と比べても低い水準となっている。
　一方で有形固定資産減価償却率は、学校施設や市営住宅の改修など長寿命化対策等を実施しているものの、新規更新を行っていないため上昇している。
　今後は、平成２８年に策定した伊東市公共施設等総合管理計画に基づき、公共施設だけでなく学校施設やインフラ系施設等の計画的な長寿命化改修等を推進し、施設の維持管理等に要する経費の減少に努める。</t>
    <rPh sb="5" eb="7">
      <t>タイサク</t>
    </rPh>
    <rPh sb="7" eb="8">
      <t>サイ</t>
    </rPh>
    <rPh sb="49" eb="55">
      <t>ショウライフタンヒリツ</t>
    </rPh>
    <rPh sb="56" eb="60">
      <t>ゲンショウケイコウ</t>
    </rPh>
    <rPh sb="64" eb="68">
      <t>ルイジダンタイ</t>
    </rPh>
    <rPh sb="69" eb="70">
      <t>クラ</t>
    </rPh>
    <rPh sb="73" eb="74">
      <t>ヒク</t>
    </rPh>
    <rPh sb="75" eb="77">
      <t>スイジュン</t>
    </rPh>
    <rPh sb="86" eb="88">
      <t>イッポウ</t>
    </rPh>
    <phoneticPr fontId="5"/>
  </si>
  <si>
    <t>　実質公債費比率は類似団体より低く、近年減少傾向となっている。将来負担比率は、平成２６年から平成２８年まで続いた環境美化センター、健康福祉センター及び学校給食センターといった大規模建設事業の地方債の償還が進んでいることなどもあり、昨年度より12.4ポイントと大きく低下したことから、令和４年度は類似団体平均を下回る水準となった。将来負担比率や実質公債費比率は減少傾向にあるものの、今後は新図書館建設事業などの大型事業が控えており、数値の悪化が見込まれるため、これまで以上に地方債の発行の適正化に努めていく。</t>
    <rPh sb="1" eb="8">
      <t>ジッシツコウサイヒヒリツ</t>
    </rPh>
    <rPh sb="11" eb="13">
      <t>ダンタイ</t>
    </rPh>
    <rPh sb="18" eb="20">
      <t>キンネン</t>
    </rPh>
    <rPh sb="20" eb="24">
      <t>ゲンショウケイコウ</t>
    </rPh>
    <rPh sb="102" eb="103">
      <t>スス</t>
    </rPh>
    <rPh sb="129" eb="130">
      <t>オオ</t>
    </rPh>
    <rPh sb="141" eb="143">
      <t>レイワ</t>
    </rPh>
    <rPh sb="144" eb="146">
      <t>ネンド</t>
    </rPh>
    <rPh sb="154" eb="156">
      <t>シタマワ</t>
    </rPh>
    <rPh sb="164" eb="170">
      <t>ショウライフタンヒリツ</t>
    </rPh>
    <rPh sb="171" eb="178">
      <t>ジッシツコウサイヒヒリツ</t>
    </rPh>
    <rPh sb="179" eb="183">
      <t>ゲンショウケイコウ</t>
    </rPh>
    <rPh sb="190" eb="192">
      <t>コンゴ</t>
    </rPh>
    <rPh sb="193" eb="197">
      <t>シントショカン</t>
    </rPh>
    <rPh sb="197" eb="201">
      <t>ケンセツジギョウ</t>
    </rPh>
    <rPh sb="204" eb="208">
      <t>オオガタジギョウ</t>
    </rPh>
    <rPh sb="209" eb="210">
      <t>ヒカ</t>
    </rPh>
    <rPh sb="215" eb="217">
      <t>スウチ</t>
    </rPh>
    <rPh sb="218" eb="220">
      <t>アッカ</t>
    </rPh>
    <rPh sb="221" eb="223">
      <t>ミコ</t>
    </rPh>
    <rPh sb="233" eb="235">
      <t>イジョウ</t>
    </rPh>
    <rPh sb="236" eb="239">
      <t>チホウサイ</t>
    </rPh>
    <rPh sb="240" eb="242">
      <t>ハッコウ</t>
    </rPh>
    <rPh sb="243" eb="246">
      <t>テキセイカ</t>
    </rPh>
    <rPh sb="247" eb="24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</si>
</sst>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B6B9F1F-14CB-4D8E-8680-14414741696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2467-44CA-870E-A132E1F036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25361</c:v>
                </c:pt>
                <c:pt idx="1">
                  <c:v>31333</c:v>
                </c:pt>
                <c:pt idx="2">
                  <c:v>27220</c:v>
                </c:pt>
                <c:pt idx="3">
                  <c:v>33282</c:v>
                </c:pt>
                <c:pt idx="4">
                  <c:v>24936</c:v>
                </c:pt>
              </c:numCache>
            </c:numRef>
          </c:val>
          <c:smooth val="0"/>
          <c:extLst>
            <c:ext xmlns:c16="http://schemas.microsoft.com/office/drawing/2014/chart" uri="{C3380CC4-5D6E-409C-BE32-E72D297353CC}">
              <c16:uniqueId val="{00000001-2467-44CA-870E-A132E1F036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5.0999999999999996</c:v>
                </c:pt>
                <c:pt idx="1">
                  <c:v>2.2599999999999998</c:v>
                </c:pt>
                <c:pt idx="2">
                  <c:v>4.25</c:v>
                </c:pt>
                <c:pt idx="3">
                  <c:v>5.37</c:v>
                </c:pt>
                <c:pt idx="4">
                  <c:v>5.27</c:v>
                </c:pt>
              </c:numCache>
            </c:numRef>
          </c:val>
          <c:extLst>
            <c:ext xmlns:c16="http://schemas.microsoft.com/office/drawing/2014/chart" uri="{C3380CC4-5D6E-409C-BE32-E72D297353CC}">
              <c16:uniqueId val="{00000000-0986-4E1B-81BE-89F733A3AE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20.8</c:v>
                </c:pt>
                <c:pt idx="1">
                  <c:v>20.84</c:v>
                </c:pt>
                <c:pt idx="2">
                  <c:v>16.27</c:v>
                </c:pt>
                <c:pt idx="3">
                  <c:v>17.579999999999998</c:v>
                </c:pt>
                <c:pt idx="4">
                  <c:v>20.77</c:v>
                </c:pt>
              </c:numCache>
            </c:numRef>
          </c:val>
          <c:extLst>
            <c:ext xmlns:c16="http://schemas.microsoft.com/office/drawing/2014/chart" uri="{C3380CC4-5D6E-409C-BE32-E72D297353CC}">
              <c16:uniqueId val="{00000001-0986-4E1B-81BE-89F733A3AE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-0.05</c:v>
                </c:pt>
                <c:pt idx="1">
                  <c:v>-2.84</c:v>
                </c:pt>
                <c:pt idx="2">
                  <c:v>-1.86</c:v>
                </c:pt>
                <c:pt idx="3">
                  <c:v>3.63</c:v>
                </c:pt>
                <c:pt idx="4">
                  <c:v>2.58</c:v>
                </c:pt>
              </c:numCache>
            </c:numRef>
          </c:val>
          <c:smooth val="0"/>
          <c:extLst>
            <c:ext xmlns:c16="http://schemas.microsoft.com/office/drawing/2014/chart" uri="{C3380CC4-5D6E-409C-BE32-E72D297353CC}">
              <c16:uniqueId val="{00000002-0986-4E1B-81BE-89F733A3AE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0.08</c:v>
                </c:pt>
                <c:pt idx="2">
                  <c:v>#N/A</c:v>
                </c:pt>
                <c:pt idx="3">
                  <c:v>0.28000000000000003</c:v>
                </c:pt>
                <c:pt idx="4">
                  <c:v>#N/A</c:v>
                </c:pt>
                <c:pt idx="5">
                  <c:v>0</c:v>
                </c:pt>
                <c:pt idx="6">
                  <c:v>#N/A</c:v>
                </c:pt>
                <c:pt idx="7">
                  <c:v>0</c:v>
                </c:pt>
                <c:pt idx="8">
                  <c:v>#N/A</c:v>
                </c:pt>
                <c:pt idx="9">
                  <c:v>0</c:v>
                </c:pt>
              </c:numCache>
            </c:numRef>
          </c:val>
          <c:extLst>
            <c:ext xmlns:c16="http://schemas.microsoft.com/office/drawing/2014/chart" uri="{C3380CC4-5D6E-409C-BE32-E72D297353CC}">
              <c16:uniqueId val="{00000000-DC83-4C28-B6A0-4A6A7C198D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83-4C28-B6A0-4A6A7C198D4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0.16</c:v>
                </c:pt>
                <c:pt idx="2">
                  <c:v>#N/A</c:v>
                </c:pt>
                <c:pt idx="3">
                  <c:v>0.14000000000000001</c:v>
                </c:pt>
                <c:pt idx="4">
                  <c:v>#N/A</c:v>
                </c:pt>
                <c:pt idx="5">
                  <c:v>0.14000000000000001</c:v>
                </c:pt>
                <c:pt idx="6">
                  <c:v>#N/A</c:v>
                </c:pt>
                <c:pt idx="7">
                  <c:v>0.14000000000000001</c:v>
                </c:pt>
                <c:pt idx="8">
                  <c:v>#N/A</c:v>
                </c:pt>
                <c:pt idx="9">
                  <c:v>0.16</c:v>
                </c:pt>
              </c:numCache>
            </c:numRef>
          </c:val>
          <c:extLst>
            <c:ext xmlns:c16="http://schemas.microsoft.com/office/drawing/2014/chart" uri="{C3380CC4-5D6E-409C-BE32-E72D297353CC}">
              <c16:uniqueId val="{00000002-DC83-4C28-B6A0-4A6A7C198D45}"/>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0.38</c:v>
                </c:pt>
                <c:pt idx="6">
                  <c:v>#N/A</c:v>
                </c:pt>
                <c:pt idx="7">
                  <c:v>0.48</c:v>
                </c:pt>
                <c:pt idx="8">
                  <c:v>#N/A</c:v>
                </c:pt>
                <c:pt idx="9">
                  <c:v>0.46</c:v>
                </c:pt>
              </c:numCache>
            </c:numRef>
          </c:val>
          <c:extLst>
            <c:ext xmlns:c16="http://schemas.microsoft.com/office/drawing/2014/chart" uri="{C3380CC4-5D6E-409C-BE32-E72D297353CC}">
              <c16:uniqueId val="{00000003-DC83-4C28-B6A0-4A6A7C198D4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1.7</c:v>
                </c:pt>
                <c:pt idx="2">
                  <c:v>#N/A</c:v>
                </c:pt>
                <c:pt idx="3">
                  <c:v>0.9</c:v>
                </c:pt>
                <c:pt idx="4">
                  <c:v>#N/A</c:v>
                </c:pt>
                <c:pt idx="5">
                  <c:v>1</c:v>
                </c:pt>
                <c:pt idx="6">
                  <c:v>#N/A</c:v>
                </c:pt>
                <c:pt idx="7">
                  <c:v>1.58</c:v>
                </c:pt>
                <c:pt idx="8">
                  <c:v>#N/A</c:v>
                </c:pt>
                <c:pt idx="9">
                  <c:v>0.79</c:v>
                </c:pt>
              </c:numCache>
            </c:numRef>
          </c:val>
          <c:extLst>
            <c:ext xmlns:c16="http://schemas.microsoft.com/office/drawing/2014/chart" uri="{C3380CC4-5D6E-409C-BE32-E72D297353CC}">
              <c16:uniqueId val="{00000004-DC83-4C28-B6A0-4A6A7C198D45}"/>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1.18</c:v>
                </c:pt>
                <c:pt idx="2">
                  <c:v>#N/A</c:v>
                </c:pt>
                <c:pt idx="3">
                  <c:v>0.28999999999999998</c:v>
                </c:pt>
                <c:pt idx="4">
                  <c:v>#N/A</c:v>
                </c:pt>
                <c:pt idx="5">
                  <c:v>0.26</c:v>
                </c:pt>
                <c:pt idx="6">
                  <c:v>#N/A</c:v>
                </c:pt>
                <c:pt idx="7">
                  <c:v>1.1200000000000001</c:v>
                </c:pt>
                <c:pt idx="8">
                  <c:v>#N/A</c:v>
                </c:pt>
                <c:pt idx="9">
                  <c:v>1</c:v>
                </c:pt>
              </c:numCache>
            </c:numRef>
          </c:val>
          <c:extLst>
            <c:ext xmlns:c16="http://schemas.microsoft.com/office/drawing/2014/chart" uri="{C3380CC4-5D6E-409C-BE32-E72D297353CC}">
              <c16:uniqueId val="{00000005-DC83-4C28-B6A0-4A6A7C198D45}"/>
            </c:ext>
          </c:extLst>
        </c:ser>
        <c:ser>
          <c:idx val="6"/>
          <c:order val="6"/>
          <c:tx>
            <c:strRef>
              <c:f>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2.83</c:v>
                </c:pt>
                <c:pt idx="2">
                  <c:v>#N/A</c:v>
                </c:pt>
                <c:pt idx="3">
                  <c:v>2.27</c:v>
                </c:pt>
                <c:pt idx="4">
                  <c:v>#N/A</c:v>
                </c:pt>
                <c:pt idx="5">
                  <c:v>3.25</c:v>
                </c:pt>
                <c:pt idx="6">
                  <c:v>#N/A</c:v>
                </c:pt>
                <c:pt idx="7">
                  <c:v>3.84</c:v>
                </c:pt>
                <c:pt idx="8">
                  <c:v>#N/A</c:v>
                </c:pt>
                <c:pt idx="9">
                  <c:v>4.03</c:v>
                </c:pt>
              </c:numCache>
            </c:numRef>
          </c:val>
          <c:extLst>
            <c:ext xmlns:c16="http://schemas.microsoft.com/office/drawing/2014/chart" uri="{C3380CC4-5D6E-409C-BE32-E72D297353CC}">
              <c16:uniqueId val="{00000006-DC83-4C28-B6A0-4A6A7C198D4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5.05</c:v>
                </c:pt>
                <c:pt idx="2">
                  <c:v>#N/A</c:v>
                </c:pt>
                <c:pt idx="3">
                  <c:v>2.25</c:v>
                </c:pt>
                <c:pt idx="4">
                  <c:v>#N/A</c:v>
                </c:pt>
                <c:pt idx="5">
                  <c:v>4.25</c:v>
                </c:pt>
                <c:pt idx="6">
                  <c:v>#N/A</c:v>
                </c:pt>
                <c:pt idx="7">
                  <c:v>5.36</c:v>
                </c:pt>
                <c:pt idx="8">
                  <c:v>#N/A</c:v>
                </c:pt>
                <c:pt idx="9">
                  <c:v>5.26</c:v>
                </c:pt>
              </c:numCache>
            </c:numRef>
          </c:val>
          <c:extLst>
            <c:ext xmlns:c16="http://schemas.microsoft.com/office/drawing/2014/chart" uri="{C3380CC4-5D6E-409C-BE32-E72D297353CC}">
              <c16:uniqueId val="{00000007-DC83-4C28-B6A0-4A6A7C198D45}"/>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8.39</c:v>
                </c:pt>
                <c:pt idx="2">
                  <c:v>#N/A</c:v>
                </c:pt>
                <c:pt idx="3">
                  <c:v>8.86</c:v>
                </c:pt>
                <c:pt idx="4">
                  <c:v>#N/A</c:v>
                </c:pt>
                <c:pt idx="5">
                  <c:v>8.7899999999999991</c:v>
                </c:pt>
                <c:pt idx="6">
                  <c:v>#N/A</c:v>
                </c:pt>
                <c:pt idx="7">
                  <c:v>9.34</c:v>
                </c:pt>
                <c:pt idx="8">
                  <c:v>#N/A</c:v>
                </c:pt>
                <c:pt idx="9">
                  <c:v>10.57</c:v>
                </c:pt>
              </c:numCache>
            </c:numRef>
          </c:val>
          <c:extLst>
            <c:ext xmlns:c16="http://schemas.microsoft.com/office/drawing/2014/chart" uri="{C3380CC4-5D6E-409C-BE32-E72D297353CC}">
              <c16:uniqueId val="{00000008-DC83-4C28-B6A0-4A6A7C198D4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11.74</c:v>
                </c:pt>
                <c:pt idx="2">
                  <c:v>#N/A</c:v>
                </c:pt>
                <c:pt idx="3">
                  <c:v>12.13</c:v>
                </c:pt>
                <c:pt idx="4">
                  <c:v>#N/A</c:v>
                </c:pt>
                <c:pt idx="5">
                  <c:v>11.27</c:v>
                </c:pt>
                <c:pt idx="6">
                  <c:v>#N/A</c:v>
                </c:pt>
                <c:pt idx="7">
                  <c:v>10.59</c:v>
                </c:pt>
                <c:pt idx="8">
                  <c:v>#N/A</c:v>
                </c:pt>
                <c:pt idx="9">
                  <c:v>11.24</c:v>
                </c:pt>
              </c:numCache>
            </c:numRef>
          </c:val>
          <c:extLst>
            <c:ext xmlns:c16="http://schemas.microsoft.com/office/drawing/2014/chart" uri="{C3380CC4-5D6E-409C-BE32-E72D297353CC}">
              <c16:uniqueId val="{00000009-DC83-4C28-B6A0-4A6A7C198D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2437</c:v>
                </c:pt>
                <c:pt idx="5">
                  <c:v>2408</c:v>
                </c:pt>
                <c:pt idx="8">
                  <c:v>2360</c:v>
                </c:pt>
                <c:pt idx="11">
                  <c:v>2376</c:v>
                </c:pt>
                <c:pt idx="14">
                  <c:v>2383</c:v>
                </c:pt>
              </c:numCache>
            </c:numRef>
          </c:val>
          <c:extLst>
            <c:ext xmlns:c16="http://schemas.microsoft.com/office/drawing/2014/chart" uri="{C3380CC4-5D6E-409C-BE32-E72D297353CC}">
              <c16:uniqueId val="{00000000-BC5C-4184-A023-105A427C91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5C-4184-A023-105A427C91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c:v>
                </c:pt>
                <c:pt idx="3">
                  <c:v>7</c:v>
                </c:pt>
                <c:pt idx="6">
                  <c:v>5</c:v>
                </c:pt>
                <c:pt idx="9">
                  <c:v>70</c:v>
                </c:pt>
                <c:pt idx="12">
                  <c:v>27</c:v>
                </c:pt>
              </c:numCache>
            </c:numRef>
          </c:val>
          <c:extLst>
            <c:ext xmlns:c16="http://schemas.microsoft.com/office/drawing/2014/chart" uri="{C3380CC4-5D6E-409C-BE32-E72D297353CC}">
              <c16:uniqueId val="{00000002-BC5C-4184-A023-105A427C91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3</c:v>
                </c:pt>
                <c:pt idx="6">
                  <c:v>6</c:v>
                </c:pt>
                <c:pt idx="9">
                  <c:v>9</c:v>
                </c:pt>
                <c:pt idx="12">
                  <c:v>10</c:v>
                </c:pt>
              </c:numCache>
            </c:numRef>
          </c:val>
          <c:extLst>
            <c:ext xmlns:c16="http://schemas.microsoft.com/office/drawing/2014/chart" uri="{C3380CC4-5D6E-409C-BE32-E72D297353CC}">
              <c16:uniqueId val="{00000003-BC5C-4184-A023-105A427C91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648</c:v>
                </c:pt>
                <c:pt idx="3">
                  <c:v>702</c:v>
                </c:pt>
                <c:pt idx="6">
                  <c:v>642</c:v>
                </c:pt>
                <c:pt idx="9">
                  <c:v>661</c:v>
                </c:pt>
                <c:pt idx="12">
                  <c:v>703</c:v>
                </c:pt>
              </c:numCache>
            </c:numRef>
          </c:val>
          <c:extLst>
            <c:ext xmlns:c16="http://schemas.microsoft.com/office/drawing/2014/chart" uri="{C3380CC4-5D6E-409C-BE32-E72D297353CC}">
              <c16:uniqueId val="{00000004-BC5C-4184-A023-105A427C91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5C-4184-A023-105A427C91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5C-4184-A023-105A427C91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2629</c:v>
                </c:pt>
                <c:pt idx="3">
                  <c:v>2518</c:v>
                </c:pt>
                <c:pt idx="6">
                  <c:v>2471</c:v>
                </c:pt>
                <c:pt idx="9">
                  <c:v>2474</c:v>
                </c:pt>
                <c:pt idx="12">
                  <c:v>2522</c:v>
                </c:pt>
              </c:numCache>
            </c:numRef>
          </c:val>
          <c:extLst>
            <c:ext xmlns:c16="http://schemas.microsoft.com/office/drawing/2014/chart" uri="{C3380CC4-5D6E-409C-BE32-E72D297353CC}">
              <c16:uniqueId val="{00000007-BC5C-4184-A023-105A427C91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856</c:v>
                </c:pt>
                <c:pt idx="2">
                  <c:v>#N/A</c:v>
                </c:pt>
                <c:pt idx="3">
                  <c:v>#N/A</c:v>
                </c:pt>
                <c:pt idx="4">
                  <c:v>822</c:v>
                </c:pt>
                <c:pt idx="5">
                  <c:v>#N/A</c:v>
                </c:pt>
                <c:pt idx="6">
                  <c:v>#N/A</c:v>
                </c:pt>
                <c:pt idx="7">
                  <c:v>764</c:v>
                </c:pt>
                <c:pt idx="8">
                  <c:v>#N/A</c:v>
                </c:pt>
                <c:pt idx="9">
                  <c:v>#N/A</c:v>
                </c:pt>
                <c:pt idx="10">
                  <c:v>838</c:v>
                </c:pt>
                <c:pt idx="11">
                  <c:v>#N/A</c:v>
                </c:pt>
                <c:pt idx="12">
                  <c:v>#N/A</c:v>
                </c:pt>
                <c:pt idx="13">
                  <c:v>879</c:v>
                </c:pt>
                <c:pt idx="14">
                  <c:v>#N/A</c:v>
                </c:pt>
              </c:numCache>
            </c:numRef>
          </c:val>
          <c:smooth val="0"/>
          <c:extLst>
            <c:ext xmlns:c16="http://schemas.microsoft.com/office/drawing/2014/chart" uri="{C3380CC4-5D6E-409C-BE32-E72D297353CC}">
              <c16:uniqueId val="{00000008-BC5C-4184-A023-105A427C91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23951</c:v>
                </c:pt>
                <c:pt idx="5">
                  <c:v>23595</c:v>
                </c:pt>
                <c:pt idx="8">
                  <c:v>23447</c:v>
                </c:pt>
                <c:pt idx="11">
                  <c:v>22871</c:v>
                </c:pt>
                <c:pt idx="14">
                  <c:v>21721</c:v>
                </c:pt>
              </c:numCache>
            </c:numRef>
          </c:val>
          <c:extLst>
            <c:ext xmlns:c16="http://schemas.microsoft.com/office/drawing/2014/chart" uri="{C3380CC4-5D6E-409C-BE32-E72D297353CC}">
              <c16:uniqueId val="{00000000-C784-4A8A-9283-8DA9B5C22A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7609</c:v>
                </c:pt>
                <c:pt idx="5">
                  <c:v>6810</c:v>
                </c:pt>
                <c:pt idx="8">
                  <c:v>6116</c:v>
                </c:pt>
                <c:pt idx="11">
                  <c:v>5319</c:v>
                </c:pt>
                <c:pt idx="14">
                  <c:v>4914</c:v>
                </c:pt>
              </c:numCache>
            </c:numRef>
          </c:val>
          <c:extLst>
            <c:ext xmlns:c16="http://schemas.microsoft.com/office/drawing/2014/chart" uri="{C3380CC4-5D6E-409C-BE32-E72D297353CC}">
              <c16:uniqueId val="{00000001-C784-4A8A-9283-8DA9B5C22A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9257</c:v>
                </c:pt>
                <c:pt idx="5">
                  <c:v>9793</c:v>
                </c:pt>
                <c:pt idx="8">
                  <c:v>9079</c:v>
                </c:pt>
                <c:pt idx="11">
                  <c:v>10801</c:v>
                </c:pt>
                <c:pt idx="14">
                  <c:v>12821</c:v>
                </c:pt>
              </c:numCache>
            </c:numRef>
          </c:val>
          <c:extLst>
            <c:ext xmlns:c16="http://schemas.microsoft.com/office/drawing/2014/chart" uri="{C3380CC4-5D6E-409C-BE32-E72D297353CC}">
              <c16:uniqueId val="{00000002-C784-4A8A-9283-8DA9B5C22A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84-4A8A-9283-8DA9B5C22A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84-4A8A-9283-8DA9B5C22A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84-4A8A-9283-8DA9B5C22A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5422</c:v>
                </c:pt>
                <c:pt idx="3">
                  <c:v>5444</c:v>
                </c:pt>
                <c:pt idx="6">
                  <c:v>5308</c:v>
                </c:pt>
                <c:pt idx="9">
                  <c:v>5427</c:v>
                </c:pt>
                <c:pt idx="12">
                  <c:v>5468</c:v>
                </c:pt>
              </c:numCache>
            </c:numRef>
          </c:val>
          <c:extLst>
            <c:ext xmlns:c16="http://schemas.microsoft.com/office/drawing/2014/chart" uri="{C3380CC4-5D6E-409C-BE32-E72D297353CC}">
              <c16:uniqueId val="{00000006-C784-4A8A-9283-8DA9B5C22A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78</c:v>
                </c:pt>
                <c:pt idx="3">
                  <c:v>114</c:v>
                </c:pt>
                <c:pt idx="6">
                  <c:v>140</c:v>
                </c:pt>
                <c:pt idx="9">
                  <c:v>146</c:v>
                </c:pt>
                <c:pt idx="12">
                  <c:v>202</c:v>
                </c:pt>
              </c:numCache>
            </c:numRef>
          </c:val>
          <c:extLst>
            <c:ext xmlns:c16="http://schemas.microsoft.com/office/drawing/2014/chart" uri="{C3380CC4-5D6E-409C-BE32-E72D297353CC}">
              <c16:uniqueId val="{00000007-C784-4A8A-9283-8DA9B5C22A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10467</c:v>
                </c:pt>
                <c:pt idx="3">
                  <c:v>10425</c:v>
                </c:pt>
                <c:pt idx="6">
                  <c:v>9960</c:v>
                </c:pt>
                <c:pt idx="9">
                  <c:v>9798</c:v>
                </c:pt>
                <c:pt idx="12">
                  <c:v>9583</c:v>
                </c:pt>
              </c:numCache>
            </c:numRef>
          </c:val>
          <c:extLst>
            <c:ext xmlns:c16="http://schemas.microsoft.com/office/drawing/2014/chart" uri="{C3380CC4-5D6E-409C-BE32-E72D297353CC}">
              <c16:uniqueId val="{00000008-C784-4A8A-9283-8DA9B5C22A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784-4A8A-9283-8DA9B5C22A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26206</c:v>
                </c:pt>
                <c:pt idx="3">
                  <c:v>25751</c:v>
                </c:pt>
                <c:pt idx="6">
                  <c:v>25484</c:v>
                </c:pt>
                <c:pt idx="9">
                  <c:v>25721</c:v>
                </c:pt>
                <c:pt idx="12">
                  <c:v>24442</c:v>
                </c:pt>
              </c:numCache>
            </c:numRef>
          </c:val>
          <c:extLst>
            <c:ext xmlns:c16="http://schemas.microsoft.com/office/drawing/2014/chart" uri="{C3380CC4-5D6E-409C-BE32-E72D297353CC}">
              <c16:uniqueId val="{0000000A-C784-4A8A-9283-8DA9B5C22A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1356</c:v>
                </c:pt>
                <c:pt idx="2">
                  <c:v>#N/A</c:v>
                </c:pt>
                <c:pt idx="3">
                  <c:v>#N/A</c:v>
                </c:pt>
                <c:pt idx="4">
                  <c:v>1536</c:v>
                </c:pt>
                <c:pt idx="5">
                  <c:v>#N/A</c:v>
                </c:pt>
                <c:pt idx="6">
                  <c:v>#N/A</c:v>
                </c:pt>
                <c:pt idx="7">
                  <c:v>2250</c:v>
                </c:pt>
                <c:pt idx="8">
                  <c:v>#N/A</c:v>
                </c:pt>
                <c:pt idx="9">
                  <c:v>#N/A</c:v>
                </c:pt>
                <c:pt idx="10">
                  <c:v>2102</c:v>
                </c:pt>
                <c:pt idx="11">
                  <c:v>#N/A</c:v>
                </c:pt>
                <c:pt idx="12">
                  <c:v>#N/A</c:v>
                </c:pt>
                <c:pt idx="13">
                  <c:v>239</c:v>
                </c:pt>
                <c:pt idx="14">
                  <c:v>#N/A</c:v>
                </c:pt>
              </c:numCache>
            </c:numRef>
          </c:val>
          <c:smooth val="0"/>
          <c:extLst>
            <c:ext xmlns:c16="http://schemas.microsoft.com/office/drawing/2014/chart" uri="{C3380CC4-5D6E-409C-BE32-E72D297353CC}">
              <c16:uniqueId val="{0000000B-C784-4A8A-9283-8DA9B5C22A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2571</c:v>
                </c:pt>
                <c:pt idx="1">
                  <c:v>2951</c:v>
                </c:pt>
                <c:pt idx="2">
                  <c:v>3411</c:v>
                </c:pt>
              </c:numCache>
            </c:numRef>
          </c:val>
          <c:extLst>
            <c:ext xmlns:c16="http://schemas.microsoft.com/office/drawing/2014/chart" uri="{C3380CC4-5D6E-409C-BE32-E72D297353CC}">
              <c16:uniqueId val="{00000000-03BE-453D-B185-F229C80C2E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574</c:v>
                </c:pt>
                <c:pt idx="1">
                  <c:v>948</c:v>
                </c:pt>
                <c:pt idx="2">
                  <c:v>998</c:v>
                </c:pt>
              </c:numCache>
            </c:numRef>
          </c:val>
          <c:extLst>
            <c:ext xmlns:c16="http://schemas.microsoft.com/office/drawing/2014/chart" uri="{C3380CC4-5D6E-409C-BE32-E72D297353CC}">
              <c16:uniqueId val="{00000001-03BE-453D-B185-F229C80C2E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1838</c:v>
                </c:pt>
                <c:pt idx="1">
                  <c:v>2033</c:v>
                </c:pt>
                <c:pt idx="2">
                  <c:v>2439</c:v>
                </c:pt>
              </c:numCache>
            </c:numRef>
          </c:val>
          <c:extLst>
            <c:ext xmlns:c16="http://schemas.microsoft.com/office/drawing/2014/chart" uri="{C3380CC4-5D6E-409C-BE32-E72D297353CC}">
              <c16:uniqueId val="{00000002-03BE-453D-B185-F229C80C2E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{1EA1A4EE-16B3-4C43-9D3A-E13B9BFF7B23}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3EB-4A39-A654-A8FE6E2184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{A92873D6-78CC-4399-9FBC-D029BB854AB3}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EB-4A39-A654-A8FE6E2184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{1C20ED66-A404-4995-B545-15C74C505C68}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EB-4A39-A654-A8FE6E2184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{5C90F834-587A-4890-923D-C04290D14AB7}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EB-4A39-A654-A8FE6E2184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{090BFC82-B5A5-4573-BDBA-AEF03389B620}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EB-4A39-A654-A8FE6E21842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{A0894737-5481-4623-ACC1-F4B1D9DCF10C}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3EB-4A39-A654-A8FE6E21842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{54079D80-0AC0-42CC-9CC0-8E8CFCA1605D}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3EB-4A39-A654-A8FE6E21842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{D187F41E-624F-4385-BE42-BC6F15AA44A1}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3EB-4A39-A654-A8FE6E21842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{5A8631F5-0FB8-4FC5-8E78-37899A5C0B5C}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3EB-4A39-A654-A8FE6E2184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61.3</c:v>
                </c:pt>
                <c:pt idx="16">
                  <c:v>62.8</c:v>
                </c:pt>
                <c:pt idx="24">
                  <c:v>64</c:v>
                </c:pt>
                <c:pt idx="32">
                  <c:v>65.5</c:v>
                </c:pt>
              </c:numCache>
            </c:numRef>
          </c:xVal>
          <c:yVal>
            <c:numRef>
              <c:f>公会計指標分析・財政指標組合せ分析表!$BP$51:$DC$51</c:f>
              <c:numCache>
                <c:formatCode>#,##0.0;"▲ "#,##0.0</c:formatCode>
                <c:ptCount val="40"/>
                <c:pt idx="0">
                  <c:v>9.9</c:v>
                </c:pt>
                <c:pt idx="8">
                  <c:v>11.3</c:v>
                </c:pt>
                <c:pt idx="16">
                  <c:v>16</c:v>
                </c:pt>
                <c:pt idx="24">
                  <c:v>14</c:v>
                </c:pt>
                <c:pt idx="32">
                  <c:v>1.6</c:v>
                </c:pt>
              </c:numCache>
            </c:numRef>
          </c:yVal>
          <c:smooth val="0"/>
          <c:extLst>
            <c:ext xmlns:c16="http://schemas.microsoft.com/office/drawing/2014/chart" uri="{C3380CC4-5D6E-409C-BE32-E72D297353CC}">
              <c16:uniqueId val="{00000009-E3EB-4A39-A654-A8FE6E2184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{13BF294A-4EE2-4B02-A51B-D363020AB64E}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3EB-4A39-A654-A8FE6E2184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{03425EFF-78F3-4393-A918-A7BA0D58C9A3}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EB-4A39-A654-A8FE6E2184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{E1BF7CD2-D173-4549-B3E9-AD84AE0A914C}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EB-4A39-A654-A8FE6E2184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{2DFFA11E-6CB4-40C0-92CD-14FA53687850}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EB-4A39-A654-A8FE6E2184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{E0AAF1C1-97F8-4DF0-B6A2-8E0FD54D58E9}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EB-4A39-A654-A8FE6E21842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{86B6C367-4C6D-4C8C-B874-02519E040D13}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3EB-4A39-A654-A8FE6E21842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{C1972FF1-4900-449B-873A-A3E3118188E0}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3EB-4A39-A654-A8FE6E21842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{DDFA3CAD-1A56-4A6D-9936-94049C03A041}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3EB-4A39-A654-A8FE6E21842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{A0AA72AF-962C-4CD3-A479-2811F4F0BE2B}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3EB-4A39-A654-A8FE6E2184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E3EB-4A39-A654-A8FE6E21842D}"/>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48E-2"/>
                  <c:y val="-6.241664708779395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{C55EB8F1-21B5-42F7-A861-B9AB3ED454C3}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185-4527-B43C-136A4E7676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{4877346D-6949-4716-8B12-A3B08E75681C}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85-4527-B43C-136A4E7676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{32B35DFD-B35D-4A5A-9FB9-3B4227AF6FD9}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85-4527-B43C-136A4E7676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{709FBE48-7E8A-4502-BF12-C5B5F5786CDB}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85-4527-B43C-136A4E7676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{52AA717D-9A55-4D08-B01A-4DB46E9164D2}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85-4527-B43C-136A4E767618}"/>
                </c:ext>
              </c:extLst>
            </c:dLbl>
            <c:dLbl>
              <c:idx val="8"/>
              <c:layout>
                <c:manualLayout>
                  <c:x val="-1.8171803637232534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{A13A482D-01A2-4221-A9FE-6BEBC8E88A0D}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185-4527-B43C-136A4E76761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{2930E6B6-5366-439D-990C-EABC62D3A9CB}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185-4527-B43C-136A4E76761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{CE7E3C19-CDAE-499B-8262-A1FAB48A3B8E}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185-4527-B43C-136A4E76761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{69EA06D3-BC14-455B-B0CD-DE39716BE545}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185-4527-B43C-136A4E7676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6.1</c:v>
                </c:pt>
                <c:pt idx="16">
                  <c:v>5.9</c:v>
                </c:pt>
                <c:pt idx="24">
                  <c:v>5.7</c:v>
                </c:pt>
                <c:pt idx="32">
                  <c:v>5.6</c:v>
                </c:pt>
              </c:numCache>
            </c:numRef>
          </c:xVal>
          <c:yVal>
            <c:numRef>
              <c:f>公会計指標分析・財政指標組合せ分析表!$BP$73:$DC$73</c:f>
              <c:numCache>
                <c:formatCode>#,##0.0;"▲ "#,##0.0</c:formatCode>
                <c:ptCount val="40"/>
                <c:pt idx="0">
                  <c:v>9.9</c:v>
                </c:pt>
                <c:pt idx="8">
                  <c:v>11.3</c:v>
                </c:pt>
                <c:pt idx="16">
                  <c:v>16</c:v>
                </c:pt>
                <c:pt idx="24">
                  <c:v>14</c:v>
                </c:pt>
                <c:pt idx="32">
                  <c:v>1.6</c:v>
                </c:pt>
              </c:numCache>
            </c:numRef>
          </c:yVal>
          <c:smooth val="0"/>
          <c:extLst>
            <c:ext xmlns:c16="http://schemas.microsoft.com/office/drawing/2014/chart" uri="{C3380CC4-5D6E-409C-BE32-E72D297353CC}">
              <c16:uniqueId val="{00000009-0185-4527-B43C-136A4E7676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{9A0406EA-95DB-47B8-A3D8-E0D2CF11069E}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185-4527-B43C-136A4E7676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{3E2AF647-BC03-40AA-8C61-53AE7E3BA259}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85-4527-B43C-136A4E7676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{D39F4FDD-768C-418C-AF0C-5ADA98A33C3F}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85-4527-B43C-136A4E7676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{997C7D8B-7B82-4371-A07E-EDE47BF49AB4}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85-4527-B43C-136A4E7676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{BB5B32D5-D6D2-4338-9B97-75EDC69A1A6E}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85-4527-B43C-136A4E76761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{C392F369-6B03-4F96-825C-12C60FD41248}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185-4527-B43C-136A4E76761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{1EB9291E-F967-45C3-AC71-66C295B60AC2}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185-4527-B43C-136A4E76761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{832E7F5C-4467-4BE8-A3F8-8A712DAAC142}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185-4527-B43C-136A4E76761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{23A4B935-93D6-4678-B90B-054F94B93691}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185-4527-B43C-136A4E7676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0185-4527-B43C-136A4E767618}"/>
            </c:ext>
          </c:extLst>
        </c:ser>
        <c:dLbls>
          <c:showLegendKey val="0"/>
          <c:showVal val="1"/>
          <c:showCatName val="0"/>
          <c:showSerName val="0"/>
          <c:showPercent val="0"/>
          <c:showBubbleSize val="0"/>
        </c:dLbls>
        <c:axId val="84219776"/>
        <c:axId val="84234240"/>
      </c:scatterChart>
      <c:valAx>
        <c:axId val="84219776"/>
        <c:scaling>
          <c:orientation val="maxMin"/>
          <c:max val="6.5"/>
          <c:min val="5.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66,286
65,554
124.02
31,243,880
30,134,406
865,183
16,421,195
23,553,936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当市の財政力指数は</a:t>
          </a:r>
          <a:r>
            <a:rPr kumimoji="1" lang="en-US" altLang="ja-JP" sz="1100">
              <a:latin typeface="ＭＳ Ｐゴシック" panose="020B0600070205080204" pitchFamily="50" charset="-128"/>
              <a:ea typeface="ＭＳ Ｐゴシック" panose="020B0600070205080204" pitchFamily="50" charset="-128"/>
            </a:rPr>
            <a:t>0.68</a:t>
          </a:r>
          <a:r>
            <a:rPr kumimoji="1" lang="ja-JP" altLang="en-US" sz="1100">
              <a:latin typeface="ＭＳ Ｐゴシック" panose="020B0600070205080204" pitchFamily="50" charset="-128"/>
              <a:ea typeface="ＭＳ Ｐゴシック" panose="020B0600070205080204" pitchFamily="50" charset="-128"/>
            </a:rPr>
            <a:t>と全国平均</a:t>
          </a:r>
          <a:r>
            <a:rPr kumimoji="1" lang="en-US" altLang="ja-JP" sz="1100">
              <a:latin typeface="ＭＳ Ｐゴシック" panose="020B0600070205080204" pitchFamily="50" charset="-128"/>
              <a:ea typeface="ＭＳ Ｐゴシック" panose="020B0600070205080204" pitchFamily="50" charset="-128"/>
            </a:rPr>
            <a:t>0.49</a:t>
          </a:r>
          <a:r>
            <a:rPr kumimoji="1" lang="ja-JP" altLang="en-US" sz="1100">
              <a:latin typeface="ＭＳ Ｐゴシック" panose="020B0600070205080204" pitchFamily="50" charset="-128"/>
              <a:ea typeface="ＭＳ Ｐゴシック" panose="020B0600070205080204" pitchFamily="50" charset="-128"/>
            </a:rPr>
            <a:t>を上回っており、新型コロナウイルス感染症に係る行動制限の解除に起因して入湯税は増となったものの、コロナ禍から景気が回復しておらず、市民税の増はごく僅かなものとなった。</a:t>
          </a:r>
        </a:p>
        <a:p>
          <a:r>
            <a:rPr kumimoji="1" lang="ja-JP" altLang="en-US" sz="1100">
              <a:latin typeface="ＭＳ Ｐゴシック" panose="020B0600070205080204" pitchFamily="50" charset="-128"/>
              <a:ea typeface="ＭＳ Ｐゴシック" panose="020B0600070205080204" pitchFamily="50" charset="-128"/>
            </a:rPr>
            <a:t>　市税の約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割を占める固定資産税も新型コロナウイルス感染症に係る減免措置の終了により見かけ上は増となったが、実質的には低迷が続いており、平成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年度に財政力指数が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を下回ってからは下降傾向にある。</a:t>
          </a:r>
        </a:p>
        <a:p>
          <a:r>
            <a:rPr kumimoji="1" lang="ja-JP" altLang="en-US" sz="1100">
              <a:latin typeface="ＭＳ Ｐゴシック" panose="020B0600070205080204" pitchFamily="50" charset="-128"/>
              <a:ea typeface="ＭＳ Ｐゴシック" panose="020B0600070205080204" pitchFamily="50" charset="-128"/>
            </a:rPr>
            <a:t>　 今後も税収確保に向けて、スマートフォンアプリを利用したキャッシュレス納税、</a:t>
          </a:r>
          <a:r>
            <a:rPr kumimoji="1" lang="en-US" altLang="ja-JP" sz="1100">
              <a:latin typeface="ＭＳ Ｐゴシック" panose="020B0600070205080204" pitchFamily="50" charset="-128"/>
              <a:ea typeface="ＭＳ Ｐゴシック" panose="020B0600070205080204" pitchFamily="50" charset="-128"/>
            </a:rPr>
            <a:t>QR</a:t>
          </a:r>
          <a:r>
            <a:rPr kumimoji="1" lang="ja-JP" altLang="en-US" sz="1100">
              <a:latin typeface="ＭＳ Ｐゴシック" panose="020B0600070205080204" pitchFamily="50" charset="-128"/>
              <a:ea typeface="ＭＳ Ｐゴシック" panose="020B0600070205080204" pitchFamily="50" charset="-128"/>
            </a:rPr>
            <a:t>コードを利用した納付、現年未納分に係る差押え強化等を実施するとともに、サマーレビュー等の実施による事務事業の見直しも継続し、歳出の削減にも努めていく。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257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96308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全国平均の</a:t>
          </a:r>
          <a:r>
            <a:rPr kumimoji="1" lang="en-US" altLang="ja-JP" sz="1300">
              <a:latin typeface="ＭＳ Ｐゴシック" panose="020B0600070205080204" pitchFamily="50" charset="-128"/>
              <a:ea typeface="ＭＳ Ｐゴシック" panose="020B0600070205080204" pitchFamily="50" charset="-128"/>
            </a:rPr>
            <a:t>92.2</a:t>
          </a:r>
          <a:r>
            <a:rPr kumimoji="1" lang="ja-JP" altLang="en-US" sz="1300">
              <a:latin typeface="ＭＳ Ｐゴシック" panose="020B0600070205080204" pitchFamily="50" charset="-128"/>
              <a:ea typeface="ＭＳ Ｐゴシック" panose="020B0600070205080204" pitchFamily="50" charset="-128"/>
            </a:rPr>
            <a:t>％は下回っているものの、経常経費が抑制されているのではなく、普通交付税が大きく伸びているためであり、観光を主幹産業とする当市の特殊事情による行政需要があること、急速な高齢化による介護保険事業特別会計及び後期高齢者医療特別会計への繰出金や社会保障経費の増嵩が続いていることから、今後も、サマーレビュー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推進等により経常経費の削減を図るとともに、市税を始めとする自主財源を積極的に確保し、財政運営の健全化に努めていく。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62</xdr:row>
      <xdr:rowOff>68580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40010"/>
          <a:ext cx="8382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63</xdr:row>
      <xdr:rowOff>25823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40010"/>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63</xdr:row>
      <xdr:rowOff>25823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9848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79163</xdr:rowOff>
    </xdr:from>
    <xdr:to>
      <xdr:col>11</xdr:col>
      <xdr:colOff>31750</xdr:colOff>
      <xdr:row>62</xdr:row>
      <xdr:rowOff>68580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376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140140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年度から常備消防が広域化されことで人件費が減少し、全国平均は下回ったものの、当市では、主に清掃、保育園、幼稚園等を直営で実施していることから、類似団体平均を上回っている。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サマーレビュー等行財政改革の取組を今後も継続して推進していくとともに、全ての業務において常に事業内容を精査し、民間委託が可能な業務については、コスト比較を行いながら、指定管理者制度を含めた業務委託を推進し、また、</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推進等も図る中で人件費の縮減に努めていく。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123273</xdr:rowOff>
    </xdr:from>
    <xdr:to>
      <xdr:col>23</xdr:col>
      <xdr:colOff>133350</xdr:colOff>
      <xdr:row>84</xdr:row>
      <xdr:rowOff>48861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53623"/>
          <a:ext cx="838200" cy="9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39060</xdr:rowOff>
    </xdr:from>
    <xdr:to>
      <xdr:col>19</xdr:col>
      <xdr:colOff>133350</xdr:colOff>
      <xdr:row>83</xdr:row>
      <xdr:rowOff>123273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69410"/>
          <a:ext cx="889000" cy="8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157376</xdr:rowOff>
    </xdr:from>
    <xdr:to>
      <xdr:col>15</xdr:col>
      <xdr:colOff>82550</xdr:colOff>
      <xdr:row>83</xdr:row>
      <xdr:rowOff>39060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16276"/>
          <a:ext cx="889000" cy="5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36554</xdr:rowOff>
    </xdr:from>
    <xdr:to>
      <xdr:col>11</xdr:col>
      <xdr:colOff>31750</xdr:colOff>
      <xdr:row>82</xdr:row>
      <xdr:rowOff>157376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95454"/>
          <a:ext cx="889000" cy="1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169511</xdr:rowOff>
    </xdr:from>
    <xdr:to>
      <xdr:col>23</xdr:col>
      <xdr:colOff>184150</xdr:colOff>
      <xdr:row>84</xdr:row>
      <xdr:rowOff>99661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141588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7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72473</xdr:rowOff>
    </xdr:from>
    <xdr:to>
      <xdr:col>19</xdr:col>
      <xdr:colOff>184150</xdr:colOff>
      <xdr:row>84</xdr:row>
      <xdr:rowOff>2623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0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158850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89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159710</xdr:rowOff>
    </xdr:from>
    <xdr:to>
      <xdr:col>15</xdr:col>
      <xdr:colOff>133350</xdr:colOff>
      <xdr:row>83</xdr:row>
      <xdr:rowOff>89860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74637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0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106576</xdr:rowOff>
    </xdr:from>
    <xdr:to>
      <xdr:col>11</xdr:col>
      <xdr:colOff>82550</xdr:colOff>
      <xdr:row>83</xdr:row>
      <xdr:rowOff>36726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21503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157204</xdr:rowOff>
    </xdr:from>
    <xdr:to>
      <xdr:col>7</xdr:col>
      <xdr:colOff>31750</xdr:colOff>
      <xdr:row>82</xdr:row>
      <xdr:rowOff>87354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72131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3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職員構成の年齢層変動や高齢層職員の給与抑制等の制度が国の制度と異なっているため、依然として全国平均、類似団体平均を大きく上回っている。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今後も引き続き給与体系等の見直しについて検討を進めていく。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89</xdr:row>
      <xdr:rowOff>52614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22548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52614</xdr:rowOff>
    </xdr:from>
    <xdr:to>
      <xdr:col>77</xdr:col>
      <xdr:colOff>44450</xdr:colOff>
      <xdr:row>89</xdr:row>
      <xdr:rowOff>87086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3116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87086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2944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89</xdr:row>
      <xdr:rowOff>52614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2944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59163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3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36286</xdr:rowOff>
    </xdr:from>
    <xdr:to>
      <xdr:col>73</xdr:col>
      <xdr:colOff>44450</xdr:colOff>
      <xdr:row>89</xdr:row>
      <xdr:rowOff>137886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122663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1814</xdr:rowOff>
    </xdr:from>
    <xdr:to>
      <xdr:col>64</xdr:col>
      <xdr:colOff>152400</xdr:colOff>
      <xdr:row>89</xdr:row>
      <xdr:rowOff>103414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88191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観光を主幹産業とする当市においては、観光交流人口を含めた</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万人規模の行政需要への対応が必要であることに加え、清掃、保育園、幼稚園等の業務を直営で実施しているものが多く、全国平均は下回っているものの、類似団体平均を大きく上回っている。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今後も、業務の見直し、民間委託化及び</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推進等を図り、職種変更制度等も効果的に活用し、適正な職員定数を目指していく。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63</xdr:row>
      <xdr:rowOff>5715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62827"/>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118851</xdr:rowOff>
    </xdr:from>
    <xdr:to>
      <xdr:col>77</xdr:col>
      <xdr:colOff>44450</xdr:colOff>
      <xdr:row>62</xdr:row>
      <xdr:rowOff>132927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4875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118851</xdr:rowOff>
    </xdr:from>
    <xdr:to>
      <xdr:col>72</xdr:col>
      <xdr:colOff>203200</xdr:colOff>
      <xdr:row>62</xdr:row>
      <xdr:rowOff>118851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48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92710</xdr:rowOff>
    </xdr:from>
    <xdr:to>
      <xdr:col>68</xdr:col>
      <xdr:colOff>152400</xdr:colOff>
      <xdr:row>62</xdr:row>
      <xdr:rowOff>118851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2261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98442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2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68051</xdr:rowOff>
    </xdr:from>
    <xdr:to>
      <xdr:col>73</xdr:col>
      <xdr:colOff>44450</xdr:colOff>
      <xdr:row>62</xdr:row>
      <xdr:rowOff>169651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154428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68051</xdr:rowOff>
    </xdr:from>
    <xdr:to>
      <xdr:col>68</xdr:col>
      <xdr:colOff>203200</xdr:colOff>
      <xdr:row>62</xdr:row>
      <xdr:rowOff>169651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154428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41910</xdr:rowOff>
    </xdr:from>
    <xdr:to>
      <xdr:col>64</xdr:col>
      <xdr:colOff>152400</xdr:colOff>
      <xdr:row>62</xdr:row>
      <xdr:rowOff>143510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128287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元利償還金の額、下水道事業会計に係る公債費負担額などが増加したことから、単年度では前年度と比較し増加したが、３か年平均では前年度と比較し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しかしながら、全国平均、県平均は上回っている。学校給食センターや健康福祉センター建設事業に係る元利償還金や病院事業会計に対する準元利償還金により、財政の硬直化が懸念され、今後については、経常経費の更なる削減と、市税等自主財源の確保により一層努めるとともに、地方債の発行額を極力抑制し、財政健全化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11854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332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27940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4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44027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573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44027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734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前年度に比べ、組合等負担等見込額が</a:t>
          </a:r>
          <a:r>
            <a:rPr kumimoji="1" lang="en-US" altLang="ja-JP" sz="950">
              <a:latin typeface="ＭＳ Ｐゴシック" panose="020B0600070205080204" pitchFamily="50" charset="-128"/>
              <a:ea typeface="ＭＳ Ｐゴシック" panose="020B0600070205080204" pitchFamily="50" charset="-128"/>
            </a:rPr>
            <a:t>56</a:t>
          </a:r>
          <a:r>
            <a:rPr kumimoji="1" lang="ja-JP" altLang="en-US" sz="950">
              <a:latin typeface="ＭＳ Ｐゴシック" panose="020B0600070205080204" pitchFamily="50" charset="-128"/>
              <a:ea typeface="ＭＳ Ｐゴシック" panose="020B0600070205080204" pitchFamily="50" charset="-128"/>
            </a:rPr>
            <a:t>百万円、退職手当負担見込額が</a:t>
          </a:r>
          <a:r>
            <a:rPr kumimoji="1" lang="en-US" altLang="ja-JP" sz="950">
              <a:latin typeface="ＭＳ Ｐゴシック" panose="020B0600070205080204" pitchFamily="50" charset="-128"/>
              <a:ea typeface="ＭＳ Ｐゴシック" panose="020B0600070205080204" pitchFamily="50" charset="-128"/>
            </a:rPr>
            <a:t>41</a:t>
          </a:r>
          <a:r>
            <a:rPr kumimoji="1" lang="ja-JP" altLang="en-US" sz="950">
              <a:latin typeface="ＭＳ Ｐゴシック" panose="020B0600070205080204" pitchFamily="50" charset="-128"/>
              <a:ea typeface="ＭＳ Ｐゴシック" panose="020B0600070205080204" pitchFamily="50" charset="-128"/>
            </a:rPr>
            <a:t>百万円増加したものの、公営企業債等繰入見込額が</a:t>
          </a:r>
          <a:r>
            <a:rPr kumimoji="1" lang="en-US" altLang="ja-JP" sz="950">
              <a:latin typeface="ＭＳ Ｐゴシック" panose="020B0600070205080204" pitchFamily="50" charset="-128"/>
              <a:ea typeface="ＭＳ Ｐゴシック" panose="020B0600070205080204" pitchFamily="50" charset="-128"/>
            </a:rPr>
            <a:t>216</a:t>
          </a:r>
          <a:r>
            <a:rPr kumimoji="1" lang="ja-JP" altLang="en-US" sz="950">
              <a:latin typeface="ＭＳ Ｐゴシック" panose="020B0600070205080204" pitchFamily="50" charset="-128"/>
              <a:ea typeface="ＭＳ Ｐゴシック" panose="020B0600070205080204" pitchFamily="50" charset="-128"/>
            </a:rPr>
            <a:t>百万円、地方債現在高が</a:t>
          </a:r>
          <a:r>
            <a:rPr kumimoji="1" lang="en-US" altLang="ja-JP" sz="950">
              <a:latin typeface="ＭＳ Ｐゴシック" panose="020B0600070205080204" pitchFamily="50" charset="-128"/>
              <a:ea typeface="ＭＳ Ｐゴシック" panose="020B0600070205080204" pitchFamily="50" charset="-128"/>
            </a:rPr>
            <a:t>1,278</a:t>
          </a:r>
          <a:r>
            <a:rPr kumimoji="1" lang="ja-JP" altLang="en-US" sz="950">
              <a:latin typeface="ＭＳ Ｐゴシック" panose="020B0600070205080204" pitchFamily="50" charset="-128"/>
              <a:ea typeface="ＭＳ Ｐゴシック" panose="020B0600070205080204" pitchFamily="50" charset="-128"/>
            </a:rPr>
            <a:t>百万円減少したことなどから、将来負担額は</a:t>
          </a:r>
          <a:r>
            <a:rPr kumimoji="1" lang="en-US" altLang="ja-JP" sz="950">
              <a:latin typeface="ＭＳ Ｐゴシック" panose="020B0600070205080204" pitchFamily="50" charset="-128"/>
              <a:ea typeface="ＭＳ Ｐゴシック" panose="020B0600070205080204" pitchFamily="50" charset="-128"/>
            </a:rPr>
            <a:t>1,397</a:t>
          </a:r>
          <a:r>
            <a:rPr kumimoji="1" lang="ja-JP" altLang="en-US" sz="950">
              <a:latin typeface="ＭＳ Ｐゴシック" panose="020B0600070205080204" pitchFamily="50" charset="-128"/>
              <a:ea typeface="ＭＳ Ｐゴシック" panose="020B0600070205080204" pitchFamily="50" charset="-128"/>
            </a:rPr>
            <a:t>百万円の減少となった。</a:t>
          </a:r>
        </a:p>
        <a:p>
          <a:r>
            <a:rPr kumimoji="1" lang="ja-JP" altLang="en-US" sz="950">
              <a:latin typeface="ＭＳ Ｐゴシック" panose="020B0600070205080204" pitchFamily="50" charset="-128"/>
              <a:ea typeface="ＭＳ Ｐゴシック" panose="020B0600070205080204" pitchFamily="50" charset="-128"/>
            </a:rPr>
            <a:t>　一方、充当可能財源等については、都市計画税収入の減収により充当可能特定歳入が</a:t>
          </a:r>
          <a:r>
            <a:rPr kumimoji="1" lang="en-US" altLang="ja-JP" sz="950">
              <a:latin typeface="ＭＳ Ｐゴシック" panose="020B0600070205080204" pitchFamily="50" charset="-128"/>
              <a:ea typeface="ＭＳ Ｐゴシック" panose="020B0600070205080204" pitchFamily="50" charset="-128"/>
            </a:rPr>
            <a:t>405</a:t>
          </a:r>
          <a:r>
            <a:rPr kumimoji="1" lang="ja-JP" altLang="en-US" sz="950">
              <a:latin typeface="ＭＳ Ｐゴシック" panose="020B0600070205080204" pitchFamily="50" charset="-128"/>
              <a:ea typeface="ＭＳ Ｐゴシック" panose="020B0600070205080204" pitchFamily="50" charset="-128"/>
            </a:rPr>
            <a:t>百万円、基準財政需要額算入見込額が</a:t>
          </a:r>
          <a:r>
            <a:rPr kumimoji="1" lang="en-US" altLang="ja-JP" sz="950">
              <a:latin typeface="ＭＳ Ｐゴシック" panose="020B0600070205080204" pitchFamily="50" charset="-128"/>
              <a:ea typeface="ＭＳ Ｐゴシック" panose="020B0600070205080204" pitchFamily="50" charset="-128"/>
            </a:rPr>
            <a:t>1,150</a:t>
          </a:r>
          <a:r>
            <a:rPr kumimoji="1" lang="ja-JP" altLang="en-US" sz="950">
              <a:latin typeface="ＭＳ Ｐゴシック" panose="020B0600070205080204" pitchFamily="50" charset="-128"/>
              <a:ea typeface="ＭＳ Ｐゴシック" panose="020B0600070205080204" pitchFamily="50" charset="-128"/>
            </a:rPr>
            <a:t>百万円減少したものの、充当可能基金が</a:t>
          </a:r>
          <a:r>
            <a:rPr kumimoji="1" lang="en-US" altLang="ja-JP" sz="950">
              <a:latin typeface="ＭＳ Ｐゴシック" panose="020B0600070205080204" pitchFamily="50" charset="-128"/>
              <a:ea typeface="ＭＳ Ｐゴシック" panose="020B0600070205080204" pitchFamily="50" charset="-128"/>
            </a:rPr>
            <a:t>2,020</a:t>
          </a:r>
          <a:r>
            <a:rPr kumimoji="1" lang="ja-JP" altLang="en-US" sz="950">
              <a:latin typeface="ＭＳ Ｐゴシック" panose="020B0600070205080204" pitchFamily="50" charset="-128"/>
              <a:ea typeface="ＭＳ Ｐゴシック" panose="020B0600070205080204" pitchFamily="50" charset="-128"/>
            </a:rPr>
            <a:t>百万円増加したことにより充当可能財源等は</a:t>
          </a:r>
          <a:r>
            <a:rPr kumimoji="1" lang="en-US" altLang="ja-JP" sz="950">
              <a:latin typeface="ＭＳ Ｐゴシック" panose="020B0600070205080204" pitchFamily="50" charset="-128"/>
              <a:ea typeface="ＭＳ Ｐゴシック" panose="020B0600070205080204" pitchFamily="50" charset="-128"/>
            </a:rPr>
            <a:t>465</a:t>
          </a:r>
          <a:r>
            <a:rPr kumimoji="1" lang="ja-JP" altLang="en-US" sz="950">
              <a:latin typeface="ＭＳ Ｐゴシック" panose="020B0600070205080204" pitchFamily="50" charset="-128"/>
              <a:ea typeface="ＭＳ Ｐゴシック" panose="020B0600070205080204" pitchFamily="50" charset="-128"/>
            </a:rPr>
            <a:t>百万円の増額となった。</a:t>
          </a:r>
        </a:p>
        <a:p>
          <a:r>
            <a:rPr kumimoji="1" lang="ja-JP" altLang="en-US" sz="950">
              <a:latin typeface="ＭＳ Ｐゴシック" panose="020B0600070205080204" pitchFamily="50" charset="-128"/>
              <a:ea typeface="ＭＳ Ｐゴシック" panose="020B0600070205080204" pitchFamily="50" charset="-128"/>
            </a:rPr>
            <a:t>　このことから、将来負担比率は前年度に比べ</a:t>
          </a:r>
          <a:r>
            <a:rPr kumimoji="1" lang="en-US" altLang="ja-JP" sz="950">
              <a:latin typeface="ＭＳ Ｐゴシック" panose="020B0600070205080204" pitchFamily="50" charset="-128"/>
              <a:ea typeface="ＭＳ Ｐゴシック" panose="020B0600070205080204" pitchFamily="50" charset="-128"/>
            </a:rPr>
            <a:t>12.4</a:t>
          </a:r>
          <a:r>
            <a:rPr kumimoji="1" lang="ja-JP" altLang="en-US" sz="950">
              <a:latin typeface="ＭＳ Ｐゴシック" panose="020B0600070205080204" pitchFamily="50" charset="-128"/>
              <a:ea typeface="ＭＳ Ｐゴシック" panose="020B0600070205080204" pitchFamily="50" charset="-128"/>
            </a:rPr>
            <a:t>ポイント減少した。</a:t>
          </a:r>
        </a:p>
        <a:p>
          <a:r>
            <a:rPr kumimoji="1" lang="ja-JP" altLang="en-US" sz="950">
              <a:latin typeface="ＭＳ Ｐゴシック" panose="020B0600070205080204" pitchFamily="50" charset="-128"/>
              <a:ea typeface="ＭＳ Ｐゴシック" panose="020B0600070205080204" pitchFamily="50" charset="-128"/>
            </a:rPr>
            <a:t>　全国平均は下回っており、地方債現在高も減少しているが、新図書館建設事業などの大型事業が予定されていることから、一般会計における地方債残高の増加が懸念されるため、全ての会計において現在の負担と将来の負担のバランスを念頭に置きつつ、更なる財政の健全化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163266</xdr:rowOff>
    </xdr:from>
    <xdr:to>
      <xdr:col>81</xdr:col>
      <xdr:colOff>44450</xdr:colOff>
      <xdr:row>14</xdr:row>
      <xdr:rowOff>158044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392116"/>
          <a:ext cx="838200" cy="16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148042</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7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158044</xdr:rowOff>
    </xdr:from>
    <xdr:to>
      <xdr:col>77</xdr:col>
      <xdr:colOff>44450</xdr:colOff>
      <xdr:row>15</xdr:row>
      <xdr:rowOff>13406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558344"/>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121850</xdr:rowOff>
    </xdr:from>
    <xdr:to>
      <xdr:col>72</xdr:col>
      <xdr:colOff>203200</xdr:colOff>
      <xdr:row>15</xdr:row>
      <xdr:rowOff>13406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522150"/>
          <a:ext cx="8890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103082</xdr:rowOff>
    </xdr:from>
    <xdr:to>
      <xdr:col>68</xdr:col>
      <xdr:colOff>152400</xdr:colOff>
      <xdr:row>14</xdr:row>
      <xdr:rowOff>121850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503382"/>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130756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70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158908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3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112466</xdr:rowOff>
    </xdr:from>
    <xdr:to>
      <xdr:col>81</xdr:col>
      <xdr:colOff>95250</xdr:colOff>
      <xdr:row>14</xdr:row>
      <xdr:rowOff>42616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34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33743</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26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107244</xdr:rowOff>
    </xdr:from>
    <xdr:to>
      <xdr:col>77</xdr:col>
      <xdr:colOff>95250</xdr:colOff>
      <xdr:row>15</xdr:row>
      <xdr:rowOff>37394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22171</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59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134056</xdr:rowOff>
    </xdr:from>
    <xdr:to>
      <xdr:col>73</xdr:col>
      <xdr:colOff>44450</xdr:colOff>
      <xdr:row>15</xdr:row>
      <xdr:rowOff>64206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74383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30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71050</xdr:rowOff>
    </xdr:from>
    <xdr:to>
      <xdr:col>68</xdr:col>
      <xdr:colOff>203200</xdr:colOff>
      <xdr:row>15</xdr:row>
      <xdr:rowOff>1200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47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11377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4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52282</xdr:rowOff>
    </xdr:from>
    <xdr:to>
      <xdr:col>64</xdr:col>
      <xdr:colOff>152400</xdr:colOff>
      <xdr:row>14</xdr:row>
      <xdr:rowOff>153882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164059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22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66,286
65,554
124.02
31,243,880
30,134,406
865,183
16,421,195
23,553,936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年度から常備消防が広域化されたことなどにより、数値が改善され、全国、類似団体及び県平均を下回っている。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今後も、業務見直しによる民間委託の導入及び</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推進等により、人件費の抑制に努めていく。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37</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534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5348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820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大きく下回っているのは、清掃、保育園、幼稚園等の大部分を直営で実施しているためであり、今後は、民間による実施が効率的・効果的と考えられる業務について、指定管理者制度の導入も含めた民間委託を推進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37846</xdr:rowOff>
    </xdr:from>
    <xdr:to>
      <xdr:col>82</xdr:col>
      <xdr:colOff>107950</xdr:colOff>
      <xdr:row>16</xdr:row>
      <xdr:rowOff>3556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0959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133858</xdr:rowOff>
    </xdr:from>
    <xdr:to>
      <xdr:col>78</xdr:col>
      <xdr:colOff>69850</xdr:colOff>
      <xdr:row>15</xdr:row>
      <xdr:rowOff>37846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6270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97282</xdr:rowOff>
    </xdr:from>
    <xdr:to>
      <xdr:col>73</xdr:col>
      <xdr:colOff>180975</xdr:colOff>
      <xdr:row>13</xdr:row>
      <xdr:rowOff>133858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261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88138</xdr:rowOff>
    </xdr:from>
    <xdr:to>
      <xdr:col>69</xdr:col>
      <xdr:colOff>92075</xdr:colOff>
      <xdr:row>13</xdr:row>
      <xdr:rowOff>97282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169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140733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158496</xdr:rowOff>
    </xdr:from>
    <xdr:to>
      <xdr:col>78</xdr:col>
      <xdr:colOff>120650</xdr:colOff>
      <xdr:row>15</xdr:row>
      <xdr:rowOff>88646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98823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83058</xdr:rowOff>
    </xdr:from>
    <xdr:to>
      <xdr:col>74</xdr:col>
      <xdr:colOff>31750</xdr:colOff>
      <xdr:row>14</xdr:row>
      <xdr:rowOff>13208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23385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46482</xdr:rowOff>
    </xdr:from>
    <xdr:to>
      <xdr:col>69</xdr:col>
      <xdr:colOff>142875</xdr:colOff>
      <xdr:row>13</xdr:row>
      <xdr:rowOff>148082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158259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37338</xdr:rowOff>
    </xdr:from>
    <xdr:to>
      <xdr:col>65</xdr:col>
      <xdr:colOff>53975</xdr:colOff>
      <xdr:row>13</xdr:row>
      <xdr:rowOff>138938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149115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ており、類似団体中でも低い水準となっている。幼児教育の無償化など、国の制度や経済情勢等に影響を受けやすい性質のものであり、今後、上昇に転じることも予想されるため、福祉の向上を図りつつ、抑制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1270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85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1270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16510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31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157480</xdr:rowOff>
    </xdr:from>
    <xdr:to>
      <xdr:col>11</xdr:col>
      <xdr:colOff>9525</xdr:colOff>
      <xdr:row>55</xdr:row>
      <xdr:rowOff>16510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15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137160</xdr:rowOff>
    </xdr:from>
    <xdr:to>
      <xdr:col>11</xdr:col>
      <xdr:colOff>60325</xdr:colOff>
      <xdr:row>55</xdr:row>
      <xdr:rowOff>67310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77487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106680</xdr:rowOff>
    </xdr:from>
    <xdr:to>
      <xdr:col>6</xdr:col>
      <xdr:colOff>171450</xdr:colOff>
      <xdr:row>55</xdr:row>
      <xdr:rowOff>36830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47007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全国平均、類似団体平均を上回っているのは、介護保険事業、後期高齢者医療の各特別会計への繰出金が増嵩していることが主な要因である。高齢化が急速に進む中で、保険給付費の適正化や各種予防事業の更なる充実を図り、普通会計の負担軽減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60</xdr:row>
      <xdr:rowOff>121557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369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156935</xdr:rowOff>
    </xdr:from>
    <xdr:to>
      <xdr:col>82</xdr:col>
      <xdr:colOff>107950</xdr:colOff>
      <xdr:row>58</xdr:row>
      <xdr:rowOff>72572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295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58</xdr:row>
      <xdr:rowOff>159657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295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61</xdr:row>
      <xdr:rowOff>4535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103757"/>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121557</xdr:rowOff>
    </xdr:from>
    <xdr:to>
      <xdr:col>69</xdr:col>
      <xdr:colOff>92075</xdr:colOff>
      <xdr:row>61</xdr:row>
      <xdr:rowOff>4535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408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21772</xdr:rowOff>
    </xdr:from>
    <xdr:to>
      <xdr:col>82</xdr:col>
      <xdr:colOff>158750</xdr:colOff>
      <xdr:row>58</xdr:row>
      <xdr:rowOff>123372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165299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125185</xdr:rowOff>
    </xdr:from>
    <xdr:to>
      <xdr:col>69</xdr:col>
      <xdr:colOff>142875</xdr:colOff>
      <xdr:row>61</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40112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70757</xdr:rowOff>
    </xdr:from>
    <xdr:to>
      <xdr:col>65</xdr:col>
      <xdr:colOff>53975</xdr:colOff>
      <xdr:row>61</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157134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補助対象事業を精査し、継続事業に係る補助金等の支出を抑制していることで全国平均と同水準であるものの、県平均は上回っている。今後も、補助費等の適正なあり方について検討を進めるとともに、補助金については、対象団体等の活動内容や補助金の効果について更なる検証を重ね、より活用度が高いものとなるような制度設計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40132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94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940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36</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11174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110998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93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525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推移しており、全国平均を下回っているものの、近年実施した大規模建設事業に係る地方債の元金償還が本格化しているため、今後も事務事業の見直しや人件費の抑制に努めるとともに、市税等自主財源の確保を図りながら、地方債の発行についても抑制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1937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46989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937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78994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486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101854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80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厳しい財政状況が続く中、サマーレビュー等による経常経費の削減に努めた結果、全国平均を</a:t>
          </a:r>
          <a:r>
            <a:rPr kumimoji="1" lang="en-US" altLang="ja-JP" sz="1250">
              <a:latin typeface="ＭＳ Ｐゴシック" panose="020B0600070205080204" pitchFamily="50" charset="-128"/>
              <a:ea typeface="ＭＳ Ｐゴシック" panose="020B0600070205080204" pitchFamily="50" charset="-128"/>
            </a:rPr>
            <a:t>1.4</a:t>
          </a:r>
          <a:r>
            <a:rPr kumimoji="1" lang="ja-JP" altLang="en-US" sz="1250">
              <a:latin typeface="ＭＳ Ｐゴシック" panose="020B0600070205080204" pitchFamily="50" charset="-128"/>
              <a:ea typeface="ＭＳ Ｐゴシック" panose="020B0600070205080204" pitchFamily="50" charset="-128"/>
            </a:rPr>
            <a:t>ポイント下回ったものの、県平均を</a:t>
          </a:r>
          <a:r>
            <a:rPr kumimoji="1" lang="en-US" altLang="ja-JP" sz="1250">
              <a:latin typeface="ＭＳ Ｐゴシック" panose="020B0600070205080204" pitchFamily="50" charset="-128"/>
              <a:ea typeface="ＭＳ Ｐゴシック" panose="020B0600070205080204" pitchFamily="50" charset="-128"/>
            </a:rPr>
            <a:t>0.5</a:t>
          </a:r>
          <a:r>
            <a:rPr kumimoji="1" lang="ja-JP" altLang="en-US" sz="1250">
              <a:latin typeface="ＭＳ Ｐゴシック" panose="020B0600070205080204" pitchFamily="50" charset="-128"/>
              <a:ea typeface="ＭＳ Ｐゴシック" panose="020B0600070205080204" pitchFamily="50" charset="-128"/>
            </a:rPr>
            <a:t>ポイント上回っている状況である。</a:t>
          </a:r>
        </a:p>
        <a:p>
          <a:r>
            <a:rPr kumimoji="1" lang="ja-JP" altLang="en-US" sz="1250">
              <a:latin typeface="ＭＳ Ｐゴシック" panose="020B0600070205080204" pitchFamily="50" charset="-128"/>
              <a:ea typeface="ＭＳ Ｐゴシック" panose="020B0600070205080204" pitchFamily="50" charset="-128"/>
            </a:rPr>
            <a:t>　常備消防を広域化したとはいえ、人件費比率が依然として高いことや、急速な高齢化により社会保障関係事業に係る各特別会計への繰出金も増加傾向にあるため、今後も業務見直しと人件費の抑制に向けた更なる施策を検討し、経常経費の削減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xdr:rowOff>
    </xdr:from>
    <xdr:to>
      <xdr:col>82</xdr:col>
      <xdr:colOff>107950</xdr:colOff>
      <xdr:row>75</xdr:row>
      <xdr:rowOff>115570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68857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xdr:rowOff>
    </xdr:from>
    <xdr:to>
      <xdr:col>78</xdr:col>
      <xdr:colOff>69850</xdr:colOff>
      <xdr:row>76</xdr:row>
      <xdr:rowOff>6986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688570"/>
          <a:ext cx="889000" cy="3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76</xdr:row>
      <xdr:rowOff>6986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905740"/>
          <a:ext cx="889000" cy="13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75565</xdr:rowOff>
    </xdr:from>
    <xdr:to>
      <xdr:col>69</xdr:col>
      <xdr:colOff>92075</xdr:colOff>
      <xdr:row>75</xdr:row>
      <xdr:rowOff>46990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76286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121920</xdr:rowOff>
    </xdr:from>
    <xdr:to>
      <xdr:col>78</xdr:col>
      <xdr:colOff>120650</xdr:colOff>
      <xdr:row>74</xdr:row>
      <xdr:rowOff>52070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62247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40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127635</xdr:rowOff>
    </xdr:from>
    <xdr:to>
      <xdr:col>74</xdr:col>
      <xdr:colOff>31750</xdr:colOff>
      <xdr:row>76</xdr:row>
      <xdr:rowOff>57786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67962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24765</xdr:rowOff>
    </xdr:from>
    <xdr:to>
      <xdr:col>65</xdr:col>
      <xdr:colOff>53975</xdr:colOff>
      <xdr:row>74</xdr:row>
      <xdr:rowOff>126365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136542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88357</xdr:rowOff>
    </xdr:from>
    <xdr:to>
      <xdr:col>29</xdr:col>
      <xdr:colOff>127000</xdr:colOff>
      <xdr:row>17</xdr:row>
      <xdr:rowOff>95544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050632"/>
          <a:ext cx="647700" cy="7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88357</xdr:rowOff>
    </xdr:from>
    <xdr:to>
      <xdr:col>26</xdr:col>
      <xdr:colOff>50800</xdr:colOff>
      <xdr:row>17</xdr:row>
      <xdr:rowOff>106688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50632"/>
          <a:ext cx="698500" cy="18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106688</xdr:rowOff>
    </xdr:from>
    <xdr:to>
      <xdr:col>22</xdr:col>
      <xdr:colOff>114300</xdr:colOff>
      <xdr:row>17</xdr:row>
      <xdr:rowOff>142492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68963"/>
          <a:ext cx="698500" cy="35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142492</xdr:rowOff>
    </xdr:from>
    <xdr:to>
      <xdr:col>18</xdr:col>
      <xdr:colOff>177800</xdr:colOff>
      <xdr:row>18</xdr:row>
      <xdr:rowOff>289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04767"/>
          <a:ext cx="698500" cy="29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44744</xdr:rowOff>
    </xdr:from>
    <xdr:to>
      <xdr:col>29</xdr:col>
      <xdr:colOff>177800</xdr:colOff>
      <xdr:row>17</xdr:row>
      <xdr:rowOff>146344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0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61271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5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37557</xdr:rowOff>
    </xdr:from>
    <xdr:to>
      <xdr:col>26</xdr:col>
      <xdr:colOff>101600</xdr:colOff>
      <xdr:row>17</xdr:row>
      <xdr:rowOff>139157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99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149334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68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55888</xdr:rowOff>
    </xdr:from>
    <xdr:to>
      <xdr:col>22</xdr:col>
      <xdr:colOff>165100</xdr:colOff>
      <xdr:row>17</xdr:row>
      <xdr:rowOff>157488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1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167665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8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91692</xdr:rowOff>
    </xdr:from>
    <xdr:to>
      <xdr:col>19</xdr:col>
      <xdr:colOff>38100</xdr:colOff>
      <xdr:row>18</xdr:row>
      <xdr:rowOff>21842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53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32019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2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120939</xdr:rowOff>
    </xdr:from>
    <xdr:to>
      <xdr:col>15</xdr:col>
      <xdr:colOff>101600</xdr:colOff>
      <xdr:row>18</xdr:row>
      <xdr:rowOff>51089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83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61266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5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240843</xdr:rowOff>
    </xdr:from>
    <xdr:to>
      <xdr:col>29</xdr:col>
      <xdr:colOff>127000</xdr:colOff>
      <xdr:row>35</xdr:row>
      <xdr:rowOff>265826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851193"/>
          <a:ext cx="647700" cy="24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225620</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35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265826</xdr:rowOff>
    </xdr:from>
    <xdr:to>
      <xdr:col>26</xdr:col>
      <xdr:colOff>50800</xdr:colOff>
      <xdr:row>35</xdr:row>
      <xdr:rowOff>304753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876176"/>
          <a:ext cx="698500" cy="38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282056</xdr:rowOff>
    </xdr:from>
    <xdr:to>
      <xdr:col>22</xdr:col>
      <xdr:colOff>114300</xdr:colOff>
      <xdr:row>35</xdr:row>
      <xdr:rowOff>304753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892406"/>
          <a:ext cx="698500" cy="22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269711</xdr:rowOff>
    </xdr:from>
    <xdr:to>
      <xdr:col>18</xdr:col>
      <xdr:colOff>177800</xdr:colOff>
      <xdr:row>35</xdr:row>
      <xdr:rowOff>282056</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880061"/>
          <a:ext cx="698500" cy="12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190043</xdr:rowOff>
    </xdr:from>
    <xdr:to>
      <xdr:col>29</xdr:col>
      <xdr:colOff>177800</xdr:colOff>
      <xdr:row>35</xdr:row>
      <xdr:rowOff>291643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800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35120</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64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215026</xdr:rowOff>
    </xdr:from>
    <xdr:to>
      <xdr:col>26</xdr:col>
      <xdr:colOff>101600</xdr:colOff>
      <xdr:row>35</xdr:row>
      <xdr:rowOff>316626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825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326803</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59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253953</xdr:rowOff>
    </xdr:from>
    <xdr:to>
      <xdr:col>22</xdr:col>
      <xdr:colOff>165100</xdr:colOff>
      <xdr:row>36</xdr:row>
      <xdr:rowOff>12653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864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340330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95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231256</xdr:rowOff>
    </xdr:from>
    <xdr:to>
      <xdr:col>19</xdr:col>
      <xdr:colOff>38100</xdr:colOff>
      <xdr:row>35</xdr:row>
      <xdr:rowOff>332856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841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61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218911</xdr:rowOff>
    </xdr:from>
    <xdr:to>
      <xdr:col>15</xdr:col>
      <xdr:colOff>101600</xdr:colOff>
      <xdr:row>35</xdr:row>
      <xdr:rowOff>320511</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829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330688</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59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66,286
65,554
124.02
31,243,880
30,134,406
865,183
16,421,195
23,553,936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65577</xdr:rowOff>
    </xdr:from>
    <xdr:to>
      <xdr:col>24</xdr:col>
      <xdr:colOff>63500</xdr:colOff>
      <xdr:row>35</xdr:row>
      <xdr:rowOff>105467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66327"/>
          <a:ext cx="8382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38792</xdr:rowOff>
    </xdr:from>
    <xdr:to>
      <xdr:col>19</xdr:col>
      <xdr:colOff>177800</xdr:colOff>
      <xdr:row>35</xdr:row>
      <xdr:rowOff>105467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39542"/>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38792</xdr:rowOff>
    </xdr:from>
    <xdr:to>
      <xdr:col>15</xdr:col>
      <xdr:colOff>50800</xdr:colOff>
      <xdr:row>36</xdr:row>
      <xdr:rowOff>70548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39542"/>
          <a:ext cx="889000" cy="20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70548</xdr:rowOff>
    </xdr:from>
    <xdr:to>
      <xdr:col>10</xdr:col>
      <xdr:colOff>114300</xdr:colOff>
      <xdr:row>36</xdr:row>
      <xdr:rowOff>114973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2748"/>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14777</xdr:rowOff>
    </xdr:from>
    <xdr:to>
      <xdr:col>24</xdr:col>
      <xdr:colOff>114300</xdr:colOff>
      <xdr:row>35</xdr:row>
      <xdr:rowOff>116377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1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37654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6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54667</xdr:rowOff>
    </xdr:from>
    <xdr:to>
      <xdr:col>20</xdr:col>
      <xdr:colOff>38100</xdr:colOff>
      <xdr:row>35</xdr:row>
      <xdr:rowOff>156267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5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1344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3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159442</xdr:rowOff>
    </xdr:from>
    <xdr:to>
      <xdr:col>15</xdr:col>
      <xdr:colOff>101600</xdr:colOff>
      <xdr:row>35</xdr:row>
      <xdr:rowOff>89592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106119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6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19748</xdr:rowOff>
    </xdr:from>
    <xdr:to>
      <xdr:col>10</xdr:col>
      <xdr:colOff>165100</xdr:colOff>
      <xdr:row>36</xdr:row>
      <xdr:rowOff>121348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137875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64173</xdr:rowOff>
    </xdr:from>
    <xdr:to>
      <xdr:col>6</xdr:col>
      <xdr:colOff>38100</xdr:colOff>
      <xdr:row>36</xdr:row>
      <xdr:rowOff>165773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115697</xdr:rowOff>
    </xdr:from>
    <xdr:to>
      <xdr:col>24</xdr:col>
      <xdr:colOff>63500</xdr:colOff>
      <xdr:row>57</xdr:row>
      <xdr:rowOff>32106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16897"/>
          <a:ext cx="838200" cy="8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32106</xdr:rowOff>
    </xdr:from>
    <xdr:to>
      <xdr:col>19</xdr:col>
      <xdr:colOff>177800</xdr:colOff>
      <xdr:row>57</xdr:row>
      <xdr:rowOff>93033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04756"/>
          <a:ext cx="889000" cy="6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67201</xdr:rowOff>
    </xdr:from>
    <xdr:to>
      <xdr:col>15</xdr:col>
      <xdr:colOff>50800</xdr:colOff>
      <xdr:row>57</xdr:row>
      <xdr:rowOff>93033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39851"/>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67201</xdr:rowOff>
    </xdr:from>
    <xdr:to>
      <xdr:col>10</xdr:col>
      <xdr:colOff>114300</xdr:colOff>
      <xdr:row>57</xdr:row>
      <xdr:rowOff>155288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39851"/>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64897</xdr:rowOff>
    </xdr:from>
    <xdr:to>
      <xdr:col>24</xdr:col>
      <xdr:colOff>114300</xdr:colOff>
      <xdr:row>56</xdr:row>
      <xdr:rowOff>166497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87774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1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152756</xdr:rowOff>
    </xdr:from>
    <xdr:to>
      <xdr:col>20</xdr:col>
      <xdr:colOff>38100</xdr:colOff>
      <xdr:row>57</xdr:row>
      <xdr:rowOff>82906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99433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2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42233</xdr:rowOff>
    </xdr:from>
    <xdr:to>
      <xdr:col>15</xdr:col>
      <xdr:colOff>101600</xdr:colOff>
      <xdr:row>57</xdr:row>
      <xdr:rowOff>143833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160360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9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16401</xdr:rowOff>
    </xdr:from>
    <xdr:to>
      <xdr:col>10</xdr:col>
      <xdr:colOff>165100</xdr:colOff>
      <xdr:row>57</xdr:row>
      <xdr:rowOff>118001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8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134528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104488</xdr:rowOff>
    </xdr:from>
    <xdr:to>
      <xdr:col>6</xdr:col>
      <xdr:colOff>38100</xdr:colOff>
      <xdr:row>58</xdr:row>
      <xdr:rowOff>34638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7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51165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5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3035</xdr:rowOff>
    </xdr:from>
    <xdr:to>
      <xdr:col>24</xdr:col>
      <xdr:colOff>63500</xdr:colOff>
      <xdr:row>78</xdr:row>
      <xdr:rowOff>22771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76135"/>
          <a:ext cx="8382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22771</xdr:rowOff>
    </xdr:from>
    <xdr:to>
      <xdr:col>19</xdr:col>
      <xdr:colOff>177800</xdr:colOff>
      <xdr:row>78</xdr:row>
      <xdr:rowOff>32601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9587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5283</xdr:rowOff>
    </xdr:from>
    <xdr:to>
      <xdr:col>15</xdr:col>
      <xdr:colOff>50800</xdr:colOff>
      <xdr:row>78</xdr:row>
      <xdr:rowOff>32601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78383"/>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5283</xdr:rowOff>
    </xdr:from>
    <xdr:to>
      <xdr:col>10</xdr:col>
      <xdr:colOff>114300</xdr:colOff>
      <xdr:row>78</xdr:row>
      <xdr:rowOff>35992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78383"/>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123685</xdr:rowOff>
    </xdr:from>
    <xdr:to>
      <xdr:col>24</xdr:col>
      <xdr:colOff>114300</xdr:colOff>
      <xdr:row>78</xdr:row>
      <xdr:rowOff>53835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146562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7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143421</xdr:rowOff>
    </xdr:from>
    <xdr:to>
      <xdr:col>20</xdr:col>
      <xdr:colOff>38100</xdr:colOff>
      <xdr:row>78</xdr:row>
      <xdr:rowOff>73571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90098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2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153251</xdr:rowOff>
    </xdr:from>
    <xdr:to>
      <xdr:col>15</xdr:col>
      <xdr:colOff>101600</xdr:colOff>
      <xdr:row>78</xdr:row>
      <xdr:rowOff>83401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99928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3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125933</xdr:rowOff>
    </xdr:from>
    <xdr:to>
      <xdr:col>10</xdr:col>
      <xdr:colOff>165100</xdr:colOff>
      <xdr:row>78</xdr:row>
      <xdr:rowOff>56083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72610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0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156642</xdr:rowOff>
    </xdr:from>
    <xdr:to>
      <xdr:col>6</xdr:col>
      <xdr:colOff>38100</xdr:colOff>
      <xdr:row>78</xdr:row>
      <xdr:rowOff>86792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103319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3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80547</xdr:rowOff>
    </xdr:from>
    <xdr:to>
      <xdr:col>24</xdr:col>
      <xdr:colOff>63500</xdr:colOff>
      <xdr:row>97</xdr:row>
      <xdr:rowOff>3411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39747"/>
          <a:ext cx="838200" cy="9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80547</xdr:rowOff>
    </xdr:from>
    <xdr:to>
      <xdr:col>19</xdr:col>
      <xdr:colOff>177800</xdr:colOff>
      <xdr:row>98</xdr:row>
      <xdr:rowOff>28383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39747"/>
          <a:ext cx="889000" cy="29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28383</xdr:rowOff>
    </xdr:from>
    <xdr:to>
      <xdr:col>15</xdr:col>
      <xdr:colOff>50800</xdr:colOff>
      <xdr:row>98</xdr:row>
      <xdr:rowOff>56414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30483"/>
          <a:ext cx="8890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56414</xdr:rowOff>
    </xdr:from>
    <xdr:to>
      <xdr:col>10</xdr:col>
      <xdr:colOff>114300</xdr:colOff>
      <xdr:row>98</xdr:row>
      <xdr:rowOff>90388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58514"/>
          <a:ext cx="889000" cy="3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124061</xdr:rowOff>
    </xdr:from>
    <xdr:to>
      <xdr:col>24</xdr:col>
      <xdr:colOff>114300</xdr:colOff>
      <xdr:row>97</xdr:row>
      <xdr:rowOff>54211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102488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6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29747</xdr:rowOff>
    </xdr:from>
    <xdr:to>
      <xdr:col>20</xdr:col>
      <xdr:colOff>38100</xdr:colOff>
      <xdr:row>96</xdr:row>
      <xdr:rowOff>131347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122474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58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149033</xdr:rowOff>
    </xdr:from>
    <xdr:to>
      <xdr:col>15</xdr:col>
      <xdr:colOff>101600</xdr:colOff>
      <xdr:row>98</xdr:row>
      <xdr:rowOff>79183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70310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5614</xdr:rowOff>
    </xdr:from>
    <xdr:to>
      <xdr:col>10</xdr:col>
      <xdr:colOff>165100</xdr:colOff>
      <xdr:row>98</xdr:row>
      <xdr:rowOff>107214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98341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0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39588</xdr:rowOff>
    </xdr:from>
    <xdr:to>
      <xdr:col>6</xdr:col>
      <xdr:colOff>38100</xdr:colOff>
      <xdr:row>98</xdr:row>
      <xdr:rowOff>141188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4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132315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122359</xdr:rowOff>
    </xdr:from>
    <xdr:to>
      <xdr:col>55</xdr:col>
      <xdr:colOff>0</xdr:colOff>
      <xdr:row>37</xdr:row>
      <xdr:rowOff>142683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466009"/>
          <a:ext cx="838200" cy="2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120051</xdr:rowOff>
    </xdr:from>
    <xdr:to>
      <xdr:col>50</xdr:col>
      <xdr:colOff>114300</xdr:colOff>
      <xdr:row>37</xdr:row>
      <xdr:rowOff>122359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263551"/>
          <a:ext cx="889000" cy="120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120051</xdr:rowOff>
    </xdr:from>
    <xdr:to>
      <xdr:col>45</xdr:col>
      <xdr:colOff>177800</xdr:colOff>
      <xdr:row>38</xdr:row>
      <xdr:rowOff>168743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263551"/>
          <a:ext cx="889000" cy="14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63754</xdr:rowOff>
    </xdr:from>
    <xdr:to>
      <xdr:col>46</xdr:col>
      <xdr:colOff>38100</xdr:colOff>
      <xdr:row>31</xdr:row>
      <xdr:rowOff>165354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3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156481</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4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168743</xdr:rowOff>
    </xdr:from>
    <xdr:to>
      <xdr:col>41</xdr:col>
      <xdr:colOff>50800</xdr:colOff>
      <xdr:row>39</xdr:row>
      <xdr:rowOff>2072</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83843"/>
          <a:ext cx="889000" cy="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66084</xdr:rowOff>
    </xdr:from>
    <xdr:to>
      <xdr:col>41</xdr:col>
      <xdr:colOff>101600</xdr:colOff>
      <xdr:row>38</xdr:row>
      <xdr:rowOff>167684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12761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110290</xdr:rowOff>
    </xdr:from>
    <xdr:to>
      <xdr:col>36</xdr:col>
      <xdr:colOff>165100</xdr:colOff>
      <xdr:row>39</xdr:row>
      <xdr:rowOff>40440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6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56968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0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91883</xdr:rowOff>
    </xdr:from>
    <xdr:to>
      <xdr:col>55</xdr:col>
      <xdr:colOff>50800</xdr:colOff>
      <xdr:row>38</xdr:row>
      <xdr:rowOff>22033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114760</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28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71559</xdr:rowOff>
    </xdr:from>
    <xdr:to>
      <xdr:col>50</xdr:col>
      <xdr:colOff>165100</xdr:colOff>
      <xdr:row>38</xdr:row>
      <xdr:rowOff>1709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18236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1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69251</xdr:rowOff>
    </xdr:from>
    <xdr:to>
      <xdr:col>46</xdr:col>
      <xdr:colOff>38100</xdr:colOff>
      <xdr:row>30</xdr:row>
      <xdr:rowOff>170851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15928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498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117943</xdr:rowOff>
    </xdr:from>
    <xdr:to>
      <xdr:col>41</xdr:col>
      <xdr:colOff>101600</xdr:colOff>
      <xdr:row>39</xdr:row>
      <xdr:rowOff>48093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39220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122722</xdr:rowOff>
    </xdr:from>
    <xdr:to>
      <xdr:col>36</xdr:col>
      <xdr:colOff>165100</xdr:colOff>
      <xdr:row>39</xdr:row>
      <xdr:rowOff>52872</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43999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133741</xdr:rowOff>
    </xdr:from>
    <xdr:to>
      <xdr:col>55</xdr:col>
      <xdr:colOff>0</xdr:colOff>
      <xdr:row>58</xdr:row>
      <xdr:rowOff>25888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06391"/>
          <a:ext cx="838200" cy="6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133741</xdr:rowOff>
    </xdr:from>
    <xdr:to>
      <xdr:col>50</xdr:col>
      <xdr:colOff>114300</xdr:colOff>
      <xdr:row>58</xdr:row>
      <xdr:rowOff>8484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906391"/>
          <a:ext cx="889000" cy="4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148592</xdr:rowOff>
    </xdr:from>
    <xdr:to>
      <xdr:col>45</xdr:col>
      <xdr:colOff>177800</xdr:colOff>
      <xdr:row>58</xdr:row>
      <xdr:rowOff>8484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21242"/>
          <a:ext cx="889000" cy="3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148592</xdr:rowOff>
    </xdr:from>
    <xdr:to>
      <xdr:col>41</xdr:col>
      <xdr:colOff>50800</xdr:colOff>
      <xdr:row>58</xdr:row>
      <xdr:rowOff>22649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21242"/>
          <a:ext cx="889000" cy="4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146538</xdr:rowOff>
    </xdr:from>
    <xdr:to>
      <xdr:col>55</xdr:col>
      <xdr:colOff>50800</xdr:colOff>
      <xdr:row>58</xdr:row>
      <xdr:rowOff>76688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1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124965</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9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82941</xdr:rowOff>
    </xdr:from>
    <xdr:to>
      <xdr:col>50</xdr:col>
      <xdr:colOff>165100</xdr:colOff>
      <xdr:row>58</xdr:row>
      <xdr:rowOff>13091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5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4218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129134</xdr:rowOff>
    </xdr:from>
    <xdr:to>
      <xdr:col>46</xdr:col>
      <xdr:colOff>38100</xdr:colOff>
      <xdr:row>58</xdr:row>
      <xdr:rowOff>59284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50411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97792</xdr:rowOff>
    </xdr:from>
    <xdr:to>
      <xdr:col>41</xdr:col>
      <xdr:colOff>101600</xdr:colOff>
      <xdr:row>58</xdr:row>
      <xdr:rowOff>27942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19069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6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143299</xdr:rowOff>
    </xdr:from>
    <xdr:to>
      <xdr:col>36</xdr:col>
      <xdr:colOff>165100</xdr:colOff>
      <xdr:row>58</xdr:row>
      <xdr:rowOff>73449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1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64576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0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46610</xdr:rowOff>
    </xdr:from>
    <xdr:to>
      <xdr:col>55</xdr:col>
      <xdr:colOff>0</xdr:colOff>
      <xdr:row>78</xdr:row>
      <xdr:rowOff>159131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19710"/>
          <a:ext cx="838200" cy="11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46610</xdr:rowOff>
    </xdr:from>
    <xdr:to>
      <xdr:col>50</xdr:col>
      <xdr:colOff>114300</xdr:colOff>
      <xdr:row>79</xdr:row>
      <xdr:rowOff>20028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19710"/>
          <a:ext cx="889000" cy="14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114999</xdr:rowOff>
    </xdr:from>
    <xdr:to>
      <xdr:col>45</xdr:col>
      <xdr:colOff>177800</xdr:colOff>
      <xdr:row>79</xdr:row>
      <xdr:rowOff>20028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88099"/>
          <a:ext cx="889000" cy="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114999</xdr:rowOff>
    </xdr:from>
    <xdr:to>
      <xdr:col>41</xdr:col>
      <xdr:colOff>50800</xdr:colOff>
      <xdr:row>79</xdr:row>
      <xdr:rowOff>24270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488099"/>
          <a:ext cx="889000" cy="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108331</xdr:rowOff>
    </xdr:from>
    <xdr:to>
      <xdr:col>55</xdr:col>
      <xdr:colOff>50800</xdr:colOff>
      <xdr:row>79</xdr:row>
      <xdr:rowOff>38481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23258</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9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167260</xdr:rowOff>
    </xdr:from>
    <xdr:to>
      <xdr:col>50</xdr:col>
      <xdr:colOff>165100</xdr:colOff>
      <xdr:row>78</xdr:row>
      <xdr:rowOff>97410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113937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1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140678</xdr:rowOff>
    </xdr:from>
    <xdr:to>
      <xdr:col>46</xdr:col>
      <xdr:colOff>38100</xdr:colOff>
      <xdr:row>79</xdr:row>
      <xdr:rowOff>70828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61955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0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64199</xdr:rowOff>
    </xdr:from>
    <xdr:to>
      <xdr:col>41</xdr:col>
      <xdr:colOff>101600</xdr:colOff>
      <xdr:row>78</xdr:row>
      <xdr:rowOff>165799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156926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3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144920</xdr:rowOff>
    </xdr:from>
    <xdr:to>
      <xdr:col>36</xdr:col>
      <xdr:colOff>165100</xdr:colOff>
      <xdr:row>79</xdr:row>
      <xdr:rowOff>75070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66197</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61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154279</xdr:rowOff>
    </xdr:from>
    <xdr:to>
      <xdr:col>55</xdr:col>
      <xdr:colOff>0</xdr:colOff>
      <xdr:row>97</xdr:row>
      <xdr:rowOff>165342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784929"/>
          <a:ext cx="838200" cy="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98197</xdr:rowOff>
    </xdr:from>
    <xdr:to>
      <xdr:col>50</xdr:col>
      <xdr:colOff>114300</xdr:colOff>
      <xdr:row>97</xdr:row>
      <xdr:rowOff>165342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728847"/>
          <a:ext cx="889000" cy="6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98197</xdr:rowOff>
    </xdr:from>
    <xdr:to>
      <xdr:col>45</xdr:col>
      <xdr:colOff>177800</xdr:colOff>
      <xdr:row>97</xdr:row>
      <xdr:rowOff>163437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728847"/>
          <a:ext cx="889000" cy="6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155029</xdr:rowOff>
    </xdr:from>
    <xdr:to>
      <xdr:col>41</xdr:col>
      <xdr:colOff>50800</xdr:colOff>
      <xdr:row>97</xdr:row>
      <xdr:rowOff>163437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785679"/>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103479</xdr:rowOff>
    </xdr:from>
    <xdr:to>
      <xdr:col>55</xdr:col>
      <xdr:colOff>50800</xdr:colOff>
      <xdr:row>98</xdr:row>
      <xdr:rowOff>33629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3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81906</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1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114542</xdr:rowOff>
    </xdr:from>
    <xdr:to>
      <xdr:col>50</xdr:col>
      <xdr:colOff>165100</xdr:colOff>
      <xdr:row>98</xdr:row>
      <xdr:rowOff>44692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35819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3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47397</xdr:rowOff>
    </xdr:from>
    <xdr:to>
      <xdr:col>46</xdr:col>
      <xdr:colOff>38100</xdr:colOff>
      <xdr:row>97</xdr:row>
      <xdr:rowOff>148997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140124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7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112637</xdr:rowOff>
    </xdr:from>
    <xdr:to>
      <xdr:col>41</xdr:col>
      <xdr:colOff>101600</xdr:colOff>
      <xdr:row>98</xdr:row>
      <xdr:rowOff>42787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33914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3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104229</xdr:rowOff>
    </xdr:from>
    <xdr:to>
      <xdr:col>36</xdr:col>
      <xdr:colOff>165100</xdr:colOff>
      <xdr:row>98</xdr:row>
      <xdr:rowOff>34379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25506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2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135859</xdr:rowOff>
    </xdr:from>
    <xdr:to>
      <xdr:col>85</xdr:col>
      <xdr:colOff>127000</xdr:colOff>
      <xdr:row>38</xdr:row>
      <xdr:rowOff>137597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0959"/>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112999</xdr:rowOff>
    </xdr:from>
    <xdr:to>
      <xdr:col>81</xdr:col>
      <xdr:colOff>50800</xdr:colOff>
      <xdr:row>38</xdr:row>
      <xdr:rowOff>135859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2809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24897</xdr:rowOff>
    </xdr:from>
    <xdr:to>
      <xdr:col>76</xdr:col>
      <xdr:colOff>114300</xdr:colOff>
      <xdr:row>38</xdr:row>
      <xdr:rowOff>112999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539997"/>
          <a:ext cx="889000" cy="8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24897</xdr:rowOff>
    </xdr:from>
    <xdr:to>
      <xdr:col>71</xdr:col>
      <xdr:colOff>177800</xdr:colOff>
      <xdr:row>38</xdr:row>
      <xdr:rowOff>108382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539997"/>
          <a:ext cx="889000" cy="8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122648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86797</xdr:rowOff>
    </xdr:from>
    <xdr:to>
      <xdr:col>85</xdr:col>
      <xdr:colOff>177800</xdr:colOff>
      <xdr:row>39</xdr:row>
      <xdr:rowOff>16947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85059</xdr:rowOff>
    </xdr:from>
    <xdr:to>
      <xdr:col>81</xdr:col>
      <xdr:colOff>101600</xdr:colOff>
      <xdr:row>39</xdr:row>
      <xdr:rowOff>15209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6336</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692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62199</xdr:rowOff>
    </xdr:from>
    <xdr:to>
      <xdr:col>76</xdr:col>
      <xdr:colOff>165100</xdr:colOff>
      <xdr:row>38</xdr:row>
      <xdr:rowOff>163799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154926</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670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145547</xdr:rowOff>
    </xdr:from>
    <xdr:to>
      <xdr:col>72</xdr:col>
      <xdr:colOff>38100</xdr:colOff>
      <xdr:row>38</xdr:row>
      <xdr:rowOff>75697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4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92224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26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57582</xdr:rowOff>
    </xdr:from>
    <xdr:to>
      <xdr:col>67</xdr:col>
      <xdr:colOff>101600</xdr:colOff>
      <xdr:row>38</xdr:row>
      <xdr:rowOff>159182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150309</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66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91960</xdr:rowOff>
    </xdr:from>
    <xdr:to>
      <xdr:col>85</xdr:col>
      <xdr:colOff>127000</xdr:colOff>
      <xdr:row>76</xdr:row>
      <xdr:rowOff>106527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122160"/>
          <a:ext cx="8382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106527</xdr:rowOff>
    </xdr:from>
    <xdr:to>
      <xdr:col>81</xdr:col>
      <xdr:colOff>50800</xdr:colOff>
      <xdr:row>76</xdr:row>
      <xdr:rowOff>111328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136727"/>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102960</xdr:rowOff>
    </xdr:from>
    <xdr:to>
      <xdr:col>76</xdr:col>
      <xdr:colOff>114300</xdr:colOff>
      <xdr:row>76</xdr:row>
      <xdr:rowOff>111328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133160"/>
          <a:ext cx="889000" cy="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87237</xdr:rowOff>
    </xdr:from>
    <xdr:to>
      <xdr:col>71</xdr:col>
      <xdr:colOff>177800</xdr:colOff>
      <xdr:row>76</xdr:row>
      <xdr:rowOff>102960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117437"/>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41160</xdr:rowOff>
    </xdr:from>
    <xdr:to>
      <xdr:col>85</xdr:col>
      <xdr:colOff>177800</xdr:colOff>
      <xdr:row>76</xdr:row>
      <xdr:rowOff>142760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64038</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92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55727</xdr:rowOff>
    </xdr:from>
    <xdr:to>
      <xdr:col>81</xdr:col>
      <xdr:colOff>101600</xdr:colOff>
      <xdr:row>76</xdr:row>
      <xdr:rowOff>157327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148454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17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60528</xdr:rowOff>
    </xdr:from>
    <xdr:to>
      <xdr:col>76</xdr:col>
      <xdr:colOff>165100</xdr:colOff>
      <xdr:row>76</xdr:row>
      <xdr:rowOff>162128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0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153255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18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52160</xdr:rowOff>
    </xdr:from>
    <xdr:to>
      <xdr:col>72</xdr:col>
      <xdr:colOff>38100</xdr:colOff>
      <xdr:row>76</xdr:row>
      <xdr:rowOff>153760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0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170286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85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36437</xdr:rowOff>
    </xdr:from>
    <xdr:to>
      <xdr:col>67</xdr:col>
      <xdr:colOff>101600</xdr:colOff>
      <xdr:row>76</xdr:row>
      <xdr:rowOff>138037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0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154564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84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42393</xdr:rowOff>
    </xdr:from>
    <xdr:to>
      <xdr:col>85</xdr:col>
      <xdr:colOff>127000</xdr:colOff>
      <xdr:row>97</xdr:row>
      <xdr:rowOff>69241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673043"/>
          <a:ext cx="838200" cy="2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42393</xdr:rowOff>
    </xdr:from>
    <xdr:to>
      <xdr:col>81</xdr:col>
      <xdr:colOff>50800</xdr:colOff>
      <xdr:row>98</xdr:row>
      <xdr:rowOff>91720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673043"/>
          <a:ext cx="889000" cy="2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49695</xdr:rowOff>
    </xdr:from>
    <xdr:to>
      <xdr:col>76</xdr:col>
      <xdr:colOff>114300</xdr:colOff>
      <xdr:row>98</xdr:row>
      <xdr:rowOff>91720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51795"/>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157862</xdr:rowOff>
    </xdr:from>
    <xdr:to>
      <xdr:col>71</xdr:col>
      <xdr:colOff>177800</xdr:colOff>
      <xdr:row>98</xdr:row>
      <xdr:rowOff>49695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788512"/>
          <a:ext cx="889000" cy="6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18441</xdr:rowOff>
    </xdr:from>
    <xdr:to>
      <xdr:col>85</xdr:col>
      <xdr:colOff>177800</xdr:colOff>
      <xdr:row>97</xdr:row>
      <xdr:rowOff>120041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41318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163043</xdr:rowOff>
    </xdr:from>
    <xdr:to>
      <xdr:col>81</xdr:col>
      <xdr:colOff>101600</xdr:colOff>
      <xdr:row>97</xdr:row>
      <xdr:rowOff>93193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109720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3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40920</xdr:rowOff>
    </xdr:from>
    <xdr:to>
      <xdr:col>76</xdr:col>
      <xdr:colOff>165100</xdr:colOff>
      <xdr:row>98</xdr:row>
      <xdr:rowOff>142520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133647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3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170345</xdr:rowOff>
    </xdr:from>
    <xdr:to>
      <xdr:col>72</xdr:col>
      <xdr:colOff>38100</xdr:colOff>
      <xdr:row>98</xdr:row>
      <xdr:rowOff>100495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117022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107062</xdr:rowOff>
    </xdr:from>
    <xdr:to>
      <xdr:col>67</xdr:col>
      <xdr:colOff>101600</xdr:colOff>
      <xdr:row>98</xdr:row>
      <xdr:rowOff>37212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53739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162723</xdr:rowOff>
    </xdr:from>
    <xdr:to>
      <xdr:col>116</xdr:col>
      <xdr:colOff>63500</xdr:colOff>
      <xdr:row>37</xdr:row>
      <xdr:rowOff>5806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334923"/>
          <a:ext cx="8382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5806</xdr:rowOff>
    </xdr:from>
    <xdr:to>
      <xdr:col>111</xdr:col>
      <xdr:colOff>177800</xdr:colOff>
      <xdr:row>37</xdr:row>
      <xdr:rowOff>8745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34945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8745</xdr:rowOff>
    </xdr:from>
    <xdr:to>
      <xdr:col>107</xdr:col>
      <xdr:colOff>50800</xdr:colOff>
      <xdr:row>38</xdr:row>
      <xdr:rowOff>79121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352395"/>
          <a:ext cx="889000" cy="2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79121</xdr:rowOff>
    </xdr:from>
    <xdr:to>
      <xdr:col>102</xdr:col>
      <xdr:colOff>114300</xdr:colOff>
      <xdr:row>38</xdr:row>
      <xdr:rowOff>83856</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594221"/>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111923</xdr:rowOff>
    </xdr:from>
    <xdr:to>
      <xdr:col>116</xdr:col>
      <xdr:colOff>114300</xdr:colOff>
      <xdr:row>37</xdr:row>
      <xdr:rowOff>42073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28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134800</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13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126456</xdr:rowOff>
    </xdr:from>
    <xdr:to>
      <xdr:col>112</xdr:col>
      <xdr:colOff>38100</xdr:colOff>
      <xdr:row>37</xdr:row>
      <xdr:rowOff>56606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29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73133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07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129395</xdr:rowOff>
    </xdr:from>
    <xdr:to>
      <xdr:col>107</xdr:col>
      <xdr:colOff>101600</xdr:colOff>
      <xdr:row>37</xdr:row>
      <xdr:rowOff>59545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3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76072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28321</xdr:rowOff>
    </xdr:from>
    <xdr:to>
      <xdr:col>102</xdr:col>
      <xdr:colOff>165100</xdr:colOff>
      <xdr:row>38</xdr:row>
      <xdr:rowOff>129921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146448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33056</xdr:rowOff>
    </xdr:from>
    <xdr:to>
      <xdr:col>98</xdr:col>
      <xdr:colOff>38100</xdr:colOff>
      <xdr:row>38</xdr:row>
      <xdr:rowOff>134656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151183</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32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152730</xdr:rowOff>
    </xdr:from>
    <xdr:to>
      <xdr:col>116</xdr:col>
      <xdr:colOff>63500</xdr:colOff>
      <xdr:row>58</xdr:row>
      <xdr:rowOff>153645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09683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152273</xdr:rowOff>
    </xdr:from>
    <xdr:to>
      <xdr:col>111</xdr:col>
      <xdr:colOff>177800</xdr:colOff>
      <xdr:row>58</xdr:row>
      <xdr:rowOff>153645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09637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152273</xdr:rowOff>
    </xdr:from>
    <xdr:to>
      <xdr:col>107</xdr:col>
      <xdr:colOff>50800</xdr:colOff>
      <xdr:row>58</xdr:row>
      <xdr:rowOff>152349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09637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152349</xdr:rowOff>
    </xdr:from>
    <xdr:to>
      <xdr:col>102</xdr:col>
      <xdr:colOff>114300</xdr:colOff>
      <xdr:row>58</xdr:row>
      <xdr:rowOff>155131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096449"/>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101930</xdr:rowOff>
    </xdr:from>
    <xdr:to>
      <xdr:col>116</xdr:col>
      <xdr:colOff>114300</xdr:colOff>
      <xdr:row>59</xdr:row>
      <xdr:rowOff>32080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64507</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102845</xdr:rowOff>
    </xdr:from>
    <xdr:to>
      <xdr:col>112</xdr:col>
      <xdr:colOff>38100</xdr:colOff>
      <xdr:row>59</xdr:row>
      <xdr:rowOff>32995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24122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3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101473</xdr:rowOff>
    </xdr:from>
    <xdr:to>
      <xdr:col>107</xdr:col>
      <xdr:colOff>101600</xdr:colOff>
      <xdr:row>59</xdr:row>
      <xdr:rowOff>31623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22750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3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101549</xdr:rowOff>
    </xdr:from>
    <xdr:to>
      <xdr:col>102</xdr:col>
      <xdr:colOff>165100</xdr:colOff>
      <xdr:row>59</xdr:row>
      <xdr:rowOff>31699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22826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3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104331</xdr:rowOff>
    </xdr:from>
    <xdr:to>
      <xdr:col>98</xdr:col>
      <xdr:colOff>38100</xdr:colOff>
      <xdr:row>59</xdr:row>
      <xdr:rowOff>34481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25608</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4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164944</xdr:rowOff>
    </xdr:from>
    <xdr:to>
      <xdr:col>116</xdr:col>
      <xdr:colOff>63500</xdr:colOff>
      <xdr:row>74</xdr:row>
      <xdr:rowOff>63086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680794"/>
          <a:ext cx="838200" cy="6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63086</xdr:rowOff>
    </xdr:from>
    <xdr:to>
      <xdr:col>111</xdr:col>
      <xdr:colOff>177800</xdr:colOff>
      <xdr:row>74</xdr:row>
      <xdr:rowOff>92902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750386"/>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44603</xdr:rowOff>
    </xdr:from>
    <xdr:to>
      <xdr:col>107</xdr:col>
      <xdr:colOff>50800</xdr:colOff>
      <xdr:row>74</xdr:row>
      <xdr:rowOff>92902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389003"/>
          <a:ext cx="889000" cy="39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44603</xdr:rowOff>
    </xdr:from>
    <xdr:to>
      <xdr:col>102</xdr:col>
      <xdr:colOff>114300</xdr:colOff>
      <xdr:row>72</xdr:row>
      <xdr:rowOff>133397</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389003"/>
          <a:ext cx="889000" cy="8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114144</xdr:rowOff>
    </xdr:from>
    <xdr:to>
      <xdr:col>116</xdr:col>
      <xdr:colOff>114300</xdr:colOff>
      <xdr:row>74</xdr:row>
      <xdr:rowOff>44294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62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137021</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48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12286</xdr:rowOff>
    </xdr:from>
    <xdr:to>
      <xdr:col>112</xdr:col>
      <xdr:colOff>38100</xdr:colOff>
      <xdr:row>74</xdr:row>
      <xdr:rowOff>113886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6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130413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4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42102</xdr:rowOff>
    </xdr:from>
    <xdr:to>
      <xdr:col>107</xdr:col>
      <xdr:colOff>101600</xdr:colOff>
      <xdr:row>74</xdr:row>
      <xdr:rowOff>143702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7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160229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50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165253</xdr:rowOff>
    </xdr:from>
    <xdr:to>
      <xdr:col>102</xdr:col>
      <xdr:colOff>165100</xdr:colOff>
      <xdr:row>72</xdr:row>
      <xdr:rowOff>95403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3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111930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1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82597</xdr:rowOff>
    </xdr:from>
    <xdr:to>
      <xdr:col>98</xdr:col>
      <xdr:colOff>38100</xdr:colOff>
      <xdr:row>73</xdr:row>
      <xdr:rowOff>12747</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4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29274</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20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74,891</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円となっており、類似団体平均を上回っている。これは、観光を主幹産業とする当市においては、観光交流人口を含めた</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万人規模の行政需要への対応が必要であることに加え、清掃、保育園、幼稚園等の多くの業務を直営で実施しているためである。</a:t>
          </a: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49,477</a:t>
          </a:r>
          <a:r>
            <a:rPr kumimoji="1" lang="ja-JP" altLang="en-US" sz="1300">
              <a:latin typeface="ＭＳ Ｐゴシック" panose="020B0600070205080204" pitchFamily="50" charset="-128"/>
              <a:ea typeface="ＭＳ Ｐゴシック" panose="020B0600070205080204" pitchFamily="50" charset="-128"/>
            </a:rPr>
            <a:t>円となっており、類似団体平均、県平均を上回っている。急速な高齢化により、介護保険事業特別会計や後期高齢者医療特別会計などへの繰出金が全国平均等に比べて高く、年々増加している状況である。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57,476</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を上回っている。令和２年度から下水道事業を法適化したことが主な原因であるが、これまで行財政改革により補助金等を抑制してきており、今後も更なる抑制に努めていく。　</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24,936</a:t>
          </a:r>
          <a:r>
            <a:rPr kumimoji="1" lang="ja-JP" altLang="en-US" sz="1300">
              <a:latin typeface="ＭＳ Ｐゴシック" panose="020B0600070205080204" pitchFamily="50" charset="-128"/>
              <a:ea typeface="ＭＳ Ｐゴシック" panose="020B0600070205080204" pitchFamily="50" charset="-128"/>
            </a:rPr>
            <a:t>円と、類似団体より</a:t>
          </a:r>
          <a:r>
            <a:rPr kumimoji="1" lang="en-US" altLang="ja-JP" sz="1300">
              <a:latin typeface="ＭＳ Ｐゴシック" panose="020B0600070205080204" pitchFamily="50" charset="-128"/>
              <a:ea typeface="ＭＳ Ｐゴシック" panose="020B0600070205080204" pitchFamily="50" charset="-128"/>
            </a:rPr>
            <a:t>19,539</a:t>
          </a:r>
          <a:r>
            <a:rPr kumimoji="1" lang="ja-JP" altLang="en-US" sz="1300">
              <a:latin typeface="ＭＳ Ｐゴシック" panose="020B0600070205080204" pitchFamily="50" charset="-128"/>
              <a:ea typeface="ＭＳ Ｐゴシック" panose="020B0600070205080204" pitchFamily="50" charset="-128"/>
            </a:rPr>
            <a:t>円下回っている。新規・更新整備とも類似団体を下回っていることから、今後も、新規事業を抑えつつ既存施設の更新を図っていく。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66,286
65,554
124.02
31,243,880
30,134,406
865,183
16,421,195
23,553,936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25400</xdr:rowOff>
    </xdr:from>
    <xdr:to>
      <xdr:col>24</xdr:col>
      <xdr:colOff>63500</xdr:colOff>
      <xdr:row>36</xdr:row>
      <xdr:rowOff>37744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97600"/>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17170</xdr:rowOff>
    </xdr:from>
    <xdr:to>
      <xdr:col>19</xdr:col>
      <xdr:colOff>177800</xdr:colOff>
      <xdr:row>36</xdr:row>
      <xdr:rowOff>37744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8937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17170</xdr:rowOff>
    </xdr:from>
    <xdr:to>
      <xdr:col>15</xdr:col>
      <xdr:colOff>50800</xdr:colOff>
      <xdr:row>36</xdr:row>
      <xdr:rowOff>61519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89370"/>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29515</xdr:rowOff>
    </xdr:from>
    <xdr:to>
      <xdr:col>10</xdr:col>
      <xdr:colOff>114300</xdr:colOff>
      <xdr:row>36</xdr:row>
      <xdr:rowOff>61519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0171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146050</xdr:rowOff>
    </xdr:from>
    <xdr:to>
      <xdr:col>24</xdr:col>
      <xdr:colOff>114300</xdr:colOff>
      <xdr:row>36</xdr:row>
      <xdr:rowOff>76200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124477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158394</xdr:rowOff>
    </xdr:from>
    <xdr:to>
      <xdr:col>20</xdr:col>
      <xdr:colOff>38100</xdr:colOff>
      <xdr:row>36</xdr:row>
      <xdr:rowOff>88544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79671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5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137820</xdr:rowOff>
    </xdr:from>
    <xdr:to>
      <xdr:col>15</xdr:col>
      <xdr:colOff>101600</xdr:colOff>
      <xdr:row>36</xdr:row>
      <xdr:rowOff>67970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59097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3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10719</xdr:rowOff>
    </xdr:from>
    <xdr:to>
      <xdr:col>10</xdr:col>
      <xdr:colOff>165100</xdr:colOff>
      <xdr:row>36</xdr:row>
      <xdr:rowOff>112319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103446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7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150165</xdr:rowOff>
    </xdr:from>
    <xdr:to>
      <xdr:col>6</xdr:col>
      <xdr:colOff>38100</xdr:colOff>
      <xdr:row>36</xdr:row>
      <xdr:rowOff>80315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71442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60018</xdr:rowOff>
    </xdr:from>
    <xdr:to>
      <xdr:col>24</xdr:col>
      <xdr:colOff>63500</xdr:colOff>
      <xdr:row>56</xdr:row>
      <xdr:rowOff>83563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61218"/>
          <a:ext cx="8382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111506</xdr:rowOff>
    </xdr:from>
    <xdr:to>
      <xdr:col>19</xdr:col>
      <xdr:colOff>177800</xdr:colOff>
      <xdr:row>56</xdr:row>
      <xdr:rowOff>60018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26906"/>
          <a:ext cx="889000" cy="63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111506</xdr:rowOff>
    </xdr:from>
    <xdr:to>
      <xdr:col>15</xdr:col>
      <xdr:colOff>50800</xdr:colOff>
      <xdr:row>56</xdr:row>
      <xdr:rowOff>171003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26906"/>
          <a:ext cx="889000" cy="74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171003</xdr:rowOff>
    </xdr:from>
    <xdr:to>
      <xdr:col>10</xdr:col>
      <xdr:colOff>114300</xdr:colOff>
      <xdr:row>57</xdr:row>
      <xdr:rowOff>18390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72203"/>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32763</xdr:rowOff>
    </xdr:from>
    <xdr:to>
      <xdr:col>24</xdr:col>
      <xdr:colOff>114300</xdr:colOff>
      <xdr:row>56</xdr:row>
      <xdr:rowOff>134363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3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11190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1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9218</xdr:rowOff>
    </xdr:from>
    <xdr:to>
      <xdr:col>20</xdr:col>
      <xdr:colOff>38100</xdr:colOff>
      <xdr:row>56</xdr:row>
      <xdr:rowOff>110818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101945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60706</xdr:rowOff>
    </xdr:from>
    <xdr:to>
      <xdr:col>15</xdr:col>
      <xdr:colOff>101600</xdr:colOff>
      <xdr:row>52</xdr:row>
      <xdr:rowOff>162306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153433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6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120203</xdr:rowOff>
    </xdr:from>
    <xdr:to>
      <xdr:col>10</xdr:col>
      <xdr:colOff>165100</xdr:colOff>
      <xdr:row>57</xdr:row>
      <xdr:rowOff>50353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2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66880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9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139040</xdr:rowOff>
    </xdr:from>
    <xdr:to>
      <xdr:col>6</xdr:col>
      <xdr:colOff>38100</xdr:colOff>
      <xdr:row>57</xdr:row>
      <xdr:rowOff>69190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85717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1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42301</xdr:rowOff>
    </xdr:from>
    <xdr:to>
      <xdr:col>24</xdr:col>
      <xdr:colOff>63500</xdr:colOff>
      <xdr:row>75</xdr:row>
      <xdr:rowOff>75936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01051"/>
          <a:ext cx="838200" cy="3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42301</xdr:rowOff>
    </xdr:from>
    <xdr:to>
      <xdr:col>19</xdr:col>
      <xdr:colOff>177800</xdr:colOff>
      <xdr:row>76</xdr:row>
      <xdr:rowOff>60468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01051"/>
          <a:ext cx="889000" cy="18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60468</xdr:rowOff>
    </xdr:from>
    <xdr:to>
      <xdr:col>15</xdr:col>
      <xdr:colOff>50800</xdr:colOff>
      <xdr:row>76</xdr:row>
      <xdr:rowOff>109609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90668"/>
          <a:ext cx="889000" cy="4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109609</xdr:rowOff>
    </xdr:from>
    <xdr:to>
      <xdr:col>10</xdr:col>
      <xdr:colOff>114300</xdr:colOff>
      <xdr:row>76</xdr:row>
      <xdr:rowOff>124727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39809"/>
          <a:ext cx="889000" cy="1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25136</xdr:rowOff>
    </xdr:from>
    <xdr:to>
      <xdr:col>24</xdr:col>
      <xdr:colOff>114300</xdr:colOff>
      <xdr:row>75</xdr:row>
      <xdr:rowOff>126736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48013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3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162951</xdr:rowOff>
    </xdr:from>
    <xdr:to>
      <xdr:col>20</xdr:col>
      <xdr:colOff>38100</xdr:colOff>
      <xdr:row>75</xdr:row>
      <xdr:rowOff>93101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5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109628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2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9668</xdr:rowOff>
    </xdr:from>
    <xdr:to>
      <xdr:col>15</xdr:col>
      <xdr:colOff>101600</xdr:colOff>
      <xdr:row>76</xdr:row>
      <xdr:rowOff>111268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3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127795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1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58809</xdr:rowOff>
    </xdr:from>
    <xdr:to>
      <xdr:col>10</xdr:col>
      <xdr:colOff>165100</xdr:colOff>
      <xdr:row>76</xdr:row>
      <xdr:rowOff>160409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8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5486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6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73927</xdr:rowOff>
    </xdr:from>
    <xdr:to>
      <xdr:col>6</xdr:col>
      <xdr:colOff>38100</xdr:colOff>
      <xdr:row>77</xdr:row>
      <xdr:rowOff>4077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20603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110330</xdr:rowOff>
    </xdr:from>
    <xdr:to>
      <xdr:col>24</xdr:col>
      <xdr:colOff>63500</xdr:colOff>
      <xdr:row>98</xdr:row>
      <xdr:rowOff>122065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12430"/>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110330</xdr:rowOff>
    </xdr:from>
    <xdr:to>
      <xdr:col>19</xdr:col>
      <xdr:colOff>177800</xdr:colOff>
      <xdr:row>99</xdr:row>
      <xdr:rowOff>37266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12430"/>
          <a:ext cx="889000" cy="9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37091</xdr:rowOff>
    </xdr:from>
    <xdr:to>
      <xdr:col>15</xdr:col>
      <xdr:colOff>50800</xdr:colOff>
      <xdr:row>99</xdr:row>
      <xdr:rowOff>37266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7010641"/>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37091</xdr:rowOff>
    </xdr:from>
    <xdr:to>
      <xdr:col>10</xdr:col>
      <xdr:colOff>114300</xdr:colOff>
      <xdr:row>99</xdr:row>
      <xdr:rowOff>65742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10641"/>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71265</xdr:rowOff>
    </xdr:from>
    <xdr:to>
      <xdr:col>24</xdr:col>
      <xdr:colOff>114300</xdr:colOff>
      <xdr:row>99</xdr:row>
      <xdr:rowOff>1415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7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49692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5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59530</xdr:rowOff>
    </xdr:from>
    <xdr:to>
      <xdr:col>20</xdr:col>
      <xdr:colOff>38100</xdr:colOff>
      <xdr:row>98</xdr:row>
      <xdr:rowOff>161130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6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6207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3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157916</xdr:rowOff>
    </xdr:from>
    <xdr:to>
      <xdr:col>15</xdr:col>
      <xdr:colOff>101600</xdr:colOff>
      <xdr:row>99</xdr:row>
      <xdr:rowOff>88066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6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104593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3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157741</xdr:rowOff>
    </xdr:from>
    <xdr:to>
      <xdr:col>10</xdr:col>
      <xdr:colOff>165100</xdr:colOff>
      <xdr:row>99</xdr:row>
      <xdr:rowOff>87891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5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104418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3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14942</xdr:rowOff>
    </xdr:from>
    <xdr:to>
      <xdr:col>6</xdr:col>
      <xdr:colOff>38100</xdr:colOff>
      <xdr:row>99</xdr:row>
      <xdr:rowOff>116542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8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133069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6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128270</xdr:rowOff>
    </xdr:from>
    <xdr:to>
      <xdr:col>55</xdr:col>
      <xdr:colOff>0</xdr:colOff>
      <xdr:row>35</xdr:row>
      <xdr:rowOff>137795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1290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128270</xdr:rowOff>
    </xdr:from>
    <xdr:to>
      <xdr:col>50</xdr:col>
      <xdr:colOff>114300</xdr:colOff>
      <xdr:row>35</xdr:row>
      <xdr:rowOff>149225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290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149225</xdr:rowOff>
    </xdr:from>
    <xdr:to>
      <xdr:col>45</xdr:col>
      <xdr:colOff>177800</xdr:colOff>
      <xdr:row>35</xdr:row>
      <xdr:rowOff>151511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4997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151511</xdr:rowOff>
    </xdr:from>
    <xdr:to>
      <xdr:col>41</xdr:col>
      <xdr:colOff>50800</xdr:colOff>
      <xdr:row>35</xdr:row>
      <xdr:rowOff>159893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15226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86995</xdr:rowOff>
    </xdr:from>
    <xdr:to>
      <xdr:col>55</xdr:col>
      <xdr:colOff>50800</xdr:colOff>
      <xdr:row>36</xdr:row>
      <xdr:rowOff>17145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109872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77470</xdr:rowOff>
    </xdr:from>
    <xdr:to>
      <xdr:col>50</xdr:col>
      <xdr:colOff>165100</xdr:colOff>
      <xdr:row>36</xdr:row>
      <xdr:rowOff>7620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24147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98425</xdr:rowOff>
    </xdr:from>
    <xdr:to>
      <xdr:col>46</xdr:col>
      <xdr:colOff>38100</xdr:colOff>
      <xdr:row>36</xdr:row>
      <xdr:rowOff>28575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0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45102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100711</xdr:rowOff>
    </xdr:from>
    <xdr:to>
      <xdr:col>41</xdr:col>
      <xdr:colOff>101600</xdr:colOff>
      <xdr:row>36</xdr:row>
      <xdr:rowOff>30861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47388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8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109093</xdr:rowOff>
    </xdr:from>
    <xdr:to>
      <xdr:col>36</xdr:col>
      <xdr:colOff>165100</xdr:colOff>
      <xdr:row>36</xdr:row>
      <xdr:rowOff>39243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55770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157588</xdr:rowOff>
    </xdr:from>
    <xdr:to>
      <xdr:col>55</xdr:col>
      <xdr:colOff>0</xdr:colOff>
      <xdr:row>58</xdr:row>
      <xdr:rowOff>166408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01688"/>
          <a:ext cx="8382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166408</xdr:rowOff>
    </xdr:from>
    <xdr:to>
      <xdr:col>50</xdr:col>
      <xdr:colOff>114300</xdr:colOff>
      <xdr:row>58</xdr:row>
      <xdr:rowOff>169723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10508"/>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167208</xdr:rowOff>
    </xdr:from>
    <xdr:to>
      <xdr:col>45</xdr:col>
      <xdr:colOff>177800</xdr:colOff>
      <xdr:row>58</xdr:row>
      <xdr:rowOff>169723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1130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167208</xdr:rowOff>
    </xdr:from>
    <xdr:to>
      <xdr:col>41</xdr:col>
      <xdr:colOff>50800</xdr:colOff>
      <xdr:row>58</xdr:row>
      <xdr:rowOff>170218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11308"/>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106788</xdr:rowOff>
    </xdr:from>
    <xdr:to>
      <xdr:col>55</xdr:col>
      <xdr:colOff>50800</xdr:colOff>
      <xdr:row>59</xdr:row>
      <xdr:rowOff>36938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5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115608</xdr:rowOff>
    </xdr:from>
    <xdr:to>
      <xdr:col>50</xdr:col>
      <xdr:colOff>165100</xdr:colOff>
      <xdr:row>59</xdr:row>
      <xdr:rowOff>45758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36885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118923</xdr:rowOff>
    </xdr:from>
    <xdr:to>
      <xdr:col>46</xdr:col>
      <xdr:colOff>38100</xdr:colOff>
      <xdr:row>59</xdr:row>
      <xdr:rowOff>49073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40200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5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116408</xdr:rowOff>
    </xdr:from>
    <xdr:to>
      <xdr:col>41</xdr:col>
      <xdr:colOff>101600</xdr:colOff>
      <xdr:row>59</xdr:row>
      <xdr:rowOff>46558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37685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119418</xdr:rowOff>
    </xdr:from>
    <xdr:to>
      <xdr:col>36</xdr:col>
      <xdr:colOff>165100</xdr:colOff>
      <xdr:row>59</xdr:row>
      <xdr:rowOff>49568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40695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5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101219</xdr:rowOff>
    </xdr:from>
    <xdr:to>
      <xdr:col>55</xdr:col>
      <xdr:colOff>0</xdr:colOff>
      <xdr:row>75</xdr:row>
      <xdr:rowOff>90589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788519"/>
          <a:ext cx="838200" cy="16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37516</xdr:rowOff>
    </xdr:from>
    <xdr:to>
      <xdr:col>50</xdr:col>
      <xdr:colOff>114300</xdr:colOff>
      <xdr:row>75</xdr:row>
      <xdr:rowOff>90589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381916"/>
          <a:ext cx="889000" cy="56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37516</xdr:rowOff>
    </xdr:from>
    <xdr:to>
      <xdr:col>45</xdr:col>
      <xdr:colOff>177800</xdr:colOff>
      <xdr:row>76</xdr:row>
      <xdr:rowOff>48985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381916"/>
          <a:ext cx="889000" cy="69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48985</xdr:rowOff>
    </xdr:from>
    <xdr:to>
      <xdr:col>41</xdr:col>
      <xdr:colOff>50800</xdr:colOff>
      <xdr:row>77</xdr:row>
      <xdr:rowOff>13360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079185"/>
          <a:ext cx="889000" cy="1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50419</xdr:rowOff>
    </xdr:from>
    <xdr:to>
      <xdr:col>55</xdr:col>
      <xdr:colOff>50800</xdr:colOff>
      <xdr:row>74</xdr:row>
      <xdr:rowOff>152019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7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73296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5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39789</xdr:rowOff>
    </xdr:from>
    <xdr:to>
      <xdr:col>50</xdr:col>
      <xdr:colOff>165100</xdr:colOff>
      <xdr:row>75</xdr:row>
      <xdr:rowOff>141389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8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157916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6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158166</xdr:rowOff>
    </xdr:from>
    <xdr:to>
      <xdr:col>46</xdr:col>
      <xdr:colOff>38100</xdr:colOff>
      <xdr:row>72</xdr:row>
      <xdr:rowOff>88316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33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104843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10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169635</xdr:rowOff>
    </xdr:from>
    <xdr:to>
      <xdr:col>41</xdr:col>
      <xdr:colOff>101600</xdr:colOff>
      <xdr:row>76</xdr:row>
      <xdr:rowOff>99785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116311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80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134010</xdr:rowOff>
    </xdr:from>
    <xdr:to>
      <xdr:col>36</xdr:col>
      <xdr:colOff>165100</xdr:colOff>
      <xdr:row>77</xdr:row>
      <xdr:rowOff>64160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80687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293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119191</xdr:rowOff>
    </xdr:from>
    <xdr:to>
      <xdr:col>55</xdr:col>
      <xdr:colOff>0</xdr:colOff>
      <xdr:row>97</xdr:row>
      <xdr:rowOff>150298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49841"/>
          <a:ext cx="838200" cy="3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119191</xdr:rowOff>
    </xdr:from>
    <xdr:to>
      <xdr:col>50</xdr:col>
      <xdr:colOff>114300</xdr:colOff>
      <xdr:row>98</xdr:row>
      <xdr:rowOff>18656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49841"/>
          <a:ext cx="889000" cy="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165940</xdr:rowOff>
    </xdr:from>
    <xdr:to>
      <xdr:col>45</xdr:col>
      <xdr:colOff>177800</xdr:colOff>
      <xdr:row>98</xdr:row>
      <xdr:rowOff>18656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96590"/>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165940</xdr:rowOff>
    </xdr:from>
    <xdr:to>
      <xdr:col>41</xdr:col>
      <xdr:colOff>50800</xdr:colOff>
      <xdr:row>97</xdr:row>
      <xdr:rowOff>171329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96590"/>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99498</xdr:rowOff>
    </xdr:from>
    <xdr:to>
      <xdr:col>55</xdr:col>
      <xdr:colOff>50800</xdr:colOff>
      <xdr:row>98</xdr:row>
      <xdr:rowOff>29648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77925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0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68391</xdr:rowOff>
    </xdr:from>
    <xdr:to>
      <xdr:col>50</xdr:col>
      <xdr:colOff>165100</xdr:colOff>
      <xdr:row>97</xdr:row>
      <xdr:rowOff>169991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161118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139306</xdr:rowOff>
    </xdr:from>
    <xdr:to>
      <xdr:col>46</xdr:col>
      <xdr:colOff>38100</xdr:colOff>
      <xdr:row>98</xdr:row>
      <xdr:rowOff>69456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60583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6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115140</xdr:rowOff>
    </xdr:from>
    <xdr:to>
      <xdr:col>41</xdr:col>
      <xdr:colOff>101600</xdr:colOff>
      <xdr:row>98</xdr:row>
      <xdr:rowOff>45290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36417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120529</xdr:rowOff>
    </xdr:from>
    <xdr:to>
      <xdr:col>36</xdr:col>
      <xdr:colOff>165100</xdr:colOff>
      <xdr:row>98</xdr:row>
      <xdr:rowOff>50679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41806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4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126990</xdr:rowOff>
    </xdr:from>
    <xdr:to>
      <xdr:col>85</xdr:col>
      <xdr:colOff>127000</xdr:colOff>
      <xdr:row>36</xdr:row>
      <xdr:rowOff>163520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99190"/>
          <a:ext cx="8382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57953</xdr:rowOff>
    </xdr:from>
    <xdr:to>
      <xdr:col>81</xdr:col>
      <xdr:colOff>50800</xdr:colOff>
      <xdr:row>36</xdr:row>
      <xdr:rowOff>163520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058703"/>
          <a:ext cx="889000" cy="27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57953</xdr:rowOff>
    </xdr:from>
    <xdr:to>
      <xdr:col>76</xdr:col>
      <xdr:colOff>114300</xdr:colOff>
      <xdr:row>36</xdr:row>
      <xdr:rowOff>80127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058703"/>
          <a:ext cx="889000" cy="1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80127</xdr:rowOff>
    </xdr:from>
    <xdr:to>
      <xdr:col>71</xdr:col>
      <xdr:colOff>177800</xdr:colOff>
      <xdr:row>36</xdr:row>
      <xdr:rowOff>113319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52327"/>
          <a:ext cx="889000" cy="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76190</xdr:rowOff>
    </xdr:from>
    <xdr:to>
      <xdr:col>85</xdr:col>
      <xdr:colOff>177800</xdr:colOff>
      <xdr:row>37</xdr:row>
      <xdr:rowOff>6340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4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99067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112720</xdr:rowOff>
    </xdr:from>
    <xdr:to>
      <xdr:col>81</xdr:col>
      <xdr:colOff>101600</xdr:colOff>
      <xdr:row>37</xdr:row>
      <xdr:rowOff>42870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8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59397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06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7153</xdr:rowOff>
    </xdr:from>
    <xdr:to>
      <xdr:col>76</xdr:col>
      <xdr:colOff>165100</xdr:colOff>
      <xdr:row>35</xdr:row>
      <xdr:rowOff>108753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125280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78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29327</xdr:rowOff>
    </xdr:from>
    <xdr:to>
      <xdr:col>72</xdr:col>
      <xdr:colOff>38100</xdr:colOff>
      <xdr:row>36</xdr:row>
      <xdr:rowOff>130927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0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147454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7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62519</xdr:rowOff>
    </xdr:from>
    <xdr:to>
      <xdr:col>67</xdr:col>
      <xdr:colOff>101600</xdr:colOff>
      <xdr:row>36</xdr:row>
      <xdr:rowOff>164119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3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9196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0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87122</xdr:rowOff>
    </xdr:from>
    <xdr:to>
      <xdr:col>85</xdr:col>
      <xdr:colOff>127000</xdr:colOff>
      <xdr:row>56</xdr:row>
      <xdr:rowOff>145491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688322"/>
          <a:ext cx="8382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87122</xdr:rowOff>
    </xdr:from>
    <xdr:to>
      <xdr:col>81</xdr:col>
      <xdr:colOff>50800</xdr:colOff>
      <xdr:row>57</xdr:row>
      <xdr:rowOff>81140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88322"/>
          <a:ext cx="889000" cy="16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32391</xdr:rowOff>
    </xdr:from>
    <xdr:to>
      <xdr:col>76</xdr:col>
      <xdr:colOff>114300</xdr:colOff>
      <xdr:row>57</xdr:row>
      <xdr:rowOff>81140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05041"/>
          <a:ext cx="8890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32391</xdr:rowOff>
    </xdr:from>
    <xdr:to>
      <xdr:col>71</xdr:col>
      <xdr:colOff>177800</xdr:colOff>
      <xdr:row>57</xdr:row>
      <xdr:rowOff>161627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05041"/>
          <a:ext cx="889000" cy="1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94691</xdr:rowOff>
    </xdr:from>
    <xdr:to>
      <xdr:col>85</xdr:col>
      <xdr:colOff>177800</xdr:colOff>
      <xdr:row>57</xdr:row>
      <xdr:rowOff>24841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73118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7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36322</xdr:rowOff>
    </xdr:from>
    <xdr:to>
      <xdr:col>81</xdr:col>
      <xdr:colOff>101600</xdr:colOff>
      <xdr:row>56</xdr:row>
      <xdr:rowOff>137922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129049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30340</xdr:rowOff>
    </xdr:from>
    <xdr:to>
      <xdr:col>76</xdr:col>
      <xdr:colOff>165100</xdr:colOff>
      <xdr:row>57</xdr:row>
      <xdr:rowOff>131940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123067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9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153041</xdr:rowOff>
    </xdr:from>
    <xdr:to>
      <xdr:col>72</xdr:col>
      <xdr:colOff>38100</xdr:colOff>
      <xdr:row>57</xdr:row>
      <xdr:rowOff>83191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5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74318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110827</xdr:rowOff>
    </xdr:from>
    <xdr:to>
      <xdr:col>67</xdr:col>
      <xdr:colOff>101600</xdr:colOff>
      <xdr:row>58</xdr:row>
      <xdr:rowOff>40977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32104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7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135860</xdr:rowOff>
    </xdr:from>
    <xdr:to>
      <xdr:col>85</xdr:col>
      <xdr:colOff>127000</xdr:colOff>
      <xdr:row>78</xdr:row>
      <xdr:rowOff>137596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08960"/>
          <a:ext cx="8382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112999</xdr:rowOff>
    </xdr:from>
    <xdr:to>
      <xdr:col>81</xdr:col>
      <xdr:colOff>50800</xdr:colOff>
      <xdr:row>78</xdr:row>
      <xdr:rowOff>135860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8609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24898</xdr:rowOff>
    </xdr:from>
    <xdr:to>
      <xdr:col>76</xdr:col>
      <xdr:colOff>114300</xdr:colOff>
      <xdr:row>78</xdr:row>
      <xdr:rowOff>112999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97998"/>
          <a:ext cx="889000" cy="8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24898</xdr:rowOff>
    </xdr:from>
    <xdr:to>
      <xdr:col>71</xdr:col>
      <xdr:colOff>177800</xdr:colOff>
      <xdr:row>78</xdr:row>
      <xdr:rowOff>108383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97998"/>
          <a:ext cx="889000" cy="8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122511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86796</xdr:rowOff>
    </xdr:from>
    <xdr:to>
      <xdr:col>85</xdr:col>
      <xdr:colOff>177800</xdr:colOff>
      <xdr:row>79</xdr:row>
      <xdr:rowOff>16946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20052</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85060</xdr:rowOff>
    </xdr:from>
    <xdr:to>
      <xdr:col>81</xdr:col>
      <xdr:colOff>101600</xdr:colOff>
      <xdr:row>79</xdr:row>
      <xdr:rowOff>15210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6337</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550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62199</xdr:rowOff>
    </xdr:from>
    <xdr:to>
      <xdr:col>76</xdr:col>
      <xdr:colOff>165100</xdr:colOff>
      <xdr:row>78</xdr:row>
      <xdr:rowOff>163799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3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154926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2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145548</xdr:rowOff>
    </xdr:from>
    <xdr:to>
      <xdr:col>72</xdr:col>
      <xdr:colOff>38100</xdr:colOff>
      <xdr:row>78</xdr:row>
      <xdr:rowOff>75698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92225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12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57583</xdr:rowOff>
    </xdr:from>
    <xdr:to>
      <xdr:col>67</xdr:col>
      <xdr:colOff>101600</xdr:colOff>
      <xdr:row>78</xdr:row>
      <xdr:rowOff>159183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150310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23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91960</xdr:rowOff>
    </xdr:from>
    <xdr:to>
      <xdr:col>85</xdr:col>
      <xdr:colOff>127000</xdr:colOff>
      <xdr:row>96</xdr:row>
      <xdr:rowOff>106527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551160"/>
          <a:ext cx="8382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106527</xdr:rowOff>
    </xdr:from>
    <xdr:to>
      <xdr:col>81</xdr:col>
      <xdr:colOff>50800</xdr:colOff>
      <xdr:row>96</xdr:row>
      <xdr:rowOff>111328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65727"/>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102960</xdr:rowOff>
    </xdr:from>
    <xdr:to>
      <xdr:col>76</xdr:col>
      <xdr:colOff>114300</xdr:colOff>
      <xdr:row>96</xdr:row>
      <xdr:rowOff>111328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562160"/>
          <a:ext cx="889000" cy="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87237</xdr:rowOff>
    </xdr:from>
    <xdr:to>
      <xdr:col>71</xdr:col>
      <xdr:colOff>177800</xdr:colOff>
      <xdr:row>96</xdr:row>
      <xdr:rowOff>102960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546437"/>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41160</xdr:rowOff>
    </xdr:from>
    <xdr:to>
      <xdr:col>85</xdr:col>
      <xdr:colOff>177800</xdr:colOff>
      <xdr:row>96</xdr:row>
      <xdr:rowOff>142760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64037</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55727</xdr:rowOff>
    </xdr:from>
    <xdr:to>
      <xdr:col>81</xdr:col>
      <xdr:colOff>101600</xdr:colOff>
      <xdr:row>96</xdr:row>
      <xdr:rowOff>157327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148454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60528</xdr:rowOff>
    </xdr:from>
    <xdr:to>
      <xdr:col>76</xdr:col>
      <xdr:colOff>165100</xdr:colOff>
      <xdr:row>96</xdr:row>
      <xdr:rowOff>162128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153255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52160</xdr:rowOff>
    </xdr:from>
    <xdr:to>
      <xdr:col>72</xdr:col>
      <xdr:colOff>38100</xdr:colOff>
      <xdr:row>96</xdr:row>
      <xdr:rowOff>153760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170287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36437</xdr:rowOff>
    </xdr:from>
    <xdr:to>
      <xdr:col>67</xdr:col>
      <xdr:colOff>101600</xdr:colOff>
      <xdr:row>96</xdr:row>
      <xdr:rowOff>138037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154564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総務費は、住民一人当たり</a:t>
          </a:r>
          <a:r>
            <a:rPr kumimoji="1" lang="en-US" altLang="ja-JP" sz="1200">
              <a:latin typeface="ＭＳ Ｐゴシック" panose="020B0600070205080204" pitchFamily="50" charset="-128"/>
              <a:ea typeface="ＭＳ Ｐゴシック" panose="020B0600070205080204" pitchFamily="50" charset="-128"/>
            </a:rPr>
            <a:t>62,367</a:t>
          </a:r>
          <a:r>
            <a:rPr kumimoji="1" lang="ja-JP" altLang="en-US" sz="1200">
              <a:latin typeface="ＭＳ Ｐゴシック" panose="020B0600070205080204" pitchFamily="50" charset="-128"/>
              <a:ea typeface="ＭＳ Ｐゴシック" panose="020B0600070205080204" pitchFamily="50" charset="-128"/>
            </a:rPr>
            <a:t>円で、類似団体平均、全国平均ともに下回り、前年度を</a:t>
          </a:r>
          <a:r>
            <a:rPr kumimoji="1" lang="en-US" altLang="ja-JP" sz="1200">
              <a:latin typeface="ＭＳ Ｐゴシック" panose="020B0600070205080204" pitchFamily="50" charset="-128"/>
              <a:ea typeface="ＭＳ Ｐゴシック" panose="020B0600070205080204" pitchFamily="50" charset="-128"/>
            </a:rPr>
            <a:t>3,090</a:t>
          </a:r>
          <a:r>
            <a:rPr kumimoji="1" lang="ja-JP" altLang="en-US" sz="1200">
              <a:latin typeface="ＭＳ Ｐゴシック" panose="020B0600070205080204" pitchFamily="50" charset="-128"/>
              <a:ea typeface="ＭＳ Ｐゴシック" panose="020B0600070205080204" pitchFamily="50" charset="-128"/>
            </a:rPr>
            <a:t>円下回っている。退職者数は増となっているものの、減債基金や公共施設総合管理基金の積立額の減により、前年度を下回った。</a:t>
          </a:r>
        </a:p>
        <a:p>
          <a:r>
            <a:rPr kumimoji="1" lang="ja-JP" altLang="en-US" sz="1200">
              <a:latin typeface="ＭＳ Ｐゴシック" panose="020B0600070205080204" pitchFamily="50" charset="-128"/>
              <a:ea typeface="ＭＳ Ｐゴシック" panose="020B0600070205080204" pitchFamily="50" charset="-128"/>
            </a:rPr>
            <a:t>　民生費は、住民一人当たり</a:t>
          </a:r>
          <a:r>
            <a:rPr kumimoji="1" lang="en-US" altLang="ja-JP" sz="1200">
              <a:latin typeface="ＭＳ Ｐゴシック" panose="020B0600070205080204" pitchFamily="50" charset="-128"/>
              <a:ea typeface="ＭＳ Ｐゴシック" panose="020B0600070205080204" pitchFamily="50" charset="-128"/>
            </a:rPr>
            <a:t>185,868</a:t>
          </a:r>
          <a:r>
            <a:rPr kumimoji="1" lang="ja-JP" altLang="en-US" sz="1200">
              <a:latin typeface="ＭＳ Ｐゴシック" panose="020B0600070205080204" pitchFamily="50" charset="-128"/>
              <a:ea typeface="ＭＳ Ｐゴシック" panose="020B0600070205080204" pitchFamily="50" charset="-128"/>
            </a:rPr>
            <a:t>円となっている。生活保護費が高止まりしているのに加え、障害者自立支援関係の扶助費が増加していること、急速な高齢化の進展により、介護保険事業特別会計や後期高齢者医療特別会計への繰出金が年々増加しているため、今後も増嵩していくことが予想される。</a:t>
          </a:r>
        </a:p>
        <a:p>
          <a:r>
            <a:rPr kumimoji="1" lang="ja-JP" altLang="en-US" sz="12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200">
              <a:latin typeface="ＭＳ Ｐゴシック" panose="020B0600070205080204" pitchFamily="50" charset="-128"/>
              <a:ea typeface="ＭＳ Ｐゴシック" panose="020B0600070205080204" pitchFamily="50" charset="-128"/>
            </a:rPr>
            <a:t>36,759</a:t>
          </a:r>
          <a:r>
            <a:rPr kumimoji="1" lang="ja-JP" altLang="en-US" sz="1200">
              <a:latin typeface="ＭＳ Ｐゴシック" panose="020B0600070205080204" pitchFamily="50" charset="-128"/>
              <a:ea typeface="ＭＳ Ｐゴシック" panose="020B0600070205080204" pitchFamily="50" charset="-128"/>
            </a:rPr>
            <a:t>円で、類似団体平均とほぼ同額、全国平均は下回っている。学校給食センターや健康福祉センター建設事業などの大規模事業で借り入れた地方債の元金償還が本格化しているものの、高金利債の償還が進んだことにより利子が減少したことによる。今後は昨年度実施した市民運動場人工芝生化事業や今後実施される新図書館建設事業などにより、増加していくことが見込まれる。</a:t>
          </a:r>
        </a:p>
        <a:p>
          <a:r>
            <a:rPr kumimoji="1" lang="ja-JP" altLang="en-US" sz="1200">
              <a:latin typeface="ＭＳ Ｐゴシック" panose="020B0600070205080204" pitchFamily="50" charset="-128"/>
              <a:ea typeface="ＭＳ Ｐゴシック" panose="020B0600070205080204" pitchFamily="50" charset="-128"/>
            </a:rPr>
            <a:t>　教育費は、住民一人当たり</a:t>
          </a:r>
          <a:r>
            <a:rPr kumimoji="1" lang="en-US" altLang="ja-JP" sz="1200">
              <a:latin typeface="ＭＳ Ｐゴシック" panose="020B0600070205080204" pitchFamily="50" charset="-128"/>
              <a:ea typeface="ＭＳ Ｐゴシック" panose="020B0600070205080204" pitchFamily="50" charset="-128"/>
            </a:rPr>
            <a:t>41,696</a:t>
          </a:r>
          <a:r>
            <a:rPr kumimoji="1" lang="ja-JP" altLang="en-US" sz="1200">
              <a:latin typeface="ＭＳ Ｐゴシック" panose="020B0600070205080204" pitchFamily="50" charset="-128"/>
              <a:ea typeface="ＭＳ Ｐゴシック" panose="020B0600070205080204" pitchFamily="50" charset="-128"/>
            </a:rPr>
            <a:t>円で、類似団体平均を</a:t>
          </a:r>
          <a:r>
            <a:rPr kumimoji="1" lang="en-US" altLang="ja-JP" sz="1200">
              <a:latin typeface="ＭＳ Ｐゴシック" panose="020B0600070205080204" pitchFamily="50" charset="-128"/>
              <a:ea typeface="ＭＳ Ｐゴシック" panose="020B0600070205080204" pitchFamily="50" charset="-128"/>
            </a:rPr>
            <a:t>6,650</a:t>
          </a:r>
          <a:r>
            <a:rPr kumimoji="1" lang="ja-JP" altLang="en-US" sz="1200">
              <a:latin typeface="ＭＳ Ｐゴシック" panose="020B0600070205080204" pitchFamily="50" charset="-128"/>
              <a:ea typeface="ＭＳ Ｐゴシック" panose="020B0600070205080204" pitchFamily="50" charset="-128"/>
            </a:rPr>
            <a:t>円下回っている。学校施設については老朽化が進んでいるものの、少子化による統廃合を検討しており、更新については、統廃合と合わせ検討していく。</a:t>
          </a:r>
        </a:p>
        <a:p>
          <a:r>
            <a:rPr kumimoji="1" lang="ja-JP" altLang="en-US" sz="1200">
              <a:latin typeface="ＭＳ Ｐゴシック" panose="020B0600070205080204" pitchFamily="50" charset="-128"/>
              <a:ea typeface="ＭＳ Ｐゴシック" panose="020B0600070205080204" pitchFamily="50" charset="-128"/>
            </a:rPr>
            <a:t>　今後は、義務的経費の増嵩により、当市財政の硬直化が懸念されるため、経常経費の更なる削減と、市税等自主財源の確保に向けて様々な取組を実施していく。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財政調整基金は、</a:t>
          </a:r>
          <a:r>
            <a:rPr kumimoji="1" lang="en-US" altLang="ja-JP" sz="1100">
              <a:latin typeface="ＭＳ ゴシック" pitchFamily="49" charset="-128"/>
              <a:ea typeface="ＭＳ ゴシック" pitchFamily="49" charset="-128"/>
            </a:rPr>
            <a:t>460</a:t>
          </a:r>
          <a:r>
            <a:rPr kumimoji="1" lang="ja-JP" altLang="en-US" sz="1100">
              <a:latin typeface="ＭＳ ゴシック" pitchFamily="49" charset="-128"/>
              <a:ea typeface="ＭＳ ゴシック" pitchFamily="49" charset="-128"/>
            </a:rPr>
            <a:t>百万円を積み立て、取り崩さなかったため、基金残高は</a:t>
          </a:r>
          <a:r>
            <a:rPr kumimoji="1" lang="en-US" altLang="ja-JP" sz="1100">
              <a:latin typeface="ＭＳ ゴシック" pitchFamily="49" charset="-128"/>
              <a:ea typeface="ＭＳ ゴシック" pitchFamily="49" charset="-128"/>
            </a:rPr>
            <a:t>3,411</a:t>
          </a:r>
          <a:r>
            <a:rPr kumimoji="1" lang="ja-JP" altLang="en-US" sz="1100">
              <a:latin typeface="ＭＳ ゴシック" pitchFamily="49" charset="-128"/>
              <a:ea typeface="ＭＳ ゴシック" pitchFamily="49" charset="-128"/>
            </a:rPr>
            <a:t>百万円となり、標準財政規模に対する残高の比率は</a:t>
          </a:r>
          <a:r>
            <a:rPr kumimoji="1" lang="en-US" altLang="ja-JP" sz="1100">
              <a:latin typeface="ＭＳ ゴシック" pitchFamily="49" charset="-128"/>
              <a:ea typeface="ＭＳ ゴシック" pitchFamily="49" charset="-128"/>
            </a:rPr>
            <a:t>20.77</a:t>
          </a:r>
          <a:r>
            <a:rPr kumimoji="1" lang="ja-JP" altLang="en-US" sz="1100">
              <a:latin typeface="ＭＳ ゴシック" pitchFamily="49" charset="-128"/>
              <a:ea typeface="ＭＳ ゴシック" pitchFamily="49" charset="-128"/>
            </a:rPr>
            <a:t>％、対前年度比</a:t>
          </a:r>
          <a:r>
            <a:rPr kumimoji="1" lang="en-US" altLang="ja-JP" sz="1100">
              <a:latin typeface="ＭＳ ゴシック" pitchFamily="49" charset="-128"/>
              <a:ea typeface="ＭＳ ゴシック" pitchFamily="49" charset="-128"/>
            </a:rPr>
            <a:t>3.19</a:t>
          </a:r>
          <a:r>
            <a:rPr kumimoji="1" lang="ja-JP" altLang="en-US" sz="1100">
              <a:latin typeface="ＭＳ ゴシック" pitchFamily="49" charset="-128"/>
              <a:ea typeface="ＭＳ ゴシック" pitchFamily="49" charset="-128"/>
            </a:rPr>
            <a:t>ポイント増加している。</a:t>
          </a:r>
        </a:p>
        <a:p>
          <a:r>
            <a:rPr kumimoji="1" lang="ja-JP" altLang="en-US" sz="1100">
              <a:latin typeface="ＭＳ ゴシック" pitchFamily="49" charset="-128"/>
              <a:ea typeface="ＭＳ ゴシック" pitchFamily="49" charset="-128"/>
            </a:rPr>
            <a:t>　実質収支額は、</a:t>
          </a:r>
          <a:r>
            <a:rPr kumimoji="1" lang="en-US" altLang="ja-JP" sz="1100">
              <a:latin typeface="ＭＳ ゴシック" pitchFamily="49" charset="-128"/>
              <a:ea typeface="ＭＳ ゴシック" pitchFamily="49" charset="-128"/>
            </a:rPr>
            <a:t>0.10</a:t>
          </a:r>
          <a:r>
            <a:rPr kumimoji="1" lang="ja-JP" altLang="en-US" sz="1100">
              <a:latin typeface="ＭＳ ゴシック" pitchFamily="49" charset="-128"/>
              <a:ea typeface="ＭＳ ゴシック" pitchFamily="49" charset="-128"/>
            </a:rPr>
            <a:t>ポイント減少している。急速な高齢化により介護保険事業特別会計や後期高齢者医療特別会計への繰出金が増嵩していることなどが原因である。</a:t>
          </a:r>
        </a:p>
        <a:p>
          <a:r>
            <a:rPr kumimoji="1" lang="ja-JP" altLang="en-US" sz="1100">
              <a:latin typeface="ＭＳ ゴシック" pitchFamily="49" charset="-128"/>
              <a:ea typeface="ＭＳ ゴシック" pitchFamily="49" charset="-128"/>
            </a:rPr>
            <a:t>　実質単年度収支は、財政調整基金を取り崩さず、歳出を抑制したことなどから、</a:t>
          </a:r>
          <a:r>
            <a:rPr kumimoji="1" lang="en-US" altLang="ja-JP" sz="1100">
              <a:latin typeface="ＭＳ ゴシック" pitchFamily="49" charset="-128"/>
              <a:ea typeface="ＭＳ ゴシック" pitchFamily="49" charset="-128"/>
            </a:rPr>
            <a:t>2.58</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　今後も、引き続き行財政改革の推進を図り、基金残高を増やしながら、自主財源の確保に努め、財政運営の健全性確保を図っていく。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連結実質赤字比率については、これまでの徹底した経営改善努力の結果、平成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年度に累積赤字を解消した競輪事業特別会計が、黒字を維持出来ていることから、全会計において収支が黒字となっている。</a:t>
          </a:r>
        </a:p>
        <a:p>
          <a:r>
            <a:rPr kumimoji="1" lang="ja-JP" altLang="en-US" sz="1400">
              <a:latin typeface="ＭＳ ゴシック" pitchFamily="49" charset="-128"/>
              <a:ea typeface="ＭＳ ゴシック" pitchFamily="49" charset="-128"/>
            </a:rPr>
            <a:t>　水道事業会計及び病院事業会計については、新型コロナウイルス感染症の影響の緩和により、黒字幅が増加した。</a:t>
          </a:r>
        </a:p>
        <a:p>
          <a:r>
            <a:rPr kumimoji="1" lang="ja-JP" altLang="en-US" sz="1400">
              <a:latin typeface="ＭＳ ゴシック" pitchFamily="49" charset="-128"/>
              <a:ea typeface="ＭＳ ゴシック" pitchFamily="49" charset="-128"/>
            </a:rPr>
            <a:t>　一般会計については、特別会計への繰出金の増加などにより黒字幅が減少した。</a:t>
          </a:r>
        </a:p>
        <a:p>
          <a:r>
            <a:rPr kumimoji="1" lang="ja-JP" altLang="en-US" sz="1400">
              <a:latin typeface="ＭＳ ゴシック" pitchFamily="49" charset="-128"/>
              <a:ea typeface="ＭＳ ゴシック" pitchFamily="49" charset="-128"/>
            </a:rPr>
            <a:t>　国民健康保険事業特別会計及び介護保険事業特別会計については、基金積立金の増加や保険税（料）収入の落ち込みなどにより黒字幅が減少した。</a:t>
          </a:r>
        </a:p>
        <a:p>
          <a:r>
            <a:rPr kumimoji="1" lang="ja-JP" altLang="en-US" sz="1400">
              <a:latin typeface="ＭＳ ゴシック" pitchFamily="49" charset="-128"/>
              <a:ea typeface="ＭＳ ゴシック" pitchFamily="49" charset="-128"/>
            </a:rPr>
            <a:t>　車券売上が好調な競輪事業会計については、黒字幅が増加した。</a:t>
          </a:r>
        </a:p>
        <a:p>
          <a:r>
            <a:rPr kumimoji="1" lang="ja-JP" altLang="en-US" sz="1400">
              <a:latin typeface="ＭＳ ゴシック" pitchFamily="49" charset="-128"/>
              <a:ea typeface="ＭＳ ゴシック" pitchFamily="49" charset="-128"/>
            </a:rPr>
            <a:t>　全ての会計において、黒字を維持しているものの、介護保険事業特別会計及び後期高齢者医療特別会計においては、一般会計からの繰出金が大きくなってきており、下水道事業会計についても、一般会計の負担が大きくなっていることから、個別会計においても、効率的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利子補給金の減少に伴い債務負担行為に基づく支出額が減少しているものの、元利償還金及び下水道事業債に係る元利償還金に対する繰入金が増加したことから、分子の数値は、前年度と比べ</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過年度の大規模事業に係る地方債の償還が本格化し、昨年度実施した市民運動場人工芝生化事業や新図書館建設などが予定されていることから、地方債発行額の抑制と財政の弾力性確保に努めていく。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駿東伊豆消防組合における起債借入により組合等負担等見込額が増加したものの、臨時財政対策債の借入額の減少等により地方債現在高が減少し、また、病院事業会計及び下水道事業会計において起債償還が進んだことで公営企業債等繰入見込額が減少していることから、将来負担額は減少している。</a:t>
          </a:r>
        </a:p>
        <a:p>
          <a:r>
            <a:rPr kumimoji="1" lang="ja-JP" altLang="en-US" sz="1400">
              <a:latin typeface="ＭＳ ゴシック" pitchFamily="49" charset="-128"/>
              <a:ea typeface="ＭＳ ゴシック" pitchFamily="49" charset="-128"/>
            </a:rPr>
            <a:t>　あわせて、充当可能基金が大きく増加していることから、分子の数値は減少している。</a:t>
          </a:r>
        </a:p>
        <a:p>
          <a:r>
            <a:rPr kumimoji="1" lang="ja-JP" altLang="en-US" sz="1400">
              <a:latin typeface="ＭＳ ゴシック" pitchFamily="49" charset="-128"/>
              <a:ea typeface="ＭＳ ゴシック" pitchFamily="49" charset="-128"/>
            </a:rPr>
            <a:t>　今後、新図書館建設事業などの大型事業が予定されており、一般会計における地方債残高の増加が懸念されることから、全ての会計において現在の負担と将来の負担のバランスを念頭に置き、基金残高の維持と地方債残高の圧縮を両立させながら、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減債基金を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百万円を積み立てたこと、財政調整基金を取り崩さなかったこと及び前年度決算剰余金の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460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百万円を積み立てたこと、ふるさと納税に係るふるさと伊東応援寄附金が大幅に増加したことに伴うふるさと伊東応援基金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436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百万円を積み立てたこと、新図書館建設に向け文化施設整備基金を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百万円積み立てたことなどにより、基金全体では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916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財政調整基金については、災害時対応等のため標準財政規模の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億円）を維持しつつ、当初予算等では財政調整機能を果たすべく取崩し及び積立てを実施していく。</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減債基金については、学校給食センター等のこれまでの大型事業の起債の償還に充てるため取崩しをしながら、今後の大型事業を見据え、財政状況を勘案しながら積立てを実施していく。</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将来負担を軽減するために設置している基金については、財政状況を勘案しながら積立てを実施していく。その他の基金については、基金を活用しながら行政サービスの向上や市民福祉の増進のために効果的に活用していく。</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・文化施設整備基金：文化施設（図書館・文化ホール）の整備に充当する。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・ふるさと伊東応援基金：伊東市を愛し、応援しようとする個人又は団体から寄せられた寄附金を適正に管理し、寄附者の意向を反映した事業に効果的に充当する。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・公共施設総合管理基金：公共施設（市庁舎、各コミュニティセンター、小中学校施設など）の更新等に充当する。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・福祉基金：市民の社会奉仕活動の推進、社会福祉事業の充実及び災害被災者の福祉の増進を図るため充当する。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・医療施設設置等基金：市医療施設の設置資金及び安定的な医療提供体制整備資金に充当する。</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・ふるさと伊東応援基金については、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百万円を取り崩したものの、当年度のふるさと納税に係るふるさと伊東応援寄附金が大幅に増加したことに伴い、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436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百万円を積み立てたこと、また、新図書館建設に向け文化施設整備基金を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百万円、公共施設の老朽化対策として公共施設総合管理基金を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百万円積み立てたことなどによる。</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図書館・文化ホールの建設に向け、文化施設整備基金を活用していくとともに、公共施設の老朽化対策のため、公共施設総合管理基金については、財政状況を見ながら積立てを実施していく。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460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百万円の積立てを実施し、取崩しをしなかったため、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460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・令和４年度については、新型コロナウイルス感染症対策などにより財源不足が予想されたことから、新規事業を抑制したため、財政調整基金を取り崩さずに済んだためである。　</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景気後退による市税の大幅な減収や、大規模災害の発生など不測の事態に備えるため、行財政改革を継続しながら、標準財政規模の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億円）を維持しつつ、当初予算等では財政調整機能を果たすべく取崩し及び積立てを実施していく。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環境美化センターや学校給食センターの本格的な元金償還が始まっていることから、</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百万円を積み立てたことなどにより増となった。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減債基金については、これまでの大型事業（学校給食センターなど）の起債の償還に充てるため取崩しをしながら、新図書館建設等の今後の大型事業を見据え、積立てを実施していく。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36698C4-4D3F-4178-B596-C19E77991A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7946BCD-0302-49FB-BCA2-850ED17D85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5F67923-6461-4961-8046-5FA6BD8BCB2E}"/>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BC93F33-33E5-42B6-B77F-AB9025DCF0FE}"/>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EAB78E3-0416-4689-9510-01883131B5DA}"/>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A1A370B-1AF8-452E-8034-EB89326EC665}"/>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2005044-472F-47C9-8EDD-9E1BFCC04A13}"/>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DDE32CE-40C0-42B5-A066-927FD7DDAFB2}"/>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9D6DA8C-AAD2-43B6-AE43-DA2BD3439543}"/>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79AF84B-0CBF-4766-986E-E7F68E2C7993}"/>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1B0174F-0CCB-46CD-AF2E-6A1690375AB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548EA9C-2DEA-4B10-A236-2935E15DABD3}"/>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66,286
65,554
124.02
31,243,880
30,134,406
865,183
16,421,195
23,553,936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B3E1F54-FEDE-4121-8C51-6D775DD782FD}"/>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4E878EB-520B-40DD-AF1C-FE9CE0C1121A}"/>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303DDEC-8101-4E6D-BAE6-CAC713F9F239}"/>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C31E54F-08DB-4493-AA99-328C5A2AF024}"/>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8511928-B1D7-4432-A126-8FDF1E3CAA9D}"/>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FB58722-2810-4A57-A616-42678FE83A25}"/>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09FAFA1-B6A9-49AF-88B2-0A7782583AE3}"/>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A895D8D-A6EF-4A86-8D1E-33D0F0ECA235}"/>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45CAAA1-7FF4-4B2F-99C4-797A681D9D01}"/>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B10C2CE-5F47-4FD1-BAF0-D0AC09D57E74}"/>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7AB692B-C020-4F30-9ACC-8AF2DBC0EA83}"/>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D1477EF-0D2D-40AA-B9C0-523E66F37B3C}"/>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03240FE-A420-4884-8651-17910DCA4631}"/>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1D73CA8-B5FF-4AC2-8FF3-626988405DD7}"/>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C97A9AA-D251-4A1C-9CE6-363CD3FECF43}"/>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28723EC-A200-4654-B331-187802439967}"/>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E1C175F-67D4-4C80-A657-A8A4D01EE097}"/>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166D57E-B44A-4796-AA16-8BDDB038103F}"/>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50C292A-AAAB-4941-A7CE-DF7542882327}"/>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E511597-C6D2-43F7-90AF-698BA192F3EC}"/>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A0802FD1-0D1A-4C96-86F2-8561CB16D5A9}"/>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ABCB1A0-368B-446E-9CC3-A4C3A2112375}"/>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8D13674-3D34-4600-A596-FF6CA69A9935}"/>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D0F90D8-7F18-465A-AFFC-0E8089FB28E9}"/>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D0FD0DD-4BCC-48B6-BDD7-76CE51004880}"/>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864ABF2-A31A-43DD-8D17-6E76B3BE4CB8}"/>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9DD6E55-E700-483A-BD4F-A3484967CE50}"/>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654D30B-26CA-4BCD-9F75-4E2330329EAF}"/>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1404037-8687-4E62-95E4-4E8B922C7DED}"/>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B63254A-DE36-4AC0-A30F-81A1CC4FB2D2}"/>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86949F2-B2FD-4F42-99D0-2D437486D559}"/>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978B000-0D23-485D-BEA7-A4193090E704}"/>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02B7646-5295-47B1-BDC6-5FF17B65A83A}"/>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941AE92-5FA2-482F-BF5C-D04A7E30EAC4}"/>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2D67FC6-AA5D-4464-B401-C703B9841ABD}"/>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ポイント高いものの、　当市では、平成２８年３月に策定した伊東市公共施設等総合管理計画において、保有する公共施設等総量の適正化、長寿命化の推進及び民間活力の導入を基本方針とし、既存施設の機能集約や老朽化等により用途廃止した施設の除却を進めている。今後はさらに取組を加速し、有形固定資産減価償却率を低下させ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D5FC002-8726-4CC3-BA8E-DD0951093A45}"/>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89D068E-7B10-4441-BA83-0B783049C927}"/>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C1A88EC-BE17-4ED2-AFCD-AE5D8F7BB32E}"/>
            </a:ext>
          </a:extLst>
        </xdr:cNvPr>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478D7F73-3A96-4FFA-A67F-2DDA6F825744}"/>
            </a:ext>
          </a:extLst>
        </xdr:cNvPr>
        <xdr:cNvCxnSpPr/>
      </xdr:nvCxnSpPr>
      <xdr:spPr>
        <a:xfrm>
          <a:off x="1152525" y="66421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9F003FD5-4CED-4668-8108-470DEA7CF3D3}"/>
            </a:ext>
          </a:extLst>
        </xdr:cNvPr>
        <xdr:cNvSpPr txBox="1"/>
      </xdr:nvSpPr>
      <xdr:spPr>
        <a:xfrm>
          <a:off x="786781" y="65546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627328D4-6E1C-4D1B-962C-FEFF3F907AA0}"/>
            </a:ext>
          </a:extLst>
        </xdr:cNvPr>
        <xdr:cNvCxnSpPr/>
      </xdr:nvCxnSpPr>
      <xdr:spPr>
        <a:xfrm>
          <a:off x="1152525" y="6384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112F0D14-870B-4DE6-A5A9-7F57465D5110}"/>
            </a:ext>
          </a:extLst>
        </xdr:cNvPr>
        <xdr:cNvSpPr txBox="1"/>
      </xdr:nvSpPr>
      <xdr:spPr>
        <a:xfrm>
          <a:off x="786781" y="6291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EABC2820-B98B-4CB6-8AD6-888492A86B75}"/>
            </a:ext>
          </a:extLst>
        </xdr:cNvPr>
        <xdr:cNvCxnSpPr/>
      </xdr:nvCxnSpPr>
      <xdr:spPr>
        <a:xfrm>
          <a:off x="1152525" y="61214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D4905A4F-2D4B-4D3D-9D73-0772A12AD06C}"/>
            </a:ext>
          </a:extLst>
        </xdr:cNvPr>
        <xdr:cNvSpPr txBox="1"/>
      </xdr:nvSpPr>
      <xdr:spPr>
        <a:xfrm>
          <a:off x="786781" y="6033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F9ACC79-3E66-4E71-9D14-CFDDAFBBF110}"/>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FC00C8C-2F23-418D-AD22-F9260B0387D3}"/>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2D0CA5F7-B63C-48CE-82B3-B61CE44268FE}"/>
            </a:ext>
          </a:extLst>
        </xdr:cNvPr>
        <xdr:cNvCxnSpPr/>
      </xdr:nvCxnSpPr>
      <xdr:spPr>
        <a:xfrm>
          <a:off x="1152525" y="56007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7E864199-9A87-4EF1-89E3-65117082856E}"/>
            </a:ext>
          </a:extLst>
        </xdr:cNvPr>
        <xdr:cNvSpPr txBox="1"/>
      </xdr:nvSpPr>
      <xdr:spPr>
        <a:xfrm>
          <a:off x="786781" y="5513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59ADE25A-3E47-4397-8A19-474B82635997}"/>
            </a:ext>
          </a:extLst>
        </xdr:cNvPr>
        <xdr:cNvCxnSpPr/>
      </xdr:nvCxnSpPr>
      <xdr:spPr>
        <a:xfrm>
          <a:off x="1152525" y="5343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23C82845-9EB5-4D74-BBB2-50AF20DDE970}"/>
            </a:ext>
          </a:extLst>
        </xdr:cNvPr>
        <xdr:cNvSpPr txBox="1"/>
      </xdr:nvSpPr>
      <xdr:spPr>
        <a:xfrm>
          <a:off x="786781" y="5249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CBC9CA7A-BD3F-44D0-A3B6-38A561D48611}"/>
            </a:ext>
          </a:extLst>
        </xdr:cNvPr>
        <xdr:cNvCxnSpPr/>
      </xdr:nvCxnSpPr>
      <xdr:spPr>
        <a:xfrm>
          <a:off x="1152525" y="508635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6132706E-018A-49E4-BF47-3152969CE8F8}"/>
            </a:ext>
          </a:extLst>
        </xdr:cNvPr>
        <xdr:cNvSpPr txBox="1"/>
      </xdr:nvSpPr>
      <xdr:spPr>
        <a:xfrm>
          <a:off x="786781" y="4992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9BCF465A-F793-47B1-AE3B-E1C1BC298106}"/>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E7CCBEC8-40DB-409A-AC8C-BDBB82D9D42A}"/>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B5BC3E6C-3103-48EE-91E6-C3C4424C92D6}"/>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A2E19489-E7EE-43F7-98BE-C0D1B42B9F6E}"/>
            </a:ext>
          </a:extLst>
        </xdr:cNvPr>
        <xdr:cNvCxnSpPr/>
      </xdr:nvCxnSpPr>
      <xdr:spPr>
        <a:xfrm flipV="1">
          <a:off x="4300220" y="5225733"/>
          <a:ext cx="1270" cy="124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5AF21EDF-09CF-4326-A3F2-5514400EB5BE}"/>
            </a:ext>
          </a:extLst>
        </xdr:cNvPr>
        <xdr:cNvSpPr txBox="1"/>
      </xdr:nvSpPr>
      <xdr:spPr>
        <a:xfrm>
          <a:off x="4352925" y="647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CE1FE8D1-3318-4DC3-A6C9-902CB5D3CA60}"/>
            </a:ext>
          </a:extLst>
        </xdr:cNvPr>
        <xdr:cNvCxnSpPr/>
      </xdr:nvCxnSpPr>
      <xdr:spPr>
        <a:xfrm>
          <a:off x="4213225" y="647303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429B4EAD-D00C-4C8F-BF45-9DB9F2D78063}"/>
            </a:ext>
          </a:extLst>
        </xdr:cNvPr>
        <xdr:cNvSpPr txBox="1"/>
      </xdr:nvSpPr>
      <xdr:spPr>
        <a:xfrm>
          <a:off x="4352925" y="500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FCF37CC0-5E3A-477C-A7CD-5D96E9A9A639}"/>
            </a:ext>
          </a:extLst>
        </xdr:cNvPr>
        <xdr:cNvCxnSpPr/>
      </xdr:nvCxnSpPr>
      <xdr:spPr>
        <a:xfrm>
          <a:off x="4213225" y="52257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a:extLst>
            <a:ext uri="{FF2B5EF4-FFF2-40B4-BE49-F238E27FC236}">
              <a16:creationId xmlns:a16="http://schemas.microsoft.com/office/drawing/2014/main" id="{67EF25DF-812C-47D5-B624-D8815FADED59}"/>
            </a:ext>
          </a:extLst>
        </xdr:cNvPr>
        <xdr:cNvSpPr txBox="1"/>
      </xdr:nvSpPr>
      <xdr:spPr>
        <a:xfrm>
          <a:off x="4352925" y="5775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EE7FC072-B549-4660-AA44-73FE95024B8B}"/>
            </a:ext>
          </a:extLst>
        </xdr:cNvPr>
        <xdr:cNvSpPr/>
      </xdr:nvSpPr>
      <xdr:spPr>
        <a:xfrm>
          <a:off x="4251325" y="591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F0C8E3C7-C5F9-42DC-A382-EAEAA444F83D}"/>
            </a:ext>
          </a:extLst>
        </xdr:cNvPr>
        <xdr:cNvSpPr/>
      </xdr:nvSpPr>
      <xdr:spPr>
        <a:xfrm>
          <a:off x="3616325" y="59132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85FC499C-8307-46F4-83ED-2BD6C17BFB32}"/>
            </a:ext>
          </a:extLst>
        </xdr:cNvPr>
        <xdr:cNvSpPr/>
      </xdr:nvSpPr>
      <xdr:spPr>
        <a:xfrm>
          <a:off x="2930525" y="58943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E6BC6ED5-6D07-4718-9440-07F62959250C}"/>
            </a:ext>
          </a:extLst>
        </xdr:cNvPr>
        <xdr:cNvSpPr/>
      </xdr:nvSpPr>
      <xdr:spPr>
        <a:xfrm>
          <a:off x="2244725" y="58539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46C51C87-F370-4461-ACB2-666C89EF21EF}"/>
            </a:ext>
          </a:extLst>
        </xdr:cNvPr>
        <xdr:cNvSpPr/>
      </xdr:nvSpPr>
      <xdr:spPr>
        <a:xfrm>
          <a:off x="1558925" y="58161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75CFD03-2788-4306-96B3-281DC24F40C4}"/>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AA4E01C-E6A7-47DA-B92B-CF0AC76C59B3}"/>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E91BC22-8B94-4525-BE4F-CEE3B8EA990E}"/>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96A1B6F-FAFF-454F-8DD5-14A1BE9E860A}"/>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AA311B6-BC12-42C2-9F91-235848CEA281}"/>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43656</xdr:rowOff>
    </xdr:from>
    <xdr:to>
      <xdr:col>23</xdr:col>
      <xdr:colOff>136525</xdr:colOff>
      <xdr:row>31</xdr:row>
      <xdr:rowOff>145256</xdr:rowOff>
    </xdr:to>
    <xdr:sp macro="" textlink="">
      <xdr:nvSpPr>
        <xdr:cNvPr id="85" name="楕円 84">
          <a:extLst>
            <a:ext uri="{FF2B5EF4-FFF2-40B4-BE49-F238E27FC236}">
              <a16:creationId xmlns:a16="http://schemas.microsoft.com/office/drawing/2014/main" id="{9A12D68F-0331-4ED8-8C56-72850B74E037}"/>
            </a:ext>
          </a:extLst>
        </xdr:cNvPr>
        <xdr:cNvSpPr/>
      </xdr:nvSpPr>
      <xdr:spPr>
        <a:xfrm>
          <a:off x="4251325" y="595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22083</xdr:rowOff>
    </xdr:from>
    <xdr:ext cx="405111" cy="259045"/>
    <xdr:sp macro="" textlink="">
      <xdr:nvSpPr>
        <xdr:cNvPr id="86" name="有形固定資産減価償却率該当値テキスト">
          <a:extLst>
            <a:ext uri="{FF2B5EF4-FFF2-40B4-BE49-F238E27FC236}">
              <a16:creationId xmlns:a16="http://schemas.microsoft.com/office/drawing/2014/main" id="{2805DE65-9B59-4E8F-A44B-6AF8AE1B9BCA}"/>
            </a:ext>
          </a:extLst>
        </xdr:cNvPr>
        <xdr:cNvSpPr txBox="1"/>
      </xdr:nvSpPr>
      <xdr:spPr>
        <a:xfrm>
          <a:off x="4352925" y="5933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87" name="楕円 86">
          <a:extLst>
            <a:ext uri="{FF2B5EF4-FFF2-40B4-BE49-F238E27FC236}">
              <a16:creationId xmlns:a16="http://schemas.microsoft.com/office/drawing/2014/main" id="{726940EF-5A96-4C74-BCD7-0A50257FBF62}"/>
            </a:ext>
          </a:extLst>
        </xdr:cNvPr>
        <xdr:cNvSpPr/>
      </xdr:nvSpPr>
      <xdr:spPr>
        <a:xfrm>
          <a:off x="3616325" y="59150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94456</xdr:rowOff>
    </xdr:to>
    <xdr:cxnSp macro="">
      <xdr:nvCxnSpPr>
        <xdr:cNvPr id="88" name="直線コネクタ 87">
          <a:extLst>
            <a:ext uri="{FF2B5EF4-FFF2-40B4-BE49-F238E27FC236}">
              <a16:creationId xmlns:a16="http://schemas.microsoft.com/office/drawing/2014/main" id="{EE3C5723-496A-444A-B0C5-C821852571D8}"/>
            </a:ext>
          </a:extLst>
        </xdr:cNvPr>
        <xdr:cNvCxnSpPr/>
      </xdr:nvCxnSpPr>
      <xdr:spPr>
        <a:xfrm>
          <a:off x="3667125" y="5965825"/>
          <a:ext cx="635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9" name="楕円 88">
          <a:extLst>
            <a:ext uri="{FF2B5EF4-FFF2-40B4-BE49-F238E27FC236}">
              <a16:creationId xmlns:a16="http://schemas.microsoft.com/office/drawing/2014/main" id="{2FB01354-DDFE-41EB-A4D1-03E462C39514}"/>
            </a:ext>
          </a:extLst>
        </xdr:cNvPr>
        <xdr:cNvSpPr/>
      </xdr:nvSpPr>
      <xdr:spPr>
        <a:xfrm>
          <a:off x="2930525" y="58889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53975</xdr:rowOff>
    </xdr:to>
    <xdr:cxnSp macro="">
      <xdr:nvCxnSpPr>
        <xdr:cNvPr id="90" name="直線コネクタ 89">
          <a:extLst>
            <a:ext uri="{FF2B5EF4-FFF2-40B4-BE49-F238E27FC236}">
              <a16:creationId xmlns:a16="http://schemas.microsoft.com/office/drawing/2014/main" id="{6C6AEDB0-BBB3-474D-AA54-8D7551CB2FC8}"/>
            </a:ext>
          </a:extLst>
        </xdr:cNvPr>
        <xdr:cNvCxnSpPr/>
      </xdr:nvCxnSpPr>
      <xdr:spPr>
        <a:xfrm>
          <a:off x="2981325" y="5933440"/>
          <a:ext cx="6858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101759</xdr:rowOff>
    </xdr:from>
    <xdr:to>
      <xdr:col>11</xdr:col>
      <xdr:colOff>187325</xdr:colOff>
      <xdr:row>31</xdr:row>
      <xdr:rowOff>31909</xdr:rowOff>
    </xdr:to>
    <xdr:sp macro="" textlink="">
      <xdr:nvSpPr>
        <xdr:cNvPr id="91" name="楕円 90">
          <a:extLst>
            <a:ext uri="{FF2B5EF4-FFF2-40B4-BE49-F238E27FC236}">
              <a16:creationId xmlns:a16="http://schemas.microsoft.com/office/drawing/2014/main" id="{18751946-E7DB-4216-B4D9-01F293993086}"/>
            </a:ext>
          </a:extLst>
        </xdr:cNvPr>
        <xdr:cNvSpPr/>
      </xdr:nvSpPr>
      <xdr:spPr>
        <a:xfrm>
          <a:off x="2244725" y="58485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152559</xdr:rowOff>
    </xdr:from>
    <xdr:to>
      <xdr:col>15</xdr:col>
      <xdr:colOff>136525</xdr:colOff>
      <xdr:row>31</xdr:row>
      <xdr:rowOff>21590</xdr:rowOff>
    </xdr:to>
    <xdr:cxnSp macro="">
      <xdr:nvCxnSpPr>
        <xdr:cNvPr id="92" name="直線コネクタ 91">
          <a:extLst>
            <a:ext uri="{FF2B5EF4-FFF2-40B4-BE49-F238E27FC236}">
              <a16:creationId xmlns:a16="http://schemas.microsoft.com/office/drawing/2014/main" id="{D44A5B99-F5C0-49AF-A9FA-9818B1B2B805}"/>
            </a:ext>
          </a:extLst>
        </xdr:cNvPr>
        <xdr:cNvCxnSpPr/>
      </xdr:nvCxnSpPr>
      <xdr:spPr>
        <a:xfrm>
          <a:off x="2295525" y="5899309"/>
          <a:ext cx="685800" cy="3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63976</xdr:rowOff>
    </xdr:from>
    <xdr:to>
      <xdr:col>7</xdr:col>
      <xdr:colOff>187325</xdr:colOff>
      <xdr:row>30</xdr:row>
      <xdr:rowOff>165576</xdr:rowOff>
    </xdr:to>
    <xdr:sp macro="" textlink="">
      <xdr:nvSpPr>
        <xdr:cNvPr id="93" name="楕円 92">
          <a:extLst>
            <a:ext uri="{FF2B5EF4-FFF2-40B4-BE49-F238E27FC236}">
              <a16:creationId xmlns:a16="http://schemas.microsoft.com/office/drawing/2014/main" id="{E3796439-7637-4444-A0DC-2BF7A95896A1}"/>
            </a:ext>
          </a:extLst>
        </xdr:cNvPr>
        <xdr:cNvSpPr/>
      </xdr:nvSpPr>
      <xdr:spPr>
        <a:xfrm>
          <a:off x="1558925" y="58107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114776</xdr:rowOff>
    </xdr:from>
    <xdr:to>
      <xdr:col>11</xdr:col>
      <xdr:colOff>136525</xdr:colOff>
      <xdr:row>30</xdr:row>
      <xdr:rowOff>152559</xdr:rowOff>
    </xdr:to>
    <xdr:cxnSp macro="">
      <xdr:nvCxnSpPr>
        <xdr:cNvPr id="94" name="直線コネクタ 93">
          <a:extLst>
            <a:ext uri="{FF2B5EF4-FFF2-40B4-BE49-F238E27FC236}">
              <a16:creationId xmlns:a16="http://schemas.microsoft.com/office/drawing/2014/main" id="{313E69D4-627A-44C5-976A-6A101746E30B}"/>
            </a:ext>
          </a:extLst>
        </xdr:cNvPr>
        <xdr:cNvCxnSpPr/>
      </xdr:nvCxnSpPr>
      <xdr:spPr>
        <a:xfrm>
          <a:off x="1609725" y="5861526"/>
          <a:ext cx="6858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a:extLst>
            <a:ext uri="{FF2B5EF4-FFF2-40B4-BE49-F238E27FC236}">
              <a16:creationId xmlns:a16="http://schemas.microsoft.com/office/drawing/2014/main" id="{A07BF178-348B-4639-981F-33E35D6A0C9D}"/>
            </a:ext>
          </a:extLst>
        </xdr:cNvPr>
        <xdr:cNvSpPr txBox="1"/>
      </xdr:nvSpPr>
      <xdr:spPr>
        <a:xfrm>
          <a:off x="3470919" y="56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96" name="n_2aveValue有形固定資産減価償却率">
          <a:extLst>
            <a:ext uri="{FF2B5EF4-FFF2-40B4-BE49-F238E27FC236}">
              <a16:creationId xmlns:a16="http://schemas.microsoft.com/office/drawing/2014/main" id="{C20C1465-617C-4647-8034-B5F7B4B1EFCD}"/>
            </a:ext>
          </a:extLst>
        </xdr:cNvPr>
        <xdr:cNvSpPr txBox="1"/>
      </xdr:nvSpPr>
      <xdr:spPr>
        <a:xfrm>
          <a:off x="2797819" y="5980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97" name="n_3aveValue有形固定資産減価償却率">
          <a:extLst>
            <a:ext uri="{FF2B5EF4-FFF2-40B4-BE49-F238E27FC236}">
              <a16:creationId xmlns:a16="http://schemas.microsoft.com/office/drawing/2014/main" id="{9FD8755C-A518-4A5A-801C-F6806459E023}"/>
            </a:ext>
          </a:extLst>
        </xdr:cNvPr>
        <xdr:cNvSpPr txBox="1"/>
      </xdr:nvSpPr>
      <xdr:spPr>
        <a:xfrm>
          <a:off x="2112019" y="5940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98" name="n_4aveValue有形固定資産減価償却率">
          <a:extLst>
            <a:ext uri="{FF2B5EF4-FFF2-40B4-BE49-F238E27FC236}">
              <a16:creationId xmlns:a16="http://schemas.microsoft.com/office/drawing/2014/main" id="{83C69F3D-1BF8-45B2-A9D1-55EAD5D00BE2}"/>
            </a:ext>
          </a:extLst>
        </xdr:cNvPr>
        <xdr:cNvSpPr txBox="1"/>
      </xdr:nvSpPr>
      <xdr:spPr>
        <a:xfrm>
          <a:off x="1426219" y="5908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99" name="n_1mainValue有形固定資産減価償却率">
          <a:extLst>
            <a:ext uri="{FF2B5EF4-FFF2-40B4-BE49-F238E27FC236}">
              <a16:creationId xmlns:a16="http://schemas.microsoft.com/office/drawing/2014/main" id="{6A1FE01A-8D5F-400C-9A63-35C15B2E9822}"/>
            </a:ext>
          </a:extLst>
        </xdr:cNvPr>
        <xdr:cNvSpPr txBox="1"/>
      </xdr:nvSpPr>
      <xdr:spPr>
        <a:xfrm>
          <a:off x="3470919" y="600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100" name="n_2mainValue有形固定資産減価償却率">
          <a:extLst>
            <a:ext uri="{FF2B5EF4-FFF2-40B4-BE49-F238E27FC236}">
              <a16:creationId xmlns:a16="http://schemas.microsoft.com/office/drawing/2014/main" id="{708830B4-84B7-485C-9A20-8515AA04A98E}"/>
            </a:ext>
          </a:extLst>
        </xdr:cNvPr>
        <xdr:cNvSpPr txBox="1"/>
      </xdr:nvSpPr>
      <xdr:spPr>
        <a:xfrm>
          <a:off x="2797819"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48436</xdr:rowOff>
    </xdr:from>
    <xdr:ext cx="405111" cy="259045"/>
    <xdr:sp macro="" textlink="">
      <xdr:nvSpPr>
        <xdr:cNvPr id="101" name="n_3mainValue有形固定資産減価償却率">
          <a:extLst>
            <a:ext uri="{FF2B5EF4-FFF2-40B4-BE49-F238E27FC236}">
              <a16:creationId xmlns:a16="http://schemas.microsoft.com/office/drawing/2014/main" id="{2A1E97A5-3DB2-42FD-AAC4-3178DEA833E8}"/>
            </a:ext>
          </a:extLst>
        </xdr:cNvPr>
        <xdr:cNvSpPr txBox="1"/>
      </xdr:nvSpPr>
      <xdr:spPr>
        <a:xfrm>
          <a:off x="2112019" y="563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10653</xdr:rowOff>
    </xdr:from>
    <xdr:ext cx="405111" cy="259045"/>
    <xdr:sp macro="" textlink="">
      <xdr:nvSpPr>
        <xdr:cNvPr id="102" name="n_4mainValue有形固定資産減価償却率">
          <a:extLst>
            <a:ext uri="{FF2B5EF4-FFF2-40B4-BE49-F238E27FC236}">
              <a16:creationId xmlns:a16="http://schemas.microsoft.com/office/drawing/2014/main" id="{AB7432AD-974E-4316-8CC6-7DB70D3545DC}"/>
            </a:ext>
          </a:extLst>
        </xdr:cNvPr>
        <xdr:cNvSpPr txBox="1"/>
      </xdr:nvSpPr>
      <xdr:spPr>
        <a:xfrm>
          <a:off x="1426219" y="559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C12C09C3-562D-47F3-85BC-E6141BEA98A4}"/>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DD4D28B3-950D-47CE-888D-84424F006E23}"/>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985E86E-1EF4-4E47-9AB3-103659E063D6}"/>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FD549C19-15A6-4BFB-B0ED-C0CE44D6B082}"/>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42308326-E38D-4BDE-9CFD-8D0F1CB67C49}"/>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91A6CC43-5B7D-4766-981C-FD4A56D43D4E}"/>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6C171D7-6F70-43D4-8409-B594B8DF3968}"/>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85E89600-C382-4960-BB87-5AC57FF5D80C}"/>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FB61C41B-D14F-4AF2-994F-9B524A4B0B31}"/>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9BE9D9BB-5895-47F4-9F8A-D376ABD8B60E}"/>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DB80F80C-D4EF-4E0B-91C4-5F1480B6DAA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7F2A9689-5067-4CB0-AEC1-53971B19BEA8}"/>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B4AB3496-82EA-402C-9A33-95CA0E6A045A}"/>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債務償還比率は類似団体平均より低く、主な要因として、臨時財政対策債発行可能額の減少や環境美化センター更新改良事業に係る起債償還が進んでいること等から地方債現在高が減少したこと、財政調整基金、減債基金及び競輪施設改善基金等への積立てにより充当可能基金が増加したことが考えられる。</a:t>
          </a:r>
        </a:p>
        <a:p>
          <a:r>
            <a:rPr kumimoji="1" lang="ja-JP" altLang="en-US" sz="1000">
              <a:latin typeface="ＭＳ Ｐゴシック" panose="020B0600070205080204" pitchFamily="50" charset="-128"/>
              <a:ea typeface="ＭＳ Ｐゴシック" panose="020B0600070205080204" pitchFamily="50" charset="-128"/>
            </a:rPr>
            <a:t>　しかしながら、経常経費充当一般財源等が増加したこと等から債務償還比率は前年度から</a:t>
          </a:r>
          <a:r>
            <a:rPr kumimoji="1" lang="en-US" altLang="ja-JP" sz="1000">
              <a:latin typeface="ＭＳ Ｐゴシック" panose="020B0600070205080204" pitchFamily="50" charset="-128"/>
              <a:ea typeface="ＭＳ Ｐゴシック" panose="020B0600070205080204" pitchFamily="50" charset="-128"/>
            </a:rPr>
            <a:t>23.2</a:t>
          </a:r>
          <a:r>
            <a:rPr kumimoji="1" lang="ja-JP" altLang="en-US" sz="1000">
              <a:latin typeface="ＭＳ Ｐゴシック" panose="020B0600070205080204" pitchFamily="50" charset="-128"/>
              <a:ea typeface="ＭＳ Ｐゴシック" panose="020B0600070205080204" pitchFamily="50" charset="-128"/>
            </a:rPr>
            <a:t>ポイント上昇しているため、今後も同水準程度を維持するために、地方債等の債務の抑制に努めていく必要がある。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84D3B7E5-6A7A-42F1-BC6C-3FFA3E159CCD}"/>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2E5ED755-6402-4557-BA1F-F89CACA36F52}"/>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45E10210-B038-465F-A727-FCC5C70668A1}"/>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853218BB-169B-476F-9FEC-A038F82F74CC}"/>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2B00319A-1CE7-4B22-8997-1CB288E46E3C}"/>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F8A95EC3-2566-45C0-8FCB-78FBE2DE1273}"/>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58EE3082-6B4E-4475-A274-F471DACB50E6}"/>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C5965547-44B5-4B3D-A7D1-9F75A29C3D94}"/>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F1EC5C0A-65C4-4736-9B8A-4CFAD241448E}"/>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DA2A5F26-948A-4D11-BE80-9FC1AC3E3054}"/>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7208EF65-4628-4FEF-B688-BACF3D03482E}"/>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B6B1D421-EB0E-4D09-86CC-0E122E57D458}"/>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7A108632-2B6B-4669-BA93-51259C905F2E}"/>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2A1F2DF3-B540-4223-AD0C-8FB652A03490}"/>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7D66B9E4-4901-438A-923F-BED5884C8B7D}"/>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B1B820CB-448B-4A79-96FF-297C3AC9B258}"/>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C59189C4-17D0-4A77-8D0E-53A07E49BA0A}"/>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028F5365-457F-4947-8747-6CC2F24710C4}"/>
            </a:ext>
          </a:extLst>
        </xdr:cNvPr>
        <xdr:cNvCxnSpPr/>
      </xdr:nvCxnSpPr>
      <xdr:spPr>
        <a:xfrm flipV="1">
          <a:off x="13323570" y="5118553"/>
          <a:ext cx="1269" cy="145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1DD0A818-2209-41DA-8B18-151CE6666F93}"/>
            </a:ext>
          </a:extLst>
        </xdr:cNvPr>
        <xdr:cNvSpPr txBox="1"/>
      </xdr:nvSpPr>
      <xdr:spPr>
        <a:xfrm>
          <a:off x="13376275" y="657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92416DDD-BE25-46D5-BEDA-455623357106}"/>
            </a:ext>
          </a:extLst>
        </xdr:cNvPr>
        <xdr:cNvCxnSpPr/>
      </xdr:nvCxnSpPr>
      <xdr:spPr>
        <a:xfrm>
          <a:off x="13255625" y="65693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97BC53FE-9FF0-4DE4-A68B-B0504332FB85}"/>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5C5BA2C-D058-4617-8B12-81609F93615E}"/>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38" name="債務償還比率平均値テキスト">
          <a:extLst>
            <a:ext uri="{FF2B5EF4-FFF2-40B4-BE49-F238E27FC236}">
              <a16:creationId xmlns:a16="http://schemas.microsoft.com/office/drawing/2014/main" id="{C9F4D37D-4638-4CE8-90C4-FCDFC4A76016}"/>
            </a:ext>
          </a:extLst>
        </xdr:cNvPr>
        <xdr:cNvSpPr txBox="1"/>
      </xdr:nvSpPr>
      <xdr:spPr>
        <a:xfrm>
          <a:off x="13376275" y="5790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C1827011-6166-4459-B056-D8037B73343F}"/>
            </a:ext>
          </a:extLst>
        </xdr:cNvPr>
        <xdr:cNvSpPr/>
      </xdr:nvSpPr>
      <xdr:spPr>
        <a:xfrm>
          <a:off x="13293725" y="58121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34A3D0A9-C094-4118-9137-63902F92F15A}"/>
            </a:ext>
          </a:extLst>
        </xdr:cNvPr>
        <xdr:cNvSpPr/>
      </xdr:nvSpPr>
      <xdr:spPr>
        <a:xfrm>
          <a:off x="12639675" y="574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a:extLst>
            <a:ext uri="{FF2B5EF4-FFF2-40B4-BE49-F238E27FC236}">
              <a16:creationId xmlns:a16="http://schemas.microsoft.com/office/drawing/2014/main" id="{65E9976C-5D39-4F5A-A1D6-57F483242CC4}"/>
            </a:ext>
          </a:extLst>
        </xdr:cNvPr>
        <xdr:cNvSpPr/>
      </xdr:nvSpPr>
      <xdr:spPr>
        <a:xfrm>
          <a:off x="11953875" y="5997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a:extLst>
            <a:ext uri="{FF2B5EF4-FFF2-40B4-BE49-F238E27FC236}">
              <a16:creationId xmlns:a16="http://schemas.microsoft.com/office/drawing/2014/main" id="{2326737E-45D5-426B-9CF3-46CD96079354}"/>
            </a:ext>
          </a:extLst>
        </xdr:cNvPr>
        <xdr:cNvSpPr/>
      </xdr:nvSpPr>
      <xdr:spPr>
        <a:xfrm>
          <a:off x="11268075" y="60189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a:extLst>
            <a:ext uri="{FF2B5EF4-FFF2-40B4-BE49-F238E27FC236}">
              <a16:creationId xmlns:a16="http://schemas.microsoft.com/office/drawing/2014/main" id="{5B3DC6AD-D87F-4113-93B0-EA63EFF2FCB3}"/>
            </a:ext>
          </a:extLst>
        </xdr:cNvPr>
        <xdr:cNvSpPr/>
      </xdr:nvSpPr>
      <xdr:spPr>
        <a:xfrm>
          <a:off x="10582275" y="60285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2FA2A5F-2501-4A40-82C0-C40E2E66BAEE}"/>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7B0BBD3-6FA9-43DF-85A6-BBBCA134B29D}"/>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E82EFF5-0158-4E68-A907-38025FC99359}"/>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9B55A50-2695-4E98-B8DB-D24504100874}"/>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0C398B3-C8BB-4709-BD4E-495171CB776F}"/>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148064</xdr:rowOff>
    </xdr:from>
    <xdr:to>
      <xdr:col>76</xdr:col>
      <xdr:colOff>73025</xdr:colOff>
      <xdr:row>30</xdr:row>
      <xdr:rowOff>78214</xdr:rowOff>
    </xdr:to>
    <xdr:sp macro="" textlink="">
      <xdr:nvSpPr>
        <xdr:cNvPr id="149" name="楕円 148">
          <a:extLst>
            <a:ext uri="{FF2B5EF4-FFF2-40B4-BE49-F238E27FC236}">
              <a16:creationId xmlns:a16="http://schemas.microsoft.com/office/drawing/2014/main" id="{A9664CFE-5F87-4CEC-A802-9EAB3288E53D}"/>
            </a:ext>
          </a:extLst>
        </xdr:cNvPr>
        <xdr:cNvSpPr/>
      </xdr:nvSpPr>
      <xdr:spPr>
        <a:xfrm>
          <a:off x="13293725" y="57297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170941</xdr:rowOff>
    </xdr:from>
    <xdr:ext cx="469744" cy="259045"/>
    <xdr:sp macro="" textlink="">
      <xdr:nvSpPr>
        <xdr:cNvPr id="150" name="債務償還比率該当値テキスト">
          <a:extLst>
            <a:ext uri="{FF2B5EF4-FFF2-40B4-BE49-F238E27FC236}">
              <a16:creationId xmlns:a16="http://schemas.microsoft.com/office/drawing/2014/main" id="{4EEC9866-1695-471F-8443-A383E5DA9E16}"/>
            </a:ext>
          </a:extLst>
        </xdr:cNvPr>
        <xdr:cNvSpPr txBox="1"/>
      </xdr:nvSpPr>
      <xdr:spPr>
        <a:xfrm>
          <a:off x="13376275" y="55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112286</xdr:rowOff>
    </xdr:from>
    <xdr:to>
      <xdr:col>72</xdr:col>
      <xdr:colOff>123825</xdr:colOff>
      <xdr:row>30</xdr:row>
      <xdr:rowOff>42436</xdr:rowOff>
    </xdr:to>
    <xdr:sp macro="" textlink="">
      <xdr:nvSpPr>
        <xdr:cNvPr id="151" name="楕円 150">
          <a:extLst>
            <a:ext uri="{FF2B5EF4-FFF2-40B4-BE49-F238E27FC236}">
              <a16:creationId xmlns:a16="http://schemas.microsoft.com/office/drawing/2014/main" id="{607DB94A-034F-4DDF-9FD0-9215F063B3FA}"/>
            </a:ext>
          </a:extLst>
        </xdr:cNvPr>
        <xdr:cNvSpPr/>
      </xdr:nvSpPr>
      <xdr:spPr>
        <a:xfrm>
          <a:off x="12639675" y="56939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163086</xdr:rowOff>
    </xdr:from>
    <xdr:to>
      <xdr:col>76</xdr:col>
      <xdr:colOff>22225</xdr:colOff>
      <xdr:row>30</xdr:row>
      <xdr:rowOff>27414</xdr:rowOff>
    </xdr:to>
    <xdr:cxnSp macro="">
      <xdr:nvCxnSpPr>
        <xdr:cNvPr id="152" name="直線コネクタ 151">
          <a:extLst>
            <a:ext uri="{FF2B5EF4-FFF2-40B4-BE49-F238E27FC236}">
              <a16:creationId xmlns:a16="http://schemas.microsoft.com/office/drawing/2014/main" id="{B9326FA8-5AEB-4EFD-ACF3-37D9F4849B91}"/>
            </a:ext>
          </a:extLst>
        </xdr:cNvPr>
        <xdr:cNvCxnSpPr/>
      </xdr:nvCxnSpPr>
      <xdr:spPr>
        <a:xfrm>
          <a:off x="12690475" y="5744736"/>
          <a:ext cx="635000" cy="2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23223</xdr:rowOff>
    </xdr:from>
    <xdr:to>
      <xdr:col>68</xdr:col>
      <xdr:colOff>123825</xdr:colOff>
      <xdr:row>31</xdr:row>
      <xdr:rowOff>124823</xdr:rowOff>
    </xdr:to>
    <xdr:sp macro="" textlink="">
      <xdr:nvSpPr>
        <xdr:cNvPr id="153" name="楕円 152">
          <a:extLst>
            <a:ext uri="{FF2B5EF4-FFF2-40B4-BE49-F238E27FC236}">
              <a16:creationId xmlns:a16="http://schemas.microsoft.com/office/drawing/2014/main" id="{5197A3AE-F70A-43B9-88AD-5B1DFF075172}"/>
            </a:ext>
          </a:extLst>
        </xdr:cNvPr>
        <xdr:cNvSpPr/>
      </xdr:nvSpPr>
      <xdr:spPr>
        <a:xfrm>
          <a:off x="11953875" y="59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163086</xdr:rowOff>
    </xdr:from>
    <xdr:to>
      <xdr:col>72</xdr:col>
      <xdr:colOff>73025</xdr:colOff>
      <xdr:row>31</xdr:row>
      <xdr:rowOff>74023</xdr:rowOff>
    </xdr:to>
    <xdr:cxnSp macro="">
      <xdr:nvCxnSpPr>
        <xdr:cNvPr id="154" name="直線コネクタ 153">
          <a:extLst>
            <a:ext uri="{FF2B5EF4-FFF2-40B4-BE49-F238E27FC236}">
              <a16:creationId xmlns:a16="http://schemas.microsoft.com/office/drawing/2014/main" id="{CE269A03-3152-42F2-BE56-AD2D19A72FD5}"/>
            </a:ext>
          </a:extLst>
        </xdr:cNvPr>
        <xdr:cNvCxnSpPr/>
      </xdr:nvCxnSpPr>
      <xdr:spPr>
        <a:xfrm flipV="1">
          <a:off x="12004675" y="5744736"/>
          <a:ext cx="685800" cy="24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110472</xdr:rowOff>
    </xdr:from>
    <xdr:to>
      <xdr:col>64</xdr:col>
      <xdr:colOff>123825</xdr:colOff>
      <xdr:row>31</xdr:row>
      <xdr:rowOff>40622</xdr:rowOff>
    </xdr:to>
    <xdr:sp macro="" textlink="">
      <xdr:nvSpPr>
        <xdr:cNvPr id="155" name="楕円 154">
          <a:extLst>
            <a:ext uri="{FF2B5EF4-FFF2-40B4-BE49-F238E27FC236}">
              <a16:creationId xmlns:a16="http://schemas.microsoft.com/office/drawing/2014/main" id="{E528BF1D-2E99-4E4A-B603-982E2E3A27F2}"/>
            </a:ext>
          </a:extLst>
        </xdr:cNvPr>
        <xdr:cNvSpPr/>
      </xdr:nvSpPr>
      <xdr:spPr>
        <a:xfrm>
          <a:off x="11268075" y="58572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161272</xdr:rowOff>
    </xdr:from>
    <xdr:to>
      <xdr:col>68</xdr:col>
      <xdr:colOff>73025</xdr:colOff>
      <xdr:row>31</xdr:row>
      <xdr:rowOff>74023</xdr:rowOff>
    </xdr:to>
    <xdr:cxnSp macro="">
      <xdr:nvCxnSpPr>
        <xdr:cNvPr id="156" name="直線コネクタ 155">
          <a:extLst>
            <a:ext uri="{FF2B5EF4-FFF2-40B4-BE49-F238E27FC236}">
              <a16:creationId xmlns:a16="http://schemas.microsoft.com/office/drawing/2014/main" id="{7D20D17F-10E2-454E-B280-0523DCD60482}"/>
            </a:ext>
          </a:extLst>
        </xdr:cNvPr>
        <xdr:cNvCxnSpPr/>
      </xdr:nvCxnSpPr>
      <xdr:spPr>
        <a:xfrm>
          <a:off x="11318875" y="5908022"/>
          <a:ext cx="685800" cy="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57114</xdr:rowOff>
    </xdr:from>
    <xdr:to>
      <xdr:col>60</xdr:col>
      <xdr:colOff>123825</xdr:colOff>
      <xdr:row>30</xdr:row>
      <xdr:rowOff>158714</xdr:rowOff>
    </xdr:to>
    <xdr:sp macro="" textlink="">
      <xdr:nvSpPr>
        <xdr:cNvPr id="157" name="楕円 156">
          <a:extLst>
            <a:ext uri="{FF2B5EF4-FFF2-40B4-BE49-F238E27FC236}">
              <a16:creationId xmlns:a16="http://schemas.microsoft.com/office/drawing/2014/main" id="{35D4B414-6D0D-414D-98BB-3FAEE888AFAF}"/>
            </a:ext>
          </a:extLst>
        </xdr:cNvPr>
        <xdr:cNvSpPr/>
      </xdr:nvSpPr>
      <xdr:spPr>
        <a:xfrm>
          <a:off x="10582275" y="580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107914</xdr:rowOff>
    </xdr:from>
    <xdr:to>
      <xdr:col>64</xdr:col>
      <xdr:colOff>73025</xdr:colOff>
      <xdr:row>30</xdr:row>
      <xdr:rowOff>161272</xdr:rowOff>
    </xdr:to>
    <xdr:cxnSp macro="">
      <xdr:nvCxnSpPr>
        <xdr:cNvPr id="158" name="直線コネクタ 157">
          <a:extLst>
            <a:ext uri="{FF2B5EF4-FFF2-40B4-BE49-F238E27FC236}">
              <a16:creationId xmlns:a16="http://schemas.microsoft.com/office/drawing/2014/main" id="{9FA436D0-1D20-488F-B210-856003E341EC}"/>
            </a:ext>
          </a:extLst>
        </xdr:cNvPr>
        <xdr:cNvCxnSpPr/>
      </xdr:nvCxnSpPr>
      <xdr:spPr>
        <a:xfrm>
          <a:off x="10633075" y="5854664"/>
          <a:ext cx="685800" cy="5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59" name="n_1aveValue債務償還比率">
          <a:extLst>
            <a:ext uri="{FF2B5EF4-FFF2-40B4-BE49-F238E27FC236}">
              <a16:creationId xmlns:a16="http://schemas.microsoft.com/office/drawing/2014/main" id="{441E7BA6-BE7E-4F93-B99B-808873211A4E}"/>
            </a:ext>
          </a:extLst>
        </xdr:cNvPr>
        <xdr:cNvSpPr txBox="1"/>
      </xdr:nvSpPr>
      <xdr:spPr>
        <a:xfrm>
          <a:off x="12461952" y="58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60" name="n_2aveValue債務償還比率">
          <a:extLst>
            <a:ext uri="{FF2B5EF4-FFF2-40B4-BE49-F238E27FC236}">
              <a16:creationId xmlns:a16="http://schemas.microsoft.com/office/drawing/2014/main" id="{CB3F3451-D674-4EA0-8A50-F3F602874142}"/>
            </a:ext>
          </a:extLst>
        </xdr:cNvPr>
        <xdr:cNvSpPr txBox="1"/>
      </xdr:nvSpPr>
      <xdr:spPr>
        <a:xfrm>
          <a:off x="11788852" y="608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61" name="n_3aveValue債務償還比率">
          <a:extLst>
            <a:ext uri="{FF2B5EF4-FFF2-40B4-BE49-F238E27FC236}">
              <a16:creationId xmlns:a16="http://schemas.microsoft.com/office/drawing/2014/main" id="{DB270B5B-7DE9-4910-BF15-0316E846842D}"/>
            </a:ext>
          </a:extLst>
        </xdr:cNvPr>
        <xdr:cNvSpPr txBox="1"/>
      </xdr:nvSpPr>
      <xdr:spPr>
        <a:xfrm>
          <a:off x="11103052" y="610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62" name="n_4aveValue債務償還比率">
          <a:extLst>
            <a:ext uri="{FF2B5EF4-FFF2-40B4-BE49-F238E27FC236}">
              <a16:creationId xmlns:a16="http://schemas.microsoft.com/office/drawing/2014/main" id="{E1BD9007-713B-4926-AE30-76E1EBFA176C}"/>
            </a:ext>
          </a:extLst>
        </xdr:cNvPr>
        <xdr:cNvSpPr txBox="1"/>
      </xdr:nvSpPr>
      <xdr:spPr>
        <a:xfrm>
          <a:off x="10417252" y="611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58963</xdr:rowOff>
    </xdr:from>
    <xdr:ext cx="469744" cy="259045"/>
    <xdr:sp macro="" textlink="">
      <xdr:nvSpPr>
        <xdr:cNvPr id="163" name="n_1mainValue債務償還比率">
          <a:extLst>
            <a:ext uri="{FF2B5EF4-FFF2-40B4-BE49-F238E27FC236}">
              <a16:creationId xmlns:a16="http://schemas.microsoft.com/office/drawing/2014/main" id="{0EF2547B-83C3-4D23-B29B-28A136037E7A}"/>
            </a:ext>
          </a:extLst>
        </xdr:cNvPr>
        <xdr:cNvSpPr txBox="1"/>
      </xdr:nvSpPr>
      <xdr:spPr>
        <a:xfrm>
          <a:off x="12461952" y="547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141350</xdr:rowOff>
    </xdr:from>
    <xdr:ext cx="469744" cy="259045"/>
    <xdr:sp macro="" textlink="">
      <xdr:nvSpPr>
        <xdr:cNvPr id="164" name="n_2mainValue債務償還比率">
          <a:extLst>
            <a:ext uri="{FF2B5EF4-FFF2-40B4-BE49-F238E27FC236}">
              <a16:creationId xmlns:a16="http://schemas.microsoft.com/office/drawing/2014/main" id="{A16B6F3A-0AE9-4300-B1A7-30854A6ADBD3}"/>
            </a:ext>
          </a:extLst>
        </xdr:cNvPr>
        <xdr:cNvSpPr txBox="1"/>
      </xdr:nvSpPr>
      <xdr:spPr>
        <a:xfrm>
          <a:off x="11788852" y="572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57149</xdr:rowOff>
    </xdr:from>
    <xdr:ext cx="469744" cy="259045"/>
    <xdr:sp macro="" textlink="">
      <xdr:nvSpPr>
        <xdr:cNvPr id="165" name="n_3mainValue債務償還比率">
          <a:extLst>
            <a:ext uri="{FF2B5EF4-FFF2-40B4-BE49-F238E27FC236}">
              <a16:creationId xmlns:a16="http://schemas.microsoft.com/office/drawing/2014/main" id="{7A54A02E-C1B7-49EA-A42C-86E5D8041012}"/>
            </a:ext>
          </a:extLst>
        </xdr:cNvPr>
        <xdr:cNvSpPr txBox="1"/>
      </xdr:nvSpPr>
      <xdr:spPr>
        <a:xfrm>
          <a:off x="11103052" y="563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3791</xdr:rowOff>
    </xdr:from>
    <xdr:ext cx="469744" cy="259045"/>
    <xdr:sp macro="" textlink="">
      <xdr:nvSpPr>
        <xdr:cNvPr id="166" name="n_4mainValue債務償還比率">
          <a:extLst>
            <a:ext uri="{FF2B5EF4-FFF2-40B4-BE49-F238E27FC236}">
              <a16:creationId xmlns:a16="http://schemas.microsoft.com/office/drawing/2014/main" id="{0A7A2D00-1A7F-4688-8542-A460805C0ED0}"/>
            </a:ext>
          </a:extLst>
        </xdr:cNvPr>
        <xdr:cNvSpPr txBox="1"/>
      </xdr:nvSpPr>
      <xdr:spPr>
        <a:xfrm>
          <a:off x="10417252" y="558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4129F85C-EE37-47BB-906C-D2A5293EFFFF}"/>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2D8102CE-CB4F-4725-9AD1-53F123342135}"/>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68BDFC73-66DC-490C-9DD5-7DA83B0FB067}"/>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E64BDBEA-B1D8-42A4-815E-E477FF96BDC5}"/>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F9402695-505F-4995-B6A8-E7FF80A9D746}"/>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DECDA5FA-6E77-4B3A-BC6D-C3208A8DE667}"/>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40143B-A64A-4D88-8957-EA2B81837DCC}"/>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971FB04-B990-4990-B5B6-9BBCBA69137B}"/>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0910054-C25D-4391-AC3C-A22E6C8F8008}"/>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2897308-315A-4DF5-BC2F-06CDFA379779}"/>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1D1DB7-CEC7-473D-A894-B0E63B3F241B}"/>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D46A40-F527-4D50-9F92-2AA25650504A}"/>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966BA4-9EC2-407C-8278-8AC295FE3699}"/>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0FCDA1-CDBB-4E2C-B514-5F6878FC4FD8}"/>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E7C57E-2AFA-48EE-9C61-54910EEA20BE}"/>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70CD89-B3DC-4334-BB71-08C2C9FA0E76}"/>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66,286
65,554
124.02
31,243,880
30,134,406
865,183
16,421,195
23,553,936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697E2D-281F-4F07-9481-6A861C2C7C89}"/>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3355576-2B52-4CCF-9085-EFDAAB66ABCB}"/>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8A61B6-B1E6-4730-8853-ECCBEB2BEC79}"/>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BC059B3-3D44-4A0F-9CD3-5219F1B7CBE3}"/>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7DB5BE-82E8-435E-9E0C-82FE85285E6B}"/>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1E663F6-79C4-43BA-ABAC-22117A715D15}"/>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1EDDBAE-F7EC-47E6-9A57-40E415E86435}"/>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EA9410-94E9-4665-B391-0FEE0124E17F}"/>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204C6B-07C6-4AD1-9184-FDFC44213912}"/>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60F587A-BDCF-4F81-95B4-1193BE4D0B87}"/>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57987F5-5C58-4969-8917-768595C8CDAA}"/>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CCD87B-97FA-4719-A0F3-E769696E6F96}"/>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AC409A5-0197-45B1-AC62-1523C9FF8389}"/>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8C01588-E425-44F3-BDA4-26D7CA55B88C}"/>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DB2FF83-7D9F-4BF2-A9DD-F883354CD375}"/>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8CF557-B1F7-482C-AEEF-29CC1FCE39DD}"/>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44B12F-FAC0-4182-B65D-3200B8B587E8}"/>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0D064C-ADFD-49B7-ADC0-01E9C4A1D157}"/>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70A16B-5AE6-4B6E-8CA0-CFFE5F1D81C6}"/>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A9E7C57-188B-45E3-BAFF-CE97238F6569}"/>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8D1A557-316E-4FCF-8418-9EF1763FCAF3}"/>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73BB11B-C006-4F87-BB8C-12C52C1CE9DA}"/>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27918B6-9402-4DCB-8399-EBDB5817C84E}"/>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1D6EA8D-503C-4169-8447-88C320AAF174}"/>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615CE20-01F5-44B9-917E-BF1475495EC4}"/>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21D1EF9-DF48-43EE-A5AA-3C868A516986}"/>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1A87BDB-833C-4E25-BBA3-0C39C022FCD2}"/>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A63998D-5D7F-45B3-A39C-A8C4F35F2695}"/>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59B4A7-00A1-48AC-8E33-4CBE4EB0C2C2}"/>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7B897C2-7105-47D2-9B3E-743E7586495A}"/>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04D65FB-64B7-4BA8-9A26-27EE977BFA46}"/>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9434577-89BC-4406-BE4A-88B05CA7D6F3}"/>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5CB317A-E72E-4D92-A58B-57AB10BB4DF9}"/>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F05F503-DA42-4E3D-93D5-3609688F45F0}"/>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1A56EBF-7809-4D2F-99D9-B70CE0D96751}"/>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B1F7D78-A124-481D-BCF0-BF13C062EF5D}"/>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6581EF9-959E-4919-ACF0-04D4D2D6AF08}"/>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896B303-2FF2-409E-869A-B108DA407C9A}"/>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0602EC7-8A64-4E70-BD0D-ED6CF1E6E481}"/>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1072FCE-8F3F-411A-B904-C56BACC9A9E3}"/>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7B1CF65-B90D-4A23-BEAA-645FC9282FEC}"/>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F5E3839-8DA7-4454-B0FF-A7797ABE8936}"/>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11C4C86-7561-48C6-832D-1C1F716C5CEB}"/>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302E34C-7EF8-4012-8C46-DB74417E155F}"/>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3004DEF-6628-44F8-8275-D4D3E1CAF7BC}"/>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57100B34-9013-4AB6-A3EE-704B34B22844}"/>
            </a:ext>
          </a:extLst>
        </xdr:cNvPr>
        <xdr:cNvCxnSpPr/>
      </xdr:nvCxnSpPr>
      <xdr:spPr>
        <a:xfrm flipV="1">
          <a:off x="4177665" y="554418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AC8FA82E-B956-48B8-B68D-672E7CD4829C}"/>
            </a:ext>
          </a:extLst>
        </xdr:cNvPr>
        <xdr:cNvSpPr txBox="1"/>
      </xdr:nvSpPr>
      <xdr:spPr>
        <a:xfrm>
          <a:off x="4216400" y="696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CD80D1F3-9FB9-4374-9A9E-CABF6371E6DC}"/>
            </a:ext>
          </a:extLst>
        </xdr:cNvPr>
        <xdr:cNvCxnSpPr/>
      </xdr:nvCxnSpPr>
      <xdr:spPr>
        <a:xfrm>
          <a:off x="4108450" y="6961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18C9AAB7-8DBF-4BD3-8739-95E99C278D34}"/>
            </a:ext>
          </a:extLst>
        </xdr:cNvPr>
        <xdr:cNvSpPr txBox="1"/>
      </xdr:nvSpPr>
      <xdr:spPr>
        <a:xfrm>
          <a:off x="4216400" y="532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D44B7B87-3C63-437D-A3AB-65EFD43CC6C5}"/>
            </a:ext>
          </a:extLst>
        </xdr:cNvPr>
        <xdr:cNvCxnSpPr/>
      </xdr:nvCxnSpPr>
      <xdr:spPr>
        <a:xfrm>
          <a:off x="4108450" y="554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E6E69B9E-92BD-4862-834D-447B8834C483}"/>
            </a:ext>
          </a:extLst>
        </xdr:cNvPr>
        <xdr:cNvSpPr txBox="1"/>
      </xdr:nvSpPr>
      <xdr:spPr>
        <a:xfrm>
          <a:off x="4216400" y="6306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39399836-6B1E-4E84-A733-DC9A1E43F4BD}"/>
            </a:ext>
          </a:extLst>
        </xdr:cNvPr>
        <xdr:cNvSpPr/>
      </xdr:nvSpPr>
      <xdr:spPr>
        <a:xfrm>
          <a:off x="4127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E73BB12E-789C-4400-A050-D7B48B2511F2}"/>
            </a:ext>
          </a:extLst>
        </xdr:cNvPr>
        <xdr:cNvSpPr/>
      </xdr:nvSpPr>
      <xdr:spPr>
        <a:xfrm>
          <a:off x="3384550" y="6316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C3AE51CA-312F-45FD-9F84-52F0B5CBD370}"/>
            </a:ext>
          </a:extLst>
        </xdr:cNvPr>
        <xdr:cNvSpPr/>
      </xdr:nvSpPr>
      <xdr:spPr>
        <a:xfrm>
          <a:off x="2571750" y="6281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71F7A797-859B-464C-94DB-C6E7E61B8667}"/>
            </a:ext>
          </a:extLst>
        </xdr:cNvPr>
        <xdr:cNvSpPr/>
      </xdr:nvSpPr>
      <xdr:spPr>
        <a:xfrm>
          <a:off x="1778000" y="6249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FAA2DDFD-4E7A-488A-98F4-3D3BAA2AAC85}"/>
            </a:ext>
          </a:extLst>
        </xdr:cNvPr>
        <xdr:cNvSpPr/>
      </xdr:nvSpPr>
      <xdr:spPr>
        <a:xfrm>
          <a:off x="984250" y="62242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EC7508D-3E1B-4ED8-B443-1FCBAFBF686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EC3FE36-5EE0-4A66-8205-6D38D24D4675}"/>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6DE30AD-E1B9-45CC-8747-BB9FB4711CB7}"/>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A8E2978-CB20-4B11-8778-3A9992CB0C0A}"/>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8ED2DE0-3D24-4C36-A4AB-0A9DAB6ABF67}"/>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73" name="楕円 72">
          <a:extLst>
            <a:ext uri="{FF2B5EF4-FFF2-40B4-BE49-F238E27FC236}">
              <a16:creationId xmlns:a16="http://schemas.microsoft.com/office/drawing/2014/main" id="{B0A32ED5-0356-4396-90CD-BD0621C69986}"/>
            </a:ext>
          </a:extLst>
        </xdr:cNvPr>
        <xdr:cNvSpPr/>
      </xdr:nvSpPr>
      <xdr:spPr>
        <a:xfrm>
          <a:off x="4127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88282</xdr:rowOff>
    </xdr:from>
    <xdr:ext cx="405111" cy="259045"/>
    <xdr:sp macro="" textlink="">
      <xdr:nvSpPr>
        <xdr:cNvPr id="74" name="【道路】&#10;有形固定資産減価償却率該当値テキスト">
          <a:extLst>
            <a:ext uri="{FF2B5EF4-FFF2-40B4-BE49-F238E27FC236}">
              <a16:creationId xmlns:a16="http://schemas.microsoft.com/office/drawing/2014/main" id="{1F44A66C-D010-4AA3-8DF9-7673CAD4CB0F}"/>
            </a:ext>
          </a:extLst>
        </xdr:cNvPr>
        <xdr:cNvSpPr txBox="1"/>
      </xdr:nvSpPr>
      <xdr:spPr>
        <a:xfrm>
          <a:off x="4216400" y="6038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5" name="楕円 74">
          <a:extLst>
            <a:ext uri="{FF2B5EF4-FFF2-40B4-BE49-F238E27FC236}">
              <a16:creationId xmlns:a16="http://schemas.microsoft.com/office/drawing/2014/main" id="{9786323D-9DAD-4B8C-A0D2-AFCD70C52ADE}"/>
            </a:ext>
          </a:extLst>
        </xdr:cNvPr>
        <xdr:cNvSpPr/>
      </xdr:nvSpPr>
      <xdr:spPr>
        <a:xfrm>
          <a:off x="3384550" y="6151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116205</xdr:rowOff>
    </xdr:to>
    <xdr:cxnSp macro="">
      <xdr:nvCxnSpPr>
        <xdr:cNvPr id="76" name="直線コネクタ 75">
          <a:extLst>
            <a:ext uri="{FF2B5EF4-FFF2-40B4-BE49-F238E27FC236}">
              <a16:creationId xmlns:a16="http://schemas.microsoft.com/office/drawing/2014/main" id="{52950DD0-74D1-42C4-B5E9-CF57A86322F3}"/>
            </a:ext>
          </a:extLst>
        </xdr:cNvPr>
        <xdr:cNvCxnSpPr/>
      </xdr:nvCxnSpPr>
      <xdr:spPr>
        <a:xfrm>
          <a:off x="3429000" y="6202680"/>
          <a:ext cx="7493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xdr:rowOff>
    </xdr:from>
    <xdr:to>
      <xdr:col>15</xdr:col>
      <xdr:colOff>101600</xdr:colOff>
      <xdr:row>37</xdr:row>
      <xdr:rowOff>113665</xdr:rowOff>
    </xdr:to>
    <xdr:sp macro="" textlink="">
      <xdr:nvSpPr>
        <xdr:cNvPr id="77" name="楕円 76">
          <a:extLst>
            <a:ext uri="{FF2B5EF4-FFF2-40B4-BE49-F238E27FC236}">
              <a16:creationId xmlns:a16="http://schemas.microsoft.com/office/drawing/2014/main" id="{FB1D1030-69B5-44F7-8B12-F56F3E4BB4BF}"/>
            </a:ext>
          </a:extLst>
        </xdr:cNvPr>
        <xdr:cNvSpPr/>
      </xdr:nvSpPr>
      <xdr:spPr>
        <a:xfrm>
          <a:off x="257175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62865</xdr:rowOff>
    </xdr:from>
    <xdr:to>
      <xdr:col>19</xdr:col>
      <xdr:colOff>177800</xdr:colOff>
      <xdr:row>37</xdr:row>
      <xdr:rowOff>87630</xdr:rowOff>
    </xdr:to>
    <xdr:cxnSp macro="">
      <xdr:nvCxnSpPr>
        <xdr:cNvPr id="78" name="直線コネクタ 77">
          <a:extLst>
            <a:ext uri="{FF2B5EF4-FFF2-40B4-BE49-F238E27FC236}">
              <a16:creationId xmlns:a16="http://schemas.microsoft.com/office/drawing/2014/main" id="{8085E217-EDAA-420C-A324-02F2CD6D0A54}"/>
            </a:ext>
          </a:extLst>
        </xdr:cNvPr>
        <xdr:cNvCxnSpPr/>
      </xdr:nvCxnSpPr>
      <xdr:spPr>
        <a:xfrm>
          <a:off x="2622550" y="6177915"/>
          <a:ext cx="8064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154940</xdr:rowOff>
    </xdr:from>
    <xdr:to>
      <xdr:col>10</xdr:col>
      <xdr:colOff>165100</xdr:colOff>
      <xdr:row>37</xdr:row>
      <xdr:rowOff>85090</xdr:rowOff>
    </xdr:to>
    <xdr:sp macro="" textlink="">
      <xdr:nvSpPr>
        <xdr:cNvPr id="79" name="楕円 78">
          <a:extLst>
            <a:ext uri="{FF2B5EF4-FFF2-40B4-BE49-F238E27FC236}">
              <a16:creationId xmlns:a16="http://schemas.microsoft.com/office/drawing/2014/main" id="{77ECE3F5-8A6F-4D39-B103-1C1AA80B4007}"/>
            </a:ext>
          </a:extLst>
        </xdr:cNvPr>
        <xdr:cNvSpPr/>
      </xdr:nvSpPr>
      <xdr:spPr>
        <a:xfrm>
          <a:off x="1778000" y="6104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34290</xdr:rowOff>
    </xdr:from>
    <xdr:to>
      <xdr:col>15</xdr:col>
      <xdr:colOff>50800</xdr:colOff>
      <xdr:row>37</xdr:row>
      <xdr:rowOff>62865</xdr:rowOff>
    </xdr:to>
    <xdr:cxnSp macro="">
      <xdr:nvCxnSpPr>
        <xdr:cNvPr id="80" name="直線コネクタ 79">
          <a:extLst>
            <a:ext uri="{FF2B5EF4-FFF2-40B4-BE49-F238E27FC236}">
              <a16:creationId xmlns:a16="http://schemas.microsoft.com/office/drawing/2014/main" id="{6416E480-2B22-4369-8AB4-47B46AD497D5}"/>
            </a:ext>
          </a:extLst>
        </xdr:cNvPr>
        <xdr:cNvCxnSpPr/>
      </xdr:nvCxnSpPr>
      <xdr:spPr>
        <a:xfrm>
          <a:off x="1828800" y="6149340"/>
          <a:ext cx="7937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126365</xdr:rowOff>
    </xdr:from>
    <xdr:to>
      <xdr:col>6</xdr:col>
      <xdr:colOff>38100</xdr:colOff>
      <xdr:row>37</xdr:row>
      <xdr:rowOff>56515</xdr:rowOff>
    </xdr:to>
    <xdr:sp macro="" textlink="">
      <xdr:nvSpPr>
        <xdr:cNvPr id="81" name="楕円 80">
          <a:extLst>
            <a:ext uri="{FF2B5EF4-FFF2-40B4-BE49-F238E27FC236}">
              <a16:creationId xmlns:a16="http://schemas.microsoft.com/office/drawing/2014/main" id="{A9A9EEFE-671F-4675-93D2-3FD22DC28DBC}"/>
            </a:ext>
          </a:extLst>
        </xdr:cNvPr>
        <xdr:cNvSpPr/>
      </xdr:nvSpPr>
      <xdr:spPr>
        <a:xfrm>
          <a:off x="984250" y="60763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xdr:rowOff>
    </xdr:from>
    <xdr:to>
      <xdr:col>10</xdr:col>
      <xdr:colOff>114300</xdr:colOff>
      <xdr:row>37</xdr:row>
      <xdr:rowOff>34290</xdr:rowOff>
    </xdr:to>
    <xdr:cxnSp macro="">
      <xdr:nvCxnSpPr>
        <xdr:cNvPr id="82" name="直線コネクタ 81">
          <a:extLst>
            <a:ext uri="{FF2B5EF4-FFF2-40B4-BE49-F238E27FC236}">
              <a16:creationId xmlns:a16="http://schemas.microsoft.com/office/drawing/2014/main" id="{F90FA580-26B4-4E0D-B653-37B109EF91EF}"/>
            </a:ext>
          </a:extLst>
        </xdr:cNvPr>
        <xdr:cNvCxnSpPr/>
      </xdr:nvCxnSpPr>
      <xdr:spPr>
        <a:xfrm>
          <a:off x="1028700" y="612076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6EE8DED8-B317-47C0-857B-5167ACFFB600}"/>
            </a:ext>
          </a:extLst>
        </xdr:cNvPr>
        <xdr:cNvSpPr txBox="1"/>
      </xdr:nvSpPr>
      <xdr:spPr>
        <a:xfrm>
          <a:off x="3239144"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38EB7BE8-D1D9-494B-A2EF-13C4E6D70F7D}"/>
            </a:ext>
          </a:extLst>
        </xdr:cNvPr>
        <xdr:cNvSpPr txBox="1"/>
      </xdr:nvSpPr>
      <xdr:spPr>
        <a:xfrm>
          <a:off x="2439044" y="636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929F7ECE-F836-4AC7-9E78-6DCDB418228A}"/>
            </a:ext>
          </a:extLst>
        </xdr:cNvPr>
        <xdr:cNvSpPr txBox="1"/>
      </xdr:nvSpPr>
      <xdr:spPr>
        <a:xfrm>
          <a:off x="1645294" y="633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63F75F0C-617E-4FB9-B5D5-FFECC89A82EB}"/>
            </a:ext>
          </a:extLst>
        </xdr:cNvPr>
        <xdr:cNvSpPr txBox="1"/>
      </xdr:nvSpPr>
      <xdr:spPr>
        <a:xfrm>
          <a:off x="851544" y="631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7" name="n_1mainValue【道路】&#10;有形固定資産減価償却率">
          <a:extLst>
            <a:ext uri="{FF2B5EF4-FFF2-40B4-BE49-F238E27FC236}">
              <a16:creationId xmlns:a16="http://schemas.microsoft.com/office/drawing/2014/main" id="{9235E224-F104-4AE2-A926-B0C0622012F8}"/>
            </a:ext>
          </a:extLst>
        </xdr:cNvPr>
        <xdr:cNvSpPr txBox="1"/>
      </xdr:nvSpPr>
      <xdr:spPr>
        <a:xfrm>
          <a:off x="3239144"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130192</xdr:rowOff>
    </xdr:from>
    <xdr:ext cx="405111" cy="259045"/>
    <xdr:sp macro="" textlink="">
      <xdr:nvSpPr>
        <xdr:cNvPr id="88" name="n_2mainValue【道路】&#10;有形固定資産減価償却率">
          <a:extLst>
            <a:ext uri="{FF2B5EF4-FFF2-40B4-BE49-F238E27FC236}">
              <a16:creationId xmlns:a16="http://schemas.microsoft.com/office/drawing/2014/main" id="{17C9AD03-447D-47C1-9533-9D2CAAC72AE4}"/>
            </a:ext>
          </a:extLst>
        </xdr:cNvPr>
        <xdr:cNvSpPr txBox="1"/>
      </xdr:nvSpPr>
      <xdr:spPr>
        <a:xfrm>
          <a:off x="2439044" y="591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101617</xdr:rowOff>
    </xdr:from>
    <xdr:ext cx="405111" cy="259045"/>
    <xdr:sp macro="" textlink="">
      <xdr:nvSpPr>
        <xdr:cNvPr id="89" name="n_3mainValue【道路】&#10;有形固定資産減価償却率">
          <a:extLst>
            <a:ext uri="{FF2B5EF4-FFF2-40B4-BE49-F238E27FC236}">
              <a16:creationId xmlns:a16="http://schemas.microsoft.com/office/drawing/2014/main" id="{132B6463-8C35-41A8-97C5-B5B591DCBABF}"/>
            </a:ext>
          </a:extLst>
        </xdr:cNvPr>
        <xdr:cNvSpPr txBox="1"/>
      </xdr:nvSpPr>
      <xdr:spPr>
        <a:xfrm>
          <a:off x="164529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73042</xdr:rowOff>
    </xdr:from>
    <xdr:ext cx="405111" cy="259045"/>
    <xdr:sp macro="" textlink="">
      <xdr:nvSpPr>
        <xdr:cNvPr id="90" name="n_4mainValue【道路】&#10;有形固定資産減価償却率">
          <a:extLst>
            <a:ext uri="{FF2B5EF4-FFF2-40B4-BE49-F238E27FC236}">
              <a16:creationId xmlns:a16="http://schemas.microsoft.com/office/drawing/2014/main" id="{E0D79E23-7FEB-47F0-A269-2869279689B8}"/>
            </a:ext>
          </a:extLst>
        </xdr:cNvPr>
        <xdr:cNvSpPr txBox="1"/>
      </xdr:nvSpPr>
      <xdr:spPr>
        <a:xfrm>
          <a:off x="851544" y="585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2A3DDCA-4165-495B-9038-5A492E2249B7}"/>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1079313-81BE-42B9-8A9D-2291AFC0FF3C}"/>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54B20CA-1FB3-4B36-8813-5DDB59589D38}"/>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66ACEAA-6B96-4B5B-A598-8A87F2E28007}"/>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8ED0303-BAF5-4172-8B79-B39186FB0109}"/>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0E671A1-CFA5-4DA8-9FB0-51A774AE3E62}"/>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DB9E8D3-0B5E-473B-A2FA-EF127710A29F}"/>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9CDF5EA-0D5C-4747-9ABE-CD039476C182}"/>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8B30A2A-3C46-479B-BA7C-92E2958CCAA4}"/>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F8E8669-D0E2-4091-A4DB-126BE3090B0C}"/>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AFFFBD4-6022-483A-8656-F1C471040A06}"/>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752022F-4AAD-435C-993A-D1118E6C5B06}"/>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41E6EED-A33B-4E71-A3FD-769CB2C794BB}"/>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965F9EC-1741-4381-8A3C-2FF0239CB376}"/>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860FF30-FDA4-4F13-91A7-E41D472E94AF}"/>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DEC814CD-1796-46BF-910D-085369B34E50}"/>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405FDE8-4317-42F2-A242-155739F16354}"/>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BA155E8-3A4E-4111-974B-C07D39FC2F91}"/>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595199A-EC71-4B52-84E4-DEBCE28EA5A9}"/>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2645C2B-C709-4EAE-8161-FA8F2572255C}"/>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211AABF-81A2-48C6-9C87-D4BC400139F6}"/>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238C546-68A1-4BC0-84DC-132929CA0453}"/>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5B3272F-C025-4744-B0D3-5F9E3A3CE7CE}"/>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CA762602-4787-4D9C-97DE-8AEC71F71F09}"/>
            </a:ext>
          </a:extLst>
        </xdr:cNvPr>
        <xdr:cNvCxnSpPr/>
      </xdr:nvCxnSpPr>
      <xdr:spPr>
        <a:xfrm flipV="1">
          <a:off x="9429115" y="5690997"/>
          <a:ext cx="0" cy="128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F6D0BB6B-E139-46EA-ABBA-FBE1C64E44D5}"/>
            </a:ext>
          </a:extLst>
        </xdr:cNvPr>
        <xdr:cNvSpPr txBox="1"/>
      </xdr:nvSpPr>
      <xdr:spPr>
        <a:xfrm>
          <a:off x="9467850" y="69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E82C8108-6974-4D14-82C8-FEA368F93B04}"/>
            </a:ext>
          </a:extLst>
        </xdr:cNvPr>
        <xdr:cNvCxnSpPr/>
      </xdr:nvCxnSpPr>
      <xdr:spPr>
        <a:xfrm>
          <a:off x="9359900" y="69783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1C6AC7D9-5DF8-4158-A60B-B8E7AC89CDFD}"/>
            </a:ext>
          </a:extLst>
        </xdr:cNvPr>
        <xdr:cNvSpPr txBox="1"/>
      </xdr:nvSpPr>
      <xdr:spPr>
        <a:xfrm>
          <a:off x="9467850" y="547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C6859B08-B2F5-450F-ADF0-BE965D5A9CE7}"/>
            </a:ext>
          </a:extLst>
        </xdr:cNvPr>
        <xdr:cNvCxnSpPr/>
      </xdr:nvCxnSpPr>
      <xdr:spPr>
        <a:xfrm>
          <a:off x="9359900" y="5690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419417E4-2079-40D3-9E58-F4C8C09C940B}"/>
            </a:ext>
          </a:extLst>
        </xdr:cNvPr>
        <xdr:cNvSpPr txBox="1"/>
      </xdr:nvSpPr>
      <xdr:spPr>
        <a:xfrm>
          <a:off x="9467850" y="6518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E470F8DC-A688-4389-B911-81F092EF953D}"/>
            </a:ext>
          </a:extLst>
        </xdr:cNvPr>
        <xdr:cNvSpPr/>
      </xdr:nvSpPr>
      <xdr:spPr>
        <a:xfrm>
          <a:off x="9398000" y="6660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B4E6882B-BAED-4C1C-AC38-9BA572F0271A}"/>
            </a:ext>
          </a:extLst>
        </xdr:cNvPr>
        <xdr:cNvSpPr/>
      </xdr:nvSpPr>
      <xdr:spPr>
        <a:xfrm>
          <a:off x="8636000" y="66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48DB1A66-ACA1-4AC2-9BA6-760CF52B0252}"/>
            </a:ext>
          </a:extLst>
        </xdr:cNvPr>
        <xdr:cNvSpPr/>
      </xdr:nvSpPr>
      <xdr:spPr>
        <a:xfrm>
          <a:off x="7842250" y="66774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3BED5A38-B964-4E1E-BF5B-975A3CB189B2}"/>
            </a:ext>
          </a:extLst>
        </xdr:cNvPr>
        <xdr:cNvSpPr/>
      </xdr:nvSpPr>
      <xdr:spPr>
        <a:xfrm>
          <a:off x="7029450" y="667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56D1F03A-BBC6-48DB-A893-2D3D812E9BCE}"/>
            </a:ext>
          </a:extLst>
        </xdr:cNvPr>
        <xdr:cNvSpPr/>
      </xdr:nvSpPr>
      <xdr:spPr>
        <a:xfrm>
          <a:off x="6235700" y="66806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6DE3C27-DB9F-4049-97AE-B896F2F96BDC}"/>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CF3F7D7-E974-49F9-82DB-37C9CBCAC5C1}"/>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18D1B2C-40F1-494C-8D62-6B072A4092FC}"/>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D153E33-4330-4882-AB5D-5CC62054F747}"/>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5D81824-2EB9-4C2C-A686-28FA8BF559B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104267</xdr:rowOff>
    </xdr:from>
    <xdr:to>
      <xdr:col>55</xdr:col>
      <xdr:colOff>50800</xdr:colOff>
      <xdr:row>41</xdr:row>
      <xdr:rowOff>34417</xdr:rowOff>
    </xdr:to>
    <xdr:sp macro="" textlink="">
      <xdr:nvSpPr>
        <xdr:cNvPr id="130" name="楕円 129">
          <a:extLst>
            <a:ext uri="{FF2B5EF4-FFF2-40B4-BE49-F238E27FC236}">
              <a16:creationId xmlns:a16="http://schemas.microsoft.com/office/drawing/2014/main" id="{4285F7B7-F18A-43B9-B07C-327D854540EF}"/>
            </a:ext>
          </a:extLst>
        </xdr:cNvPr>
        <xdr:cNvSpPr/>
      </xdr:nvSpPr>
      <xdr:spPr>
        <a:xfrm>
          <a:off x="9398000" y="67146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82694</xdr:rowOff>
    </xdr:from>
    <xdr:ext cx="469744" cy="259045"/>
    <xdr:sp macro="" textlink="">
      <xdr:nvSpPr>
        <xdr:cNvPr id="131" name="【道路】&#10;一人当たり延長該当値テキスト">
          <a:extLst>
            <a:ext uri="{FF2B5EF4-FFF2-40B4-BE49-F238E27FC236}">
              <a16:creationId xmlns:a16="http://schemas.microsoft.com/office/drawing/2014/main" id="{3D993378-0E9A-4273-8A0B-F18B6466F951}"/>
            </a:ext>
          </a:extLst>
        </xdr:cNvPr>
        <xdr:cNvSpPr txBox="1"/>
      </xdr:nvSpPr>
      <xdr:spPr>
        <a:xfrm>
          <a:off x="9467850" y="669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107011</xdr:rowOff>
    </xdr:from>
    <xdr:to>
      <xdr:col>50</xdr:col>
      <xdr:colOff>165100</xdr:colOff>
      <xdr:row>41</xdr:row>
      <xdr:rowOff>37161</xdr:rowOff>
    </xdr:to>
    <xdr:sp macro="" textlink="">
      <xdr:nvSpPr>
        <xdr:cNvPr id="132" name="楕円 131">
          <a:extLst>
            <a:ext uri="{FF2B5EF4-FFF2-40B4-BE49-F238E27FC236}">
              <a16:creationId xmlns:a16="http://schemas.microsoft.com/office/drawing/2014/main" id="{E13BB51C-E7C8-4064-B8CD-CD9CB3A18A1C}"/>
            </a:ext>
          </a:extLst>
        </xdr:cNvPr>
        <xdr:cNvSpPr/>
      </xdr:nvSpPr>
      <xdr:spPr>
        <a:xfrm>
          <a:off x="8636000" y="67173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155067</xdr:rowOff>
    </xdr:from>
    <xdr:to>
      <xdr:col>55</xdr:col>
      <xdr:colOff>0</xdr:colOff>
      <xdr:row>40</xdr:row>
      <xdr:rowOff>157811</xdr:rowOff>
    </xdr:to>
    <xdr:cxnSp macro="">
      <xdr:nvCxnSpPr>
        <xdr:cNvPr id="133" name="直線コネクタ 132">
          <a:extLst>
            <a:ext uri="{FF2B5EF4-FFF2-40B4-BE49-F238E27FC236}">
              <a16:creationId xmlns:a16="http://schemas.microsoft.com/office/drawing/2014/main" id="{2ECC6129-C762-499E-AE8D-17D64D7959C7}"/>
            </a:ext>
          </a:extLst>
        </xdr:cNvPr>
        <xdr:cNvCxnSpPr/>
      </xdr:nvCxnSpPr>
      <xdr:spPr>
        <a:xfrm flipV="1">
          <a:off x="8686800" y="6765417"/>
          <a:ext cx="74295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106667</xdr:rowOff>
    </xdr:from>
    <xdr:to>
      <xdr:col>46</xdr:col>
      <xdr:colOff>38100</xdr:colOff>
      <xdr:row>41</xdr:row>
      <xdr:rowOff>36817</xdr:rowOff>
    </xdr:to>
    <xdr:sp macro="" textlink="">
      <xdr:nvSpPr>
        <xdr:cNvPr id="134" name="楕円 133">
          <a:extLst>
            <a:ext uri="{FF2B5EF4-FFF2-40B4-BE49-F238E27FC236}">
              <a16:creationId xmlns:a16="http://schemas.microsoft.com/office/drawing/2014/main" id="{1C238240-C78B-46A1-A89A-1306902203D6}"/>
            </a:ext>
          </a:extLst>
        </xdr:cNvPr>
        <xdr:cNvSpPr/>
      </xdr:nvSpPr>
      <xdr:spPr>
        <a:xfrm>
          <a:off x="7842250" y="67170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157467</xdr:rowOff>
    </xdr:from>
    <xdr:to>
      <xdr:col>50</xdr:col>
      <xdr:colOff>114300</xdr:colOff>
      <xdr:row>40</xdr:row>
      <xdr:rowOff>157811</xdr:rowOff>
    </xdr:to>
    <xdr:cxnSp macro="">
      <xdr:nvCxnSpPr>
        <xdr:cNvPr id="135" name="直線コネクタ 134">
          <a:extLst>
            <a:ext uri="{FF2B5EF4-FFF2-40B4-BE49-F238E27FC236}">
              <a16:creationId xmlns:a16="http://schemas.microsoft.com/office/drawing/2014/main" id="{C60FA075-4F83-4253-8B9F-E3FC01B44D5C}"/>
            </a:ext>
          </a:extLst>
        </xdr:cNvPr>
        <xdr:cNvCxnSpPr/>
      </xdr:nvCxnSpPr>
      <xdr:spPr>
        <a:xfrm>
          <a:off x="7886700" y="6767817"/>
          <a:ext cx="8001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109144</xdr:rowOff>
    </xdr:from>
    <xdr:to>
      <xdr:col>41</xdr:col>
      <xdr:colOff>101600</xdr:colOff>
      <xdr:row>41</xdr:row>
      <xdr:rowOff>39294</xdr:rowOff>
    </xdr:to>
    <xdr:sp macro="" textlink="">
      <xdr:nvSpPr>
        <xdr:cNvPr id="136" name="楕円 135">
          <a:extLst>
            <a:ext uri="{FF2B5EF4-FFF2-40B4-BE49-F238E27FC236}">
              <a16:creationId xmlns:a16="http://schemas.microsoft.com/office/drawing/2014/main" id="{8617D9C2-9298-4B89-A051-83F20BEF0B21}"/>
            </a:ext>
          </a:extLst>
        </xdr:cNvPr>
        <xdr:cNvSpPr/>
      </xdr:nvSpPr>
      <xdr:spPr>
        <a:xfrm>
          <a:off x="7029450" y="67194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157467</xdr:rowOff>
    </xdr:from>
    <xdr:to>
      <xdr:col>45</xdr:col>
      <xdr:colOff>177800</xdr:colOff>
      <xdr:row>40</xdr:row>
      <xdr:rowOff>159944</xdr:rowOff>
    </xdr:to>
    <xdr:cxnSp macro="">
      <xdr:nvCxnSpPr>
        <xdr:cNvPr id="137" name="直線コネクタ 136">
          <a:extLst>
            <a:ext uri="{FF2B5EF4-FFF2-40B4-BE49-F238E27FC236}">
              <a16:creationId xmlns:a16="http://schemas.microsoft.com/office/drawing/2014/main" id="{38502CBE-7B6E-4347-92C1-5F425086F13A}"/>
            </a:ext>
          </a:extLst>
        </xdr:cNvPr>
        <xdr:cNvCxnSpPr/>
      </xdr:nvCxnSpPr>
      <xdr:spPr>
        <a:xfrm flipV="1">
          <a:off x="7080250" y="6767817"/>
          <a:ext cx="80645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111468</xdr:rowOff>
    </xdr:from>
    <xdr:to>
      <xdr:col>36</xdr:col>
      <xdr:colOff>165100</xdr:colOff>
      <xdr:row>41</xdr:row>
      <xdr:rowOff>41618</xdr:rowOff>
    </xdr:to>
    <xdr:sp macro="" textlink="">
      <xdr:nvSpPr>
        <xdr:cNvPr id="138" name="楕円 137">
          <a:extLst>
            <a:ext uri="{FF2B5EF4-FFF2-40B4-BE49-F238E27FC236}">
              <a16:creationId xmlns:a16="http://schemas.microsoft.com/office/drawing/2014/main" id="{1496ED2C-7D64-4AEF-82EC-C0166655F7CE}"/>
            </a:ext>
          </a:extLst>
        </xdr:cNvPr>
        <xdr:cNvSpPr/>
      </xdr:nvSpPr>
      <xdr:spPr>
        <a:xfrm>
          <a:off x="6235700" y="67218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159944</xdr:rowOff>
    </xdr:from>
    <xdr:to>
      <xdr:col>41</xdr:col>
      <xdr:colOff>50800</xdr:colOff>
      <xdr:row>40</xdr:row>
      <xdr:rowOff>162268</xdr:rowOff>
    </xdr:to>
    <xdr:cxnSp macro="">
      <xdr:nvCxnSpPr>
        <xdr:cNvPr id="139" name="直線コネクタ 138">
          <a:extLst>
            <a:ext uri="{FF2B5EF4-FFF2-40B4-BE49-F238E27FC236}">
              <a16:creationId xmlns:a16="http://schemas.microsoft.com/office/drawing/2014/main" id="{3F53263E-A609-4D76-822D-185BD513D991}"/>
            </a:ext>
          </a:extLst>
        </xdr:cNvPr>
        <xdr:cNvCxnSpPr/>
      </xdr:nvCxnSpPr>
      <xdr:spPr>
        <a:xfrm flipV="1">
          <a:off x="6286500" y="6770294"/>
          <a:ext cx="79375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714BFF2B-1BB8-4353-A511-A827B36A6B46}"/>
            </a:ext>
          </a:extLst>
        </xdr:cNvPr>
        <xdr:cNvSpPr txBox="1"/>
      </xdr:nvSpPr>
      <xdr:spPr>
        <a:xfrm>
          <a:off x="8458277" y="644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CFFA71B6-0E4B-4E15-9BDE-479547F9817B}"/>
            </a:ext>
          </a:extLst>
        </xdr:cNvPr>
        <xdr:cNvSpPr txBox="1"/>
      </xdr:nvSpPr>
      <xdr:spPr>
        <a:xfrm>
          <a:off x="7677227" y="64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19D64E40-6350-4B87-AE40-24006D1637CC}"/>
            </a:ext>
          </a:extLst>
        </xdr:cNvPr>
        <xdr:cNvSpPr txBox="1"/>
      </xdr:nvSpPr>
      <xdr:spPr>
        <a:xfrm>
          <a:off x="6864427" y="645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FB850D85-5DF4-4148-A6C0-C4570DF492B2}"/>
            </a:ext>
          </a:extLst>
        </xdr:cNvPr>
        <xdr:cNvSpPr txBox="1"/>
      </xdr:nvSpPr>
      <xdr:spPr>
        <a:xfrm>
          <a:off x="6070677" y="64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28288</xdr:rowOff>
    </xdr:from>
    <xdr:ext cx="469744" cy="259045"/>
    <xdr:sp macro="" textlink="">
      <xdr:nvSpPr>
        <xdr:cNvPr id="144" name="n_1mainValue【道路】&#10;一人当たり延長">
          <a:extLst>
            <a:ext uri="{FF2B5EF4-FFF2-40B4-BE49-F238E27FC236}">
              <a16:creationId xmlns:a16="http://schemas.microsoft.com/office/drawing/2014/main" id="{C4F940F7-0970-41CF-9576-23490493C440}"/>
            </a:ext>
          </a:extLst>
        </xdr:cNvPr>
        <xdr:cNvSpPr txBox="1"/>
      </xdr:nvSpPr>
      <xdr:spPr>
        <a:xfrm>
          <a:off x="8458277" y="680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27944</xdr:rowOff>
    </xdr:from>
    <xdr:ext cx="469744" cy="259045"/>
    <xdr:sp macro="" textlink="">
      <xdr:nvSpPr>
        <xdr:cNvPr id="145" name="n_2mainValue【道路】&#10;一人当たり延長">
          <a:extLst>
            <a:ext uri="{FF2B5EF4-FFF2-40B4-BE49-F238E27FC236}">
              <a16:creationId xmlns:a16="http://schemas.microsoft.com/office/drawing/2014/main" id="{D39FBD25-2C77-4B0D-B76F-36CCF9E26E67}"/>
            </a:ext>
          </a:extLst>
        </xdr:cNvPr>
        <xdr:cNvSpPr txBox="1"/>
      </xdr:nvSpPr>
      <xdr:spPr>
        <a:xfrm>
          <a:off x="7677227" y="68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30421</xdr:rowOff>
    </xdr:from>
    <xdr:ext cx="469744" cy="259045"/>
    <xdr:sp macro="" textlink="">
      <xdr:nvSpPr>
        <xdr:cNvPr id="146" name="n_3mainValue【道路】&#10;一人当たり延長">
          <a:extLst>
            <a:ext uri="{FF2B5EF4-FFF2-40B4-BE49-F238E27FC236}">
              <a16:creationId xmlns:a16="http://schemas.microsoft.com/office/drawing/2014/main" id="{F24168D7-D6FC-4AEB-840F-0D5DD822D448}"/>
            </a:ext>
          </a:extLst>
        </xdr:cNvPr>
        <xdr:cNvSpPr txBox="1"/>
      </xdr:nvSpPr>
      <xdr:spPr>
        <a:xfrm>
          <a:off x="6864427" y="68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32745</xdr:rowOff>
    </xdr:from>
    <xdr:ext cx="469744" cy="259045"/>
    <xdr:sp macro="" textlink="">
      <xdr:nvSpPr>
        <xdr:cNvPr id="147" name="n_4mainValue【道路】&#10;一人当たり延長">
          <a:extLst>
            <a:ext uri="{FF2B5EF4-FFF2-40B4-BE49-F238E27FC236}">
              <a16:creationId xmlns:a16="http://schemas.microsoft.com/office/drawing/2014/main" id="{631372FA-1224-4AE0-BC33-B3F7110ACA85}"/>
            </a:ext>
          </a:extLst>
        </xdr:cNvPr>
        <xdr:cNvSpPr txBox="1"/>
      </xdr:nvSpPr>
      <xdr:spPr>
        <a:xfrm>
          <a:off x="6070677" y="680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4BDE8DD-A792-4A35-AAD7-157B53889E7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B9AF522-CC27-4DD8-B4BA-C4843B3B3D9F}"/>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53AA1FD-3C47-495B-A981-B53BD6C5400F}"/>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80E8500-4CF6-4740-95D8-33EDA0707742}"/>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3A2E540-54C5-4862-AEC5-4206B8FDBCC7}"/>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3A43AA0-5F14-4EE4-9D29-0682D8D1645D}"/>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49AECD9-629F-4A98-81D0-AD0E195DF6AB}"/>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FE4CC70-A7F6-42CE-8ECC-BEF123ED47AE}"/>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1471ECD-B6D8-4567-981A-CA46D6B7A8B9}"/>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2E6FA28-53B3-417A-8808-298A7644252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0206D2A-2D38-45E2-88C7-B3A90BC9A818}"/>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8E7CBAF-FFEB-47EE-8961-73E324DE8854}"/>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4F249B3E-481E-4E43-A82C-C13AA50BBD81}"/>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47D892C-3EE5-4278-8D44-9DD2F16496BF}"/>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E4B812F-56D3-4F80-AD58-5E93204889A8}"/>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A6D56CF-73A3-462F-95B5-DD46C5D60593}"/>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FB3F552-1482-4F3E-9D28-5A4479A62111}"/>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5A7806C-FEE8-4CD0-9802-C66BEBD537D5}"/>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9E8AF96-7F5B-4B89-ADB1-7B5F1C82203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011BC04-EEF7-48CD-A0A1-4C5B2B296198}"/>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24CC927-C54D-4EDD-AC09-314B0C684D53}"/>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48D7B8B-DB17-42F9-A515-CEF7AF480748}"/>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AC91DE2-F52D-4D92-92E5-08286D00E1FD}"/>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205770C-4A08-40F5-904F-ED0F3C0DB3ED}"/>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85A42B2-F560-4594-8E97-0D4249EF74E8}"/>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A43D3F69-2049-4CE7-881A-52C1B1913D4A}"/>
            </a:ext>
          </a:extLst>
        </xdr:cNvPr>
        <xdr:cNvCxnSpPr/>
      </xdr:nvCxnSpPr>
      <xdr:spPr>
        <a:xfrm flipV="1">
          <a:off x="4177665" y="9268278"/>
          <a:ext cx="0" cy="130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92DE04D-0ED2-4C64-B5E8-74627E6EC9DA}"/>
            </a:ext>
          </a:extLst>
        </xdr:cNvPr>
        <xdr:cNvSpPr txBox="1"/>
      </xdr:nvSpPr>
      <xdr:spPr>
        <a:xfrm>
          <a:off x="4216400" y="10574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AFB1E3EF-9DF1-4DF8-8980-D21F802F29AB}"/>
            </a:ext>
          </a:extLst>
        </xdr:cNvPr>
        <xdr:cNvCxnSpPr/>
      </xdr:nvCxnSpPr>
      <xdr:spPr>
        <a:xfrm>
          <a:off x="4108450" y="10571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D8F82F4-25E5-4F58-8929-4BB826054CF0}"/>
            </a:ext>
          </a:extLst>
        </xdr:cNvPr>
        <xdr:cNvSpPr txBox="1"/>
      </xdr:nvSpPr>
      <xdr:spPr>
        <a:xfrm>
          <a:off x="4216400" y="90562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618D353D-17D9-4727-9554-66DE0B73D549}"/>
            </a:ext>
          </a:extLst>
        </xdr:cNvPr>
        <xdr:cNvCxnSpPr/>
      </xdr:nvCxnSpPr>
      <xdr:spPr>
        <a:xfrm>
          <a:off x="4108450" y="92682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EA5A09C-0E70-40FB-952F-378CFF8319B7}"/>
            </a:ext>
          </a:extLst>
        </xdr:cNvPr>
        <xdr:cNvSpPr txBox="1"/>
      </xdr:nvSpPr>
      <xdr:spPr>
        <a:xfrm>
          <a:off x="4216400" y="1003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32AD0EE8-E1C5-4490-A068-4A83337B65BA}"/>
            </a:ext>
          </a:extLst>
        </xdr:cNvPr>
        <xdr:cNvSpPr/>
      </xdr:nvSpPr>
      <xdr:spPr>
        <a:xfrm>
          <a:off x="4127500" y="100525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EC0CCC27-0FF5-4212-A5F5-D70CE49ACD9C}"/>
            </a:ext>
          </a:extLst>
        </xdr:cNvPr>
        <xdr:cNvSpPr/>
      </xdr:nvSpPr>
      <xdr:spPr>
        <a:xfrm>
          <a:off x="3384550" y="100395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271F6DA6-2349-4659-AF90-D6388F77635D}"/>
            </a:ext>
          </a:extLst>
        </xdr:cNvPr>
        <xdr:cNvSpPr/>
      </xdr:nvSpPr>
      <xdr:spPr>
        <a:xfrm>
          <a:off x="2571750" y="100183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311683A5-AFD9-4331-B946-2654EE5F9785}"/>
            </a:ext>
          </a:extLst>
        </xdr:cNvPr>
        <xdr:cNvSpPr/>
      </xdr:nvSpPr>
      <xdr:spPr>
        <a:xfrm>
          <a:off x="1778000" y="99954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5DF8716D-3BB6-4E54-A167-17E89DEA7A0F}"/>
            </a:ext>
          </a:extLst>
        </xdr:cNvPr>
        <xdr:cNvSpPr/>
      </xdr:nvSpPr>
      <xdr:spPr>
        <a:xfrm>
          <a:off x="984250" y="99742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633FFFB-B2C3-46AD-96CF-A714A4B6195F}"/>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D06EE6E-0DEB-492D-AA29-472750CA09B4}"/>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BF6DDE9-5823-4519-8D6B-1D28E827E604}"/>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51FD202-3FFD-4080-A7B3-EC2612A0F956}"/>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2447242-175A-4588-8EF5-42E8E5603952}"/>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35741</xdr:rowOff>
    </xdr:from>
    <xdr:to>
      <xdr:col>24</xdr:col>
      <xdr:colOff>114300</xdr:colOff>
      <xdr:row>60</xdr:row>
      <xdr:rowOff>137341</xdr:rowOff>
    </xdr:to>
    <xdr:sp macro="" textlink="">
      <xdr:nvSpPr>
        <xdr:cNvPr id="189" name="楕円 188">
          <a:extLst>
            <a:ext uri="{FF2B5EF4-FFF2-40B4-BE49-F238E27FC236}">
              <a16:creationId xmlns:a16="http://schemas.microsoft.com/office/drawing/2014/main" id="{E73A7995-35D6-4D17-AAC2-180DEFB71E03}"/>
            </a:ext>
          </a:extLst>
        </xdr:cNvPr>
        <xdr:cNvSpPr/>
      </xdr:nvSpPr>
      <xdr:spPr>
        <a:xfrm>
          <a:off x="4127500" y="994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58618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3332ABC-CA6E-4649-BE03-0F50F213F6B9}"/>
            </a:ext>
          </a:extLst>
        </xdr:cNvPr>
        <xdr:cNvSpPr txBox="1"/>
      </xdr:nvSpPr>
      <xdr:spPr>
        <a:xfrm>
          <a:off x="4216400" y="980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xdr:rowOff>
    </xdr:from>
    <xdr:to>
      <xdr:col>20</xdr:col>
      <xdr:colOff>38100</xdr:colOff>
      <xdr:row>60</xdr:row>
      <xdr:rowOff>104684</xdr:rowOff>
    </xdr:to>
    <xdr:sp macro="" textlink="">
      <xdr:nvSpPr>
        <xdr:cNvPr id="191" name="楕円 190">
          <a:extLst>
            <a:ext uri="{FF2B5EF4-FFF2-40B4-BE49-F238E27FC236}">
              <a16:creationId xmlns:a16="http://schemas.microsoft.com/office/drawing/2014/main" id="{31DB5C87-BDD5-4785-A498-00246004A263}"/>
            </a:ext>
          </a:extLst>
        </xdr:cNvPr>
        <xdr:cNvSpPr/>
      </xdr:nvSpPr>
      <xdr:spPr>
        <a:xfrm>
          <a:off x="3384550" y="99154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53884</xdr:rowOff>
    </xdr:from>
    <xdr:to>
      <xdr:col>24</xdr:col>
      <xdr:colOff>63500</xdr:colOff>
      <xdr:row>60</xdr:row>
      <xdr:rowOff>86541</xdr:rowOff>
    </xdr:to>
    <xdr:cxnSp macro="">
      <xdr:nvCxnSpPr>
        <xdr:cNvPr id="192" name="直線コネクタ 191">
          <a:extLst>
            <a:ext uri="{FF2B5EF4-FFF2-40B4-BE49-F238E27FC236}">
              <a16:creationId xmlns:a16="http://schemas.microsoft.com/office/drawing/2014/main" id="{5D5DA580-76B4-41A5-A8E4-D09AE0CB2B9D}"/>
            </a:ext>
          </a:extLst>
        </xdr:cNvPr>
        <xdr:cNvCxnSpPr/>
      </xdr:nvCxnSpPr>
      <xdr:spPr>
        <a:xfrm>
          <a:off x="3429000" y="9966234"/>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140244</xdr:rowOff>
    </xdr:from>
    <xdr:to>
      <xdr:col>15</xdr:col>
      <xdr:colOff>101600</xdr:colOff>
      <xdr:row>60</xdr:row>
      <xdr:rowOff>70394</xdr:rowOff>
    </xdr:to>
    <xdr:sp macro="" textlink="">
      <xdr:nvSpPr>
        <xdr:cNvPr id="193" name="楕円 192">
          <a:extLst>
            <a:ext uri="{FF2B5EF4-FFF2-40B4-BE49-F238E27FC236}">
              <a16:creationId xmlns:a16="http://schemas.microsoft.com/office/drawing/2014/main" id="{53038573-A33A-4AF9-8424-486BDB50DF66}"/>
            </a:ext>
          </a:extLst>
        </xdr:cNvPr>
        <xdr:cNvSpPr/>
      </xdr:nvSpPr>
      <xdr:spPr>
        <a:xfrm>
          <a:off x="2571750" y="98874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19594</xdr:rowOff>
    </xdr:from>
    <xdr:to>
      <xdr:col>19</xdr:col>
      <xdr:colOff>177800</xdr:colOff>
      <xdr:row>60</xdr:row>
      <xdr:rowOff>53884</xdr:rowOff>
    </xdr:to>
    <xdr:cxnSp macro="">
      <xdr:nvCxnSpPr>
        <xdr:cNvPr id="194" name="直線コネクタ 193">
          <a:extLst>
            <a:ext uri="{FF2B5EF4-FFF2-40B4-BE49-F238E27FC236}">
              <a16:creationId xmlns:a16="http://schemas.microsoft.com/office/drawing/2014/main" id="{F6D7AC09-786F-46E0-9641-CE83D6C62A4D}"/>
            </a:ext>
          </a:extLst>
        </xdr:cNvPr>
        <xdr:cNvCxnSpPr/>
      </xdr:nvCxnSpPr>
      <xdr:spPr>
        <a:xfrm>
          <a:off x="2622550" y="9931944"/>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95" name="楕円 194">
          <a:extLst>
            <a:ext uri="{FF2B5EF4-FFF2-40B4-BE49-F238E27FC236}">
              <a16:creationId xmlns:a16="http://schemas.microsoft.com/office/drawing/2014/main" id="{2006E511-8F5A-460F-A21F-EF6293F0A9E9}"/>
            </a:ext>
          </a:extLst>
        </xdr:cNvPr>
        <xdr:cNvSpPr/>
      </xdr:nvSpPr>
      <xdr:spPr>
        <a:xfrm>
          <a:off x="1778000" y="98613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164919</xdr:rowOff>
    </xdr:from>
    <xdr:to>
      <xdr:col>15</xdr:col>
      <xdr:colOff>50800</xdr:colOff>
      <xdr:row>60</xdr:row>
      <xdr:rowOff>19594</xdr:rowOff>
    </xdr:to>
    <xdr:cxnSp macro="">
      <xdr:nvCxnSpPr>
        <xdr:cNvPr id="196" name="直線コネクタ 195">
          <a:extLst>
            <a:ext uri="{FF2B5EF4-FFF2-40B4-BE49-F238E27FC236}">
              <a16:creationId xmlns:a16="http://schemas.microsoft.com/office/drawing/2014/main" id="{E9AFCB38-7413-4844-85B2-0EA008F676A0}"/>
            </a:ext>
          </a:extLst>
        </xdr:cNvPr>
        <xdr:cNvCxnSpPr/>
      </xdr:nvCxnSpPr>
      <xdr:spPr>
        <a:xfrm>
          <a:off x="1828800" y="9912169"/>
          <a:ext cx="793750"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83094</xdr:rowOff>
    </xdr:from>
    <xdr:to>
      <xdr:col>6</xdr:col>
      <xdr:colOff>38100</xdr:colOff>
      <xdr:row>60</xdr:row>
      <xdr:rowOff>13244</xdr:rowOff>
    </xdr:to>
    <xdr:sp macro="" textlink="">
      <xdr:nvSpPr>
        <xdr:cNvPr id="197" name="楕円 196">
          <a:extLst>
            <a:ext uri="{FF2B5EF4-FFF2-40B4-BE49-F238E27FC236}">
              <a16:creationId xmlns:a16="http://schemas.microsoft.com/office/drawing/2014/main" id="{A9474148-983B-475F-9FF9-916186358AE8}"/>
            </a:ext>
          </a:extLst>
        </xdr:cNvPr>
        <xdr:cNvSpPr/>
      </xdr:nvSpPr>
      <xdr:spPr>
        <a:xfrm>
          <a:off x="984250" y="98303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133894</xdr:rowOff>
    </xdr:from>
    <xdr:to>
      <xdr:col>10</xdr:col>
      <xdr:colOff>114300</xdr:colOff>
      <xdr:row>59</xdr:row>
      <xdr:rowOff>164919</xdr:rowOff>
    </xdr:to>
    <xdr:cxnSp macro="">
      <xdr:nvCxnSpPr>
        <xdr:cNvPr id="198" name="直線コネクタ 197">
          <a:extLst>
            <a:ext uri="{FF2B5EF4-FFF2-40B4-BE49-F238E27FC236}">
              <a16:creationId xmlns:a16="http://schemas.microsoft.com/office/drawing/2014/main" id="{4A453090-A9BC-430D-899C-3895B4A9B08D}"/>
            </a:ext>
          </a:extLst>
        </xdr:cNvPr>
        <xdr:cNvCxnSpPr/>
      </xdr:nvCxnSpPr>
      <xdr:spPr>
        <a:xfrm>
          <a:off x="1028700" y="9881144"/>
          <a:ext cx="8001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2ECE1CC-A488-47B6-9276-73A2EFCA589D}"/>
            </a:ext>
          </a:extLst>
        </xdr:cNvPr>
        <xdr:cNvSpPr txBox="1"/>
      </xdr:nvSpPr>
      <xdr:spPr>
        <a:xfrm>
          <a:off x="3239144" y="10125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0115C99-9712-4656-A74F-11778A1AF079}"/>
            </a:ext>
          </a:extLst>
        </xdr:cNvPr>
        <xdr:cNvSpPr txBox="1"/>
      </xdr:nvSpPr>
      <xdr:spPr>
        <a:xfrm>
          <a:off x="2439044" y="1010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66E1AFB-D370-438E-B4DE-CCCF10E3E0FF}"/>
            </a:ext>
          </a:extLst>
        </xdr:cNvPr>
        <xdr:cNvSpPr txBox="1"/>
      </xdr:nvSpPr>
      <xdr:spPr>
        <a:xfrm>
          <a:off x="1645294" y="1008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0648980-C87F-40C9-933E-00D40A730524}"/>
            </a:ext>
          </a:extLst>
        </xdr:cNvPr>
        <xdr:cNvSpPr txBox="1"/>
      </xdr:nvSpPr>
      <xdr:spPr>
        <a:xfrm>
          <a:off x="8515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121211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B9E6D94-7DA1-4D88-BB38-456626F304EA}"/>
            </a:ext>
          </a:extLst>
        </xdr:cNvPr>
        <xdr:cNvSpPr txBox="1"/>
      </xdr:nvSpPr>
      <xdr:spPr>
        <a:xfrm>
          <a:off x="3239144" y="970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86921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2D22834-CD11-4CD3-A8BD-6F3324216617}"/>
            </a:ext>
          </a:extLst>
        </xdr:cNvPr>
        <xdr:cNvSpPr txBox="1"/>
      </xdr:nvSpPr>
      <xdr:spPr>
        <a:xfrm>
          <a:off x="2439044" y="96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A64CD4E-1DA4-447C-B3D5-B829004D7291}"/>
            </a:ext>
          </a:extLst>
        </xdr:cNvPr>
        <xdr:cNvSpPr txBox="1"/>
      </xdr:nvSpPr>
      <xdr:spPr>
        <a:xfrm>
          <a:off x="1645294" y="964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29771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1FF8CFC-A065-4345-BBCD-54D4CEBA3175}"/>
            </a:ext>
          </a:extLst>
        </xdr:cNvPr>
        <xdr:cNvSpPr txBox="1"/>
      </xdr:nvSpPr>
      <xdr:spPr>
        <a:xfrm>
          <a:off x="851544" y="961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B5F2ABF-DB86-482D-91A5-CBB8549B422E}"/>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1BF50E9-44B5-4768-93DA-45AE6EE5C803}"/>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ADBA420-3396-416E-A758-E0CB2D2F188E}"/>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212BB49-AB46-436A-AB50-BEE599200862}"/>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1BE0AC8-F43B-4FAC-95E6-DFD8001565FB}"/>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87F6BD4-571B-4CB8-A32E-C40592705705}"/>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26FA1F9-6EA4-496F-B46C-1FC93FB8C749}"/>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C88E0E2-DDAB-498C-B088-008F50190571}"/>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9A13258-4CAE-46BA-8DBF-C1E4BFC50AF6}"/>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17857E6-72BD-408C-83CC-B08B68C1144B}"/>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76E83B9-8037-4F88-9600-C59F41F1A846}"/>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39BD3F2-D48F-4654-92B2-F35B26973197}"/>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C4127B5-1444-41B4-A044-8889675A9E32}"/>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72027CB-32C7-4F89-B6F0-D4E8B3F7435C}"/>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59305F5-E8CF-4A5D-AF17-0F15B448B64A}"/>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6C530031-9425-4A52-A687-D52E6F9315B0}"/>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606E870-0206-4691-9599-746E37670644}"/>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86AAAC82-F22F-40A6-9652-583222290922}"/>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2FB854A-383E-474A-8262-D9DFCBFBE061}"/>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FF6CD04-F61B-4C8A-8AF6-B7CA990296EE}"/>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9CB20F9-A91F-43EE-A3F9-F88D7819395F}"/>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01768EB-CBD1-4747-8A65-D7AE24086866}"/>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31CA4F24-C8F0-40BD-84F5-0F1BEB24DC5F}"/>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35404BEB-95A5-44DD-A0F5-875BEFA124F8}"/>
            </a:ext>
          </a:extLst>
        </xdr:cNvPr>
        <xdr:cNvCxnSpPr/>
      </xdr:nvCxnSpPr>
      <xdr:spPr>
        <a:xfrm flipV="1">
          <a:off x="9429115" y="9265394"/>
          <a:ext cx="0" cy="137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14F313DC-A887-4EF8-9F24-69949316F77F}"/>
            </a:ext>
          </a:extLst>
        </xdr:cNvPr>
        <xdr:cNvSpPr txBox="1"/>
      </xdr:nvSpPr>
      <xdr:spPr>
        <a:xfrm>
          <a:off x="9467850" y="1064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7E7ECC57-285C-48DC-8A97-E84FF6D37D4C}"/>
            </a:ext>
          </a:extLst>
        </xdr:cNvPr>
        <xdr:cNvCxnSpPr/>
      </xdr:nvCxnSpPr>
      <xdr:spPr>
        <a:xfrm>
          <a:off x="9359900" y="106451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9CAA961-6BEE-4877-A1CF-6F08B720A297}"/>
            </a:ext>
          </a:extLst>
        </xdr:cNvPr>
        <xdr:cNvSpPr txBox="1"/>
      </xdr:nvSpPr>
      <xdr:spPr>
        <a:xfrm>
          <a:off x="9467850" y="9053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3BC128DB-683D-4190-823C-76822C067524}"/>
            </a:ext>
          </a:extLst>
        </xdr:cNvPr>
        <xdr:cNvCxnSpPr/>
      </xdr:nvCxnSpPr>
      <xdr:spPr>
        <a:xfrm>
          <a:off x="9359900" y="92653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C7630C76-2E8A-4D71-B72F-751F9B4D021A}"/>
            </a:ext>
          </a:extLst>
        </xdr:cNvPr>
        <xdr:cNvSpPr txBox="1"/>
      </xdr:nvSpPr>
      <xdr:spPr>
        <a:xfrm>
          <a:off x="9467850" y="10448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BC1F36EC-9279-4B1A-940F-D7F92F1A71C8}"/>
            </a:ext>
          </a:extLst>
        </xdr:cNvPr>
        <xdr:cNvSpPr/>
      </xdr:nvSpPr>
      <xdr:spPr>
        <a:xfrm>
          <a:off x="9398000" y="104700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A95CFD90-97B0-4E9B-A5AB-F079828B6C44}"/>
            </a:ext>
          </a:extLst>
        </xdr:cNvPr>
        <xdr:cNvSpPr/>
      </xdr:nvSpPr>
      <xdr:spPr>
        <a:xfrm>
          <a:off x="8636000" y="1046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3B25960A-4011-44AE-99BC-933AFB5E5C44}"/>
            </a:ext>
          </a:extLst>
        </xdr:cNvPr>
        <xdr:cNvSpPr/>
      </xdr:nvSpPr>
      <xdr:spPr>
        <a:xfrm>
          <a:off x="7842250" y="104655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5AC71B63-63D1-4EE7-9C2E-D56FE589C9E2}"/>
            </a:ext>
          </a:extLst>
        </xdr:cNvPr>
        <xdr:cNvSpPr/>
      </xdr:nvSpPr>
      <xdr:spPr>
        <a:xfrm>
          <a:off x="7029450" y="1046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717C22D0-7853-4A6C-AE04-27492EE63531}"/>
            </a:ext>
          </a:extLst>
        </xdr:cNvPr>
        <xdr:cNvSpPr/>
      </xdr:nvSpPr>
      <xdr:spPr>
        <a:xfrm>
          <a:off x="6235700" y="10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EBAC9EF-F8FE-4D3E-906E-B3B72435F43C}"/>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3413A30-F19B-4146-810F-6E9350E1CD56}"/>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F3EC51C-9716-4739-BF7F-33C82C52D042}"/>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F424374-1D05-4544-987F-A35EF59AC9B3}"/>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392C7E5-08E5-4CFE-A0B9-8FA0E38B0B18}"/>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156504</xdr:rowOff>
    </xdr:from>
    <xdr:to>
      <xdr:col>55</xdr:col>
      <xdr:colOff>50800</xdr:colOff>
      <xdr:row>63</xdr:row>
      <xdr:rowOff>86654</xdr:rowOff>
    </xdr:to>
    <xdr:sp macro="" textlink="">
      <xdr:nvSpPr>
        <xdr:cNvPr id="246" name="楕円 245">
          <a:extLst>
            <a:ext uri="{FF2B5EF4-FFF2-40B4-BE49-F238E27FC236}">
              <a16:creationId xmlns:a16="http://schemas.microsoft.com/office/drawing/2014/main" id="{1B4C4A25-69EE-4804-99A4-EA459B8C9AA2}"/>
            </a:ext>
          </a:extLst>
        </xdr:cNvPr>
        <xdr:cNvSpPr/>
      </xdr:nvSpPr>
      <xdr:spPr>
        <a:xfrm>
          <a:off x="9398000" y="103990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7931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EA61FEB3-3CD7-4684-9C63-D1A3BA85D837}"/>
            </a:ext>
          </a:extLst>
        </xdr:cNvPr>
        <xdr:cNvSpPr txBox="1"/>
      </xdr:nvSpPr>
      <xdr:spPr>
        <a:xfrm>
          <a:off x="9467850" y="1025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159711</xdr:rowOff>
    </xdr:from>
    <xdr:to>
      <xdr:col>50</xdr:col>
      <xdr:colOff>165100</xdr:colOff>
      <xdr:row>63</xdr:row>
      <xdr:rowOff>89861</xdr:rowOff>
    </xdr:to>
    <xdr:sp macro="" textlink="">
      <xdr:nvSpPr>
        <xdr:cNvPr id="248" name="楕円 247">
          <a:extLst>
            <a:ext uri="{FF2B5EF4-FFF2-40B4-BE49-F238E27FC236}">
              <a16:creationId xmlns:a16="http://schemas.microsoft.com/office/drawing/2014/main" id="{5C3EA671-1469-4510-985D-872FDAEA7BB0}"/>
            </a:ext>
          </a:extLst>
        </xdr:cNvPr>
        <xdr:cNvSpPr/>
      </xdr:nvSpPr>
      <xdr:spPr>
        <a:xfrm>
          <a:off x="8636000" y="104022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35854</xdr:rowOff>
    </xdr:from>
    <xdr:to>
      <xdr:col>55</xdr:col>
      <xdr:colOff>0</xdr:colOff>
      <xdr:row>63</xdr:row>
      <xdr:rowOff>39061</xdr:rowOff>
    </xdr:to>
    <xdr:cxnSp macro="">
      <xdr:nvCxnSpPr>
        <xdr:cNvPr id="249" name="直線コネクタ 248">
          <a:extLst>
            <a:ext uri="{FF2B5EF4-FFF2-40B4-BE49-F238E27FC236}">
              <a16:creationId xmlns:a16="http://schemas.microsoft.com/office/drawing/2014/main" id="{0141D65C-99AD-4E4F-90D4-267232BA2798}"/>
            </a:ext>
          </a:extLst>
        </xdr:cNvPr>
        <xdr:cNvCxnSpPr/>
      </xdr:nvCxnSpPr>
      <xdr:spPr>
        <a:xfrm flipV="1">
          <a:off x="8686800" y="10443504"/>
          <a:ext cx="742950" cy="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162456</xdr:rowOff>
    </xdr:from>
    <xdr:to>
      <xdr:col>46</xdr:col>
      <xdr:colOff>38100</xdr:colOff>
      <xdr:row>63</xdr:row>
      <xdr:rowOff>92606</xdr:rowOff>
    </xdr:to>
    <xdr:sp macro="" textlink="">
      <xdr:nvSpPr>
        <xdr:cNvPr id="250" name="楕円 249">
          <a:extLst>
            <a:ext uri="{FF2B5EF4-FFF2-40B4-BE49-F238E27FC236}">
              <a16:creationId xmlns:a16="http://schemas.microsoft.com/office/drawing/2014/main" id="{0C497044-3E9B-4CE8-95D7-2F7593CDEF73}"/>
            </a:ext>
          </a:extLst>
        </xdr:cNvPr>
        <xdr:cNvSpPr/>
      </xdr:nvSpPr>
      <xdr:spPr>
        <a:xfrm>
          <a:off x="7842250" y="104050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39061</xdr:rowOff>
    </xdr:from>
    <xdr:to>
      <xdr:col>50</xdr:col>
      <xdr:colOff>114300</xdr:colOff>
      <xdr:row>63</xdr:row>
      <xdr:rowOff>41806</xdr:rowOff>
    </xdr:to>
    <xdr:cxnSp macro="">
      <xdr:nvCxnSpPr>
        <xdr:cNvPr id="251" name="直線コネクタ 250">
          <a:extLst>
            <a:ext uri="{FF2B5EF4-FFF2-40B4-BE49-F238E27FC236}">
              <a16:creationId xmlns:a16="http://schemas.microsoft.com/office/drawing/2014/main" id="{551A421A-AD73-45B3-87DF-963158884E1F}"/>
            </a:ext>
          </a:extLst>
        </xdr:cNvPr>
        <xdr:cNvCxnSpPr/>
      </xdr:nvCxnSpPr>
      <xdr:spPr>
        <a:xfrm flipV="1">
          <a:off x="7886700" y="10446711"/>
          <a:ext cx="800100" cy="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167272</xdr:rowOff>
    </xdr:from>
    <xdr:to>
      <xdr:col>41</xdr:col>
      <xdr:colOff>101600</xdr:colOff>
      <xdr:row>63</xdr:row>
      <xdr:rowOff>97422</xdr:rowOff>
    </xdr:to>
    <xdr:sp macro="" textlink="">
      <xdr:nvSpPr>
        <xdr:cNvPr id="252" name="楕円 251">
          <a:extLst>
            <a:ext uri="{FF2B5EF4-FFF2-40B4-BE49-F238E27FC236}">
              <a16:creationId xmlns:a16="http://schemas.microsoft.com/office/drawing/2014/main" id="{C4A19C3A-D002-417C-BB9D-72F9465F1E83}"/>
            </a:ext>
          </a:extLst>
        </xdr:cNvPr>
        <xdr:cNvSpPr/>
      </xdr:nvSpPr>
      <xdr:spPr>
        <a:xfrm>
          <a:off x="7029450" y="104098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41806</xdr:rowOff>
    </xdr:from>
    <xdr:to>
      <xdr:col>45</xdr:col>
      <xdr:colOff>177800</xdr:colOff>
      <xdr:row>63</xdr:row>
      <xdr:rowOff>46622</xdr:rowOff>
    </xdr:to>
    <xdr:cxnSp macro="">
      <xdr:nvCxnSpPr>
        <xdr:cNvPr id="253" name="直線コネクタ 252">
          <a:extLst>
            <a:ext uri="{FF2B5EF4-FFF2-40B4-BE49-F238E27FC236}">
              <a16:creationId xmlns:a16="http://schemas.microsoft.com/office/drawing/2014/main" id="{B0B4B4D0-D938-488B-94E7-EB61006A486C}"/>
            </a:ext>
          </a:extLst>
        </xdr:cNvPr>
        <xdr:cNvCxnSpPr/>
      </xdr:nvCxnSpPr>
      <xdr:spPr>
        <a:xfrm flipV="1">
          <a:off x="7080250" y="10449456"/>
          <a:ext cx="806450" cy="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170802</xdr:rowOff>
    </xdr:from>
    <xdr:to>
      <xdr:col>36</xdr:col>
      <xdr:colOff>165100</xdr:colOff>
      <xdr:row>63</xdr:row>
      <xdr:rowOff>100952</xdr:rowOff>
    </xdr:to>
    <xdr:sp macro="" textlink="">
      <xdr:nvSpPr>
        <xdr:cNvPr id="254" name="楕円 253">
          <a:extLst>
            <a:ext uri="{FF2B5EF4-FFF2-40B4-BE49-F238E27FC236}">
              <a16:creationId xmlns:a16="http://schemas.microsoft.com/office/drawing/2014/main" id="{C68E3706-3608-4968-AEA1-31C9A8D49209}"/>
            </a:ext>
          </a:extLst>
        </xdr:cNvPr>
        <xdr:cNvSpPr/>
      </xdr:nvSpPr>
      <xdr:spPr>
        <a:xfrm>
          <a:off x="6235700" y="104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46622</xdr:rowOff>
    </xdr:from>
    <xdr:to>
      <xdr:col>41</xdr:col>
      <xdr:colOff>50800</xdr:colOff>
      <xdr:row>63</xdr:row>
      <xdr:rowOff>50152</xdr:rowOff>
    </xdr:to>
    <xdr:cxnSp macro="">
      <xdr:nvCxnSpPr>
        <xdr:cNvPr id="255" name="直線コネクタ 254">
          <a:extLst>
            <a:ext uri="{FF2B5EF4-FFF2-40B4-BE49-F238E27FC236}">
              <a16:creationId xmlns:a16="http://schemas.microsoft.com/office/drawing/2014/main" id="{54409AA6-72E7-4E2E-96F0-692881D374D4}"/>
            </a:ext>
          </a:extLst>
        </xdr:cNvPr>
        <xdr:cNvCxnSpPr/>
      </xdr:nvCxnSpPr>
      <xdr:spPr>
        <a:xfrm flipV="1">
          <a:off x="6286500" y="10454272"/>
          <a:ext cx="79375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33778FFF-B4FD-4580-BF35-61A70FC26ECE}"/>
            </a:ext>
          </a:extLst>
        </xdr:cNvPr>
        <xdr:cNvSpPr txBox="1"/>
      </xdr:nvSpPr>
      <xdr:spPr>
        <a:xfrm>
          <a:off x="8399995" y="1056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150659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1F4EC30-6066-4B45-8110-6FA3EBA5C234}"/>
            </a:ext>
          </a:extLst>
        </xdr:cNvPr>
        <xdr:cNvSpPr txBox="1"/>
      </xdr:nvSpPr>
      <xdr:spPr>
        <a:xfrm>
          <a:off x="7612595" y="1055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FC12E46-994F-4A60-A45F-346234DC7419}"/>
            </a:ext>
          </a:extLst>
        </xdr:cNvPr>
        <xdr:cNvSpPr txBox="1"/>
      </xdr:nvSpPr>
      <xdr:spPr>
        <a:xfrm>
          <a:off x="6818845" y="1056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154011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E6F8822-7606-4DDB-91FC-65176F7F33AA}"/>
            </a:ext>
          </a:extLst>
        </xdr:cNvPr>
        <xdr:cNvSpPr txBox="1"/>
      </xdr:nvSpPr>
      <xdr:spPr>
        <a:xfrm>
          <a:off x="6006045" y="1056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106388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62E6F2B-3366-40E1-AD84-E1B67099FDC1}"/>
            </a:ext>
          </a:extLst>
        </xdr:cNvPr>
        <xdr:cNvSpPr txBox="1"/>
      </xdr:nvSpPr>
      <xdr:spPr>
        <a:xfrm>
          <a:off x="8399995" y="1018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109133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FACDEB17-A884-4C3F-B95F-30B7FF3EA780}"/>
            </a:ext>
          </a:extLst>
        </xdr:cNvPr>
        <xdr:cNvSpPr txBox="1"/>
      </xdr:nvSpPr>
      <xdr:spPr>
        <a:xfrm>
          <a:off x="7612595" y="1018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113949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7109C66-24D6-4AF6-9769-856D1DF3020C}"/>
            </a:ext>
          </a:extLst>
        </xdr:cNvPr>
        <xdr:cNvSpPr txBox="1"/>
      </xdr:nvSpPr>
      <xdr:spPr>
        <a:xfrm>
          <a:off x="6818845" y="1019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117479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FD5A9501-C365-447C-AD41-98E4A34EB277}"/>
            </a:ext>
          </a:extLst>
        </xdr:cNvPr>
        <xdr:cNvSpPr txBox="1"/>
      </xdr:nvSpPr>
      <xdr:spPr>
        <a:xfrm>
          <a:off x="6006045" y="1019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67452B2-0F55-415B-8EFE-204F4B196B7D}"/>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17E2C65-15DB-447F-B562-EE50BD1EEC0D}"/>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384A372-D865-47A2-8B80-81829E4CF4F4}"/>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6536EB1-6978-469E-9F95-E3F5D33B6A61}"/>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303BBCD-4087-4317-9BAB-9A782006DED9}"/>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027122C-23D0-4F2B-83AD-C89F0C51064C}"/>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292610B-301F-4819-B87F-7B24C7059F64}"/>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0C7EAD3-9DF7-412C-95EB-9588C2B3CA2E}"/>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3047826-5CB5-4B01-B159-EB92DD6C8684}"/>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A527790-C960-4ACB-8DF1-E4D1910AE3E6}"/>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C389712-B199-4920-801A-86288FBF60B8}"/>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21DC1C3E-6A27-4DA4-8F52-83B644D7DAD9}"/>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B34D9CE7-E4CA-406B-B233-E21E1E50D293}"/>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DAEA01E6-CA08-4701-A23C-9A8276EA68D3}"/>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6357F94C-3697-463D-A729-C5BF064E74D1}"/>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E576D9A1-7520-4408-9A28-A6EC811A22F3}"/>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C4AF8BA9-896E-48B6-8F03-8BCE0DFB3BDA}"/>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A7201EDC-CBBF-499E-8BAD-2296C1344A5E}"/>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EBB5A72F-D8F6-42E9-8F2F-539001E76B6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51CDB0A4-CEE1-437B-8533-2D905EB76B1D}"/>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5FFC4C04-ADCE-405D-BABB-02F16CCFFEAB}"/>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24693FF2-4A51-44CE-B8CA-A1BBE1BA3FE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4A00BB6C-DA63-4F5E-894F-BC35896DDFEE}"/>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76F3E92A-A1C5-4F99-8714-35ABB576E263}"/>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A3F047BA-91CA-406C-B96B-92B7F3E76A4B}"/>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733E1B62-54C9-46FE-ACBC-F55818EED718}"/>
            </a:ext>
          </a:extLst>
        </xdr:cNvPr>
        <xdr:cNvCxnSpPr/>
      </xdr:nvCxnSpPr>
      <xdr:spPr>
        <a:xfrm flipV="1">
          <a:off x="4177665" y="12981032"/>
          <a:ext cx="0" cy="138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96BCAA07-E6F5-4DC0-A3DB-C93B34FD2714}"/>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B04D32AB-594B-4118-A061-3BE227213438}"/>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8D064563-7C77-4DFE-9BB8-DE7E42326AAF}"/>
            </a:ext>
          </a:extLst>
        </xdr:cNvPr>
        <xdr:cNvSpPr txBox="1"/>
      </xdr:nvSpPr>
      <xdr:spPr>
        <a:xfrm>
          <a:off x="4216400" y="1276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24D1C2EC-0A65-4302-B6FA-9FFD7F3AE5BB}"/>
            </a:ext>
          </a:extLst>
        </xdr:cNvPr>
        <xdr:cNvCxnSpPr/>
      </xdr:nvCxnSpPr>
      <xdr:spPr>
        <a:xfrm>
          <a:off x="4108450" y="129810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3EA1FEC5-2E60-49C6-B9B9-C5F198944D62}"/>
            </a:ext>
          </a:extLst>
        </xdr:cNvPr>
        <xdr:cNvSpPr txBox="1"/>
      </xdr:nvSpPr>
      <xdr:spPr>
        <a:xfrm>
          <a:off x="4216400" y="13626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0E5309B2-CA39-47DA-9B81-7C66666C5072}"/>
            </a:ext>
          </a:extLst>
        </xdr:cNvPr>
        <xdr:cNvSpPr/>
      </xdr:nvSpPr>
      <xdr:spPr>
        <a:xfrm>
          <a:off x="4127500" y="137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CA718262-7946-48EA-A2DA-5897BE0AF200}"/>
            </a:ext>
          </a:extLst>
        </xdr:cNvPr>
        <xdr:cNvSpPr/>
      </xdr:nvSpPr>
      <xdr:spPr>
        <a:xfrm>
          <a:off x="3384550" y="137736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AAEAC179-51FC-43A0-84AB-DB315FBCEAF2}"/>
            </a:ext>
          </a:extLst>
        </xdr:cNvPr>
        <xdr:cNvSpPr/>
      </xdr:nvSpPr>
      <xdr:spPr>
        <a:xfrm>
          <a:off x="2571750" y="1373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B68AD586-298A-49EC-B950-B335966F2965}"/>
            </a:ext>
          </a:extLst>
        </xdr:cNvPr>
        <xdr:cNvSpPr/>
      </xdr:nvSpPr>
      <xdr:spPr>
        <a:xfrm>
          <a:off x="1778000" y="1370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A5AAC25C-787C-4CC6-8F9D-4DA777BE1442}"/>
            </a:ext>
          </a:extLst>
        </xdr:cNvPr>
        <xdr:cNvSpPr/>
      </xdr:nvSpPr>
      <xdr:spPr>
        <a:xfrm>
          <a:off x="98425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4DD6024-1421-4D88-9490-D5D5D280ACFC}"/>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CF43D7E-F62B-435F-A390-A701CA9BD988}"/>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87A6BC9-62A9-451B-BDD7-80987B0DC304}"/>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36455F1-F5ED-452E-BB0F-E8CC863DE02D}"/>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A07EAF1-BC1B-4256-8DEC-D1DAC29FBC98}"/>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91802</xdr:rowOff>
    </xdr:from>
    <xdr:to>
      <xdr:col>24</xdr:col>
      <xdr:colOff>114300</xdr:colOff>
      <xdr:row>84</xdr:row>
      <xdr:rowOff>21952</xdr:rowOff>
    </xdr:to>
    <xdr:sp macro="" textlink="">
      <xdr:nvSpPr>
        <xdr:cNvPr id="305" name="楕円 304">
          <a:extLst>
            <a:ext uri="{FF2B5EF4-FFF2-40B4-BE49-F238E27FC236}">
              <a16:creationId xmlns:a16="http://schemas.microsoft.com/office/drawing/2014/main" id="{0C076B25-9629-46AF-A514-20AA745694DA}"/>
            </a:ext>
          </a:extLst>
        </xdr:cNvPr>
        <xdr:cNvSpPr/>
      </xdr:nvSpPr>
      <xdr:spPr>
        <a:xfrm>
          <a:off x="4127500" y="138014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70229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7C501994-C591-4453-8C77-B25AAF901776}"/>
            </a:ext>
          </a:extLst>
        </xdr:cNvPr>
        <xdr:cNvSpPr txBox="1"/>
      </xdr:nvSpPr>
      <xdr:spPr>
        <a:xfrm>
          <a:off x="4216400" y="1377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68943</xdr:rowOff>
    </xdr:from>
    <xdr:to>
      <xdr:col>20</xdr:col>
      <xdr:colOff>38100</xdr:colOff>
      <xdr:row>83</xdr:row>
      <xdr:rowOff>170543</xdr:rowOff>
    </xdr:to>
    <xdr:sp macro="" textlink="">
      <xdr:nvSpPr>
        <xdr:cNvPr id="307" name="楕円 306">
          <a:extLst>
            <a:ext uri="{FF2B5EF4-FFF2-40B4-BE49-F238E27FC236}">
              <a16:creationId xmlns:a16="http://schemas.microsoft.com/office/drawing/2014/main" id="{E2A65C4C-64C5-4095-B075-2DB5D08ACE75}"/>
            </a:ext>
          </a:extLst>
        </xdr:cNvPr>
        <xdr:cNvSpPr/>
      </xdr:nvSpPr>
      <xdr:spPr>
        <a:xfrm>
          <a:off x="3384550" y="137785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119743</xdr:rowOff>
    </xdr:from>
    <xdr:to>
      <xdr:col>24</xdr:col>
      <xdr:colOff>63500</xdr:colOff>
      <xdr:row>83</xdr:row>
      <xdr:rowOff>142602</xdr:rowOff>
    </xdr:to>
    <xdr:cxnSp macro="">
      <xdr:nvCxnSpPr>
        <xdr:cNvPr id="308" name="直線コネクタ 307">
          <a:extLst>
            <a:ext uri="{FF2B5EF4-FFF2-40B4-BE49-F238E27FC236}">
              <a16:creationId xmlns:a16="http://schemas.microsoft.com/office/drawing/2014/main" id="{2673299E-5D76-4730-A5C2-9067ED59AA58}"/>
            </a:ext>
          </a:extLst>
        </xdr:cNvPr>
        <xdr:cNvCxnSpPr/>
      </xdr:nvCxnSpPr>
      <xdr:spPr>
        <a:xfrm>
          <a:off x="3429000" y="13829393"/>
          <a:ext cx="7493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309" name="楕円 308">
          <a:extLst>
            <a:ext uri="{FF2B5EF4-FFF2-40B4-BE49-F238E27FC236}">
              <a16:creationId xmlns:a16="http://schemas.microsoft.com/office/drawing/2014/main" id="{5000BEC8-230D-473B-B3DA-67E18482C27A}"/>
            </a:ext>
          </a:extLst>
        </xdr:cNvPr>
        <xdr:cNvSpPr/>
      </xdr:nvSpPr>
      <xdr:spPr>
        <a:xfrm>
          <a:off x="257175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119743</xdr:rowOff>
    </xdr:to>
    <xdr:cxnSp macro="">
      <xdr:nvCxnSpPr>
        <xdr:cNvPr id="310" name="直線コネクタ 309">
          <a:extLst>
            <a:ext uri="{FF2B5EF4-FFF2-40B4-BE49-F238E27FC236}">
              <a16:creationId xmlns:a16="http://schemas.microsoft.com/office/drawing/2014/main" id="{4D1C67C7-07F8-4E75-8EAC-B6F88A916AB2}"/>
            </a:ext>
          </a:extLst>
        </xdr:cNvPr>
        <xdr:cNvCxnSpPr/>
      </xdr:nvCxnSpPr>
      <xdr:spPr>
        <a:xfrm>
          <a:off x="2622550" y="13804900"/>
          <a:ext cx="8064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18324</xdr:rowOff>
    </xdr:from>
    <xdr:to>
      <xdr:col>10</xdr:col>
      <xdr:colOff>165100</xdr:colOff>
      <xdr:row>83</xdr:row>
      <xdr:rowOff>119924</xdr:rowOff>
    </xdr:to>
    <xdr:sp macro="" textlink="">
      <xdr:nvSpPr>
        <xdr:cNvPr id="311" name="楕円 310">
          <a:extLst>
            <a:ext uri="{FF2B5EF4-FFF2-40B4-BE49-F238E27FC236}">
              <a16:creationId xmlns:a16="http://schemas.microsoft.com/office/drawing/2014/main" id="{7E5167EE-F739-4D2A-8B81-6115AA6BE92E}"/>
            </a:ext>
          </a:extLst>
        </xdr:cNvPr>
        <xdr:cNvSpPr/>
      </xdr:nvSpPr>
      <xdr:spPr>
        <a:xfrm>
          <a:off x="1778000" y="1372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69124</xdr:rowOff>
    </xdr:from>
    <xdr:to>
      <xdr:col>15</xdr:col>
      <xdr:colOff>50800</xdr:colOff>
      <xdr:row>83</xdr:row>
      <xdr:rowOff>95250</xdr:rowOff>
    </xdr:to>
    <xdr:cxnSp macro="">
      <xdr:nvCxnSpPr>
        <xdr:cNvPr id="312" name="直線コネクタ 311">
          <a:extLst>
            <a:ext uri="{FF2B5EF4-FFF2-40B4-BE49-F238E27FC236}">
              <a16:creationId xmlns:a16="http://schemas.microsoft.com/office/drawing/2014/main" id="{FE0E6DA9-F886-4ECC-8B10-96BD4324BEA8}"/>
            </a:ext>
          </a:extLst>
        </xdr:cNvPr>
        <xdr:cNvCxnSpPr/>
      </xdr:nvCxnSpPr>
      <xdr:spPr>
        <a:xfrm>
          <a:off x="1828800" y="13778774"/>
          <a:ext cx="7937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165281</xdr:rowOff>
    </xdr:from>
    <xdr:to>
      <xdr:col>6</xdr:col>
      <xdr:colOff>38100</xdr:colOff>
      <xdr:row>83</xdr:row>
      <xdr:rowOff>95431</xdr:rowOff>
    </xdr:to>
    <xdr:sp macro="" textlink="">
      <xdr:nvSpPr>
        <xdr:cNvPr id="313" name="楕円 312">
          <a:extLst>
            <a:ext uri="{FF2B5EF4-FFF2-40B4-BE49-F238E27FC236}">
              <a16:creationId xmlns:a16="http://schemas.microsoft.com/office/drawing/2014/main" id="{1C1D0478-13CF-4C16-96E5-C102E20358A4}"/>
            </a:ext>
          </a:extLst>
        </xdr:cNvPr>
        <xdr:cNvSpPr/>
      </xdr:nvSpPr>
      <xdr:spPr>
        <a:xfrm>
          <a:off x="984250" y="137098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44631</xdr:rowOff>
    </xdr:from>
    <xdr:to>
      <xdr:col>10</xdr:col>
      <xdr:colOff>114300</xdr:colOff>
      <xdr:row>83</xdr:row>
      <xdr:rowOff>69124</xdr:rowOff>
    </xdr:to>
    <xdr:cxnSp macro="">
      <xdr:nvCxnSpPr>
        <xdr:cNvPr id="314" name="直線コネクタ 313">
          <a:extLst>
            <a:ext uri="{FF2B5EF4-FFF2-40B4-BE49-F238E27FC236}">
              <a16:creationId xmlns:a16="http://schemas.microsoft.com/office/drawing/2014/main" id="{819D0BAA-60A4-41E0-957D-4257B3E180BF}"/>
            </a:ext>
          </a:extLst>
        </xdr:cNvPr>
        <xdr:cNvCxnSpPr/>
      </xdr:nvCxnSpPr>
      <xdr:spPr>
        <a:xfrm>
          <a:off x="1028700" y="13754281"/>
          <a:ext cx="8001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id="{BCB10D02-4EFD-4EFC-A827-886799C1261B}"/>
            </a:ext>
          </a:extLst>
        </xdr:cNvPr>
        <xdr:cNvSpPr txBox="1"/>
      </xdr:nvSpPr>
      <xdr:spPr>
        <a:xfrm>
          <a:off x="32391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a:extLst>
            <a:ext uri="{FF2B5EF4-FFF2-40B4-BE49-F238E27FC236}">
              <a16:creationId xmlns:a16="http://schemas.microsoft.com/office/drawing/2014/main" id="{02EB6F29-E177-4E46-906B-4CBAA3D70329}"/>
            </a:ext>
          </a:extLst>
        </xdr:cNvPr>
        <xdr:cNvSpPr txBox="1"/>
      </xdr:nvSpPr>
      <xdr:spPr>
        <a:xfrm>
          <a:off x="2439044" y="1352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a:extLst>
            <a:ext uri="{FF2B5EF4-FFF2-40B4-BE49-F238E27FC236}">
              <a16:creationId xmlns:a16="http://schemas.microsoft.com/office/drawing/2014/main" id="{A2ECE44D-4520-4671-9FA8-BCF2156B977F}"/>
            </a:ext>
          </a:extLst>
        </xdr:cNvPr>
        <xdr:cNvSpPr txBox="1"/>
      </xdr:nvSpPr>
      <xdr:spPr>
        <a:xfrm>
          <a:off x="1645294"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a:extLst>
            <a:ext uri="{FF2B5EF4-FFF2-40B4-BE49-F238E27FC236}">
              <a16:creationId xmlns:a16="http://schemas.microsoft.com/office/drawing/2014/main" id="{7DDF45FC-CFBF-4C13-907E-71FC40ECDCC4}"/>
            </a:ext>
          </a:extLst>
        </xdr:cNvPr>
        <xdr:cNvSpPr txBox="1"/>
      </xdr:nvSpPr>
      <xdr:spPr>
        <a:xfrm>
          <a:off x="851544" y="1346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161670</xdr:rowOff>
    </xdr:from>
    <xdr:ext cx="405111" cy="259045"/>
    <xdr:sp macro="" textlink="">
      <xdr:nvSpPr>
        <xdr:cNvPr id="319" name="n_1mainValue【公営住宅】&#10;有形固定資産減価償却率">
          <a:extLst>
            <a:ext uri="{FF2B5EF4-FFF2-40B4-BE49-F238E27FC236}">
              <a16:creationId xmlns:a16="http://schemas.microsoft.com/office/drawing/2014/main" id="{A3D2B4F2-369A-494A-93C2-4D2BA5992EFC}"/>
            </a:ext>
          </a:extLst>
        </xdr:cNvPr>
        <xdr:cNvSpPr txBox="1"/>
      </xdr:nvSpPr>
      <xdr:spPr>
        <a:xfrm>
          <a:off x="3239144" y="138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20" name="n_2mainValue【公営住宅】&#10;有形固定資産減価償却率">
          <a:extLst>
            <a:ext uri="{FF2B5EF4-FFF2-40B4-BE49-F238E27FC236}">
              <a16:creationId xmlns:a16="http://schemas.microsoft.com/office/drawing/2014/main" id="{871F1247-148A-4EBB-A592-561901DF5F5D}"/>
            </a:ext>
          </a:extLst>
        </xdr:cNvPr>
        <xdr:cNvSpPr txBox="1"/>
      </xdr:nvSpPr>
      <xdr:spPr>
        <a:xfrm>
          <a:off x="243904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111051</xdr:rowOff>
    </xdr:from>
    <xdr:ext cx="405111" cy="259045"/>
    <xdr:sp macro="" textlink="">
      <xdr:nvSpPr>
        <xdr:cNvPr id="321" name="n_3mainValue【公営住宅】&#10;有形固定資産減価償却率">
          <a:extLst>
            <a:ext uri="{FF2B5EF4-FFF2-40B4-BE49-F238E27FC236}">
              <a16:creationId xmlns:a16="http://schemas.microsoft.com/office/drawing/2014/main" id="{4E6114DC-331D-4445-9039-EAC6C2B73CFA}"/>
            </a:ext>
          </a:extLst>
        </xdr:cNvPr>
        <xdr:cNvSpPr txBox="1"/>
      </xdr:nvSpPr>
      <xdr:spPr>
        <a:xfrm>
          <a:off x="1645294" y="13820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86558</xdr:rowOff>
    </xdr:from>
    <xdr:ext cx="405111" cy="259045"/>
    <xdr:sp macro="" textlink="">
      <xdr:nvSpPr>
        <xdr:cNvPr id="322" name="n_4mainValue【公営住宅】&#10;有形固定資産減価償却率">
          <a:extLst>
            <a:ext uri="{FF2B5EF4-FFF2-40B4-BE49-F238E27FC236}">
              <a16:creationId xmlns:a16="http://schemas.microsoft.com/office/drawing/2014/main" id="{9D32DDB0-00D1-42A8-AF77-FAEDEBE0E88E}"/>
            </a:ext>
          </a:extLst>
        </xdr:cNvPr>
        <xdr:cNvSpPr txBox="1"/>
      </xdr:nvSpPr>
      <xdr:spPr>
        <a:xfrm>
          <a:off x="851544" y="13796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BD8B8F5F-E14B-4790-9749-78AC3DBF9764}"/>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E5A19A0-1D14-4B90-9BB7-08DC0892F979}"/>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34E2F5C-3078-42B7-B5ED-8AA2075023F3}"/>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F643191-850C-4802-AE3E-ED188726497A}"/>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95C6C12-FA70-4471-8FFB-9622B85B933D}"/>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26175B8-8AB4-43D8-93D8-9D8E6A7A49D9}"/>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C6B3A395-855A-4CF7-B92E-4A9E57A1853A}"/>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F4AFFE6E-40FC-4C1C-9C25-8DCBBAB5C065}"/>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1ACA66B-FED9-4BC5-86AE-7166B38BF639}"/>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DAE52A37-5217-4B46-A9D7-577E2EB89A86}"/>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446E6A79-D398-4F25-9C3B-7D6A8B90B10D}"/>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FD569632-6A19-405C-8289-F8894A777D4E}"/>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874C4BA5-1F2C-4FBC-A921-0FF7557519B3}"/>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D0041BC-4548-46D4-85DE-BDA150E8AF7A}"/>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95C4C815-98E9-462E-80F8-790E92770C78}"/>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96B7E832-D7FA-4B70-8E5B-9A00802EBCF3}"/>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D7FBAE71-ECA8-4078-B379-96F037479A23}"/>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3DF8EE37-A767-4A01-9877-F27105FB813A}"/>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41953B47-FC01-49D2-A6CD-5345BDA38A2D}"/>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653E0D47-CF43-41FC-AB74-B2E11DB95CCE}"/>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D7DB17B9-0461-4C13-9AFD-24D073C7E0AE}"/>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BB4D691E-8922-464B-B311-2AC71934123F}"/>
            </a:ext>
          </a:extLst>
        </xdr:cNvPr>
        <xdr:cNvCxnSpPr/>
      </xdr:nvCxnSpPr>
      <xdr:spPr>
        <a:xfrm flipV="1">
          <a:off x="9429115" y="12800127"/>
          <a:ext cx="0" cy="144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503673EB-ABDA-4ED5-9DBB-AD256F2DD32A}"/>
            </a:ext>
          </a:extLst>
        </xdr:cNvPr>
        <xdr:cNvSpPr txBox="1"/>
      </xdr:nvSpPr>
      <xdr:spPr>
        <a:xfrm>
          <a:off x="9467850" y="1424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2FE66CF1-C0D9-4294-8E94-D11AFA92E298}"/>
            </a:ext>
          </a:extLst>
        </xdr:cNvPr>
        <xdr:cNvCxnSpPr/>
      </xdr:nvCxnSpPr>
      <xdr:spPr>
        <a:xfrm>
          <a:off x="9359900" y="14242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04EBEE61-AFD5-4798-B4F6-62C879C20909}"/>
            </a:ext>
          </a:extLst>
        </xdr:cNvPr>
        <xdr:cNvSpPr txBox="1"/>
      </xdr:nvSpPr>
      <xdr:spPr>
        <a:xfrm>
          <a:off x="9467850" y="1258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ECEDF745-DB06-431D-8E30-826BD079D01A}"/>
            </a:ext>
          </a:extLst>
        </xdr:cNvPr>
        <xdr:cNvCxnSpPr/>
      </xdr:nvCxnSpPr>
      <xdr:spPr>
        <a:xfrm>
          <a:off x="9359900" y="128001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a:extLst>
            <a:ext uri="{FF2B5EF4-FFF2-40B4-BE49-F238E27FC236}">
              <a16:creationId xmlns:a16="http://schemas.microsoft.com/office/drawing/2014/main" id="{C83DC416-3261-4BC2-87AE-87EEAECF5270}"/>
            </a:ext>
          </a:extLst>
        </xdr:cNvPr>
        <xdr:cNvSpPr txBox="1"/>
      </xdr:nvSpPr>
      <xdr:spPr>
        <a:xfrm>
          <a:off x="9467850" y="13946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35BF6BBB-E84B-4C89-BB62-496ECADC2A89}"/>
            </a:ext>
          </a:extLst>
        </xdr:cNvPr>
        <xdr:cNvSpPr/>
      </xdr:nvSpPr>
      <xdr:spPr>
        <a:xfrm>
          <a:off x="9398000" y="139681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01888C63-9BE9-4F68-A073-EB233FF36FA4}"/>
            </a:ext>
          </a:extLst>
        </xdr:cNvPr>
        <xdr:cNvSpPr/>
      </xdr:nvSpPr>
      <xdr:spPr>
        <a:xfrm>
          <a:off x="8636000" y="139694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436010FD-3A0B-4A84-AD43-EAC0E247F872}"/>
            </a:ext>
          </a:extLst>
        </xdr:cNvPr>
        <xdr:cNvSpPr/>
      </xdr:nvSpPr>
      <xdr:spPr>
        <a:xfrm>
          <a:off x="7842250" y="139777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9BEA1B3D-2E64-4A5F-BA07-99C1BE7134F6}"/>
            </a:ext>
          </a:extLst>
        </xdr:cNvPr>
        <xdr:cNvSpPr/>
      </xdr:nvSpPr>
      <xdr:spPr>
        <a:xfrm>
          <a:off x="7029450" y="139745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D8718262-921A-4243-BDB6-4F5EC80DD785}"/>
            </a:ext>
          </a:extLst>
        </xdr:cNvPr>
        <xdr:cNvSpPr/>
      </xdr:nvSpPr>
      <xdr:spPr>
        <a:xfrm>
          <a:off x="6235700" y="139758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76AEC17-689B-4F76-9986-069D56E9F651}"/>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A1D99B2-B907-4062-8E21-2971210B7AC8}"/>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32BFC7B-FABD-42B1-8393-25B676A9C55B}"/>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ABEAE1B-DD6B-4F37-B860-389A912AA1AD}"/>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1417F02-5BF3-4E39-B191-9FD85188ACA8}"/>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71425</xdr:rowOff>
    </xdr:from>
    <xdr:to>
      <xdr:col>55</xdr:col>
      <xdr:colOff>50800</xdr:colOff>
      <xdr:row>84</xdr:row>
      <xdr:rowOff>1575</xdr:rowOff>
    </xdr:to>
    <xdr:sp macro="" textlink="">
      <xdr:nvSpPr>
        <xdr:cNvPr id="360" name="楕円 359">
          <a:extLst>
            <a:ext uri="{FF2B5EF4-FFF2-40B4-BE49-F238E27FC236}">
              <a16:creationId xmlns:a16="http://schemas.microsoft.com/office/drawing/2014/main" id="{77E2D00D-E3C6-44FE-BA8B-DDEB1B533D01}"/>
            </a:ext>
          </a:extLst>
        </xdr:cNvPr>
        <xdr:cNvSpPr/>
      </xdr:nvSpPr>
      <xdr:spPr>
        <a:xfrm>
          <a:off x="9398000" y="137810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94302</xdr:rowOff>
    </xdr:from>
    <xdr:ext cx="469744" cy="259045"/>
    <xdr:sp macro="" textlink="">
      <xdr:nvSpPr>
        <xdr:cNvPr id="361" name="【公営住宅】&#10;一人当たり面積該当値テキスト">
          <a:extLst>
            <a:ext uri="{FF2B5EF4-FFF2-40B4-BE49-F238E27FC236}">
              <a16:creationId xmlns:a16="http://schemas.microsoft.com/office/drawing/2014/main" id="{488FE582-0ECB-4829-86D6-E582503CAD8B}"/>
            </a:ext>
          </a:extLst>
        </xdr:cNvPr>
        <xdr:cNvSpPr txBox="1"/>
      </xdr:nvSpPr>
      <xdr:spPr>
        <a:xfrm>
          <a:off x="9467850" y="1363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76454</xdr:rowOff>
    </xdr:from>
    <xdr:to>
      <xdr:col>50</xdr:col>
      <xdr:colOff>165100</xdr:colOff>
      <xdr:row>84</xdr:row>
      <xdr:rowOff>6604</xdr:rowOff>
    </xdr:to>
    <xdr:sp macro="" textlink="">
      <xdr:nvSpPr>
        <xdr:cNvPr id="362" name="楕円 361">
          <a:extLst>
            <a:ext uri="{FF2B5EF4-FFF2-40B4-BE49-F238E27FC236}">
              <a16:creationId xmlns:a16="http://schemas.microsoft.com/office/drawing/2014/main" id="{16C9D9D0-594B-4E48-A4ED-BA6E3F8D4D06}"/>
            </a:ext>
          </a:extLst>
        </xdr:cNvPr>
        <xdr:cNvSpPr/>
      </xdr:nvSpPr>
      <xdr:spPr>
        <a:xfrm>
          <a:off x="8636000" y="137861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122225</xdr:rowOff>
    </xdr:from>
    <xdr:to>
      <xdr:col>55</xdr:col>
      <xdr:colOff>0</xdr:colOff>
      <xdr:row>83</xdr:row>
      <xdr:rowOff>127254</xdr:rowOff>
    </xdr:to>
    <xdr:cxnSp macro="">
      <xdr:nvCxnSpPr>
        <xdr:cNvPr id="363" name="直線コネクタ 362">
          <a:extLst>
            <a:ext uri="{FF2B5EF4-FFF2-40B4-BE49-F238E27FC236}">
              <a16:creationId xmlns:a16="http://schemas.microsoft.com/office/drawing/2014/main" id="{9A390562-ACDB-40C4-934A-2EBA0E6691E6}"/>
            </a:ext>
          </a:extLst>
        </xdr:cNvPr>
        <xdr:cNvCxnSpPr/>
      </xdr:nvCxnSpPr>
      <xdr:spPr>
        <a:xfrm flipV="1">
          <a:off x="8686800" y="13831875"/>
          <a:ext cx="74295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79654</xdr:rowOff>
    </xdr:from>
    <xdr:to>
      <xdr:col>46</xdr:col>
      <xdr:colOff>38100</xdr:colOff>
      <xdr:row>84</xdr:row>
      <xdr:rowOff>9804</xdr:rowOff>
    </xdr:to>
    <xdr:sp macro="" textlink="">
      <xdr:nvSpPr>
        <xdr:cNvPr id="364" name="楕円 363">
          <a:extLst>
            <a:ext uri="{FF2B5EF4-FFF2-40B4-BE49-F238E27FC236}">
              <a16:creationId xmlns:a16="http://schemas.microsoft.com/office/drawing/2014/main" id="{6B4DFCD4-D2BB-477B-8998-AF1077B581B2}"/>
            </a:ext>
          </a:extLst>
        </xdr:cNvPr>
        <xdr:cNvSpPr/>
      </xdr:nvSpPr>
      <xdr:spPr>
        <a:xfrm>
          <a:off x="7842250" y="137893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127254</xdr:rowOff>
    </xdr:from>
    <xdr:to>
      <xdr:col>50</xdr:col>
      <xdr:colOff>114300</xdr:colOff>
      <xdr:row>83</xdr:row>
      <xdr:rowOff>130454</xdr:rowOff>
    </xdr:to>
    <xdr:cxnSp macro="">
      <xdr:nvCxnSpPr>
        <xdr:cNvPr id="365" name="直線コネクタ 364">
          <a:extLst>
            <a:ext uri="{FF2B5EF4-FFF2-40B4-BE49-F238E27FC236}">
              <a16:creationId xmlns:a16="http://schemas.microsoft.com/office/drawing/2014/main" id="{935D8F8D-AB7A-426C-9960-A68E3F3DE585}"/>
            </a:ext>
          </a:extLst>
        </xdr:cNvPr>
        <xdr:cNvCxnSpPr/>
      </xdr:nvCxnSpPr>
      <xdr:spPr>
        <a:xfrm flipV="1">
          <a:off x="7886700" y="13836904"/>
          <a:ext cx="8001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82398</xdr:rowOff>
    </xdr:from>
    <xdr:to>
      <xdr:col>41</xdr:col>
      <xdr:colOff>101600</xdr:colOff>
      <xdr:row>84</xdr:row>
      <xdr:rowOff>12548</xdr:rowOff>
    </xdr:to>
    <xdr:sp macro="" textlink="">
      <xdr:nvSpPr>
        <xdr:cNvPr id="366" name="楕円 365">
          <a:extLst>
            <a:ext uri="{FF2B5EF4-FFF2-40B4-BE49-F238E27FC236}">
              <a16:creationId xmlns:a16="http://schemas.microsoft.com/office/drawing/2014/main" id="{B0091B47-1B24-433F-8AC2-F66AEB092433}"/>
            </a:ext>
          </a:extLst>
        </xdr:cNvPr>
        <xdr:cNvSpPr/>
      </xdr:nvSpPr>
      <xdr:spPr>
        <a:xfrm>
          <a:off x="7029450" y="137920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130454</xdr:rowOff>
    </xdr:from>
    <xdr:to>
      <xdr:col>45</xdr:col>
      <xdr:colOff>177800</xdr:colOff>
      <xdr:row>83</xdr:row>
      <xdr:rowOff>133198</xdr:rowOff>
    </xdr:to>
    <xdr:cxnSp macro="">
      <xdr:nvCxnSpPr>
        <xdr:cNvPr id="367" name="直線コネクタ 366">
          <a:extLst>
            <a:ext uri="{FF2B5EF4-FFF2-40B4-BE49-F238E27FC236}">
              <a16:creationId xmlns:a16="http://schemas.microsoft.com/office/drawing/2014/main" id="{FE1527DF-3FA3-4991-804E-022B05B1315D}"/>
            </a:ext>
          </a:extLst>
        </xdr:cNvPr>
        <xdr:cNvCxnSpPr/>
      </xdr:nvCxnSpPr>
      <xdr:spPr>
        <a:xfrm flipV="1">
          <a:off x="7080250" y="13840104"/>
          <a:ext cx="80645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83313</xdr:rowOff>
    </xdr:from>
    <xdr:to>
      <xdr:col>36</xdr:col>
      <xdr:colOff>165100</xdr:colOff>
      <xdr:row>84</xdr:row>
      <xdr:rowOff>13463</xdr:rowOff>
    </xdr:to>
    <xdr:sp macro="" textlink="">
      <xdr:nvSpPr>
        <xdr:cNvPr id="368" name="楕円 367">
          <a:extLst>
            <a:ext uri="{FF2B5EF4-FFF2-40B4-BE49-F238E27FC236}">
              <a16:creationId xmlns:a16="http://schemas.microsoft.com/office/drawing/2014/main" id="{96961636-4081-461E-B281-7D1BD69D638D}"/>
            </a:ext>
          </a:extLst>
        </xdr:cNvPr>
        <xdr:cNvSpPr/>
      </xdr:nvSpPr>
      <xdr:spPr>
        <a:xfrm>
          <a:off x="6235700" y="137929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133198</xdr:rowOff>
    </xdr:from>
    <xdr:to>
      <xdr:col>41</xdr:col>
      <xdr:colOff>50800</xdr:colOff>
      <xdr:row>83</xdr:row>
      <xdr:rowOff>134113</xdr:rowOff>
    </xdr:to>
    <xdr:cxnSp macro="">
      <xdr:nvCxnSpPr>
        <xdr:cNvPr id="369" name="直線コネクタ 368">
          <a:extLst>
            <a:ext uri="{FF2B5EF4-FFF2-40B4-BE49-F238E27FC236}">
              <a16:creationId xmlns:a16="http://schemas.microsoft.com/office/drawing/2014/main" id="{F2786B84-931A-4656-BA1F-7C443BCA5DAC}"/>
            </a:ext>
          </a:extLst>
        </xdr:cNvPr>
        <xdr:cNvCxnSpPr/>
      </xdr:nvCxnSpPr>
      <xdr:spPr>
        <a:xfrm flipV="1">
          <a:off x="6286500" y="13842848"/>
          <a:ext cx="7937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a:extLst>
            <a:ext uri="{FF2B5EF4-FFF2-40B4-BE49-F238E27FC236}">
              <a16:creationId xmlns:a16="http://schemas.microsoft.com/office/drawing/2014/main" id="{68C21E32-E770-4FC6-A9DA-BED14B2ECC46}"/>
            </a:ext>
          </a:extLst>
        </xdr:cNvPr>
        <xdr:cNvSpPr txBox="1"/>
      </xdr:nvSpPr>
      <xdr:spPr>
        <a:xfrm>
          <a:off x="845827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371" name="n_2aveValue【公営住宅】&#10;一人当たり面積">
          <a:extLst>
            <a:ext uri="{FF2B5EF4-FFF2-40B4-BE49-F238E27FC236}">
              <a16:creationId xmlns:a16="http://schemas.microsoft.com/office/drawing/2014/main" id="{672FBAC0-7ABE-4840-89F9-CF0AEC33019A}"/>
            </a:ext>
          </a:extLst>
        </xdr:cNvPr>
        <xdr:cNvSpPr txBox="1"/>
      </xdr:nvSpPr>
      <xdr:spPr>
        <a:xfrm>
          <a:off x="7677227" y="1406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372" name="n_3aveValue【公営住宅】&#10;一人当たり面積">
          <a:extLst>
            <a:ext uri="{FF2B5EF4-FFF2-40B4-BE49-F238E27FC236}">
              <a16:creationId xmlns:a16="http://schemas.microsoft.com/office/drawing/2014/main" id="{C613EDB5-7959-40B5-B418-DD3DDC15B4DB}"/>
            </a:ext>
          </a:extLst>
        </xdr:cNvPr>
        <xdr:cNvSpPr txBox="1"/>
      </xdr:nvSpPr>
      <xdr:spPr>
        <a:xfrm>
          <a:off x="6864427" y="1406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22420</xdr:rowOff>
    </xdr:from>
    <xdr:ext cx="469744" cy="259045"/>
    <xdr:sp macro="" textlink="">
      <xdr:nvSpPr>
        <xdr:cNvPr id="373" name="n_4aveValue【公営住宅】&#10;一人当たり面積">
          <a:extLst>
            <a:ext uri="{FF2B5EF4-FFF2-40B4-BE49-F238E27FC236}">
              <a16:creationId xmlns:a16="http://schemas.microsoft.com/office/drawing/2014/main" id="{D14CA408-EB5C-43AD-BCD7-1E1D3DB71C1D}"/>
            </a:ext>
          </a:extLst>
        </xdr:cNvPr>
        <xdr:cNvSpPr txBox="1"/>
      </xdr:nvSpPr>
      <xdr:spPr>
        <a:xfrm>
          <a:off x="6070677" y="1406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23131</xdr:rowOff>
    </xdr:from>
    <xdr:ext cx="469744" cy="259045"/>
    <xdr:sp macro="" textlink="">
      <xdr:nvSpPr>
        <xdr:cNvPr id="374" name="n_1mainValue【公営住宅】&#10;一人当たり面積">
          <a:extLst>
            <a:ext uri="{FF2B5EF4-FFF2-40B4-BE49-F238E27FC236}">
              <a16:creationId xmlns:a16="http://schemas.microsoft.com/office/drawing/2014/main" id="{D3146F71-894E-44ED-86BD-172537174E7D}"/>
            </a:ext>
          </a:extLst>
        </xdr:cNvPr>
        <xdr:cNvSpPr txBox="1"/>
      </xdr:nvSpPr>
      <xdr:spPr>
        <a:xfrm>
          <a:off x="8458277" y="135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26331</xdr:rowOff>
    </xdr:from>
    <xdr:ext cx="469744" cy="259045"/>
    <xdr:sp macro="" textlink="">
      <xdr:nvSpPr>
        <xdr:cNvPr id="375" name="n_2mainValue【公営住宅】&#10;一人当たり面積">
          <a:extLst>
            <a:ext uri="{FF2B5EF4-FFF2-40B4-BE49-F238E27FC236}">
              <a16:creationId xmlns:a16="http://schemas.microsoft.com/office/drawing/2014/main" id="{B1F78B88-BC10-46F2-8EA6-12047B38E9AF}"/>
            </a:ext>
          </a:extLst>
        </xdr:cNvPr>
        <xdr:cNvSpPr txBox="1"/>
      </xdr:nvSpPr>
      <xdr:spPr>
        <a:xfrm>
          <a:off x="7677227" y="1357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29075</xdr:rowOff>
    </xdr:from>
    <xdr:ext cx="469744" cy="259045"/>
    <xdr:sp macro="" textlink="">
      <xdr:nvSpPr>
        <xdr:cNvPr id="376" name="n_3mainValue【公営住宅】&#10;一人当たり面積">
          <a:extLst>
            <a:ext uri="{FF2B5EF4-FFF2-40B4-BE49-F238E27FC236}">
              <a16:creationId xmlns:a16="http://schemas.microsoft.com/office/drawing/2014/main" id="{F2F49E4A-E362-496D-A78D-47C24F32F420}"/>
            </a:ext>
          </a:extLst>
        </xdr:cNvPr>
        <xdr:cNvSpPr txBox="1"/>
      </xdr:nvSpPr>
      <xdr:spPr>
        <a:xfrm>
          <a:off x="6864427" y="1357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29990</xdr:rowOff>
    </xdr:from>
    <xdr:ext cx="469744" cy="259045"/>
    <xdr:sp macro="" textlink="">
      <xdr:nvSpPr>
        <xdr:cNvPr id="377" name="n_4mainValue【公営住宅】&#10;一人当たり面積">
          <a:extLst>
            <a:ext uri="{FF2B5EF4-FFF2-40B4-BE49-F238E27FC236}">
              <a16:creationId xmlns:a16="http://schemas.microsoft.com/office/drawing/2014/main" id="{89E70750-2F73-4BC4-96B1-DDFA815DB207}"/>
            </a:ext>
          </a:extLst>
        </xdr:cNvPr>
        <xdr:cNvSpPr txBox="1"/>
      </xdr:nvSpPr>
      <xdr:spPr>
        <a:xfrm>
          <a:off x="6070677"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2EA6939A-3DB8-4E4F-A25B-B0E2737EEB72}"/>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A443176-1F34-4483-9CDB-8DDB0233EDFF}"/>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5F669D1E-F24B-48A1-A228-342E6C7F8641}"/>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AF580CBF-C4CF-40BE-B778-152416D482D4}"/>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462BC882-426E-44FD-B0F0-0F5803CBF5D1}"/>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62BC85F6-A935-4F4D-B64B-A8D4508EA626}"/>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EE5D6D75-76AC-4809-AC8C-D39F76E4179E}"/>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9CC01663-0B37-49C0-B253-A99E28F43DF7}"/>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B39B2E61-DBA4-4C58-AC2A-0623F0B949F3}"/>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11790E36-9C98-4E00-8A49-2C9176996D06}"/>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59777D6E-EB3E-4F92-84D9-E4EFB35854FC}"/>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858CE8E8-B036-437F-A952-BBB02F44CDEE}"/>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B536FBE1-23C1-41D6-B60B-16B8218E2FB7}"/>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D49C0C07-98F8-4F53-B90F-025F0436F98F}"/>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2A91DD62-AE00-43ED-8BDA-D56658E324B4}"/>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454B8E8E-47F9-4678-82AA-ECB02917BB26}"/>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C2CBB85D-7C92-417B-8250-4001D890F0B1}"/>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D7D7FDFA-B900-4A80-8DBF-9BED303A9594}"/>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6D2AA7A6-4AE0-457B-99A7-D3A53852BFB6}"/>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7CA09C11-331B-4D87-9A7F-4D6580C4C37F}"/>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3C76878B-C479-4B1A-BD83-806C029CC5DB}"/>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87AC90F9-D72D-445A-97C1-39D29FA99CAD}"/>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520CC0EF-15AD-4395-A1FB-A1C6E67F9B59}"/>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60103637-171C-41E3-B042-08A4BB92F358}"/>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74295</xdr:rowOff>
    </xdr:from>
    <xdr:to>
      <xdr:col>24</xdr:col>
      <xdr:colOff>62865</xdr:colOff>
      <xdr:row>108</xdr:row>
      <xdr:rowOff>152400</xdr:rowOff>
    </xdr:to>
    <xdr:cxnSp macro="">
      <xdr:nvCxnSpPr>
        <xdr:cNvPr id="402" name="直線コネクタ 401">
          <a:extLst>
            <a:ext uri="{FF2B5EF4-FFF2-40B4-BE49-F238E27FC236}">
              <a16:creationId xmlns:a16="http://schemas.microsoft.com/office/drawing/2014/main" id="{DF522C61-C0EE-4810-B187-E216A3705F0B}"/>
            </a:ext>
          </a:extLst>
        </xdr:cNvPr>
        <xdr:cNvCxnSpPr/>
      </xdr:nvCxnSpPr>
      <xdr:spPr>
        <a:xfrm flipV="1">
          <a:off x="4177665" y="168192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2023C5B0-814B-471A-BCE5-54A7EF795B47}"/>
            </a:ext>
          </a:extLst>
        </xdr:cNvPr>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a:extLst>
            <a:ext uri="{FF2B5EF4-FFF2-40B4-BE49-F238E27FC236}">
              <a16:creationId xmlns:a16="http://schemas.microsoft.com/office/drawing/2014/main" id="{776CA6F3-0F51-4C0D-A558-EE35757512F0}"/>
            </a:ext>
          </a:extLst>
        </xdr:cNvPr>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20972</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8B98995A-81B9-458B-A024-DF0C976E1D69}"/>
            </a:ext>
          </a:extLst>
        </xdr:cNvPr>
        <xdr:cNvSpPr txBox="1"/>
      </xdr:nvSpPr>
      <xdr:spPr>
        <a:xfrm>
          <a:off x="4216400" y="1659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74295</xdr:rowOff>
    </xdr:from>
    <xdr:to>
      <xdr:col>24</xdr:col>
      <xdr:colOff>152400</xdr:colOff>
      <xdr:row>101</xdr:row>
      <xdr:rowOff>74295</xdr:rowOff>
    </xdr:to>
    <xdr:cxnSp macro="">
      <xdr:nvCxnSpPr>
        <xdr:cNvPr id="406" name="直線コネクタ 405">
          <a:extLst>
            <a:ext uri="{FF2B5EF4-FFF2-40B4-BE49-F238E27FC236}">
              <a16:creationId xmlns:a16="http://schemas.microsoft.com/office/drawing/2014/main" id="{E2F1316E-284C-4CB7-A0FC-DFBECE51CDB2}"/>
            </a:ext>
          </a:extLst>
        </xdr:cNvPr>
        <xdr:cNvCxnSpPr/>
      </xdr:nvCxnSpPr>
      <xdr:spPr>
        <a:xfrm>
          <a:off x="4108450" y="16819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86377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432D94B9-E697-41CD-86AD-5DF4241D6E16}"/>
            </a:ext>
          </a:extLst>
        </xdr:cNvPr>
        <xdr:cNvSpPr txBox="1"/>
      </xdr:nvSpPr>
      <xdr:spPr>
        <a:xfrm>
          <a:off x="4216400" y="17174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408" name="フローチャート: 判断 407">
          <a:extLst>
            <a:ext uri="{FF2B5EF4-FFF2-40B4-BE49-F238E27FC236}">
              <a16:creationId xmlns:a16="http://schemas.microsoft.com/office/drawing/2014/main" id="{51951A64-EE05-4CE5-8313-55EB5D63FD55}"/>
            </a:ext>
          </a:extLst>
        </xdr:cNvPr>
        <xdr:cNvSpPr/>
      </xdr:nvSpPr>
      <xdr:spPr>
        <a:xfrm>
          <a:off x="4127500" y="173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9" name="フローチャート: 判断 408">
          <a:extLst>
            <a:ext uri="{FF2B5EF4-FFF2-40B4-BE49-F238E27FC236}">
              <a16:creationId xmlns:a16="http://schemas.microsoft.com/office/drawing/2014/main" id="{839BA59E-4B5B-40F6-B724-51BD09CB1550}"/>
            </a:ext>
          </a:extLst>
        </xdr:cNvPr>
        <xdr:cNvSpPr/>
      </xdr:nvSpPr>
      <xdr:spPr>
        <a:xfrm>
          <a:off x="3384550" y="17296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59689</xdr:rowOff>
    </xdr:from>
    <xdr:to>
      <xdr:col>15</xdr:col>
      <xdr:colOff>101600</xdr:colOff>
      <xdr:row>104</xdr:row>
      <xdr:rowOff>161289</xdr:rowOff>
    </xdr:to>
    <xdr:sp macro="" textlink="">
      <xdr:nvSpPr>
        <xdr:cNvPr id="410" name="フローチャート: 判断 409">
          <a:extLst>
            <a:ext uri="{FF2B5EF4-FFF2-40B4-BE49-F238E27FC236}">
              <a16:creationId xmlns:a16="http://schemas.microsoft.com/office/drawing/2014/main" id="{97AD4EF1-C11B-4E03-8F2F-FA84B5B83753}"/>
            </a:ext>
          </a:extLst>
        </xdr:cNvPr>
        <xdr:cNvSpPr/>
      </xdr:nvSpPr>
      <xdr:spPr>
        <a:xfrm>
          <a:off x="257175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11" name="フローチャート: 判断 410">
          <a:extLst>
            <a:ext uri="{FF2B5EF4-FFF2-40B4-BE49-F238E27FC236}">
              <a16:creationId xmlns:a16="http://schemas.microsoft.com/office/drawing/2014/main" id="{E2774CFE-21FE-41FC-AFC4-543957BA42C9}"/>
            </a:ext>
          </a:extLst>
        </xdr:cNvPr>
        <xdr:cNvSpPr/>
      </xdr:nvSpPr>
      <xdr:spPr>
        <a:xfrm>
          <a:off x="1778000" y="1727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2" name="フローチャート: 判断 411">
          <a:extLst>
            <a:ext uri="{FF2B5EF4-FFF2-40B4-BE49-F238E27FC236}">
              <a16:creationId xmlns:a16="http://schemas.microsoft.com/office/drawing/2014/main" id="{93A46C66-2794-4752-B5E9-B785EEE0567A}"/>
            </a:ext>
          </a:extLst>
        </xdr:cNvPr>
        <xdr:cNvSpPr/>
      </xdr:nvSpPr>
      <xdr:spPr>
        <a:xfrm>
          <a:off x="984250" y="17267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70D134B-DD60-417E-B9B1-6565B864F9EF}"/>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B87054D-6263-4BAC-A7F1-AF788CCDFEF3}"/>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8B528AF-77C5-49AF-8AD2-DD758E10DFB9}"/>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E81D7D3-CCC7-4545-B870-063ECC548DDB}"/>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4F56223-06A5-438A-ABAB-6713D855C9C8}"/>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122555</xdr:rowOff>
    </xdr:from>
    <xdr:to>
      <xdr:col>24</xdr:col>
      <xdr:colOff>114300</xdr:colOff>
      <xdr:row>106</xdr:row>
      <xdr:rowOff>52705</xdr:rowOff>
    </xdr:to>
    <xdr:sp macro="" textlink="">
      <xdr:nvSpPr>
        <xdr:cNvPr id="418" name="楕円 417">
          <a:extLst>
            <a:ext uri="{FF2B5EF4-FFF2-40B4-BE49-F238E27FC236}">
              <a16:creationId xmlns:a16="http://schemas.microsoft.com/office/drawing/2014/main" id="{F8E6E368-C56B-46B3-8469-5F4E84E8196B}"/>
            </a:ext>
          </a:extLst>
        </xdr:cNvPr>
        <xdr:cNvSpPr/>
      </xdr:nvSpPr>
      <xdr:spPr>
        <a:xfrm>
          <a:off x="4127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100982</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512F70C-962A-43A5-BBE8-E827DA7BDBF2}"/>
            </a:ext>
          </a:extLst>
        </xdr:cNvPr>
        <xdr:cNvSpPr txBox="1"/>
      </xdr:nvSpPr>
      <xdr:spPr>
        <a:xfrm>
          <a:off x="4216400" y="1753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90170</xdr:rowOff>
    </xdr:from>
    <xdr:to>
      <xdr:col>20</xdr:col>
      <xdr:colOff>38100</xdr:colOff>
      <xdr:row>106</xdr:row>
      <xdr:rowOff>20320</xdr:rowOff>
    </xdr:to>
    <xdr:sp macro="" textlink="">
      <xdr:nvSpPr>
        <xdr:cNvPr id="420" name="楕円 419">
          <a:extLst>
            <a:ext uri="{FF2B5EF4-FFF2-40B4-BE49-F238E27FC236}">
              <a16:creationId xmlns:a16="http://schemas.microsoft.com/office/drawing/2014/main" id="{B48973E7-D445-4A2D-A594-B7CF1329E199}"/>
            </a:ext>
          </a:extLst>
        </xdr:cNvPr>
        <xdr:cNvSpPr/>
      </xdr:nvSpPr>
      <xdr:spPr>
        <a:xfrm>
          <a:off x="3384550" y="17520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140970</xdr:rowOff>
    </xdr:from>
    <xdr:to>
      <xdr:col>24</xdr:col>
      <xdr:colOff>63500</xdr:colOff>
      <xdr:row>106</xdr:row>
      <xdr:rowOff>1905</xdr:rowOff>
    </xdr:to>
    <xdr:cxnSp macro="">
      <xdr:nvCxnSpPr>
        <xdr:cNvPr id="421" name="直線コネクタ 420">
          <a:extLst>
            <a:ext uri="{FF2B5EF4-FFF2-40B4-BE49-F238E27FC236}">
              <a16:creationId xmlns:a16="http://schemas.microsoft.com/office/drawing/2014/main" id="{3917F572-ECC5-4800-87D5-C2AA68F204A0}"/>
            </a:ext>
          </a:extLst>
        </xdr:cNvPr>
        <xdr:cNvCxnSpPr/>
      </xdr:nvCxnSpPr>
      <xdr:spPr>
        <a:xfrm>
          <a:off x="3429000" y="17571720"/>
          <a:ext cx="7493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55880</xdr:rowOff>
    </xdr:from>
    <xdr:to>
      <xdr:col>15</xdr:col>
      <xdr:colOff>101600</xdr:colOff>
      <xdr:row>105</xdr:row>
      <xdr:rowOff>157480</xdr:rowOff>
    </xdr:to>
    <xdr:sp macro="" textlink="">
      <xdr:nvSpPr>
        <xdr:cNvPr id="422" name="楕円 421">
          <a:extLst>
            <a:ext uri="{FF2B5EF4-FFF2-40B4-BE49-F238E27FC236}">
              <a16:creationId xmlns:a16="http://schemas.microsoft.com/office/drawing/2014/main" id="{9203C35F-CE86-4203-BD34-BA42CC064E50}"/>
            </a:ext>
          </a:extLst>
        </xdr:cNvPr>
        <xdr:cNvSpPr/>
      </xdr:nvSpPr>
      <xdr:spPr>
        <a:xfrm>
          <a:off x="257175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106680</xdr:rowOff>
    </xdr:from>
    <xdr:to>
      <xdr:col>19</xdr:col>
      <xdr:colOff>177800</xdr:colOff>
      <xdr:row>105</xdr:row>
      <xdr:rowOff>140970</xdr:rowOff>
    </xdr:to>
    <xdr:cxnSp macro="">
      <xdr:nvCxnSpPr>
        <xdr:cNvPr id="423" name="直線コネクタ 422">
          <a:extLst>
            <a:ext uri="{FF2B5EF4-FFF2-40B4-BE49-F238E27FC236}">
              <a16:creationId xmlns:a16="http://schemas.microsoft.com/office/drawing/2014/main" id="{E801A880-3A2D-46EB-A6D9-ADA06775B567}"/>
            </a:ext>
          </a:extLst>
        </xdr:cNvPr>
        <xdr:cNvCxnSpPr/>
      </xdr:nvCxnSpPr>
      <xdr:spPr>
        <a:xfrm>
          <a:off x="2622550" y="1753743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24" name="楕円 423">
          <a:extLst>
            <a:ext uri="{FF2B5EF4-FFF2-40B4-BE49-F238E27FC236}">
              <a16:creationId xmlns:a16="http://schemas.microsoft.com/office/drawing/2014/main" id="{BB49E8B4-DCDF-4308-B7BF-F465C45E4DCC}"/>
            </a:ext>
          </a:extLst>
        </xdr:cNvPr>
        <xdr:cNvSpPr/>
      </xdr:nvSpPr>
      <xdr:spPr>
        <a:xfrm>
          <a:off x="17780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74295</xdr:rowOff>
    </xdr:from>
    <xdr:to>
      <xdr:col>15</xdr:col>
      <xdr:colOff>50800</xdr:colOff>
      <xdr:row>105</xdr:row>
      <xdr:rowOff>106680</xdr:rowOff>
    </xdr:to>
    <xdr:cxnSp macro="">
      <xdr:nvCxnSpPr>
        <xdr:cNvPr id="425" name="直線コネクタ 424">
          <a:extLst>
            <a:ext uri="{FF2B5EF4-FFF2-40B4-BE49-F238E27FC236}">
              <a16:creationId xmlns:a16="http://schemas.microsoft.com/office/drawing/2014/main" id="{939F5197-8A47-492B-978B-CC7BBE3BD750}"/>
            </a:ext>
          </a:extLst>
        </xdr:cNvPr>
        <xdr:cNvCxnSpPr/>
      </xdr:nvCxnSpPr>
      <xdr:spPr>
        <a:xfrm>
          <a:off x="1828800" y="17505045"/>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164464</xdr:rowOff>
    </xdr:from>
    <xdr:to>
      <xdr:col>6</xdr:col>
      <xdr:colOff>38100</xdr:colOff>
      <xdr:row>105</xdr:row>
      <xdr:rowOff>94614</xdr:rowOff>
    </xdr:to>
    <xdr:sp macro="" textlink="">
      <xdr:nvSpPr>
        <xdr:cNvPr id="426" name="楕円 425">
          <a:extLst>
            <a:ext uri="{FF2B5EF4-FFF2-40B4-BE49-F238E27FC236}">
              <a16:creationId xmlns:a16="http://schemas.microsoft.com/office/drawing/2014/main" id="{CB9800C6-D4F2-4B14-9FA6-44355E67D109}"/>
            </a:ext>
          </a:extLst>
        </xdr:cNvPr>
        <xdr:cNvSpPr/>
      </xdr:nvSpPr>
      <xdr:spPr>
        <a:xfrm>
          <a:off x="984250" y="174237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43814</xdr:rowOff>
    </xdr:from>
    <xdr:to>
      <xdr:col>10</xdr:col>
      <xdr:colOff>114300</xdr:colOff>
      <xdr:row>105</xdr:row>
      <xdr:rowOff>74295</xdr:rowOff>
    </xdr:to>
    <xdr:cxnSp macro="">
      <xdr:nvCxnSpPr>
        <xdr:cNvPr id="427" name="直線コネクタ 426">
          <a:extLst>
            <a:ext uri="{FF2B5EF4-FFF2-40B4-BE49-F238E27FC236}">
              <a16:creationId xmlns:a16="http://schemas.microsoft.com/office/drawing/2014/main" id="{E6DC6682-EE6E-41E7-9DCF-79F4365DD21C}"/>
            </a:ext>
          </a:extLst>
        </xdr:cNvPr>
        <xdr:cNvCxnSpPr/>
      </xdr:nvCxnSpPr>
      <xdr:spPr>
        <a:xfrm>
          <a:off x="1028700" y="17474564"/>
          <a:ext cx="8001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28" name="n_1aveValue【港湾・漁港】&#10;有形固定資産減価償却率">
          <a:extLst>
            <a:ext uri="{FF2B5EF4-FFF2-40B4-BE49-F238E27FC236}">
              <a16:creationId xmlns:a16="http://schemas.microsoft.com/office/drawing/2014/main" id="{38D81FED-C8E4-429C-BA18-C77FA6E02498}"/>
            </a:ext>
          </a:extLst>
        </xdr:cNvPr>
        <xdr:cNvSpPr txBox="1"/>
      </xdr:nvSpPr>
      <xdr:spPr>
        <a:xfrm>
          <a:off x="32391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6366</xdr:rowOff>
    </xdr:from>
    <xdr:ext cx="405111" cy="259045"/>
    <xdr:sp macro="" textlink="">
      <xdr:nvSpPr>
        <xdr:cNvPr id="429" name="n_2aveValue【港湾・漁港】&#10;有形固定資産減価償却率">
          <a:extLst>
            <a:ext uri="{FF2B5EF4-FFF2-40B4-BE49-F238E27FC236}">
              <a16:creationId xmlns:a16="http://schemas.microsoft.com/office/drawing/2014/main" id="{7DD54C05-D311-48E6-9DFF-D7E463EEE376}"/>
            </a:ext>
          </a:extLst>
        </xdr:cNvPr>
        <xdr:cNvSpPr txBox="1"/>
      </xdr:nvSpPr>
      <xdr:spPr>
        <a:xfrm>
          <a:off x="24390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135907</xdr:rowOff>
    </xdr:from>
    <xdr:ext cx="405111" cy="259045"/>
    <xdr:sp macro="" textlink="">
      <xdr:nvSpPr>
        <xdr:cNvPr id="430" name="n_3aveValue【港湾・漁港】&#10;有形固定資産減価償却率">
          <a:extLst>
            <a:ext uri="{FF2B5EF4-FFF2-40B4-BE49-F238E27FC236}">
              <a16:creationId xmlns:a16="http://schemas.microsoft.com/office/drawing/2014/main" id="{D1D6E769-460B-493A-A7D5-4437870FAD6C}"/>
            </a:ext>
          </a:extLst>
        </xdr:cNvPr>
        <xdr:cNvSpPr txBox="1"/>
      </xdr:nvSpPr>
      <xdr:spPr>
        <a:xfrm>
          <a:off x="1645294"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126382</xdr:rowOff>
    </xdr:from>
    <xdr:ext cx="405111" cy="259045"/>
    <xdr:sp macro="" textlink="">
      <xdr:nvSpPr>
        <xdr:cNvPr id="431" name="n_4aveValue【港湾・漁港】&#10;有形固定資産減価償却率">
          <a:extLst>
            <a:ext uri="{FF2B5EF4-FFF2-40B4-BE49-F238E27FC236}">
              <a16:creationId xmlns:a16="http://schemas.microsoft.com/office/drawing/2014/main" id="{88BF226C-7FB9-46B5-AE9F-F492359572B5}"/>
            </a:ext>
          </a:extLst>
        </xdr:cNvPr>
        <xdr:cNvSpPr txBox="1"/>
      </xdr:nvSpPr>
      <xdr:spPr>
        <a:xfrm>
          <a:off x="851544" y="1704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11447</xdr:rowOff>
    </xdr:from>
    <xdr:ext cx="405111" cy="259045"/>
    <xdr:sp macro="" textlink="">
      <xdr:nvSpPr>
        <xdr:cNvPr id="432" name="n_1mainValue【港湾・漁港】&#10;有形固定資産減価償却率">
          <a:extLst>
            <a:ext uri="{FF2B5EF4-FFF2-40B4-BE49-F238E27FC236}">
              <a16:creationId xmlns:a16="http://schemas.microsoft.com/office/drawing/2014/main" id="{09751624-8279-4014-A83B-ED432D6F8B3B}"/>
            </a:ext>
          </a:extLst>
        </xdr:cNvPr>
        <xdr:cNvSpPr txBox="1"/>
      </xdr:nvSpPr>
      <xdr:spPr>
        <a:xfrm>
          <a:off x="323914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148607</xdr:rowOff>
    </xdr:from>
    <xdr:ext cx="405111" cy="259045"/>
    <xdr:sp macro="" textlink="">
      <xdr:nvSpPr>
        <xdr:cNvPr id="433" name="n_2mainValue【港湾・漁港】&#10;有形固定資産減価償却率">
          <a:extLst>
            <a:ext uri="{FF2B5EF4-FFF2-40B4-BE49-F238E27FC236}">
              <a16:creationId xmlns:a16="http://schemas.microsoft.com/office/drawing/2014/main" id="{901CF269-D259-47F1-8096-587C7D4F458F}"/>
            </a:ext>
          </a:extLst>
        </xdr:cNvPr>
        <xdr:cNvSpPr txBox="1"/>
      </xdr:nvSpPr>
      <xdr:spPr>
        <a:xfrm>
          <a:off x="243904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116222</xdr:rowOff>
    </xdr:from>
    <xdr:ext cx="405111" cy="259045"/>
    <xdr:sp macro="" textlink="">
      <xdr:nvSpPr>
        <xdr:cNvPr id="434" name="n_3mainValue【港湾・漁港】&#10;有形固定資産減価償却率">
          <a:extLst>
            <a:ext uri="{FF2B5EF4-FFF2-40B4-BE49-F238E27FC236}">
              <a16:creationId xmlns:a16="http://schemas.microsoft.com/office/drawing/2014/main" id="{71517CAB-84AD-43FE-AE87-A05FD8B61C5C}"/>
            </a:ext>
          </a:extLst>
        </xdr:cNvPr>
        <xdr:cNvSpPr txBox="1"/>
      </xdr:nvSpPr>
      <xdr:spPr>
        <a:xfrm>
          <a:off x="1645294" y="1754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85741</xdr:rowOff>
    </xdr:from>
    <xdr:ext cx="405111" cy="259045"/>
    <xdr:sp macro="" textlink="">
      <xdr:nvSpPr>
        <xdr:cNvPr id="435" name="n_4mainValue【港湾・漁港】&#10;有形固定資産減価償却率">
          <a:extLst>
            <a:ext uri="{FF2B5EF4-FFF2-40B4-BE49-F238E27FC236}">
              <a16:creationId xmlns:a16="http://schemas.microsoft.com/office/drawing/2014/main" id="{EFF3AEAA-DF3C-4377-9CD8-4CF063D0A8A0}"/>
            </a:ext>
          </a:extLst>
        </xdr:cNvPr>
        <xdr:cNvSpPr txBox="1"/>
      </xdr:nvSpPr>
      <xdr:spPr>
        <a:xfrm>
          <a:off x="851544" y="1751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8EB2467A-0B1C-4ED9-9952-F0ED312AECA5}"/>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6E8F8BF6-E8AC-40C1-8B5F-BE8FD478E46F}"/>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353BE096-C183-4D98-AD60-EFD517CD889C}"/>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9641EF4D-8414-4751-A452-F81487323707}"/>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71594DDA-32A8-4797-97D5-6AEB37FFDC7D}"/>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5F21CD18-A600-4E96-87B7-0FE68E34947E}"/>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C8D7C2F0-FA20-414F-8A77-5494643B0635}"/>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22483D6D-41CE-49E3-A704-2AC29A704C01}"/>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D4DFD88E-D38D-43CF-BC12-C1407C1473D8}"/>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4B5CC96B-643B-4F70-B125-56C7FA8AA011}"/>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C99F224F-A354-43AF-85FC-CE41F6EFEB22}"/>
            </a:ext>
          </a:extLst>
        </xdr:cNvPr>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8B2C30E1-F222-4806-B003-9C22C7E10300}"/>
            </a:ext>
          </a:extLst>
        </xdr:cNvPr>
        <xdr:cNvSpPr txBox="1"/>
      </xdr:nvSpPr>
      <xdr:spPr>
        <a:xfrm>
          <a:off x="5726564" y="18009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CF421BFB-BCA5-468B-9F6C-39654C434931}"/>
            </a:ext>
          </a:extLst>
        </xdr:cNvPr>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D864157B-F097-4108-AE5E-20A4CC65E13D}"/>
            </a:ext>
          </a:extLst>
        </xdr:cNvPr>
        <xdr:cNvSpPr txBox="1"/>
      </xdr:nvSpPr>
      <xdr:spPr>
        <a:xfrm>
          <a:off x="5418031" y="17683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8443E932-3552-4469-B1E7-2BE8671A1870}"/>
            </a:ext>
          </a:extLst>
        </xdr:cNvPr>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AB0F4845-EF1D-4FDF-9992-B82D0CEDEC82}"/>
            </a:ext>
          </a:extLst>
        </xdr:cNvPr>
        <xdr:cNvSpPr txBox="1"/>
      </xdr:nvSpPr>
      <xdr:spPr>
        <a:xfrm>
          <a:off x="5418031" y="17356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4426894E-D0C7-4883-861D-1356421D7E21}"/>
            </a:ext>
          </a:extLst>
        </xdr:cNvPr>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A0C0C280-F0AD-4494-A543-01D0AB610A5F}"/>
            </a:ext>
          </a:extLst>
        </xdr:cNvPr>
        <xdr:cNvSpPr txBox="1"/>
      </xdr:nvSpPr>
      <xdr:spPr>
        <a:xfrm>
          <a:off x="5418031" y="17029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FB3FC15C-44E7-4714-AE88-AF4977713226}"/>
            </a:ext>
          </a:extLst>
        </xdr:cNvPr>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5" name="テキスト ボックス 454">
          <a:extLst>
            <a:ext uri="{FF2B5EF4-FFF2-40B4-BE49-F238E27FC236}">
              <a16:creationId xmlns:a16="http://schemas.microsoft.com/office/drawing/2014/main" id="{E425727A-744A-4011-8E08-183850E021C5}"/>
            </a:ext>
          </a:extLst>
        </xdr:cNvPr>
        <xdr:cNvSpPr txBox="1"/>
      </xdr:nvSpPr>
      <xdr:spPr>
        <a:xfrm>
          <a:off x="5327878" y="16703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D221986F-421A-41BF-A7FB-8ABB6024AD25}"/>
            </a:ext>
          </a:extLst>
        </xdr:cNvPr>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a:extLst>
            <a:ext uri="{FF2B5EF4-FFF2-40B4-BE49-F238E27FC236}">
              <a16:creationId xmlns:a16="http://schemas.microsoft.com/office/drawing/2014/main" id="{DFAA33E2-CDE3-41E2-8B2F-45486CAF3466}"/>
            </a:ext>
          </a:extLst>
        </xdr:cNvPr>
        <xdr:cNvSpPr txBox="1"/>
      </xdr:nvSpPr>
      <xdr:spPr>
        <a:xfrm>
          <a:off x="5327878" y="163768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C8CC38CF-E5B8-4B09-828E-0C160B90A8F4}"/>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F53E062A-6E4C-4080-B81B-A677EE72BD0A}"/>
            </a:ext>
          </a:extLst>
        </xdr:cNvPr>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E342303E-B71F-428F-8BA3-96AA03383D52}"/>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148837</xdr:rowOff>
    </xdr:from>
    <xdr:to>
      <xdr:col>54</xdr:col>
      <xdr:colOff>189865</xdr:colOff>
      <xdr:row>109</xdr:row>
      <xdr:rowOff>35379</xdr:rowOff>
    </xdr:to>
    <xdr:cxnSp macro="">
      <xdr:nvCxnSpPr>
        <xdr:cNvPr id="461" name="直線コネクタ 460">
          <a:extLst>
            <a:ext uri="{FF2B5EF4-FFF2-40B4-BE49-F238E27FC236}">
              <a16:creationId xmlns:a16="http://schemas.microsoft.com/office/drawing/2014/main" id="{869283A0-79AE-46ED-9235-79A62F9CD41E}"/>
            </a:ext>
          </a:extLst>
        </xdr:cNvPr>
        <xdr:cNvCxnSpPr/>
      </xdr:nvCxnSpPr>
      <xdr:spPr>
        <a:xfrm flipV="1">
          <a:off x="9429115" y="16722337"/>
          <a:ext cx="0" cy="14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a:extLst>
            <a:ext uri="{FF2B5EF4-FFF2-40B4-BE49-F238E27FC236}">
              <a16:creationId xmlns:a16="http://schemas.microsoft.com/office/drawing/2014/main" id="{3D4A882F-9F45-4C19-91A5-84DDFB0DFA08}"/>
            </a:ext>
          </a:extLst>
        </xdr:cNvPr>
        <xdr:cNvSpPr txBox="1"/>
      </xdr:nvSpPr>
      <xdr:spPr>
        <a:xfrm>
          <a:off x="9467850" y="1815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a:extLst>
            <a:ext uri="{FF2B5EF4-FFF2-40B4-BE49-F238E27FC236}">
              <a16:creationId xmlns:a16="http://schemas.microsoft.com/office/drawing/2014/main" id="{53F8232C-1B5F-4325-9226-CF48D7D404B2}"/>
            </a:ext>
          </a:extLst>
        </xdr:cNvPr>
        <xdr:cNvCxnSpPr/>
      </xdr:nvCxnSpPr>
      <xdr:spPr>
        <a:xfrm>
          <a:off x="935990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95514</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708B3FE-0100-427C-81B3-E81371A1FDFF}"/>
            </a:ext>
          </a:extLst>
        </xdr:cNvPr>
        <xdr:cNvSpPr txBox="1"/>
      </xdr:nvSpPr>
      <xdr:spPr>
        <a:xfrm>
          <a:off x="9467850" y="16497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148837</xdr:rowOff>
    </xdr:from>
    <xdr:to>
      <xdr:col>55</xdr:col>
      <xdr:colOff>88900</xdr:colOff>
      <xdr:row>100</xdr:row>
      <xdr:rowOff>148837</xdr:rowOff>
    </xdr:to>
    <xdr:cxnSp macro="">
      <xdr:nvCxnSpPr>
        <xdr:cNvPr id="465" name="直線コネクタ 464">
          <a:extLst>
            <a:ext uri="{FF2B5EF4-FFF2-40B4-BE49-F238E27FC236}">
              <a16:creationId xmlns:a16="http://schemas.microsoft.com/office/drawing/2014/main" id="{7F242A12-A067-496E-9C69-58D78A2940BC}"/>
            </a:ext>
          </a:extLst>
        </xdr:cNvPr>
        <xdr:cNvCxnSpPr/>
      </xdr:nvCxnSpPr>
      <xdr:spPr>
        <a:xfrm>
          <a:off x="9359900" y="16722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135954</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A1F48519-CE47-420B-8756-49A2F028CA40}"/>
            </a:ext>
          </a:extLst>
        </xdr:cNvPr>
        <xdr:cNvSpPr txBox="1"/>
      </xdr:nvSpPr>
      <xdr:spPr>
        <a:xfrm>
          <a:off x="9467850" y="177381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113077</xdr:rowOff>
    </xdr:from>
    <xdr:to>
      <xdr:col>55</xdr:col>
      <xdr:colOff>50800</xdr:colOff>
      <xdr:row>108</xdr:row>
      <xdr:rowOff>43227</xdr:rowOff>
    </xdr:to>
    <xdr:sp macro="" textlink="">
      <xdr:nvSpPr>
        <xdr:cNvPr id="467" name="フローチャート: 判断 466">
          <a:extLst>
            <a:ext uri="{FF2B5EF4-FFF2-40B4-BE49-F238E27FC236}">
              <a16:creationId xmlns:a16="http://schemas.microsoft.com/office/drawing/2014/main" id="{3DAF129A-03D9-409B-BF2A-878DCF52A377}"/>
            </a:ext>
          </a:extLst>
        </xdr:cNvPr>
        <xdr:cNvSpPr/>
      </xdr:nvSpPr>
      <xdr:spPr>
        <a:xfrm>
          <a:off x="9398000" y="178867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124789</xdr:rowOff>
    </xdr:from>
    <xdr:to>
      <xdr:col>50</xdr:col>
      <xdr:colOff>165100</xdr:colOff>
      <xdr:row>108</xdr:row>
      <xdr:rowOff>54939</xdr:rowOff>
    </xdr:to>
    <xdr:sp macro="" textlink="">
      <xdr:nvSpPr>
        <xdr:cNvPr id="468" name="フローチャート: 判断 467">
          <a:extLst>
            <a:ext uri="{FF2B5EF4-FFF2-40B4-BE49-F238E27FC236}">
              <a16:creationId xmlns:a16="http://schemas.microsoft.com/office/drawing/2014/main" id="{2ED6DBC0-76EF-4C93-96C8-8A1B5426559D}"/>
            </a:ext>
          </a:extLst>
        </xdr:cNvPr>
        <xdr:cNvSpPr/>
      </xdr:nvSpPr>
      <xdr:spPr>
        <a:xfrm>
          <a:off x="8636000" y="178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44695</xdr:rowOff>
    </xdr:from>
    <xdr:to>
      <xdr:col>46</xdr:col>
      <xdr:colOff>38100</xdr:colOff>
      <xdr:row>108</xdr:row>
      <xdr:rowOff>146295</xdr:rowOff>
    </xdr:to>
    <xdr:sp macro="" textlink="">
      <xdr:nvSpPr>
        <xdr:cNvPr id="469" name="フローチャート: 判断 468">
          <a:extLst>
            <a:ext uri="{FF2B5EF4-FFF2-40B4-BE49-F238E27FC236}">
              <a16:creationId xmlns:a16="http://schemas.microsoft.com/office/drawing/2014/main" id="{837EC7A1-B7D9-4932-9FDC-F49CA21A4755}"/>
            </a:ext>
          </a:extLst>
        </xdr:cNvPr>
        <xdr:cNvSpPr/>
      </xdr:nvSpPr>
      <xdr:spPr>
        <a:xfrm>
          <a:off x="7842250" y="179897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39001</xdr:rowOff>
    </xdr:from>
    <xdr:to>
      <xdr:col>41</xdr:col>
      <xdr:colOff>101600</xdr:colOff>
      <xdr:row>108</xdr:row>
      <xdr:rowOff>140601</xdr:rowOff>
    </xdr:to>
    <xdr:sp macro="" textlink="">
      <xdr:nvSpPr>
        <xdr:cNvPr id="470" name="フローチャート: 判断 469">
          <a:extLst>
            <a:ext uri="{FF2B5EF4-FFF2-40B4-BE49-F238E27FC236}">
              <a16:creationId xmlns:a16="http://schemas.microsoft.com/office/drawing/2014/main" id="{43E9D84C-CC2A-4E08-B7D3-97E8494FF799}"/>
            </a:ext>
          </a:extLst>
        </xdr:cNvPr>
        <xdr:cNvSpPr/>
      </xdr:nvSpPr>
      <xdr:spPr>
        <a:xfrm>
          <a:off x="7029450" y="1798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45785</xdr:rowOff>
    </xdr:from>
    <xdr:to>
      <xdr:col>36</xdr:col>
      <xdr:colOff>165100</xdr:colOff>
      <xdr:row>108</xdr:row>
      <xdr:rowOff>147385</xdr:rowOff>
    </xdr:to>
    <xdr:sp macro="" textlink="">
      <xdr:nvSpPr>
        <xdr:cNvPr id="471" name="フローチャート: 判断 470">
          <a:extLst>
            <a:ext uri="{FF2B5EF4-FFF2-40B4-BE49-F238E27FC236}">
              <a16:creationId xmlns:a16="http://schemas.microsoft.com/office/drawing/2014/main" id="{605E936A-BCE7-4AA9-94E9-97FBAA4FAB81}"/>
            </a:ext>
          </a:extLst>
        </xdr:cNvPr>
        <xdr:cNvSpPr/>
      </xdr:nvSpPr>
      <xdr:spPr>
        <a:xfrm>
          <a:off x="6235700" y="1799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AE7FB3C-3810-4B04-B887-714E4D5C64F9}"/>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B376E5D-2E8F-485F-A116-98533F9C2C39}"/>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9B99AEB-5FE9-4BBB-A2A5-10B2B5E3B794}"/>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838A695-EA43-4535-BBFE-6702798A9B52}"/>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C2FDDEE-0B97-49FC-8765-42E8CBB4BF8F}"/>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77110</xdr:rowOff>
    </xdr:from>
    <xdr:to>
      <xdr:col>55</xdr:col>
      <xdr:colOff>50800</xdr:colOff>
      <xdr:row>109</xdr:row>
      <xdr:rowOff>7260</xdr:rowOff>
    </xdr:to>
    <xdr:sp macro="" textlink="">
      <xdr:nvSpPr>
        <xdr:cNvPr id="477" name="楕円 476">
          <a:extLst>
            <a:ext uri="{FF2B5EF4-FFF2-40B4-BE49-F238E27FC236}">
              <a16:creationId xmlns:a16="http://schemas.microsoft.com/office/drawing/2014/main" id="{3B6657A0-95E9-4E51-A105-9322F612D2FD}"/>
            </a:ext>
          </a:extLst>
        </xdr:cNvPr>
        <xdr:cNvSpPr/>
      </xdr:nvSpPr>
      <xdr:spPr>
        <a:xfrm>
          <a:off x="9398000" y="180222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163487</xdr:rowOff>
    </xdr:from>
    <xdr:ext cx="534377" cy="259045"/>
    <xdr:sp macro="" textlink="">
      <xdr:nvSpPr>
        <xdr:cNvPr id="478" name="【港湾・漁港】&#10;一人当たり有形固定資産（償却資産）額該当値テキスト">
          <a:extLst>
            <a:ext uri="{FF2B5EF4-FFF2-40B4-BE49-F238E27FC236}">
              <a16:creationId xmlns:a16="http://schemas.microsoft.com/office/drawing/2014/main" id="{188C37C2-437C-45A0-AD72-2D763CAB5816}"/>
            </a:ext>
          </a:extLst>
        </xdr:cNvPr>
        <xdr:cNvSpPr txBox="1"/>
      </xdr:nvSpPr>
      <xdr:spPr>
        <a:xfrm>
          <a:off x="9467850" y="1793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78037</xdr:rowOff>
    </xdr:from>
    <xdr:to>
      <xdr:col>50</xdr:col>
      <xdr:colOff>165100</xdr:colOff>
      <xdr:row>109</xdr:row>
      <xdr:rowOff>8187</xdr:rowOff>
    </xdr:to>
    <xdr:sp macro="" textlink="">
      <xdr:nvSpPr>
        <xdr:cNvPr id="479" name="楕円 478">
          <a:extLst>
            <a:ext uri="{FF2B5EF4-FFF2-40B4-BE49-F238E27FC236}">
              <a16:creationId xmlns:a16="http://schemas.microsoft.com/office/drawing/2014/main" id="{B08B5E0A-1590-42CF-BFFD-FFB865F7E7A4}"/>
            </a:ext>
          </a:extLst>
        </xdr:cNvPr>
        <xdr:cNvSpPr/>
      </xdr:nvSpPr>
      <xdr:spPr>
        <a:xfrm>
          <a:off x="8636000" y="180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127910</xdr:rowOff>
    </xdr:from>
    <xdr:to>
      <xdr:col>55</xdr:col>
      <xdr:colOff>0</xdr:colOff>
      <xdr:row>108</xdr:row>
      <xdr:rowOff>128837</xdr:rowOff>
    </xdr:to>
    <xdr:cxnSp macro="">
      <xdr:nvCxnSpPr>
        <xdr:cNvPr id="480" name="直線コネクタ 479">
          <a:extLst>
            <a:ext uri="{FF2B5EF4-FFF2-40B4-BE49-F238E27FC236}">
              <a16:creationId xmlns:a16="http://schemas.microsoft.com/office/drawing/2014/main" id="{E01D2984-3876-470B-9840-4417F016A3F7}"/>
            </a:ext>
          </a:extLst>
        </xdr:cNvPr>
        <xdr:cNvCxnSpPr/>
      </xdr:nvCxnSpPr>
      <xdr:spPr>
        <a:xfrm flipV="1">
          <a:off x="8686800" y="18073010"/>
          <a:ext cx="74295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78780</xdr:rowOff>
    </xdr:from>
    <xdr:to>
      <xdr:col>46</xdr:col>
      <xdr:colOff>38100</xdr:colOff>
      <xdr:row>109</xdr:row>
      <xdr:rowOff>8930</xdr:rowOff>
    </xdr:to>
    <xdr:sp macro="" textlink="">
      <xdr:nvSpPr>
        <xdr:cNvPr id="481" name="楕円 480">
          <a:extLst>
            <a:ext uri="{FF2B5EF4-FFF2-40B4-BE49-F238E27FC236}">
              <a16:creationId xmlns:a16="http://schemas.microsoft.com/office/drawing/2014/main" id="{D985B2C1-B32C-4C88-B5D8-3F28683D9DA4}"/>
            </a:ext>
          </a:extLst>
        </xdr:cNvPr>
        <xdr:cNvSpPr/>
      </xdr:nvSpPr>
      <xdr:spPr>
        <a:xfrm>
          <a:off x="7842250" y="18023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128837</xdr:rowOff>
    </xdr:from>
    <xdr:to>
      <xdr:col>50</xdr:col>
      <xdr:colOff>114300</xdr:colOff>
      <xdr:row>108</xdr:row>
      <xdr:rowOff>129580</xdr:rowOff>
    </xdr:to>
    <xdr:cxnSp macro="">
      <xdr:nvCxnSpPr>
        <xdr:cNvPr id="482" name="直線コネクタ 481">
          <a:extLst>
            <a:ext uri="{FF2B5EF4-FFF2-40B4-BE49-F238E27FC236}">
              <a16:creationId xmlns:a16="http://schemas.microsoft.com/office/drawing/2014/main" id="{6CB5509A-FCFA-4164-9CBB-D0C469F6AF6B}"/>
            </a:ext>
          </a:extLst>
        </xdr:cNvPr>
        <xdr:cNvCxnSpPr/>
      </xdr:nvCxnSpPr>
      <xdr:spPr>
        <a:xfrm flipV="1">
          <a:off x="7886700" y="18073937"/>
          <a:ext cx="8001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79752</xdr:rowOff>
    </xdr:from>
    <xdr:to>
      <xdr:col>41</xdr:col>
      <xdr:colOff>101600</xdr:colOff>
      <xdr:row>109</xdr:row>
      <xdr:rowOff>9902</xdr:rowOff>
    </xdr:to>
    <xdr:sp macro="" textlink="">
      <xdr:nvSpPr>
        <xdr:cNvPr id="483" name="楕円 482">
          <a:extLst>
            <a:ext uri="{FF2B5EF4-FFF2-40B4-BE49-F238E27FC236}">
              <a16:creationId xmlns:a16="http://schemas.microsoft.com/office/drawing/2014/main" id="{B0B1254C-DB35-4378-9FF9-1A2DF901368F}"/>
            </a:ext>
          </a:extLst>
        </xdr:cNvPr>
        <xdr:cNvSpPr/>
      </xdr:nvSpPr>
      <xdr:spPr>
        <a:xfrm>
          <a:off x="7029450" y="180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129580</xdr:rowOff>
    </xdr:from>
    <xdr:to>
      <xdr:col>45</xdr:col>
      <xdr:colOff>177800</xdr:colOff>
      <xdr:row>108</xdr:row>
      <xdr:rowOff>130552</xdr:rowOff>
    </xdr:to>
    <xdr:cxnSp macro="">
      <xdr:nvCxnSpPr>
        <xdr:cNvPr id="484" name="直線コネクタ 483">
          <a:extLst>
            <a:ext uri="{FF2B5EF4-FFF2-40B4-BE49-F238E27FC236}">
              <a16:creationId xmlns:a16="http://schemas.microsoft.com/office/drawing/2014/main" id="{C0C6ED9C-89D8-4D47-821F-3D8CAC7C8145}"/>
            </a:ext>
          </a:extLst>
        </xdr:cNvPr>
        <xdr:cNvCxnSpPr/>
      </xdr:nvCxnSpPr>
      <xdr:spPr>
        <a:xfrm flipV="1">
          <a:off x="7080250" y="18074680"/>
          <a:ext cx="80645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80790</xdr:rowOff>
    </xdr:from>
    <xdr:to>
      <xdr:col>36</xdr:col>
      <xdr:colOff>165100</xdr:colOff>
      <xdr:row>109</xdr:row>
      <xdr:rowOff>10940</xdr:rowOff>
    </xdr:to>
    <xdr:sp macro="" textlink="">
      <xdr:nvSpPr>
        <xdr:cNvPr id="485" name="楕円 484">
          <a:extLst>
            <a:ext uri="{FF2B5EF4-FFF2-40B4-BE49-F238E27FC236}">
              <a16:creationId xmlns:a16="http://schemas.microsoft.com/office/drawing/2014/main" id="{843703C7-25A4-407D-8641-990BEE1A01FA}"/>
            </a:ext>
          </a:extLst>
        </xdr:cNvPr>
        <xdr:cNvSpPr/>
      </xdr:nvSpPr>
      <xdr:spPr>
        <a:xfrm>
          <a:off x="6235700" y="1802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130552</xdr:rowOff>
    </xdr:from>
    <xdr:to>
      <xdr:col>41</xdr:col>
      <xdr:colOff>50800</xdr:colOff>
      <xdr:row>108</xdr:row>
      <xdr:rowOff>131590</xdr:rowOff>
    </xdr:to>
    <xdr:cxnSp macro="">
      <xdr:nvCxnSpPr>
        <xdr:cNvPr id="486" name="直線コネクタ 485">
          <a:extLst>
            <a:ext uri="{FF2B5EF4-FFF2-40B4-BE49-F238E27FC236}">
              <a16:creationId xmlns:a16="http://schemas.microsoft.com/office/drawing/2014/main" id="{05B7F5EF-2AE6-451C-8266-A53666FF8742}"/>
            </a:ext>
          </a:extLst>
        </xdr:cNvPr>
        <xdr:cNvCxnSpPr/>
      </xdr:nvCxnSpPr>
      <xdr:spPr>
        <a:xfrm flipV="1">
          <a:off x="6286500" y="18075652"/>
          <a:ext cx="79375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71466</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C3A8989A-FE76-409B-824E-8A322BB56D95}"/>
            </a:ext>
          </a:extLst>
        </xdr:cNvPr>
        <xdr:cNvSpPr txBox="1"/>
      </xdr:nvSpPr>
      <xdr:spPr>
        <a:xfrm>
          <a:off x="8399995" y="1767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162822</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60E42B7F-F355-469A-86C0-D18E2561CBDE}"/>
            </a:ext>
          </a:extLst>
        </xdr:cNvPr>
        <xdr:cNvSpPr txBox="1"/>
      </xdr:nvSpPr>
      <xdr:spPr>
        <a:xfrm>
          <a:off x="7612595" y="1776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157128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98B15521-B284-486E-9B4E-F878DF0B028A}"/>
            </a:ext>
          </a:extLst>
        </xdr:cNvPr>
        <xdr:cNvSpPr txBox="1"/>
      </xdr:nvSpPr>
      <xdr:spPr>
        <a:xfrm>
          <a:off x="6818845" y="1775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163912</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20983DA2-244F-45D1-B603-1946ADA07648}"/>
            </a:ext>
          </a:extLst>
        </xdr:cNvPr>
        <xdr:cNvSpPr txBox="1"/>
      </xdr:nvSpPr>
      <xdr:spPr>
        <a:xfrm>
          <a:off x="6006045" y="1776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170764</xdr:rowOff>
    </xdr:from>
    <xdr:ext cx="534377" cy="259045"/>
    <xdr:sp macro="" textlink="">
      <xdr:nvSpPr>
        <xdr:cNvPr id="491" name="n_1mainValue【港湾・漁港】&#10;一人当たり有形固定資産（償却資産）額">
          <a:extLst>
            <a:ext uri="{FF2B5EF4-FFF2-40B4-BE49-F238E27FC236}">
              <a16:creationId xmlns:a16="http://schemas.microsoft.com/office/drawing/2014/main" id="{261243FC-F535-42E1-9B10-D37496B6BE65}"/>
            </a:ext>
          </a:extLst>
        </xdr:cNvPr>
        <xdr:cNvSpPr txBox="1"/>
      </xdr:nvSpPr>
      <xdr:spPr>
        <a:xfrm>
          <a:off x="8425961" y="181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57</xdr:rowOff>
    </xdr:from>
    <xdr:ext cx="534377" cy="259045"/>
    <xdr:sp macro="" textlink="">
      <xdr:nvSpPr>
        <xdr:cNvPr id="492" name="n_2mainValue【港湾・漁港】&#10;一人当たり有形固定資産（償却資産）額">
          <a:extLst>
            <a:ext uri="{FF2B5EF4-FFF2-40B4-BE49-F238E27FC236}">
              <a16:creationId xmlns:a16="http://schemas.microsoft.com/office/drawing/2014/main" id="{C1C133B8-9835-47CF-8F01-5E4C315FDFF2}"/>
            </a:ext>
          </a:extLst>
        </xdr:cNvPr>
        <xdr:cNvSpPr txBox="1"/>
      </xdr:nvSpPr>
      <xdr:spPr>
        <a:xfrm>
          <a:off x="7644911" y="18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1029</xdr:rowOff>
    </xdr:from>
    <xdr:ext cx="534377" cy="259045"/>
    <xdr:sp macro="" textlink="">
      <xdr:nvSpPr>
        <xdr:cNvPr id="493" name="n_3mainValue【港湾・漁港】&#10;一人当たり有形固定資産（償却資産）額">
          <a:extLst>
            <a:ext uri="{FF2B5EF4-FFF2-40B4-BE49-F238E27FC236}">
              <a16:creationId xmlns:a16="http://schemas.microsoft.com/office/drawing/2014/main" id="{A9570037-6B09-41C5-8B99-BC3D1E86ADF2}"/>
            </a:ext>
          </a:extLst>
        </xdr:cNvPr>
        <xdr:cNvSpPr txBox="1"/>
      </xdr:nvSpPr>
      <xdr:spPr>
        <a:xfrm>
          <a:off x="6851161" y="181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2067</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8954561C-B9E7-4CDC-A269-0D8A03C51D4D}"/>
            </a:ext>
          </a:extLst>
        </xdr:cNvPr>
        <xdr:cNvSpPr txBox="1"/>
      </xdr:nvSpPr>
      <xdr:spPr>
        <a:xfrm>
          <a:off x="6038361" y="1811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D34EFE86-DFD7-4DE7-8633-1479498A88EB}"/>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3495A6D1-B5CF-434A-97C2-3D1FC37DA4C2}"/>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D1AC9EBD-B215-4267-B35C-8DA5B610DDC8}"/>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34F9FE0F-A943-42C7-BB7E-77A714747C7F}"/>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5772B463-48EB-43C4-AA69-2845D6F5D5AB}"/>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E87D5FE8-CB71-4FB0-A267-83BEFFDDC5F6}"/>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8B5AA91B-9109-4CAA-B5AC-524B720CD22E}"/>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F17CBA62-9388-4B10-ADC3-5D17C5BF96C8}"/>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A34D6A95-68B4-444C-9AA6-2D57F8D9B059}"/>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2764D950-C50A-49EE-9B13-85B184743E61}"/>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AB5F95AD-2442-4756-B531-62D870E987A1}"/>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1D475C49-78AA-4434-91BD-F92E534FD0D3}"/>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60FB8653-42BD-4739-B8D3-3B745974B628}"/>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C50F1185-0E26-4254-AEDA-97BDBEA2B021}"/>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A7F57AEF-2F00-4D4D-B648-2A456352BA6C}"/>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96CA604D-C337-43BB-AED4-33808C35317C}"/>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6638DC00-CA87-4AC6-B91F-986BCC21F9F1}"/>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B2EF3F9A-C068-4448-982C-9ED0876C215F}"/>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B11AC72-9839-4DB5-A46B-662807514841}"/>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92675D30-DB69-43FD-97DF-7AAC677F1157}"/>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EC551CCB-E5C7-48E0-B3DE-8A0542444FDE}"/>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6CC1B080-77F3-47CC-A526-E7AB4DEF3F3B}"/>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9042A35A-AA7C-4141-9EE9-5BEED0592329}"/>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738E2C8C-FD45-4530-8525-00427528F1E5}"/>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AAAE6A96-86DF-4FFE-8B5F-8C2FE6E831D3}"/>
            </a:ext>
          </a:extLst>
        </xdr:cNvPr>
        <xdr:cNvCxnSpPr/>
      </xdr:nvCxnSpPr>
      <xdr:spPr>
        <a:xfrm flipV="1">
          <a:off x="14699614" y="55308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87BF9696-0E78-4001-9385-9032C6C6A73B}"/>
            </a:ext>
          </a:extLst>
        </xdr:cNvPr>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10708DF5-6039-407C-A845-F5B60274083D}"/>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9A1016A7-3A8F-43C8-B3D9-3D3CB404BF33}"/>
            </a:ext>
          </a:extLst>
        </xdr:cNvPr>
        <xdr:cNvSpPr txBox="1"/>
      </xdr:nvSpPr>
      <xdr:spPr>
        <a:xfrm>
          <a:off x="14738350" y="53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523" name="直線コネクタ 522">
          <a:extLst>
            <a:ext uri="{FF2B5EF4-FFF2-40B4-BE49-F238E27FC236}">
              <a16:creationId xmlns:a16="http://schemas.microsoft.com/office/drawing/2014/main" id="{9188DF48-C6C7-419C-A0A1-4DD717CBF030}"/>
            </a:ext>
          </a:extLst>
        </xdr:cNvPr>
        <xdr:cNvCxnSpPr/>
      </xdr:nvCxnSpPr>
      <xdr:spPr>
        <a:xfrm>
          <a:off x="14611350" y="5530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508D27E-673F-46AF-991F-FC43F3F14F9C}"/>
            </a:ext>
          </a:extLst>
        </xdr:cNvPr>
        <xdr:cNvSpPr txBox="1"/>
      </xdr:nvSpPr>
      <xdr:spPr>
        <a:xfrm>
          <a:off x="14738350" y="6026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25" name="フローチャート: 判断 524">
          <a:extLst>
            <a:ext uri="{FF2B5EF4-FFF2-40B4-BE49-F238E27FC236}">
              <a16:creationId xmlns:a16="http://schemas.microsoft.com/office/drawing/2014/main" id="{AC388087-32B2-448E-ABA3-EFCC455DEC74}"/>
            </a:ext>
          </a:extLst>
        </xdr:cNvPr>
        <xdr:cNvSpPr/>
      </xdr:nvSpPr>
      <xdr:spPr>
        <a:xfrm>
          <a:off x="14649450" y="61690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526" name="フローチャート: 判断 525">
          <a:extLst>
            <a:ext uri="{FF2B5EF4-FFF2-40B4-BE49-F238E27FC236}">
              <a16:creationId xmlns:a16="http://schemas.microsoft.com/office/drawing/2014/main" id="{47E1A113-BC05-4B31-874D-94AC579CA7A4}"/>
            </a:ext>
          </a:extLst>
        </xdr:cNvPr>
        <xdr:cNvSpPr/>
      </xdr:nvSpPr>
      <xdr:spPr>
        <a:xfrm>
          <a:off x="1388745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527" name="フローチャート: 判断 526">
          <a:extLst>
            <a:ext uri="{FF2B5EF4-FFF2-40B4-BE49-F238E27FC236}">
              <a16:creationId xmlns:a16="http://schemas.microsoft.com/office/drawing/2014/main" id="{00A6BC32-2C93-4B01-A355-1CB7A7B50B64}"/>
            </a:ext>
          </a:extLst>
        </xdr:cNvPr>
        <xdr:cNvSpPr/>
      </xdr:nvSpPr>
      <xdr:spPr>
        <a:xfrm>
          <a:off x="13093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8" name="フローチャート: 判断 527">
          <a:extLst>
            <a:ext uri="{FF2B5EF4-FFF2-40B4-BE49-F238E27FC236}">
              <a16:creationId xmlns:a16="http://schemas.microsoft.com/office/drawing/2014/main" id="{541D2DBE-9C46-41A7-AE05-22584761B44F}"/>
            </a:ext>
          </a:extLst>
        </xdr:cNvPr>
        <xdr:cNvSpPr/>
      </xdr:nvSpPr>
      <xdr:spPr>
        <a:xfrm>
          <a:off x="12299950" y="6167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529" name="フローチャート: 判断 528">
          <a:extLst>
            <a:ext uri="{FF2B5EF4-FFF2-40B4-BE49-F238E27FC236}">
              <a16:creationId xmlns:a16="http://schemas.microsoft.com/office/drawing/2014/main" id="{CD215F81-7870-417B-A140-B4653789E3CF}"/>
            </a:ext>
          </a:extLst>
        </xdr:cNvPr>
        <xdr:cNvSpPr/>
      </xdr:nvSpPr>
      <xdr:spPr>
        <a:xfrm>
          <a:off x="1148715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5D6E6BA-B75B-488C-BA7D-E54EF0BDFCE4}"/>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E887910-B11C-4C1F-89FB-CC05072AE0E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2AD5131-6802-4972-AF76-4644C30D7CC8}"/>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EF160AB-673B-4916-9B16-BFE54394214B}"/>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8E2C1CB-7A98-45D2-984C-F164FEF0E43D}"/>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31115</xdr:rowOff>
    </xdr:from>
    <xdr:to>
      <xdr:col>85</xdr:col>
      <xdr:colOff>177800</xdr:colOff>
      <xdr:row>40</xdr:row>
      <xdr:rowOff>132715</xdr:rowOff>
    </xdr:to>
    <xdr:sp macro="" textlink="">
      <xdr:nvSpPr>
        <xdr:cNvPr id="535" name="楕円 534">
          <a:extLst>
            <a:ext uri="{FF2B5EF4-FFF2-40B4-BE49-F238E27FC236}">
              <a16:creationId xmlns:a16="http://schemas.microsoft.com/office/drawing/2014/main" id="{8502C311-7481-43DF-88B9-AD2A3373F885}"/>
            </a:ext>
          </a:extLst>
        </xdr:cNvPr>
        <xdr:cNvSpPr/>
      </xdr:nvSpPr>
      <xdr:spPr>
        <a:xfrm>
          <a:off x="14649450" y="66414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9542</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2C12F39-C4F2-4C31-9B0D-3B026FDC9F8A}"/>
            </a:ext>
          </a:extLst>
        </xdr:cNvPr>
        <xdr:cNvSpPr txBox="1"/>
      </xdr:nvSpPr>
      <xdr:spPr>
        <a:xfrm>
          <a:off x="1473835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xdr:rowOff>
    </xdr:from>
    <xdr:to>
      <xdr:col>81</xdr:col>
      <xdr:colOff>101600</xdr:colOff>
      <xdr:row>40</xdr:row>
      <xdr:rowOff>102235</xdr:rowOff>
    </xdr:to>
    <xdr:sp macro="" textlink="">
      <xdr:nvSpPr>
        <xdr:cNvPr id="537" name="楕円 536">
          <a:extLst>
            <a:ext uri="{FF2B5EF4-FFF2-40B4-BE49-F238E27FC236}">
              <a16:creationId xmlns:a16="http://schemas.microsoft.com/office/drawing/2014/main" id="{3B24CBE2-BF23-49BD-B6CD-CB0738984950}"/>
            </a:ext>
          </a:extLst>
        </xdr:cNvPr>
        <xdr:cNvSpPr/>
      </xdr:nvSpPr>
      <xdr:spPr>
        <a:xfrm>
          <a:off x="1388745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51435</xdr:rowOff>
    </xdr:from>
    <xdr:to>
      <xdr:col>85</xdr:col>
      <xdr:colOff>127000</xdr:colOff>
      <xdr:row>40</xdr:row>
      <xdr:rowOff>81915</xdr:rowOff>
    </xdr:to>
    <xdr:cxnSp macro="">
      <xdr:nvCxnSpPr>
        <xdr:cNvPr id="538" name="直線コネクタ 537">
          <a:extLst>
            <a:ext uri="{FF2B5EF4-FFF2-40B4-BE49-F238E27FC236}">
              <a16:creationId xmlns:a16="http://schemas.microsoft.com/office/drawing/2014/main" id="{9A4E739E-BA21-4519-BA9A-001F47F257B7}"/>
            </a:ext>
          </a:extLst>
        </xdr:cNvPr>
        <xdr:cNvCxnSpPr/>
      </xdr:nvCxnSpPr>
      <xdr:spPr>
        <a:xfrm>
          <a:off x="13938250" y="6661785"/>
          <a:ext cx="762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141605</xdr:rowOff>
    </xdr:from>
    <xdr:to>
      <xdr:col>76</xdr:col>
      <xdr:colOff>165100</xdr:colOff>
      <xdr:row>40</xdr:row>
      <xdr:rowOff>71755</xdr:rowOff>
    </xdr:to>
    <xdr:sp macro="" textlink="">
      <xdr:nvSpPr>
        <xdr:cNvPr id="539" name="楕円 538">
          <a:extLst>
            <a:ext uri="{FF2B5EF4-FFF2-40B4-BE49-F238E27FC236}">
              <a16:creationId xmlns:a16="http://schemas.microsoft.com/office/drawing/2014/main" id="{7F4C9E3A-8C46-4468-A56A-76CCE1B42C33}"/>
            </a:ext>
          </a:extLst>
        </xdr:cNvPr>
        <xdr:cNvSpPr/>
      </xdr:nvSpPr>
      <xdr:spPr>
        <a:xfrm>
          <a:off x="13093700" y="65868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20955</xdr:rowOff>
    </xdr:from>
    <xdr:to>
      <xdr:col>81</xdr:col>
      <xdr:colOff>50800</xdr:colOff>
      <xdr:row>40</xdr:row>
      <xdr:rowOff>51435</xdr:rowOff>
    </xdr:to>
    <xdr:cxnSp macro="">
      <xdr:nvCxnSpPr>
        <xdr:cNvPr id="540" name="直線コネクタ 539">
          <a:extLst>
            <a:ext uri="{FF2B5EF4-FFF2-40B4-BE49-F238E27FC236}">
              <a16:creationId xmlns:a16="http://schemas.microsoft.com/office/drawing/2014/main" id="{78F4FBE4-296C-4481-B636-E8361D230A2B}"/>
            </a:ext>
          </a:extLst>
        </xdr:cNvPr>
        <xdr:cNvCxnSpPr/>
      </xdr:nvCxnSpPr>
      <xdr:spPr>
        <a:xfrm>
          <a:off x="13144500" y="6631305"/>
          <a:ext cx="7937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111125</xdr:rowOff>
    </xdr:from>
    <xdr:to>
      <xdr:col>72</xdr:col>
      <xdr:colOff>38100</xdr:colOff>
      <xdr:row>40</xdr:row>
      <xdr:rowOff>41275</xdr:rowOff>
    </xdr:to>
    <xdr:sp macro="" textlink="">
      <xdr:nvSpPr>
        <xdr:cNvPr id="541" name="楕円 540">
          <a:extLst>
            <a:ext uri="{FF2B5EF4-FFF2-40B4-BE49-F238E27FC236}">
              <a16:creationId xmlns:a16="http://schemas.microsoft.com/office/drawing/2014/main" id="{A7C20AF4-FC5D-4651-968B-76D9B7B3C0F2}"/>
            </a:ext>
          </a:extLst>
        </xdr:cNvPr>
        <xdr:cNvSpPr/>
      </xdr:nvSpPr>
      <xdr:spPr>
        <a:xfrm>
          <a:off x="12299950" y="65563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161925</xdr:rowOff>
    </xdr:from>
    <xdr:to>
      <xdr:col>76</xdr:col>
      <xdr:colOff>114300</xdr:colOff>
      <xdr:row>40</xdr:row>
      <xdr:rowOff>20955</xdr:rowOff>
    </xdr:to>
    <xdr:cxnSp macro="">
      <xdr:nvCxnSpPr>
        <xdr:cNvPr id="542" name="直線コネクタ 541">
          <a:extLst>
            <a:ext uri="{FF2B5EF4-FFF2-40B4-BE49-F238E27FC236}">
              <a16:creationId xmlns:a16="http://schemas.microsoft.com/office/drawing/2014/main" id="{A25C1B4F-8BE4-4B30-9824-160E433E942A}"/>
            </a:ext>
          </a:extLst>
        </xdr:cNvPr>
        <xdr:cNvCxnSpPr/>
      </xdr:nvCxnSpPr>
      <xdr:spPr>
        <a:xfrm>
          <a:off x="12344400" y="6607175"/>
          <a:ext cx="8001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82550</xdr:rowOff>
    </xdr:from>
    <xdr:to>
      <xdr:col>67</xdr:col>
      <xdr:colOff>101600</xdr:colOff>
      <xdr:row>40</xdr:row>
      <xdr:rowOff>12700</xdr:rowOff>
    </xdr:to>
    <xdr:sp macro="" textlink="">
      <xdr:nvSpPr>
        <xdr:cNvPr id="543" name="楕円 542">
          <a:extLst>
            <a:ext uri="{FF2B5EF4-FFF2-40B4-BE49-F238E27FC236}">
              <a16:creationId xmlns:a16="http://schemas.microsoft.com/office/drawing/2014/main" id="{04A0FD17-2F5C-4EDC-A243-B0B4AFF8265C}"/>
            </a:ext>
          </a:extLst>
        </xdr:cNvPr>
        <xdr:cNvSpPr/>
      </xdr:nvSpPr>
      <xdr:spPr>
        <a:xfrm>
          <a:off x="11487150" y="652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133350</xdr:rowOff>
    </xdr:from>
    <xdr:to>
      <xdr:col>71</xdr:col>
      <xdr:colOff>177800</xdr:colOff>
      <xdr:row>39</xdr:row>
      <xdr:rowOff>161925</xdr:rowOff>
    </xdr:to>
    <xdr:cxnSp macro="">
      <xdr:nvCxnSpPr>
        <xdr:cNvPr id="544" name="直線コネクタ 543">
          <a:extLst>
            <a:ext uri="{FF2B5EF4-FFF2-40B4-BE49-F238E27FC236}">
              <a16:creationId xmlns:a16="http://schemas.microsoft.com/office/drawing/2014/main" id="{692CF711-29E0-48E0-9FCD-FFDC528BE41D}"/>
            </a:ext>
          </a:extLst>
        </xdr:cNvPr>
        <xdr:cNvCxnSpPr/>
      </xdr:nvCxnSpPr>
      <xdr:spPr>
        <a:xfrm>
          <a:off x="11537950" y="6578600"/>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F0DA8FD5-BF1F-4088-B3B2-6C81CB327D0E}"/>
            </a:ext>
          </a:extLst>
        </xdr:cNvPr>
        <xdr:cNvSpPr txBox="1"/>
      </xdr:nvSpPr>
      <xdr:spPr>
        <a:xfrm>
          <a:off x="13742044" y="5946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364617D-9E8B-4ACE-ACB2-D8DF1C705FAA}"/>
            </a:ext>
          </a:extLst>
        </xdr:cNvPr>
        <xdr:cNvSpPr txBox="1"/>
      </xdr:nvSpPr>
      <xdr:spPr>
        <a:xfrm>
          <a:off x="12960994" y="594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4C964D3A-B434-46C2-8D17-8CC222D99077}"/>
            </a:ext>
          </a:extLst>
        </xdr:cNvPr>
        <xdr:cNvSpPr txBox="1"/>
      </xdr:nvSpPr>
      <xdr:spPr>
        <a:xfrm>
          <a:off x="12167244" y="594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760069E9-F66D-41F6-9D8E-5FD7739B843E}"/>
            </a:ext>
          </a:extLst>
        </xdr:cNvPr>
        <xdr:cNvSpPr txBox="1"/>
      </xdr:nvSpPr>
      <xdr:spPr>
        <a:xfrm>
          <a:off x="11354444" y="594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93362</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3B61C14D-415D-4824-B1ED-0B38C488160B}"/>
            </a:ext>
          </a:extLst>
        </xdr:cNvPr>
        <xdr:cNvSpPr txBox="1"/>
      </xdr:nvSpPr>
      <xdr:spPr>
        <a:xfrm>
          <a:off x="13742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62882</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277C9491-32B5-484F-B24D-334B648E90D8}"/>
            </a:ext>
          </a:extLst>
        </xdr:cNvPr>
        <xdr:cNvSpPr txBox="1"/>
      </xdr:nvSpPr>
      <xdr:spPr>
        <a:xfrm>
          <a:off x="1296099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32402</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D543F0E5-25A6-4FEE-A9A0-A0909DC73548}"/>
            </a:ext>
          </a:extLst>
        </xdr:cNvPr>
        <xdr:cNvSpPr txBox="1"/>
      </xdr:nvSpPr>
      <xdr:spPr>
        <a:xfrm>
          <a:off x="121672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3827</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53C210DE-BA8F-42BC-BE3E-602EB6DF1D4D}"/>
            </a:ext>
          </a:extLst>
        </xdr:cNvPr>
        <xdr:cNvSpPr txBox="1"/>
      </xdr:nvSpPr>
      <xdr:spPr>
        <a:xfrm>
          <a:off x="113544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F7E5FD10-9BF4-451A-85AA-1690FA96FF82}"/>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EF41DBB7-1347-4D31-8BC4-F8D52DCFF8E1}"/>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EEF0D641-FAF5-4869-B353-2BAD1AB8A0BB}"/>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79048A89-EB48-40C5-B7FB-3368C9C66322}"/>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59C34AA8-D464-41E8-9F10-74097F75C8DA}"/>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9D67761E-4242-4270-AA49-23719F2D455A}"/>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F2766547-9023-4675-94BC-218997E69A01}"/>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1D3DD7D1-6CD3-4FEC-B9A5-0FBDB70F25E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21879832-9DFB-4123-8EF4-72FF55781456}"/>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8D62BB4B-CB03-445E-A8E5-04A574317893}"/>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4E354BA1-377F-4B3C-AB92-B71ABD4E37B5}"/>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8341C4BE-96E4-43C9-9597-1B5D441DFFAD}"/>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1CF0D809-0F8C-456B-9347-93B6CFF91016}"/>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04668AA8-CD73-41B8-8260-7975A50B6955}"/>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58EE9221-E800-43BD-AC78-2409827616F2}"/>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20EAB2E6-9AF0-4DB9-9F09-778866322662}"/>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65AB4EB7-A0C4-4E6A-A511-BAE31055C1AF}"/>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26794F27-4775-4197-8BF2-3BDD331759EB}"/>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6A26467-17C9-4E7C-8C9B-9F8C9233354B}"/>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ACFEAF93-4650-4252-9ADA-11898494CD8A}"/>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CB06C18C-7E04-4213-961F-029A04F9C6BC}"/>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6D0C3D4F-5520-4348-A340-8DB1E090F2C1}"/>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AA7AF268-2E7D-4D38-8AE1-1051135EF4E2}"/>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576" name="直線コネクタ 575">
          <a:extLst>
            <a:ext uri="{FF2B5EF4-FFF2-40B4-BE49-F238E27FC236}">
              <a16:creationId xmlns:a16="http://schemas.microsoft.com/office/drawing/2014/main" id="{5A4D371C-5CCD-4609-9A42-019E27184775}"/>
            </a:ext>
          </a:extLst>
        </xdr:cNvPr>
        <xdr:cNvCxnSpPr/>
      </xdr:nvCxnSpPr>
      <xdr:spPr>
        <a:xfrm flipV="1">
          <a:off x="19951064" y="5665470"/>
          <a:ext cx="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1B4DB822-BBCE-4C53-9F3F-A6F7A17A293D}"/>
            </a:ext>
          </a:extLst>
        </xdr:cNvPr>
        <xdr:cNvSpPr txBox="1"/>
      </xdr:nvSpPr>
      <xdr:spPr>
        <a:xfrm>
          <a:off x="19989800" y="69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8" name="直線コネクタ 577">
          <a:extLst>
            <a:ext uri="{FF2B5EF4-FFF2-40B4-BE49-F238E27FC236}">
              <a16:creationId xmlns:a16="http://schemas.microsoft.com/office/drawing/2014/main" id="{092918CE-43DF-4901-A20F-F2A471ABA4C3}"/>
            </a:ext>
          </a:extLst>
        </xdr:cNvPr>
        <xdr:cNvCxnSpPr/>
      </xdr:nvCxnSpPr>
      <xdr:spPr>
        <a:xfrm>
          <a:off x="19881850" y="6963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F1E5ACE6-80DC-4E2A-8D21-1EA19171A5CA}"/>
            </a:ext>
          </a:extLst>
        </xdr:cNvPr>
        <xdr:cNvSpPr txBox="1"/>
      </xdr:nvSpPr>
      <xdr:spPr>
        <a:xfrm>
          <a:off x="19989800" y="54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80" name="直線コネクタ 579">
          <a:extLst>
            <a:ext uri="{FF2B5EF4-FFF2-40B4-BE49-F238E27FC236}">
              <a16:creationId xmlns:a16="http://schemas.microsoft.com/office/drawing/2014/main" id="{BFF19991-5336-4972-BB69-FFCD8FE6B96C}"/>
            </a:ext>
          </a:extLst>
        </xdr:cNvPr>
        <xdr:cNvCxnSpPr/>
      </xdr:nvCxnSpPr>
      <xdr:spPr>
        <a:xfrm>
          <a:off x="19881850" y="5665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73FC4E0E-AED8-4D70-A038-363850B57276}"/>
            </a:ext>
          </a:extLst>
        </xdr:cNvPr>
        <xdr:cNvSpPr txBox="1"/>
      </xdr:nvSpPr>
      <xdr:spPr>
        <a:xfrm>
          <a:off x="19989800" y="6593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582" name="フローチャート: 判断 581">
          <a:extLst>
            <a:ext uri="{FF2B5EF4-FFF2-40B4-BE49-F238E27FC236}">
              <a16:creationId xmlns:a16="http://schemas.microsoft.com/office/drawing/2014/main" id="{C869783A-ABF5-4D74-9821-AEF242C76B6D}"/>
            </a:ext>
          </a:extLst>
        </xdr:cNvPr>
        <xdr:cNvSpPr/>
      </xdr:nvSpPr>
      <xdr:spPr>
        <a:xfrm>
          <a:off x="199009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3" name="フローチャート: 判断 582">
          <a:extLst>
            <a:ext uri="{FF2B5EF4-FFF2-40B4-BE49-F238E27FC236}">
              <a16:creationId xmlns:a16="http://schemas.microsoft.com/office/drawing/2014/main" id="{3EDAF745-B74E-4123-8CD0-8167F09D29EC}"/>
            </a:ext>
          </a:extLst>
        </xdr:cNvPr>
        <xdr:cNvSpPr/>
      </xdr:nvSpPr>
      <xdr:spPr>
        <a:xfrm>
          <a:off x="19157950" y="6604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584" name="フローチャート: 判断 583">
          <a:extLst>
            <a:ext uri="{FF2B5EF4-FFF2-40B4-BE49-F238E27FC236}">
              <a16:creationId xmlns:a16="http://schemas.microsoft.com/office/drawing/2014/main" id="{1A9D2B0D-B916-47AE-BC6C-619ED26C5967}"/>
            </a:ext>
          </a:extLst>
        </xdr:cNvPr>
        <xdr:cNvSpPr/>
      </xdr:nvSpPr>
      <xdr:spPr>
        <a:xfrm>
          <a:off x="18345150" y="6607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585" name="フローチャート: 判断 584">
          <a:extLst>
            <a:ext uri="{FF2B5EF4-FFF2-40B4-BE49-F238E27FC236}">
              <a16:creationId xmlns:a16="http://schemas.microsoft.com/office/drawing/2014/main" id="{E782557E-0C39-4727-B6A2-A2310A183BDF}"/>
            </a:ext>
          </a:extLst>
        </xdr:cNvPr>
        <xdr:cNvSpPr/>
      </xdr:nvSpPr>
      <xdr:spPr>
        <a:xfrm>
          <a:off x="17551400" y="6611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586" name="フローチャート: 判断 585">
          <a:extLst>
            <a:ext uri="{FF2B5EF4-FFF2-40B4-BE49-F238E27FC236}">
              <a16:creationId xmlns:a16="http://schemas.microsoft.com/office/drawing/2014/main" id="{8962F9B2-C2ED-49B8-857D-1E3BC142F2BB}"/>
            </a:ext>
          </a:extLst>
        </xdr:cNvPr>
        <xdr:cNvSpPr/>
      </xdr:nvSpPr>
      <xdr:spPr>
        <a:xfrm>
          <a:off x="16757650" y="6609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6C39C28-E7A8-4E20-89B0-E84C21C4DADE}"/>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582A82A-ED29-443F-8833-23356B2A2626}"/>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17675F7-828D-4033-BF80-798A53BE28DA}"/>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68C50AE5-CD40-4518-8758-F4126644DC5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3C03AC1-79CE-4839-97B8-31B5FF940DB2}"/>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xdr:rowOff>
    </xdr:from>
    <xdr:to>
      <xdr:col>116</xdr:col>
      <xdr:colOff>114300</xdr:colOff>
      <xdr:row>38</xdr:row>
      <xdr:rowOff>111760</xdr:rowOff>
    </xdr:to>
    <xdr:sp macro="" textlink="">
      <xdr:nvSpPr>
        <xdr:cNvPr id="592" name="楕円 591">
          <a:extLst>
            <a:ext uri="{FF2B5EF4-FFF2-40B4-BE49-F238E27FC236}">
              <a16:creationId xmlns:a16="http://schemas.microsoft.com/office/drawing/2014/main" id="{AD3284CE-9995-44AD-A754-CFB373D09FD5}"/>
            </a:ext>
          </a:extLst>
        </xdr:cNvPr>
        <xdr:cNvSpPr/>
      </xdr:nvSpPr>
      <xdr:spPr>
        <a:xfrm>
          <a:off x="199009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33037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4D35D5A0-802B-4207-8591-1CB0443377E8}"/>
            </a:ext>
          </a:extLst>
        </xdr:cNvPr>
        <xdr:cNvSpPr txBox="1"/>
      </xdr:nvSpPr>
      <xdr:spPr>
        <a:xfrm>
          <a:off x="19989800"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17780</xdr:rowOff>
    </xdr:from>
    <xdr:to>
      <xdr:col>112</xdr:col>
      <xdr:colOff>38100</xdr:colOff>
      <xdr:row>38</xdr:row>
      <xdr:rowOff>119380</xdr:rowOff>
    </xdr:to>
    <xdr:sp macro="" textlink="">
      <xdr:nvSpPr>
        <xdr:cNvPr id="594" name="楕円 593">
          <a:extLst>
            <a:ext uri="{FF2B5EF4-FFF2-40B4-BE49-F238E27FC236}">
              <a16:creationId xmlns:a16="http://schemas.microsoft.com/office/drawing/2014/main" id="{06DAB2F1-BB3C-49D7-8091-32DC74EE2E0A}"/>
            </a:ext>
          </a:extLst>
        </xdr:cNvPr>
        <xdr:cNvSpPr/>
      </xdr:nvSpPr>
      <xdr:spPr>
        <a:xfrm>
          <a:off x="19157950" y="6297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60960</xdr:rowOff>
    </xdr:from>
    <xdr:to>
      <xdr:col>116</xdr:col>
      <xdr:colOff>63500</xdr:colOff>
      <xdr:row>38</xdr:row>
      <xdr:rowOff>68580</xdr:rowOff>
    </xdr:to>
    <xdr:cxnSp macro="">
      <xdr:nvCxnSpPr>
        <xdr:cNvPr id="595" name="直線コネクタ 594">
          <a:extLst>
            <a:ext uri="{FF2B5EF4-FFF2-40B4-BE49-F238E27FC236}">
              <a16:creationId xmlns:a16="http://schemas.microsoft.com/office/drawing/2014/main" id="{D6B5BF06-697B-492A-B88C-AC520F34B0A3}"/>
            </a:ext>
          </a:extLst>
        </xdr:cNvPr>
        <xdr:cNvCxnSpPr/>
      </xdr:nvCxnSpPr>
      <xdr:spPr>
        <a:xfrm flipV="1">
          <a:off x="19202400" y="634111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21590</xdr:rowOff>
    </xdr:from>
    <xdr:to>
      <xdr:col>107</xdr:col>
      <xdr:colOff>101600</xdr:colOff>
      <xdr:row>38</xdr:row>
      <xdr:rowOff>123190</xdr:rowOff>
    </xdr:to>
    <xdr:sp macro="" textlink="">
      <xdr:nvSpPr>
        <xdr:cNvPr id="596" name="楕円 595">
          <a:extLst>
            <a:ext uri="{FF2B5EF4-FFF2-40B4-BE49-F238E27FC236}">
              <a16:creationId xmlns:a16="http://schemas.microsoft.com/office/drawing/2014/main" id="{FC022F5A-DE34-4965-BA99-B91BAB8231E1}"/>
            </a:ext>
          </a:extLst>
        </xdr:cNvPr>
        <xdr:cNvSpPr/>
      </xdr:nvSpPr>
      <xdr:spPr>
        <a:xfrm>
          <a:off x="1834515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68580</xdr:rowOff>
    </xdr:from>
    <xdr:to>
      <xdr:col>111</xdr:col>
      <xdr:colOff>177800</xdr:colOff>
      <xdr:row>38</xdr:row>
      <xdr:rowOff>72390</xdr:rowOff>
    </xdr:to>
    <xdr:cxnSp macro="">
      <xdr:nvCxnSpPr>
        <xdr:cNvPr id="597" name="直線コネクタ 596">
          <a:extLst>
            <a:ext uri="{FF2B5EF4-FFF2-40B4-BE49-F238E27FC236}">
              <a16:creationId xmlns:a16="http://schemas.microsoft.com/office/drawing/2014/main" id="{6C87D8D1-2C79-46AC-A76B-32B8D798E6DD}"/>
            </a:ext>
          </a:extLst>
        </xdr:cNvPr>
        <xdr:cNvCxnSpPr/>
      </xdr:nvCxnSpPr>
      <xdr:spPr>
        <a:xfrm flipV="1">
          <a:off x="18395950" y="634873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29210</xdr:rowOff>
    </xdr:from>
    <xdr:to>
      <xdr:col>102</xdr:col>
      <xdr:colOff>165100</xdr:colOff>
      <xdr:row>38</xdr:row>
      <xdr:rowOff>130810</xdr:rowOff>
    </xdr:to>
    <xdr:sp macro="" textlink="">
      <xdr:nvSpPr>
        <xdr:cNvPr id="598" name="楕円 597">
          <a:extLst>
            <a:ext uri="{FF2B5EF4-FFF2-40B4-BE49-F238E27FC236}">
              <a16:creationId xmlns:a16="http://schemas.microsoft.com/office/drawing/2014/main" id="{AC6703C4-0453-4E0C-8427-52CAE671118B}"/>
            </a:ext>
          </a:extLst>
        </xdr:cNvPr>
        <xdr:cNvSpPr/>
      </xdr:nvSpPr>
      <xdr:spPr>
        <a:xfrm>
          <a:off x="175514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72390</xdr:rowOff>
    </xdr:from>
    <xdr:to>
      <xdr:col>107</xdr:col>
      <xdr:colOff>50800</xdr:colOff>
      <xdr:row>38</xdr:row>
      <xdr:rowOff>80010</xdr:rowOff>
    </xdr:to>
    <xdr:cxnSp macro="">
      <xdr:nvCxnSpPr>
        <xdr:cNvPr id="599" name="直線コネクタ 598">
          <a:extLst>
            <a:ext uri="{FF2B5EF4-FFF2-40B4-BE49-F238E27FC236}">
              <a16:creationId xmlns:a16="http://schemas.microsoft.com/office/drawing/2014/main" id="{94467B09-B554-4453-A19E-8931691A1C97}"/>
            </a:ext>
          </a:extLst>
        </xdr:cNvPr>
        <xdr:cNvCxnSpPr/>
      </xdr:nvCxnSpPr>
      <xdr:spPr>
        <a:xfrm flipV="1">
          <a:off x="17602200" y="635254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36830</xdr:rowOff>
    </xdr:from>
    <xdr:to>
      <xdr:col>98</xdr:col>
      <xdr:colOff>38100</xdr:colOff>
      <xdr:row>38</xdr:row>
      <xdr:rowOff>138430</xdr:rowOff>
    </xdr:to>
    <xdr:sp macro="" textlink="">
      <xdr:nvSpPr>
        <xdr:cNvPr id="600" name="楕円 599">
          <a:extLst>
            <a:ext uri="{FF2B5EF4-FFF2-40B4-BE49-F238E27FC236}">
              <a16:creationId xmlns:a16="http://schemas.microsoft.com/office/drawing/2014/main" id="{4D7E7862-6B06-4D80-883F-0D2532F5DF9A}"/>
            </a:ext>
          </a:extLst>
        </xdr:cNvPr>
        <xdr:cNvSpPr/>
      </xdr:nvSpPr>
      <xdr:spPr>
        <a:xfrm>
          <a:off x="16757650" y="6316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80010</xdr:rowOff>
    </xdr:from>
    <xdr:to>
      <xdr:col>102</xdr:col>
      <xdr:colOff>114300</xdr:colOff>
      <xdr:row>38</xdr:row>
      <xdr:rowOff>87630</xdr:rowOff>
    </xdr:to>
    <xdr:cxnSp macro="">
      <xdr:nvCxnSpPr>
        <xdr:cNvPr id="601" name="直線コネクタ 600">
          <a:extLst>
            <a:ext uri="{FF2B5EF4-FFF2-40B4-BE49-F238E27FC236}">
              <a16:creationId xmlns:a16="http://schemas.microsoft.com/office/drawing/2014/main" id="{88EB86F3-C940-4604-BA76-21546E1648EF}"/>
            </a:ext>
          </a:extLst>
        </xdr:cNvPr>
        <xdr:cNvCxnSpPr/>
      </xdr:nvCxnSpPr>
      <xdr:spPr>
        <a:xfrm flipV="1">
          <a:off x="16802100" y="636016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3B5AB243-65C6-47B3-8D39-0E6EB887BDB0}"/>
            </a:ext>
          </a:extLst>
        </xdr:cNvPr>
        <xdr:cNvSpPr txBox="1"/>
      </xdr:nvSpPr>
      <xdr:spPr>
        <a:xfrm>
          <a:off x="189802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D53AC990-51DC-48AE-B9FE-4441115C29DD}"/>
            </a:ext>
          </a:extLst>
        </xdr:cNvPr>
        <xdr:cNvSpPr txBox="1"/>
      </xdr:nvSpPr>
      <xdr:spPr>
        <a:xfrm>
          <a:off x="181801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E3C9FD51-E739-4754-8D77-407F4BA4D3F4}"/>
            </a:ext>
          </a:extLst>
        </xdr:cNvPr>
        <xdr:cNvSpPr txBox="1"/>
      </xdr:nvSpPr>
      <xdr:spPr>
        <a:xfrm>
          <a:off x="1738637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A467898C-C79E-4A2F-AE9A-B9954A299485}"/>
            </a:ext>
          </a:extLst>
        </xdr:cNvPr>
        <xdr:cNvSpPr txBox="1"/>
      </xdr:nvSpPr>
      <xdr:spPr>
        <a:xfrm>
          <a:off x="165926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135907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9EEAE205-2358-4DB3-97FF-D73BF846997D}"/>
            </a:ext>
          </a:extLst>
        </xdr:cNvPr>
        <xdr:cNvSpPr txBox="1"/>
      </xdr:nvSpPr>
      <xdr:spPr>
        <a:xfrm>
          <a:off x="18980227" y="608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139717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2F6E43F8-1F6D-44B8-9E2B-B0146CD3F6C8}"/>
            </a:ext>
          </a:extLst>
        </xdr:cNvPr>
        <xdr:cNvSpPr txBox="1"/>
      </xdr:nvSpPr>
      <xdr:spPr>
        <a:xfrm>
          <a:off x="18180127" y="608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147337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80CCD833-C94B-407D-9EE4-00E2AB9C391A}"/>
            </a:ext>
          </a:extLst>
        </xdr:cNvPr>
        <xdr:cNvSpPr txBox="1"/>
      </xdr:nvSpPr>
      <xdr:spPr>
        <a:xfrm>
          <a:off x="17386377" y="609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154957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3DFB861B-6587-4D6E-ABD3-3DA2FAD96DDC}"/>
            </a:ext>
          </a:extLst>
        </xdr:cNvPr>
        <xdr:cNvSpPr txBox="1"/>
      </xdr:nvSpPr>
      <xdr:spPr>
        <a:xfrm>
          <a:off x="16592627"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5FF8CD46-324F-4BA6-B5E6-1F38F45E1D5C}"/>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FF632660-1BB0-4603-A9D1-C490517AD05F}"/>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BEC16770-94FA-4C7B-87F1-C0476B4F27A5}"/>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4E6996F9-5A04-448A-A247-7B1B656446AC}"/>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BFC4D189-5CCA-48DB-B287-48428267EA15}"/>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3BB1A16D-C279-4098-B875-0E3E962EB8CB}"/>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6663CB7D-2675-40DE-9463-2145F4F07C82}"/>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AF8050D6-E31C-4C98-B8C7-C2B7C7CF8D11}"/>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B88883F5-9614-4F73-807F-063F7B02C3CB}"/>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67459E2B-8011-4EF4-9795-21D43F4F5605}"/>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61C2E74E-D025-4944-B5BD-58A77F1F4E71}"/>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D7A1F382-0C8F-4E05-90E5-B222D4C53A85}"/>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AFA0AB4C-64F3-4B5E-8A75-02BC1A2A2162}"/>
            </a:ext>
          </a:extLst>
        </xdr:cNvPr>
        <xdr:cNvSpPr txBox="1"/>
      </xdr:nvSpPr>
      <xdr:spPr>
        <a:xfrm>
          <a:off x="107977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D3708D17-FB41-4C40-86BA-C8D9D3306FC4}"/>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BCF27036-A19C-4456-8067-02A115A3911E}"/>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8FC7D0FC-B7E2-40E9-8EFD-D03945FC0977}"/>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A1435840-5630-474E-B367-8E2E710A9C23}"/>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405CCEBF-7EBF-4DAF-B02C-1B8830847A3B}"/>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CCFCE4D5-0877-4384-A697-BA9C6778C1C5}"/>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3358686B-4DA4-49F7-AC51-3E613CC38C3E}"/>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28D39530-5C05-46AF-952D-65F772C4EC87}"/>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83443410-6691-49FB-9953-23D9B95B8E22}"/>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632" name="直線コネクタ 631">
          <a:extLst>
            <a:ext uri="{FF2B5EF4-FFF2-40B4-BE49-F238E27FC236}">
              <a16:creationId xmlns:a16="http://schemas.microsoft.com/office/drawing/2014/main" id="{95ABD6F6-CF9C-4454-9B2D-6C809A62C33E}"/>
            </a:ext>
          </a:extLst>
        </xdr:cNvPr>
        <xdr:cNvCxnSpPr/>
      </xdr:nvCxnSpPr>
      <xdr:spPr>
        <a:xfrm flipV="1">
          <a:off x="14699614" y="9160002"/>
          <a:ext cx="0" cy="1244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8F6EAEF3-5190-48B7-BBB7-920C609AE829}"/>
            </a:ext>
          </a:extLst>
        </xdr:cNvPr>
        <xdr:cNvSpPr txBox="1"/>
      </xdr:nvSpPr>
      <xdr:spPr>
        <a:xfrm>
          <a:off x="14738350" y="10408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634" name="直線コネクタ 633">
          <a:extLst>
            <a:ext uri="{FF2B5EF4-FFF2-40B4-BE49-F238E27FC236}">
              <a16:creationId xmlns:a16="http://schemas.microsoft.com/office/drawing/2014/main" id="{5D1DCDCF-2007-4EF3-A864-4F6EC07CE80D}"/>
            </a:ext>
          </a:extLst>
        </xdr:cNvPr>
        <xdr:cNvCxnSpPr/>
      </xdr:nvCxnSpPr>
      <xdr:spPr>
        <a:xfrm>
          <a:off x="14611350" y="104048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F6A56F3A-9484-42D3-AD11-63A5232D2F2F}"/>
            </a:ext>
          </a:extLst>
        </xdr:cNvPr>
        <xdr:cNvSpPr txBox="1"/>
      </xdr:nvSpPr>
      <xdr:spPr>
        <a:xfrm>
          <a:off x="14738350" y="894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636" name="直線コネクタ 635">
          <a:extLst>
            <a:ext uri="{FF2B5EF4-FFF2-40B4-BE49-F238E27FC236}">
              <a16:creationId xmlns:a16="http://schemas.microsoft.com/office/drawing/2014/main" id="{2BD37C18-9713-4719-8B9A-1EE93969A496}"/>
            </a:ext>
          </a:extLst>
        </xdr:cNvPr>
        <xdr:cNvCxnSpPr/>
      </xdr:nvCxnSpPr>
      <xdr:spPr>
        <a:xfrm>
          <a:off x="14611350" y="91600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8C64BA39-B4FA-4587-9078-BD5A45434661}"/>
            </a:ext>
          </a:extLst>
        </xdr:cNvPr>
        <xdr:cNvSpPr txBox="1"/>
      </xdr:nvSpPr>
      <xdr:spPr>
        <a:xfrm>
          <a:off x="14738350" y="9643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638" name="フローチャート: 判断 637">
          <a:extLst>
            <a:ext uri="{FF2B5EF4-FFF2-40B4-BE49-F238E27FC236}">
              <a16:creationId xmlns:a16="http://schemas.microsoft.com/office/drawing/2014/main" id="{90AC8DFD-95F5-4901-8759-B310FE14CC32}"/>
            </a:ext>
          </a:extLst>
        </xdr:cNvPr>
        <xdr:cNvSpPr/>
      </xdr:nvSpPr>
      <xdr:spPr>
        <a:xfrm>
          <a:off x="14649450" y="978560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639" name="フローチャート: 判断 638">
          <a:extLst>
            <a:ext uri="{FF2B5EF4-FFF2-40B4-BE49-F238E27FC236}">
              <a16:creationId xmlns:a16="http://schemas.microsoft.com/office/drawing/2014/main" id="{BC217978-978A-437F-8AF4-11E13554E7E8}"/>
            </a:ext>
          </a:extLst>
        </xdr:cNvPr>
        <xdr:cNvSpPr/>
      </xdr:nvSpPr>
      <xdr:spPr>
        <a:xfrm>
          <a:off x="13887450" y="977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640" name="フローチャート: 判断 639">
          <a:extLst>
            <a:ext uri="{FF2B5EF4-FFF2-40B4-BE49-F238E27FC236}">
              <a16:creationId xmlns:a16="http://schemas.microsoft.com/office/drawing/2014/main" id="{48C593F3-31F6-468C-82FC-02E141C462A7}"/>
            </a:ext>
          </a:extLst>
        </xdr:cNvPr>
        <xdr:cNvSpPr/>
      </xdr:nvSpPr>
      <xdr:spPr>
        <a:xfrm>
          <a:off x="13093700" y="975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41" name="フローチャート: 判断 640">
          <a:extLst>
            <a:ext uri="{FF2B5EF4-FFF2-40B4-BE49-F238E27FC236}">
              <a16:creationId xmlns:a16="http://schemas.microsoft.com/office/drawing/2014/main" id="{AF63AC49-E269-4367-9EED-5E47B73F42DB}"/>
            </a:ext>
          </a:extLst>
        </xdr:cNvPr>
        <xdr:cNvSpPr/>
      </xdr:nvSpPr>
      <xdr:spPr>
        <a:xfrm>
          <a:off x="12299950" y="97467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642" name="フローチャート: 判断 641">
          <a:extLst>
            <a:ext uri="{FF2B5EF4-FFF2-40B4-BE49-F238E27FC236}">
              <a16:creationId xmlns:a16="http://schemas.microsoft.com/office/drawing/2014/main" id="{DAFFBA77-F17C-4F03-BACB-684792293386}"/>
            </a:ext>
          </a:extLst>
        </xdr:cNvPr>
        <xdr:cNvSpPr/>
      </xdr:nvSpPr>
      <xdr:spPr>
        <a:xfrm>
          <a:off x="11487150" y="97393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5A94DDD8-F6CC-4BD1-8B9A-18B836C10731}"/>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C95B8E9-DA1A-4834-9CAB-A616099BB6EF}"/>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099997C-4268-4987-898E-44C6E98BA1ED}"/>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226F534-9D64-46A4-81B4-C897A0D407B8}"/>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10AA599D-9739-4793-A393-8A7D1E16B30E}"/>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58928</xdr:rowOff>
    </xdr:from>
    <xdr:to>
      <xdr:col>85</xdr:col>
      <xdr:colOff>177800</xdr:colOff>
      <xdr:row>60</xdr:row>
      <xdr:rowOff>160528</xdr:rowOff>
    </xdr:to>
    <xdr:sp macro="" textlink="">
      <xdr:nvSpPr>
        <xdr:cNvPr id="648" name="楕円 647">
          <a:extLst>
            <a:ext uri="{FF2B5EF4-FFF2-40B4-BE49-F238E27FC236}">
              <a16:creationId xmlns:a16="http://schemas.microsoft.com/office/drawing/2014/main" id="{77B96E83-F997-4663-AC6F-FA0ADF42AC4F}"/>
            </a:ext>
          </a:extLst>
        </xdr:cNvPr>
        <xdr:cNvSpPr/>
      </xdr:nvSpPr>
      <xdr:spPr>
        <a:xfrm>
          <a:off x="14649450" y="997127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37355</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95BE16-A443-4990-A686-836432BB666C}"/>
            </a:ext>
          </a:extLst>
        </xdr:cNvPr>
        <xdr:cNvSpPr txBox="1"/>
      </xdr:nvSpPr>
      <xdr:spPr>
        <a:xfrm>
          <a:off x="14738350" y="994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36068</xdr:rowOff>
    </xdr:from>
    <xdr:to>
      <xdr:col>81</xdr:col>
      <xdr:colOff>101600</xdr:colOff>
      <xdr:row>60</xdr:row>
      <xdr:rowOff>137668</xdr:rowOff>
    </xdr:to>
    <xdr:sp macro="" textlink="">
      <xdr:nvSpPr>
        <xdr:cNvPr id="650" name="楕円 649">
          <a:extLst>
            <a:ext uri="{FF2B5EF4-FFF2-40B4-BE49-F238E27FC236}">
              <a16:creationId xmlns:a16="http://schemas.microsoft.com/office/drawing/2014/main" id="{D9308D26-CBA4-4EE4-B39F-273B1818E60B}"/>
            </a:ext>
          </a:extLst>
        </xdr:cNvPr>
        <xdr:cNvSpPr/>
      </xdr:nvSpPr>
      <xdr:spPr>
        <a:xfrm>
          <a:off x="13887450" y="99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86868</xdr:rowOff>
    </xdr:from>
    <xdr:to>
      <xdr:col>85</xdr:col>
      <xdr:colOff>127000</xdr:colOff>
      <xdr:row>60</xdr:row>
      <xdr:rowOff>109728</xdr:rowOff>
    </xdr:to>
    <xdr:cxnSp macro="">
      <xdr:nvCxnSpPr>
        <xdr:cNvPr id="651" name="直線コネクタ 650">
          <a:extLst>
            <a:ext uri="{FF2B5EF4-FFF2-40B4-BE49-F238E27FC236}">
              <a16:creationId xmlns:a16="http://schemas.microsoft.com/office/drawing/2014/main" id="{7E541B26-24A4-4414-9090-C38AF4B1A257}"/>
            </a:ext>
          </a:extLst>
        </xdr:cNvPr>
        <xdr:cNvCxnSpPr/>
      </xdr:nvCxnSpPr>
      <xdr:spPr>
        <a:xfrm>
          <a:off x="13938250" y="9999218"/>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164084</xdr:rowOff>
    </xdr:from>
    <xdr:to>
      <xdr:col>76</xdr:col>
      <xdr:colOff>165100</xdr:colOff>
      <xdr:row>60</xdr:row>
      <xdr:rowOff>94234</xdr:rowOff>
    </xdr:to>
    <xdr:sp macro="" textlink="">
      <xdr:nvSpPr>
        <xdr:cNvPr id="652" name="楕円 651">
          <a:extLst>
            <a:ext uri="{FF2B5EF4-FFF2-40B4-BE49-F238E27FC236}">
              <a16:creationId xmlns:a16="http://schemas.microsoft.com/office/drawing/2014/main" id="{6A7F9009-C3BD-4837-9168-CD26E3E816C9}"/>
            </a:ext>
          </a:extLst>
        </xdr:cNvPr>
        <xdr:cNvSpPr/>
      </xdr:nvSpPr>
      <xdr:spPr>
        <a:xfrm>
          <a:off x="13093700" y="99113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43434</xdr:rowOff>
    </xdr:from>
    <xdr:to>
      <xdr:col>81</xdr:col>
      <xdr:colOff>50800</xdr:colOff>
      <xdr:row>60</xdr:row>
      <xdr:rowOff>86868</xdr:rowOff>
    </xdr:to>
    <xdr:cxnSp macro="">
      <xdr:nvCxnSpPr>
        <xdr:cNvPr id="653" name="直線コネクタ 652">
          <a:extLst>
            <a:ext uri="{FF2B5EF4-FFF2-40B4-BE49-F238E27FC236}">
              <a16:creationId xmlns:a16="http://schemas.microsoft.com/office/drawing/2014/main" id="{5415DCA6-61A6-45D1-A559-B5A8F1884BA0}"/>
            </a:ext>
          </a:extLst>
        </xdr:cNvPr>
        <xdr:cNvCxnSpPr/>
      </xdr:nvCxnSpPr>
      <xdr:spPr>
        <a:xfrm>
          <a:off x="13144500" y="9955784"/>
          <a:ext cx="7937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129794</xdr:rowOff>
    </xdr:from>
    <xdr:to>
      <xdr:col>72</xdr:col>
      <xdr:colOff>38100</xdr:colOff>
      <xdr:row>60</xdr:row>
      <xdr:rowOff>59944</xdr:rowOff>
    </xdr:to>
    <xdr:sp macro="" textlink="">
      <xdr:nvSpPr>
        <xdr:cNvPr id="654" name="楕円 653">
          <a:extLst>
            <a:ext uri="{FF2B5EF4-FFF2-40B4-BE49-F238E27FC236}">
              <a16:creationId xmlns:a16="http://schemas.microsoft.com/office/drawing/2014/main" id="{E1586056-4A53-417B-87DD-8A32417DA281}"/>
            </a:ext>
          </a:extLst>
        </xdr:cNvPr>
        <xdr:cNvSpPr/>
      </xdr:nvSpPr>
      <xdr:spPr>
        <a:xfrm>
          <a:off x="12299950" y="98770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xdr:rowOff>
    </xdr:from>
    <xdr:to>
      <xdr:col>76</xdr:col>
      <xdr:colOff>114300</xdr:colOff>
      <xdr:row>60</xdr:row>
      <xdr:rowOff>43434</xdr:rowOff>
    </xdr:to>
    <xdr:cxnSp macro="">
      <xdr:nvCxnSpPr>
        <xdr:cNvPr id="655" name="直線コネクタ 654">
          <a:extLst>
            <a:ext uri="{FF2B5EF4-FFF2-40B4-BE49-F238E27FC236}">
              <a16:creationId xmlns:a16="http://schemas.microsoft.com/office/drawing/2014/main" id="{3933157A-399D-4510-A1E1-6FFD15FADDE9}"/>
            </a:ext>
          </a:extLst>
        </xdr:cNvPr>
        <xdr:cNvCxnSpPr/>
      </xdr:nvCxnSpPr>
      <xdr:spPr>
        <a:xfrm>
          <a:off x="12344400" y="9921494"/>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116078</xdr:rowOff>
    </xdr:from>
    <xdr:to>
      <xdr:col>67</xdr:col>
      <xdr:colOff>101600</xdr:colOff>
      <xdr:row>60</xdr:row>
      <xdr:rowOff>46228</xdr:rowOff>
    </xdr:to>
    <xdr:sp macro="" textlink="">
      <xdr:nvSpPr>
        <xdr:cNvPr id="656" name="楕円 655">
          <a:extLst>
            <a:ext uri="{FF2B5EF4-FFF2-40B4-BE49-F238E27FC236}">
              <a16:creationId xmlns:a16="http://schemas.microsoft.com/office/drawing/2014/main" id="{D0781752-437E-4E88-814C-D371BC764937}"/>
            </a:ext>
          </a:extLst>
        </xdr:cNvPr>
        <xdr:cNvSpPr/>
      </xdr:nvSpPr>
      <xdr:spPr>
        <a:xfrm>
          <a:off x="11487150" y="98633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166878</xdr:rowOff>
    </xdr:from>
    <xdr:to>
      <xdr:col>71</xdr:col>
      <xdr:colOff>177800</xdr:colOff>
      <xdr:row>60</xdr:row>
      <xdr:rowOff>9144</xdr:rowOff>
    </xdr:to>
    <xdr:cxnSp macro="">
      <xdr:nvCxnSpPr>
        <xdr:cNvPr id="657" name="直線コネクタ 656">
          <a:extLst>
            <a:ext uri="{FF2B5EF4-FFF2-40B4-BE49-F238E27FC236}">
              <a16:creationId xmlns:a16="http://schemas.microsoft.com/office/drawing/2014/main" id="{20A4CA8B-5333-4E2B-8513-CD4D82E67303}"/>
            </a:ext>
          </a:extLst>
        </xdr:cNvPr>
        <xdr:cNvCxnSpPr/>
      </xdr:nvCxnSpPr>
      <xdr:spPr>
        <a:xfrm>
          <a:off x="11537950" y="9914128"/>
          <a:ext cx="80645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658" name="n_1aveValue【学校施設】&#10;有形固定資産減価償却率">
          <a:extLst>
            <a:ext uri="{FF2B5EF4-FFF2-40B4-BE49-F238E27FC236}">
              <a16:creationId xmlns:a16="http://schemas.microsoft.com/office/drawing/2014/main" id="{11C36C31-A11B-4A15-A899-231F5F7B5E50}"/>
            </a:ext>
          </a:extLst>
        </xdr:cNvPr>
        <xdr:cNvSpPr txBox="1"/>
      </xdr:nvSpPr>
      <xdr:spPr>
        <a:xfrm>
          <a:off x="13742044" y="9559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659" name="n_2aveValue【学校施設】&#10;有形固定資産減価償却率">
          <a:extLst>
            <a:ext uri="{FF2B5EF4-FFF2-40B4-BE49-F238E27FC236}">
              <a16:creationId xmlns:a16="http://schemas.microsoft.com/office/drawing/2014/main" id="{538771E2-17C9-45C1-A576-06B859F644C2}"/>
            </a:ext>
          </a:extLst>
        </xdr:cNvPr>
        <xdr:cNvSpPr txBox="1"/>
      </xdr:nvSpPr>
      <xdr:spPr>
        <a:xfrm>
          <a:off x="12960994" y="954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660" name="n_3aveValue【学校施設】&#10;有形固定資産減価償却率">
          <a:extLst>
            <a:ext uri="{FF2B5EF4-FFF2-40B4-BE49-F238E27FC236}">
              <a16:creationId xmlns:a16="http://schemas.microsoft.com/office/drawing/2014/main" id="{9189A1AD-2CD6-4F5C-BDD0-03AA126E928A}"/>
            </a:ext>
          </a:extLst>
        </xdr:cNvPr>
        <xdr:cNvSpPr txBox="1"/>
      </xdr:nvSpPr>
      <xdr:spPr>
        <a:xfrm>
          <a:off x="12167244" y="9534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661" name="n_4aveValue【学校施設】&#10;有形固定資産減価償却率">
          <a:extLst>
            <a:ext uri="{FF2B5EF4-FFF2-40B4-BE49-F238E27FC236}">
              <a16:creationId xmlns:a16="http://schemas.microsoft.com/office/drawing/2014/main" id="{C458F056-E0CD-4F0A-81AD-BC7F1C3EA9C9}"/>
            </a:ext>
          </a:extLst>
        </xdr:cNvPr>
        <xdr:cNvSpPr txBox="1"/>
      </xdr:nvSpPr>
      <xdr:spPr>
        <a:xfrm>
          <a:off x="11354444" y="9520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128795</xdr:rowOff>
    </xdr:from>
    <xdr:ext cx="405111" cy="259045"/>
    <xdr:sp macro="" textlink="">
      <xdr:nvSpPr>
        <xdr:cNvPr id="662" name="n_1mainValue【学校施設】&#10;有形固定資産減価償却率">
          <a:extLst>
            <a:ext uri="{FF2B5EF4-FFF2-40B4-BE49-F238E27FC236}">
              <a16:creationId xmlns:a16="http://schemas.microsoft.com/office/drawing/2014/main" id="{B1260376-50C8-4221-9EF2-8FB30F8B25D0}"/>
            </a:ext>
          </a:extLst>
        </xdr:cNvPr>
        <xdr:cNvSpPr txBox="1"/>
      </xdr:nvSpPr>
      <xdr:spPr>
        <a:xfrm>
          <a:off x="13742044" y="1004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85361</xdr:rowOff>
    </xdr:from>
    <xdr:ext cx="405111" cy="259045"/>
    <xdr:sp macro="" textlink="">
      <xdr:nvSpPr>
        <xdr:cNvPr id="663" name="n_2mainValue【学校施設】&#10;有形固定資産減価償却率">
          <a:extLst>
            <a:ext uri="{FF2B5EF4-FFF2-40B4-BE49-F238E27FC236}">
              <a16:creationId xmlns:a16="http://schemas.microsoft.com/office/drawing/2014/main" id="{DB34D1F3-0D28-42DD-A546-445D07F04963}"/>
            </a:ext>
          </a:extLst>
        </xdr:cNvPr>
        <xdr:cNvSpPr txBox="1"/>
      </xdr:nvSpPr>
      <xdr:spPr>
        <a:xfrm>
          <a:off x="12960994" y="999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51071</xdr:rowOff>
    </xdr:from>
    <xdr:ext cx="405111" cy="259045"/>
    <xdr:sp macro="" textlink="">
      <xdr:nvSpPr>
        <xdr:cNvPr id="664" name="n_3mainValue【学校施設】&#10;有形固定資産減価償却率">
          <a:extLst>
            <a:ext uri="{FF2B5EF4-FFF2-40B4-BE49-F238E27FC236}">
              <a16:creationId xmlns:a16="http://schemas.microsoft.com/office/drawing/2014/main" id="{0CD48301-E25C-4D21-A76A-360143F24556}"/>
            </a:ext>
          </a:extLst>
        </xdr:cNvPr>
        <xdr:cNvSpPr txBox="1"/>
      </xdr:nvSpPr>
      <xdr:spPr>
        <a:xfrm>
          <a:off x="121672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37355</xdr:rowOff>
    </xdr:from>
    <xdr:ext cx="405111" cy="259045"/>
    <xdr:sp macro="" textlink="">
      <xdr:nvSpPr>
        <xdr:cNvPr id="665" name="n_4mainValue【学校施設】&#10;有形固定資産減価償却率">
          <a:extLst>
            <a:ext uri="{FF2B5EF4-FFF2-40B4-BE49-F238E27FC236}">
              <a16:creationId xmlns:a16="http://schemas.microsoft.com/office/drawing/2014/main" id="{8B64E66F-A016-46CC-95BD-93639589F546}"/>
            </a:ext>
          </a:extLst>
        </xdr:cNvPr>
        <xdr:cNvSpPr txBox="1"/>
      </xdr:nvSpPr>
      <xdr:spPr>
        <a:xfrm>
          <a:off x="11354444" y="994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190D6593-5A45-46C3-AD3D-3A40F6769A8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532008E9-4D36-4DB6-9D34-FE900A426089}"/>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F861BE53-A56D-441D-8860-5A18A5642911}"/>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86C6AFC-957F-47F1-ACDC-143962757A8F}"/>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7ABF8DAE-535F-4902-9D35-C8F377BDD326}"/>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DFA96182-5C02-4C08-8206-AB8C01BB321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5B93C59A-1D52-4E54-9527-9DC11C6C8251}"/>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A5A1ABD5-F787-49E4-884A-5EA57BD3FF8B}"/>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3022D8E1-0E86-47B1-A9FA-3E026C542991}"/>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CC5EA67B-D7B0-4886-AEAB-093A20AD9C91}"/>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D9146C65-28E1-4191-8EAA-19774C134462}"/>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4BA179B2-C14D-4528-8461-3B5D6CDDD2BC}"/>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CB43047B-E7FD-462E-860F-691FF616185E}"/>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3A62FFA7-4238-4027-8837-005BA112FFA1}"/>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C61D285A-17FC-434C-AF3C-88753EB586B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CA1FB4AF-50EE-4A16-B88D-18B5AD5CB0B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51267CDE-AA9D-4CFC-AEEF-B2CE94E7EC0A}"/>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0D52F0D2-F900-47E7-8EC6-521A786BC7E3}"/>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67F4AF6A-63D1-46A7-B584-9530A0CAD817}"/>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A1350383-1645-4F0E-B274-093FDBB7678D}"/>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FB7955AB-727F-48E6-ABA7-084413923C45}"/>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5E4B6D95-C4A3-4889-9A98-475177F6BDBE}"/>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9CC1F325-8719-403E-A43A-C680CC48BA61}"/>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689" name="直線コネクタ 688">
          <a:extLst>
            <a:ext uri="{FF2B5EF4-FFF2-40B4-BE49-F238E27FC236}">
              <a16:creationId xmlns:a16="http://schemas.microsoft.com/office/drawing/2014/main" id="{06D68EC0-3AB5-457A-A751-19B7C94F0434}"/>
            </a:ext>
          </a:extLst>
        </xdr:cNvPr>
        <xdr:cNvCxnSpPr/>
      </xdr:nvCxnSpPr>
      <xdr:spPr>
        <a:xfrm flipV="1">
          <a:off x="19951064" y="9302623"/>
          <a:ext cx="0" cy="120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690" name="【学校施設】&#10;一人当たり面積最小値テキスト">
          <a:extLst>
            <a:ext uri="{FF2B5EF4-FFF2-40B4-BE49-F238E27FC236}">
              <a16:creationId xmlns:a16="http://schemas.microsoft.com/office/drawing/2014/main" id="{CBCBD403-2B36-4528-80B7-BAAC47AB0378}"/>
            </a:ext>
          </a:extLst>
        </xdr:cNvPr>
        <xdr:cNvSpPr txBox="1"/>
      </xdr:nvSpPr>
      <xdr:spPr>
        <a:xfrm>
          <a:off x="19989800" y="1051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691" name="直線コネクタ 690">
          <a:extLst>
            <a:ext uri="{FF2B5EF4-FFF2-40B4-BE49-F238E27FC236}">
              <a16:creationId xmlns:a16="http://schemas.microsoft.com/office/drawing/2014/main" id="{79A3E3CA-CBBE-4582-9DFC-3953BDF5A12D}"/>
            </a:ext>
          </a:extLst>
        </xdr:cNvPr>
        <xdr:cNvCxnSpPr/>
      </xdr:nvCxnSpPr>
      <xdr:spPr>
        <a:xfrm>
          <a:off x="19881850" y="105069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692" name="【学校施設】&#10;一人当たり面積最大値テキスト">
          <a:extLst>
            <a:ext uri="{FF2B5EF4-FFF2-40B4-BE49-F238E27FC236}">
              <a16:creationId xmlns:a16="http://schemas.microsoft.com/office/drawing/2014/main" id="{B18F3861-9108-4A8E-B65D-F12F36529B62}"/>
            </a:ext>
          </a:extLst>
        </xdr:cNvPr>
        <xdr:cNvSpPr txBox="1"/>
      </xdr:nvSpPr>
      <xdr:spPr>
        <a:xfrm>
          <a:off x="19989800" y="908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693" name="直線コネクタ 692">
          <a:extLst>
            <a:ext uri="{FF2B5EF4-FFF2-40B4-BE49-F238E27FC236}">
              <a16:creationId xmlns:a16="http://schemas.microsoft.com/office/drawing/2014/main" id="{5AE1A6A2-3CCC-47C4-8B14-0AB9153DE54D}"/>
            </a:ext>
          </a:extLst>
        </xdr:cNvPr>
        <xdr:cNvCxnSpPr/>
      </xdr:nvCxnSpPr>
      <xdr:spPr>
        <a:xfrm>
          <a:off x="19881850" y="9302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694" name="【学校施設】&#10;一人当たり面積平均値テキスト">
          <a:extLst>
            <a:ext uri="{FF2B5EF4-FFF2-40B4-BE49-F238E27FC236}">
              <a16:creationId xmlns:a16="http://schemas.microsoft.com/office/drawing/2014/main" id="{40A6BD17-77BB-44DA-BED4-88FEBB8587FD}"/>
            </a:ext>
          </a:extLst>
        </xdr:cNvPr>
        <xdr:cNvSpPr txBox="1"/>
      </xdr:nvSpPr>
      <xdr:spPr>
        <a:xfrm>
          <a:off x="19989800" y="10307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695" name="フローチャート: 判断 694">
          <a:extLst>
            <a:ext uri="{FF2B5EF4-FFF2-40B4-BE49-F238E27FC236}">
              <a16:creationId xmlns:a16="http://schemas.microsoft.com/office/drawing/2014/main" id="{B881ED99-1C67-4D11-923F-420604583922}"/>
            </a:ext>
          </a:extLst>
        </xdr:cNvPr>
        <xdr:cNvSpPr/>
      </xdr:nvSpPr>
      <xdr:spPr>
        <a:xfrm>
          <a:off x="19900900" y="103287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696" name="フローチャート: 判断 695">
          <a:extLst>
            <a:ext uri="{FF2B5EF4-FFF2-40B4-BE49-F238E27FC236}">
              <a16:creationId xmlns:a16="http://schemas.microsoft.com/office/drawing/2014/main" id="{FDF7D001-9BF6-44FF-BC8A-682F15401477}"/>
            </a:ext>
          </a:extLst>
        </xdr:cNvPr>
        <xdr:cNvSpPr/>
      </xdr:nvSpPr>
      <xdr:spPr>
        <a:xfrm>
          <a:off x="19157950" y="103296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697" name="フローチャート: 判断 696">
          <a:extLst>
            <a:ext uri="{FF2B5EF4-FFF2-40B4-BE49-F238E27FC236}">
              <a16:creationId xmlns:a16="http://schemas.microsoft.com/office/drawing/2014/main" id="{0DB22D90-32AA-4E24-905A-9822CC1EF145}"/>
            </a:ext>
          </a:extLst>
        </xdr:cNvPr>
        <xdr:cNvSpPr/>
      </xdr:nvSpPr>
      <xdr:spPr>
        <a:xfrm>
          <a:off x="18345150" y="10323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698" name="フローチャート: 判断 697">
          <a:extLst>
            <a:ext uri="{FF2B5EF4-FFF2-40B4-BE49-F238E27FC236}">
              <a16:creationId xmlns:a16="http://schemas.microsoft.com/office/drawing/2014/main" id="{0B5EC2F3-74EA-4BA3-B6B9-C313907298BC}"/>
            </a:ext>
          </a:extLst>
        </xdr:cNvPr>
        <xdr:cNvSpPr/>
      </xdr:nvSpPr>
      <xdr:spPr>
        <a:xfrm>
          <a:off x="17551400" y="103260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699" name="フローチャート: 判断 698">
          <a:extLst>
            <a:ext uri="{FF2B5EF4-FFF2-40B4-BE49-F238E27FC236}">
              <a16:creationId xmlns:a16="http://schemas.microsoft.com/office/drawing/2014/main" id="{9B9786BA-D810-4B93-AD0B-760F0025164A}"/>
            </a:ext>
          </a:extLst>
        </xdr:cNvPr>
        <xdr:cNvSpPr/>
      </xdr:nvSpPr>
      <xdr:spPr>
        <a:xfrm>
          <a:off x="16757650" y="103317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81EE14D7-2257-485E-8CC0-D48D7A0F4185}"/>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40960775-4A80-486B-B5BD-5402F57072AB}"/>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4CCF5DD3-43BE-49E7-816E-BD4E1A5038DC}"/>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D960356-C8DC-4EBB-8272-CF227E51C024}"/>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CFC90BDD-DD28-4FB4-8F59-944B4378B8F5}"/>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79311</xdr:rowOff>
    </xdr:from>
    <xdr:to>
      <xdr:col>116</xdr:col>
      <xdr:colOff>114300</xdr:colOff>
      <xdr:row>63</xdr:row>
      <xdr:rowOff>9461</xdr:rowOff>
    </xdr:to>
    <xdr:sp macro="" textlink="">
      <xdr:nvSpPr>
        <xdr:cNvPr id="705" name="楕円 704">
          <a:extLst>
            <a:ext uri="{FF2B5EF4-FFF2-40B4-BE49-F238E27FC236}">
              <a16:creationId xmlns:a16="http://schemas.microsoft.com/office/drawing/2014/main" id="{7931885D-BF1D-48BE-86AE-AAFB20066F6E}"/>
            </a:ext>
          </a:extLst>
        </xdr:cNvPr>
        <xdr:cNvSpPr/>
      </xdr:nvSpPr>
      <xdr:spPr>
        <a:xfrm>
          <a:off x="19900900" y="103218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102188</xdr:rowOff>
    </xdr:from>
    <xdr:ext cx="469744" cy="259045"/>
    <xdr:sp macro="" textlink="">
      <xdr:nvSpPr>
        <xdr:cNvPr id="706" name="【学校施設】&#10;一人当たり面積該当値テキスト">
          <a:extLst>
            <a:ext uri="{FF2B5EF4-FFF2-40B4-BE49-F238E27FC236}">
              <a16:creationId xmlns:a16="http://schemas.microsoft.com/office/drawing/2014/main" id="{72ECB42E-1C51-4E55-A41B-2CCD889CB424}"/>
            </a:ext>
          </a:extLst>
        </xdr:cNvPr>
        <xdr:cNvSpPr txBox="1"/>
      </xdr:nvSpPr>
      <xdr:spPr>
        <a:xfrm>
          <a:off x="19989800" y="10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82741</xdr:rowOff>
    </xdr:from>
    <xdr:to>
      <xdr:col>112</xdr:col>
      <xdr:colOff>38100</xdr:colOff>
      <xdr:row>63</xdr:row>
      <xdr:rowOff>12891</xdr:rowOff>
    </xdr:to>
    <xdr:sp macro="" textlink="">
      <xdr:nvSpPr>
        <xdr:cNvPr id="707" name="楕円 706">
          <a:extLst>
            <a:ext uri="{FF2B5EF4-FFF2-40B4-BE49-F238E27FC236}">
              <a16:creationId xmlns:a16="http://schemas.microsoft.com/office/drawing/2014/main" id="{75744833-49DC-4CAC-A31D-314ADCE911CB}"/>
            </a:ext>
          </a:extLst>
        </xdr:cNvPr>
        <xdr:cNvSpPr/>
      </xdr:nvSpPr>
      <xdr:spPr>
        <a:xfrm>
          <a:off x="19157950" y="103252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130111</xdr:rowOff>
    </xdr:from>
    <xdr:to>
      <xdr:col>116</xdr:col>
      <xdr:colOff>63500</xdr:colOff>
      <xdr:row>62</xdr:row>
      <xdr:rowOff>133541</xdr:rowOff>
    </xdr:to>
    <xdr:cxnSp macro="">
      <xdr:nvCxnSpPr>
        <xdr:cNvPr id="708" name="直線コネクタ 707">
          <a:extLst>
            <a:ext uri="{FF2B5EF4-FFF2-40B4-BE49-F238E27FC236}">
              <a16:creationId xmlns:a16="http://schemas.microsoft.com/office/drawing/2014/main" id="{E80725C3-5054-47F9-BE1A-C82329424226}"/>
            </a:ext>
          </a:extLst>
        </xdr:cNvPr>
        <xdr:cNvCxnSpPr/>
      </xdr:nvCxnSpPr>
      <xdr:spPr>
        <a:xfrm flipV="1">
          <a:off x="19202400" y="10372661"/>
          <a:ext cx="7493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85407</xdr:rowOff>
    </xdr:from>
    <xdr:to>
      <xdr:col>107</xdr:col>
      <xdr:colOff>101600</xdr:colOff>
      <xdr:row>63</xdr:row>
      <xdr:rowOff>15557</xdr:rowOff>
    </xdr:to>
    <xdr:sp macro="" textlink="">
      <xdr:nvSpPr>
        <xdr:cNvPr id="709" name="楕円 708">
          <a:extLst>
            <a:ext uri="{FF2B5EF4-FFF2-40B4-BE49-F238E27FC236}">
              <a16:creationId xmlns:a16="http://schemas.microsoft.com/office/drawing/2014/main" id="{6B611B98-6BCD-4631-9CDA-1CDAE7E2062F}"/>
            </a:ext>
          </a:extLst>
        </xdr:cNvPr>
        <xdr:cNvSpPr/>
      </xdr:nvSpPr>
      <xdr:spPr>
        <a:xfrm>
          <a:off x="18345150" y="103279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133541</xdr:rowOff>
    </xdr:from>
    <xdr:to>
      <xdr:col>111</xdr:col>
      <xdr:colOff>177800</xdr:colOff>
      <xdr:row>62</xdr:row>
      <xdr:rowOff>136207</xdr:rowOff>
    </xdr:to>
    <xdr:cxnSp macro="">
      <xdr:nvCxnSpPr>
        <xdr:cNvPr id="710" name="直線コネクタ 709">
          <a:extLst>
            <a:ext uri="{FF2B5EF4-FFF2-40B4-BE49-F238E27FC236}">
              <a16:creationId xmlns:a16="http://schemas.microsoft.com/office/drawing/2014/main" id="{FAC0E617-AD15-4F0C-B0A5-60C796439EB7}"/>
            </a:ext>
          </a:extLst>
        </xdr:cNvPr>
        <xdr:cNvCxnSpPr/>
      </xdr:nvCxnSpPr>
      <xdr:spPr>
        <a:xfrm flipV="1">
          <a:off x="18395950" y="10376091"/>
          <a:ext cx="80645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88646</xdr:rowOff>
    </xdr:from>
    <xdr:to>
      <xdr:col>102</xdr:col>
      <xdr:colOff>165100</xdr:colOff>
      <xdr:row>63</xdr:row>
      <xdr:rowOff>18796</xdr:rowOff>
    </xdr:to>
    <xdr:sp macro="" textlink="">
      <xdr:nvSpPr>
        <xdr:cNvPr id="711" name="楕円 710">
          <a:extLst>
            <a:ext uri="{FF2B5EF4-FFF2-40B4-BE49-F238E27FC236}">
              <a16:creationId xmlns:a16="http://schemas.microsoft.com/office/drawing/2014/main" id="{C454009C-F3C0-4EC7-90DC-0052FCF71486}"/>
            </a:ext>
          </a:extLst>
        </xdr:cNvPr>
        <xdr:cNvSpPr/>
      </xdr:nvSpPr>
      <xdr:spPr>
        <a:xfrm>
          <a:off x="17551400" y="103311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136207</xdr:rowOff>
    </xdr:from>
    <xdr:to>
      <xdr:col>107</xdr:col>
      <xdr:colOff>50800</xdr:colOff>
      <xdr:row>62</xdr:row>
      <xdr:rowOff>139446</xdr:rowOff>
    </xdr:to>
    <xdr:cxnSp macro="">
      <xdr:nvCxnSpPr>
        <xdr:cNvPr id="712" name="直線コネクタ 711">
          <a:extLst>
            <a:ext uri="{FF2B5EF4-FFF2-40B4-BE49-F238E27FC236}">
              <a16:creationId xmlns:a16="http://schemas.microsoft.com/office/drawing/2014/main" id="{D7456967-D1B4-4994-8A2D-04AAB4BEED79}"/>
            </a:ext>
          </a:extLst>
        </xdr:cNvPr>
        <xdr:cNvCxnSpPr/>
      </xdr:nvCxnSpPr>
      <xdr:spPr>
        <a:xfrm flipV="1">
          <a:off x="17602200" y="10378757"/>
          <a:ext cx="79375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91504</xdr:rowOff>
    </xdr:from>
    <xdr:to>
      <xdr:col>98</xdr:col>
      <xdr:colOff>38100</xdr:colOff>
      <xdr:row>63</xdr:row>
      <xdr:rowOff>21654</xdr:rowOff>
    </xdr:to>
    <xdr:sp macro="" textlink="">
      <xdr:nvSpPr>
        <xdr:cNvPr id="713" name="楕円 712">
          <a:extLst>
            <a:ext uri="{FF2B5EF4-FFF2-40B4-BE49-F238E27FC236}">
              <a16:creationId xmlns:a16="http://schemas.microsoft.com/office/drawing/2014/main" id="{80577BA1-08B1-4CDB-9363-6071AE1BB9DF}"/>
            </a:ext>
          </a:extLst>
        </xdr:cNvPr>
        <xdr:cNvSpPr/>
      </xdr:nvSpPr>
      <xdr:spPr>
        <a:xfrm>
          <a:off x="16757650" y="103340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139446</xdr:rowOff>
    </xdr:from>
    <xdr:to>
      <xdr:col>102</xdr:col>
      <xdr:colOff>114300</xdr:colOff>
      <xdr:row>62</xdr:row>
      <xdr:rowOff>142304</xdr:rowOff>
    </xdr:to>
    <xdr:cxnSp macro="">
      <xdr:nvCxnSpPr>
        <xdr:cNvPr id="714" name="直線コネクタ 713">
          <a:extLst>
            <a:ext uri="{FF2B5EF4-FFF2-40B4-BE49-F238E27FC236}">
              <a16:creationId xmlns:a16="http://schemas.microsoft.com/office/drawing/2014/main" id="{7DAF85A7-9DB7-41A5-8108-7952B3339233}"/>
            </a:ext>
          </a:extLst>
        </xdr:cNvPr>
        <xdr:cNvCxnSpPr/>
      </xdr:nvCxnSpPr>
      <xdr:spPr>
        <a:xfrm flipV="1">
          <a:off x="16802100" y="10381996"/>
          <a:ext cx="8001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715" name="n_1aveValue【学校施設】&#10;一人当たり面積">
          <a:extLst>
            <a:ext uri="{FF2B5EF4-FFF2-40B4-BE49-F238E27FC236}">
              <a16:creationId xmlns:a16="http://schemas.microsoft.com/office/drawing/2014/main" id="{5E547FE9-6A78-4F40-94CD-C33D5F831471}"/>
            </a:ext>
          </a:extLst>
        </xdr:cNvPr>
        <xdr:cNvSpPr txBox="1"/>
      </xdr:nvSpPr>
      <xdr:spPr>
        <a:xfrm>
          <a:off x="189802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716" name="n_2aveValue【学校施設】&#10;一人当たり面積">
          <a:extLst>
            <a:ext uri="{FF2B5EF4-FFF2-40B4-BE49-F238E27FC236}">
              <a16:creationId xmlns:a16="http://schemas.microsoft.com/office/drawing/2014/main" id="{47FDADA7-CE13-4083-A1E6-E235D0105484}"/>
            </a:ext>
          </a:extLst>
        </xdr:cNvPr>
        <xdr:cNvSpPr txBox="1"/>
      </xdr:nvSpPr>
      <xdr:spPr>
        <a:xfrm>
          <a:off x="18180127" y="1010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717" name="n_3aveValue【学校施設】&#10;一人当たり面積">
          <a:extLst>
            <a:ext uri="{FF2B5EF4-FFF2-40B4-BE49-F238E27FC236}">
              <a16:creationId xmlns:a16="http://schemas.microsoft.com/office/drawing/2014/main" id="{B64A54CD-F5FE-49D8-A1D2-46C9548297DD}"/>
            </a:ext>
          </a:extLst>
        </xdr:cNvPr>
        <xdr:cNvSpPr txBox="1"/>
      </xdr:nvSpPr>
      <xdr:spPr>
        <a:xfrm>
          <a:off x="17386377" y="1010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718" name="n_4aveValue【学校施設】&#10;一人当たり面積">
          <a:extLst>
            <a:ext uri="{FF2B5EF4-FFF2-40B4-BE49-F238E27FC236}">
              <a16:creationId xmlns:a16="http://schemas.microsoft.com/office/drawing/2014/main" id="{B45F9938-346E-4CAD-A0BF-62F147ABBD07}"/>
            </a:ext>
          </a:extLst>
        </xdr:cNvPr>
        <xdr:cNvSpPr txBox="1"/>
      </xdr:nvSpPr>
      <xdr:spPr>
        <a:xfrm>
          <a:off x="16592627" y="1011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29418</xdr:rowOff>
    </xdr:from>
    <xdr:ext cx="469744" cy="259045"/>
    <xdr:sp macro="" textlink="">
      <xdr:nvSpPr>
        <xdr:cNvPr id="719" name="n_1mainValue【学校施設】&#10;一人当たり面積">
          <a:extLst>
            <a:ext uri="{FF2B5EF4-FFF2-40B4-BE49-F238E27FC236}">
              <a16:creationId xmlns:a16="http://schemas.microsoft.com/office/drawing/2014/main" id="{D75C1378-6835-40B4-AE56-D50C3A6731EE}"/>
            </a:ext>
          </a:extLst>
        </xdr:cNvPr>
        <xdr:cNvSpPr txBox="1"/>
      </xdr:nvSpPr>
      <xdr:spPr>
        <a:xfrm>
          <a:off x="18980227" y="1010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6684</xdr:rowOff>
    </xdr:from>
    <xdr:ext cx="469744" cy="259045"/>
    <xdr:sp macro="" textlink="">
      <xdr:nvSpPr>
        <xdr:cNvPr id="720" name="n_2mainValue【学校施設】&#10;一人当たり面積">
          <a:extLst>
            <a:ext uri="{FF2B5EF4-FFF2-40B4-BE49-F238E27FC236}">
              <a16:creationId xmlns:a16="http://schemas.microsoft.com/office/drawing/2014/main" id="{2DE2F090-6F0B-4963-9C9E-8B91C93A202F}"/>
            </a:ext>
          </a:extLst>
        </xdr:cNvPr>
        <xdr:cNvSpPr txBox="1"/>
      </xdr:nvSpPr>
      <xdr:spPr>
        <a:xfrm>
          <a:off x="18180127" y="1041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9923</xdr:rowOff>
    </xdr:from>
    <xdr:ext cx="469744" cy="259045"/>
    <xdr:sp macro="" textlink="">
      <xdr:nvSpPr>
        <xdr:cNvPr id="721" name="n_3mainValue【学校施設】&#10;一人当たり面積">
          <a:extLst>
            <a:ext uri="{FF2B5EF4-FFF2-40B4-BE49-F238E27FC236}">
              <a16:creationId xmlns:a16="http://schemas.microsoft.com/office/drawing/2014/main" id="{F3E3D453-3993-453C-96A1-9316D8D4C0FD}"/>
            </a:ext>
          </a:extLst>
        </xdr:cNvPr>
        <xdr:cNvSpPr txBox="1"/>
      </xdr:nvSpPr>
      <xdr:spPr>
        <a:xfrm>
          <a:off x="17386377" y="1041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12781</xdr:rowOff>
    </xdr:from>
    <xdr:ext cx="469744" cy="259045"/>
    <xdr:sp macro="" textlink="">
      <xdr:nvSpPr>
        <xdr:cNvPr id="722" name="n_4mainValue【学校施設】&#10;一人当たり面積">
          <a:extLst>
            <a:ext uri="{FF2B5EF4-FFF2-40B4-BE49-F238E27FC236}">
              <a16:creationId xmlns:a16="http://schemas.microsoft.com/office/drawing/2014/main" id="{1A42B040-1EF7-44C9-B795-81992E284992}"/>
            </a:ext>
          </a:extLst>
        </xdr:cNvPr>
        <xdr:cNvSpPr txBox="1"/>
      </xdr:nvSpPr>
      <xdr:spPr>
        <a:xfrm>
          <a:off x="16592627" y="1042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919BC0C0-BC9F-4F83-99E6-AB97B462B91B}"/>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9F3F32CD-6BAF-4AAF-B6D9-A59C466E9C01}"/>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C127208C-D636-4FB4-8C3F-5CC812DDFBD8}"/>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7F8F5B24-B6F9-4D5F-8881-11EE6A0FC1D4}"/>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615424C2-27A3-495A-8322-2206D30D5463}"/>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AF01BCCD-F226-4B9E-A9E9-ED29231775E6}"/>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7119F770-579B-4D67-B127-C7E139C4C4A6}"/>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D85920E1-B7B5-4D5F-AE6A-BCA07FECBB56}"/>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33AFA413-4865-46EA-9C92-144934890D7D}"/>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8911454A-54B0-4264-82DC-AA1E7606A808}"/>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3AE7E4CE-CD5E-47AE-866E-27A100AAABB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F98A647B-D8C4-46F8-BE0F-30C93901EA8B}"/>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50916CB3-C889-4025-A565-21A536A5A38F}"/>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F4C59201-C861-4732-9C75-1FDFFDFCC176}"/>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937E4EE7-815E-4557-A0E2-25F669834752}"/>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F269B5BC-96E9-4E71-89BB-0CE0CD67C5E6}"/>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6A943173-4782-4F44-981D-847FF6E2B0EC}"/>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7FECB38E-1DBE-458C-92A7-9F2AF6CC0A4F}"/>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7C078BD4-4EC7-4B0B-A001-09B18DE65770}"/>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D219902D-52F4-4249-9DD8-6287674AC498}"/>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FF7A7E4E-32B9-4FF7-87A0-7F6D6D33D7B8}"/>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B6985AFB-D6F5-4725-837B-4CEBDCD1981E}"/>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3F344328-FE0C-4C2A-AAE6-F80515088AE0}"/>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E66C712D-D1BE-488E-92B4-598A827BAD7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509A629C-99B5-4C83-91E3-A93AEB21AE5D}"/>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D6862178-E582-4F45-AE97-AAE386FD4C6D}"/>
            </a:ext>
          </a:extLst>
        </xdr:cNvPr>
        <xdr:cNvCxnSpPr/>
      </xdr:nvCxnSpPr>
      <xdr:spPr>
        <a:xfrm flipV="1">
          <a:off x="14699614" y="12833894"/>
          <a:ext cx="0" cy="153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a:extLst>
            <a:ext uri="{FF2B5EF4-FFF2-40B4-BE49-F238E27FC236}">
              <a16:creationId xmlns:a16="http://schemas.microsoft.com/office/drawing/2014/main" id="{892C5E19-CF03-4D77-97AE-A56D15111E3C}"/>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E131D223-4743-44C4-9AAB-CC28E16D6EAF}"/>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51" name="【児童館】&#10;有形固定資産減価償却率最大値テキスト">
          <a:extLst>
            <a:ext uri="{FF2B5EF4-FFF2-40B4-BE49-F238E27FC236}">
              <a16:creationId xmlns:a16="http://schemas.microsoft.com/office/drawing/2014/main" id="{4164DA54-9AD3-43C7-909A-9FB62FB05AF2}"/>
            </a:ext>
          </a:extLst>
        </xdr:cNvPr>
        <xdr:cNvSpPr txBox="1"/>
      </xdr:nvSpPr>
      <xdr:spPr>
        <a:xfrm>
          <a:off x="14738350" y="126154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52" name="直線コネクタ 751">
          <a:extLst>
            <a:ext uri="{FF2B5EF4-FFF2-40B4-BE49-F238E27FC236}">
              <a16:creationId xmlns:a16="http://schemas.microsoft.com/office/drawing/2014/main" id="{B144770C-D9D8-436E-9A8B-6449D241CA80}"/>
            </a:ext>
          </a:extLst>
        </xdr:cNvPr>
        <xdr:cNvCxnSpPr/>
      </xdr:nvCxnSpPr>
      <xdr:spPr>
        <a:xfrm>
          <a:off x="14611350" y="128338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753" name="【児童館】&#10;有形固定資産減価償却率平均値テキスト">
          <a:extLst>
            <a:ext uri="{FF2B5EF4-FFF2-40B4-BE49-F238E27FC236}">
              <a16:creationId xmlns:a16="http://schemas.microsoft.com/office/drawing/2014/main" id="{1DB496C1-97E1-4614-B1BE-7048432CD707}"/>
            </a:ext>
          </a:extLst>
        </xdr:cNvPr>
        <xdr:cNvSpPr txBox="1"/>
      </xdr:nvSpPr>
      <xdr:spPr>
        <a:xfrm>
          <a:off x="14738350" y="13433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754" name="フローチャート: 判断 753">
          <a:extLst>
            <a:ext uri="{FF2B5EF4-FFF2-40B4-BE49-F238E27FC236}">
              <a16:creationId xmlns:a16="http://schemas.microsoft.com/office/drawing/2014/main" id="{94498473-DEC7-44D6-BFBB-7A818E5E31C4}"/>
            </a:ext>
          </a:extLst>
        </xdr:cNvPr>
        <xdr:cNvSpPr/>
      </xdr:nvSpPr>
      <xdr:spPr>
        <a:xfrm>
          <a:off x="14649450" y="1357593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755" name="フローチャート: 判断 754">
          <a:extLst>
            <a:ext uri="{FF2B5EF4-FFF2-40B4-BE49-F238E27FC236}">
              <a16:creationId xmlns:a16="http://schemas.microsoft.com/office/drawing/2014/main" id="{EDE7B889-2954-4211-B0B2-E70B88AB56B8}"/>
            </a:ext>
          </a:extLst>
        </xdr:cNvPr>
        <xdr:cNvSpPr/>
      </xdr:nvSpPr>
      <xdr:spPr>
        <a:xfrm>
          <a:off x="1388745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756" name="フローチャート: 判断 755">
          <a:extLst>
            <a:ext uri="{FF2B5EF4-FFF2-40B4-BE49-F238E27FC236}">
              <a16:creationId xmlns:a16="http://schemas.microsoft.com/office/drawing/2014/main" id="{B14F8E30-5AE1-4C57-BE26-A82A97B0AE67}"/>
            </a:ext>
          </a:extLst>
        </xdr:cNvPr>
        <xdr:cNvSpPr/>
      </xdr:nvSpPr>
      <xdr:spPr>
        <a:xfrm>
          <a:off x="13093700" y="136314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7" name="フローチャート: 判断 756">
          <a:extLst>
            <a:ext uri="{FF2B5EF4-FFF2-40B4-BE49-F238E27FC236}">
              <a16:creationId xmlns:a16="http://schemas.microsoft.com/office/drawing/2014/main" id="{5D50F125-6094-439A-8813-DEB4C1E2F2B0}"/>
            </a:ext>
          </a:extLst>
        </xdr:cNvPr>
        <xdr:cNvSpPr/>
      </xdr:nvSpPr>
      <xdr:spPr>
        <a:xfrm>
          <a:off x="12299950" y="13620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758" name="フローチャート: 判断 757">
          <a:extLst>
            <a:ext uri="{FF2B5EF4-FFF2-40B4-BE49-F238E27FC236}">
              <a16:creationId xmlns:a16="http://schemas.microsoft.com/office/drawing/2014/main" id="{42115D2A-1844-4D9E-98C6-8AD14229C46A}"/>
            </a:ext>
          </a:extLst>
        </xdr:cNvPr>
        <xdr:cNvSpPr/>
      </xdr:nvSpPr>
      <xdr:spPr>
        <a:xfrm>
          <a:off x="11487150" y="13613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FAE6D593-710C-4B13-95C0-1ECC5ED01E08}"/>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39999E6A-2E2A-44C6-A927-E9375D496659}"/>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6456017A-94A6-4AA9-B853-BD6F5A8412FB}"/>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858B89E8-6ACE-44E2-98B3-D66B2FA9AA96}"/>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F10EBB5-1623-4B9F-87BD-5A0A056DBD36}"/>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764" name="楕円 763">
          <a:extLst>
            <a:ext uri="{FF2B5EF4-FFF2-40B4-BE49-F238E27FC236}">
              <a16:creationId xmlns:a16="http://schemas.microsoft.com/office/drawing/2014/main" id="{E59A1370-153C-4992-8E6A-60D5E925EF1A}"/>
            </a:ext>
          </a:extLst>
        </xdr:cNvPr>
        <xdr:cNvSpPr/>
      </xdr:nvSpPr>
      <xdr:spPr>
        <a:xfrm>
          <a:off x="14649450" y="136706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104520</xdr:rowOff>
    </xdr:from>
    <xdr:ext cx="405111" cy="259045"/>
    <xdr:sp macro="" textlink="">
      <xdr:nvSpPr>
        <xdr:cNvPr id="765" name="【児童館】&#10;有形固定資産減価償却率該当値テキスト">
          <a:extLst>
            <a:ext uri="{FF2B5EF4-FFF2-40B4-BE49-F238E27FC236}">
              <a16:creationId xmlns:a16="http://schemas.microsoft.com/office/drawing/2014/main" id="{1EB5E66C-682E-4795-8068-83CD9BAA4285}"/>
            </a:ext>
          </a:extLst>
        </xdr:cNvPr>
        <xdr:cNvSpPr txBox="1"/>
      </xdr:nvSpPr>
      <xdr:spPr>
        <a:xfrm>
          <a:off x="14738350" y="13649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73842</xdr:rowOff>
    </xdr:from>
    <xdr:to>
      <xdr:col>81</xdr:col>
      <xdr:colOff>101600</xdr:colOff>
      <xdr:row>83</xdr:row>
      <xdr:rowOff>3992</xdr:rowOff>
    </xdr:to>
    <xdr:sp macro="" textlink="">
      <xdr:nvSpPr>
        <xdr:cNvPr id="766" name="楕円 765">
          <a:extLst>
            <a:ext uri="{FF2B5EF4-FFF2-40B4-BE49-F238E27FC236}">
              <a16:creationId xmlns:a16="http://schemas.microsoft.com/office/drawing/2014/main" id="{0908507B-CD19-4B9D-8456-F75CDA072431}"/>
            </a:ext>
          </a:extLst>
        </xdr:cNvPr>
        <xdr:cNvSpPr/>
      </xdr:nvSpPr>
      <xdr:spPr>
        <a:xfrm>
          <a:off x="13887450" y="136183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124642</xdr:rowOff>
    </xdr:from>
    <xdr:to>
      <xdr:col>85</xdr:col>
      <xdr:colOff>127000</xdr:colOff>
      <xdr:row>83</xdr:row>
      <xdr:rowOff>5443</xdr:rowOff>
    </xdr:to>
    <xdr:cxnSp macro="">
      <xdr:nvCxnSpPr>
        <xdr:cNvPr id="767" name="直線コネクタ 766">
          <a:extLst>
            <a:ext uri="{FF2B5EF4-FFF2-40B4-BE49-F238E27FC236}">
              <a16:creationId xmlns:a16="http://schemas.microsoft.com/office/drawing/2014/main" id="{2E193D4B-9A85-4DD7-8238-83EB1B9328C3}"/>
            </a:ext>
          </a:extLst>
        </xdr:cNvPr>
        <xdr:cNvCxnSpPr/>
      </xdr:nvCxnSpPr>
      <xdr:spPr>
        <a:xfrm>
          <a:off x="13938250" y="13669192"/>
          <a:ext cx="762000" cy="4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126093</xdr:rowOff>
    </xdr:from>
    <xdr:to>
      <xdr:col>76</xdr:col>
      <xdr:colOff>165100</xdr:colOff>
      <xdr:row>82</xdr:row>
      <xdr:rowOff>56243</xdr:rowOff>
    </xdr:to>
    <xdr:sp macro="" textlink="">
      <xdr:nvSpPr>
        <xdr:cNvPr id="768" name="楕円 767">
          <a:extLst>
            <a:ext uri="{FF2B5EF4-FFF2-40B4-BE49-F238E27FC236}">
              <a16:creationId xmlns:a16="http://schemas.microsoft.com/office/drawing/2014/main" id="{48B4A6FF-47D8-48E9-A56A-C11B22F2A44D}"/>
            </a:ext>
          </a:extLst>
        </xdr:cNvPr>
        <xdr:cNvSpPr/>
      </xdr:nvSpPr>
      <xdr:spPr>
        <a:xfrm>
          <a:off x="13093700" y="135055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5443</xdr:rowOff>
    </xdr:from>
    <xdr:to>
      <xdr:col>81</xdr:col>
      <xdr:colOff>50800</xdr:colOff>
      <xdr:row>82</xdr:row>
      <xdr:rowOff>124642</xdr:rowOff>
    </xdr:to>
    <xdr:cxnSp macro="">
      <xdr:nvCxnSpPr>
        <xdr:cNvPr id="769" name="直線コネクタ 768">
          <a:extLst>
            <a:ext uri="{FF2B5EF4-FFF2-40B4-BE49-F238E27FC236}">
              <a16:creationId xmlns:a16="http://schemas.microsoft.com/office/drawing/2014/main" id="{5DB5A304-F9FE-4CD8-B3BA-30E90B254DA1}"/>
            </a:ext>
          </a:extLst>
        </xdr:cNvPr>
        <xdr:cNvCxnSpPr/>
      </xdr:nvCxnSpPr>
      <xdr:spPr>
        <a:xfrm>
          <a:off x="13144500" y="13549993"/>
          <a:ext cx="79375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8527</xdr:rowOff>
    </xdr:from>
    <xdr:to>
      <xdr:col>72</xdr:col>
      <xdr:colOff>38100</xdr:colOff>
      <xdr:row>82</xdr:row>
      <xdr:rowOff>110127</xdr:rowOff>
    </xdr:to>
    <xdr:sp macro="" textlink="">
      <xdr:nvSpPr>
        <xdr:cNvPr id="770" name="楕円 769">
          <a:extLst>
            <a:ext uri="{FF2B5EF4-FFF2-40B4-BE49-F238E27FC236}">
              <a16:creationId xmlns:a16="http://schemas.microsoft.com/office/drawing/2014/main" id="{20965F65-9D92-4CAE-BB10-992F3D3C0226}"/>
            </a:ext>
          </a:extLst>
        </xdr:cNvPr>
        <xdr:cNvSpPr/>
      </xdr:nvSpPr>
      <xdr:spPr>
        <a:xfrm>
          <a:off x="12299950" y="135530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5443</xdr:rowOff>
    </xdr:from>
    <xdr:to>
      <xdr:col>76</xdr:col>
      <xdr:colOff>114300</xdr:colOff>
      <xdr:row>82</xdr:row>
      <xdr:rowOff>59327</xdr:rowOff>
    </xdr:to>
    <xdr:cxnSp macro="">
      <xdr:nvCxnSpPr>
        <xdr:cNvPr id="771" name="直線コネクタ 770">
          <a:extLst>
            <a:ext uri="{FF2B5EF4-FFF2-40B4-BE49-F238E27FC236}">
              <a16:creationId xmlns:a16="http://schemas.microsoft.com/office/drawing/2014/main" id="{10A49C15-DF6F-487F-B65F-E13A844FC321}"/>
            </a:ext>
          </a:extLst>
        </xdr:cNvPr>
        <xdr:cNvCxnSpPr/>
      </xdr:nvCxnSpPr>
      <xdr:spPr>
        <a:xfrm flipV="1">
          <a:off x="12344400" y="13549993"/>
          <a:ext cx="8001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147320</xdr:rowOff>
    </xdr:from>
    <xdr:to>
      <xdr:col>67</xdr:col>
      <xdr:colOff>101600</xdr:colOff>
      <xdr:row>82</xdr:row>
      <xdr:rowOff>77470</xdr:rowOff>
    </xdr:to>
    <xdr:sp macro="" textlink="">
      <xdr:nvSpPr>
        <xdr:cNvPr id="772" name="楕円 771">
          <a:extLst>
            <a:ext uri="{FF2B5EF4-FFF2-40B4-BE49-F238E27FC236}">
              <a16:creationId xmlns:a16="http://schemas.microsoft.com/office/drawing/2014/main" id="{69BA12DC-CC15-4D05-9EE0-840D788BB2BE}"/>
            </a:ext>
          </a:extLst>
        </xdr:cNvPr>
        <xdr:cNvSpPr/>
      </xdr:nvSpPr>
      <xdr:spPr>
        <a:xfrm>
          <a:off x="11487150" y="13526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26670</xdr:rowOff>
    </xdr:from>
    <xdr:to>
      <xdr:col>71</xdr:col>
      <xdr:colOff>177800</xdr:colOff>
      <xdr:row>82</xdr:row>
      <xdr:rowOff>59327</xdr:rowOff>
    </xdr:to>
    <xdr:cxnSp macro="">
      <xdr:nvCxnSpPr>
        <xdr:cNvPr id="773" name="直線コネクタ 772">
          <a:extLst>
            <a:ext uri="{FF2B5EF4-FFF2-40B4-BE49-F238E27FC236}">
              <a16:creationId xmlns:a16="http://schemas.microsoft.com/office/drawing/2014/main" id="{DB343CDA-3E24-420F-B24C-38FAF04519C4}"/>
            </a:ext>
          </a:extLst>
        </xdr:cNvPr>
        <xdr:cNvCxnSpPr/>
      </xdr:nvCxnSpPr>
      <xdr:spPr>
        <a:xfrm>
          <a:off x="11537950" y="13571220"/>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774" name="n_1aveValue【児童館】&#10;有形固定資産減価償却率">
          <a:extLst>
            <a:ext uri="{FF2B5EF4-FFF2-40B4-BE49-F238E27FC236}">
              <a16:creationId xmlns:a16="http://schemas.microsoft.com/office/drawing/2014/main" id="{4CDDBB0F-8347-4781-A1A5-FDC474FD57DB}"/>
            </a:ext>
          </a:extLst>
        </xdr:cNvPr>
        <xdr:cNvSpPr txBox="1"/>
      </xdr:nvSpPr>
      <xdr:spPr>
        <a:xfrm>
          <a:off x="13742044" y="1337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8182</xdr:rowOff>
    </xdr:from>
    <xdr:ext cx="405111" cy="259045"/>
    <xdr:sp macro="" textlink="">
      <xdr:nvSpPr>
        <xdr:cNvPr id="775" name="n_2aveValue【児童館】&#10;有形固定資産減価償却率">
          <a:extLst>
            <a:ext uri="{FF2B5EF4-FFF2-40B4-BE49-F238E27FC236}">
              <a16:creationId xmlns:a16="http://schemas.microsoft.com/office/drawing/2014/main" id="{592DECB2-EB7E-4523-AE0D-213058CF4368}"/>
            </a:ext>
          </a:extLst>
        </xdr:cNvPr>
        <xdr:cNvSpPr txBox="1"/>
      </xdr:nvSpPr>
      <xdr:spPr>
        <a:xfrm>
          <a:off x="12960994" y="1371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76" name="n_3aveValue【児童館】&#10;有形固定資産減価償却率">
          <a:extLst>
            <a:ext uri="{FF2B5EF4-FFF2-40B4-BE49-F238E27FC236}">
              <a16:creationId xmlns:a16="http://schemas.microsoft.com/office/drawing/2014/main" id="{02FD3E8E-346D-4D1E-BEBC-545D36C0B47C}"/>
            </a:ext>
          </a:extLst>
        </xdr:cNvPr>
        <xdr:cNvSpPr txBox="1"/>
      </xdr:nvSpPr>
      <xdr:spPr>
        <a:xfrm>
          <a:off x="12167244" y="1371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777" name="n_4aveValue【児童館】&#10;有形固定資産減価償却率">
          <a:extLst>
            <a:ext uri="{FF2B5EF4-FFF2-40B4-BE49-F238E27FC236}">
              <a16:creationId xmlns:a16="http://schemas.microsoft.com/office/drawing/2014/main" id="{2A9B94F6-892E-48DC-9C66-8A273AA14F03}"/>
            </a:ext>
          </a:extLst>
        </xdr:cNvPr>
        <xdr:cNvSpPr txBox="1"/>
      </xdr:nvSpPr>
      <xdr:spPr>
        <a:xfrm>
          <a:off x="11354444" y="13706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166569</xdr:rowOff>
    </xdr:from>
    <xdr:ext cx="405111" cy="259045"/>
    <xdr:sp macro="" textlink="">
      <xdr:nvSpPr>
        <xdr:cNvPr id="778" name="n_1mainValue【児童館】&#10;有形固定資産減価償却率">
          <a:extLst>
            <a:ext uri="{FF2B5EF4-FFF2-40B4-BE49-F238E27FC236}">
              <a16:creationId xmlns:a16="http://schemas.microsoft.com/office/drawing/2014/main" id="{AC51A767-5679-429A-AFEF-F87371785D65}"/>
            </a:ext>
          </a:extLst>
        </xdr:cNvPr>
        <xdr:cNvSpPr txBox="1"/>
      </xdr:nvSpPr>
      <xdr:spPr>
        <a:xfrm>
          <a:off x="13742044" y="13711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72770</xdr:rowOff>
    </xdr:from>
    <xdr:ext cx="405111" cy="259045"/>
    <xdr:sp macro="" textlink="">
      <xdr:nvSpPr>
        <xdr:cNvPr id="779" name="n_2mainValue【児童館】&#10;有形固定資産減価償却率">
          <a:extLst>
            <a:ext uri="{FF2B5EF4-FFF2-40B4-BE49-F238E27FC236}">
              <a16:creationId xmlns:a16="http://schemas.microsoft.com/office/drawing/2014/main" id="{AF3E599D-7928-4F19-8C6E-E7AFA97D8F72}"/>
            </a:ext>
          </a:extLst>
        </xdr:cNvPr>
        <xdr:cNvSpPr txBox="1"/>
      </xdr:nvSpPr>
      <xdr:spPr>
        <a:xfrm>
          <a:off x="12960994" y="13287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126654</xdr:rowOff>
    </xdr:from>
    <xdr:ext cx="405111" cy="259045"/>
    <xdr:sp macro="" textlink="">
      <xdr:nvSpPr>
        <xdr:cNvPr id="780" name="n_3mainValue【児童館】&#10;有形固定資産減価償却率">
          <a:extLst>
            <a:ext uri="{FF2B5EF4-FFF2-40B4-BE49-F238E27FC236}">
              <a16:creationId xmlns:a16="http://schemas.microsoft.com/office/drawing/2014/main" id="{B1636B4B-1FA3-496E-A242-F6F2736F3F38}"/>
            </a:ext>
          </a:extLst>
        </xdr:cNvPr>
        <xdr:cNvSpPr txBox="1"/>
      </xdr:nvSpPr>
      <xdr:spPr>
        <a:xfrm>
          <a:off x="12167244" y="1334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781" name="n_4mainValue【児童館】&#10;有形固定資産減価償却率">
          <a:extLst>
            <a:ext uri="{FF2B5EF4-FFF2-40B4-BE49-F238E27FC236}">
              <a16:creationId xmlns:a16="http://schemas.microsoft.com/office/drawing/2014/main" id="{135335EC-907D-4DB6-8D37-BE1935C50A8F}"/>
            </a:ext>
          </a:extLst>
        </xdr:cNvPr>
        <xdr:cNvSpPr txBox="1"/>
      </xdr:nvSpPr>
      <xdr:spPr>
        <a:xfrm>
          <a:off x="11354444"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55825CA6-4158-4AFE-A5FB-8A37876944A7}"/>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4156E03B-84AE-41E9-983E-A08007B9B276}"/>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C5A25D9E-636D-4E16-BEA9-766595E76967}"/>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EBD028D3-FFD4-4233-AAA1-D00B44331D69}"/>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DD5AFA15-BAE3-4177-A3BC-5705A7C56FEE}"/>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613BC960-3B85-4F79-B5B6-85FF47AE1A37}"/>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E73ABD41-2037-4F6B-89DB-B40C38C7DA43}"/>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CD64558D-09D6-4DB1-8224-4AE70024CAB7}"/>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C8C99E69-F9B2-4DA9-9BB3-61B698430E03}"/>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B9B63373-AB3B-4174-BC1B-21E8C55D60C3}"/>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3EB87DA4-7DCE-4663-A8FE-B7AB80ADC7CC}"/>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E31D712C-B8DE-45C3-A294-2A4293E69159}"/>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2588485D-975F-42B1-9AF3-2CCBB1A591E5}"/>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112BD59F-51DB-477D-9CF0-90FF0714182B}"/>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7F483049-5789-46A3-A7FB-22D8E93F1FCF}"/>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C63D4FB2-2DD3-4BD3-A3A6-85FA75E060D1}"/>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175ABB40-D1A9-47A2-A683-050D5DEADE08}"/>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4685FEE5-B9D0-45AF-985A-707A337BAB31}"/>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665A5FA0-2174-4962-97B4-EB911BF4BC11}"/>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BEA8C56F-BE7C-42BA-A54D-66D94C3E15A1}"/>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2EAAC68A-C3BC-4F55-9A2F-CA713208F51A}"/>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F9CB28C6-448C-447B-B111-3335283047CD}"/>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B2E3C396-088F-4189-8A4E-A5D89D4A49CE}"/>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805" name="直線コネクタ 804">
          <a:extLst>
            <a:ext uri="{FF2B5EF4-FFF2-40B4-BE49-F238E27FC236}">
              <a16:creationId xmlns:a16="http://schemas.microsoft.com/office/drawing/2014/main" id="{207A6A6B-FE6E-4987-B6BD-D472CF715758}"/>
            </a:ext>
          </a:extLst>
        </xdr:cNvPr>
        <xdr:cNvCxnSpPr/>
      </xdr:nvCxnSpPr>
      <xdr:spPr>
        <a:xfrm flipV="1">
          <a:off x="19951064" y="1290320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6" name="【児童館】&#10;一人当たり面積最小値テキスト">
          <a:extLst>
            <a:ext uri="{FF2B5EF4-FFF2-40B4-BE49-F238E27FC236}">
              <a16:creationId xmlns:a16="http://schemas.microsoft.com/office/drawing/2014/main" id="{B272CAB9-28A6-430C-8E9E-8BE2A491A1DD}"/>
            </a:ext>
          </a:extLst>
        </xdr:cNvPr>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7" name="直線コネクタ 806">
          <a:extLst>
            <a:ext uri="{FF2B5EF4-FFF2-40B4-BE49-F238E27FC236}">
              <a16:creationId xmlns:a16="http://schemas.microsoft.com/office/drawing/2014/main" id="{1791E9CE-E06A-4717-BEEE-042A8BDB9549}"/>
            </a:ext>
          </a:extLst>
        </xdr:cNvPr>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08" name="【児童館】&#10;一人当たり面積最大値テキスト">
          <a:extLst>
            <a:ext uri="{FF2B5EF4-FFF2-40B4-BE49-F238E27FC236}">
              <a16:creationId xmlns:a16="http://schemas.microsoft.com/office/drawing/2014/main" id="{8AC781DA-700E-4519-92E0-E63B0A6F913E}"/>
            </a:ext>
          </a:extLst>
        </xdr:cNvPr>
        <xdr:cNvSpPr txBox="1"/>
      </xdr:nvSpPr>
      <xdr:spPr>
        <a:xfrm>
          <a:off x="19989800" y="1269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09" name="直線コネクタ 808">
          <a:extLst>
            <a:ext uri="{FF2B5EF4-FFF2-40B4-BE49-F238E27FC236}">
              <a16:creationId xmlns:a16="http://schemas.microsoft.com/office/drawing/2014/main" id="{43FD971F-60A2-4849-9293-5E8AD6303776}"/>
            </a:ext>
          </a:extLst>
        </xdr:cNvPr>
        <xdr:cNvCxnSpPr/>
      </xdr:nvCxnSpPr>
      <xdr:spPr>
        <a:xfrm>
          <a:off x="19881850" y="1290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10" name="【児童館】&#10;一人当たり面積平均値テキスト">
          <a:extLst>
            <a:ext uri="{FF2B5EF4-FFF2-40B4-BE49-F238E27FC236}">
              <a16:creationId xmlns:a16="http://schemas.microsoft.com/office/drawing/2014/main" id="{B5B69537-CFC1-4E0E-81F7-2C8AF13C5D2F}"/>
            </a:ext>
          </a:extLst>
        </xdr:cNvPr>
        <xdr:cNvSpPr txBox="1"/>
      </xdr:nvSpPr>
      <xdr:spPr>
        <a:xfrm>
          <a:off x="19989800" y="1364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11" name="フローチャート: 判断 810">
          <a:extLst>
            <a:ext uri="{FF2B5EF4-FFF2-40B4-BE49-F238E27FC236}">
              <a16:creationId xmlns:a16="http://schemas.microsoft.com/office/drawing/2014/main" id="{DA17A2A9-D81F-4DC1-B686-A1EB75850D91}"/>
            </a:ext>
          </a:extLst>
        </xdr:cNvPr>
        <xdr:cNvSpPr/>
      </xdr:nvSpPr>
      <xdr:spPr>
        <a:xfrm>
          <a:off x="199009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2" name="フローチャート: 判断 811">
          <a:extLst>
            <a:ext uri="{FF2B5EF4-FFF2-40B4-BE49-F238E27FC236}">
              <a16:creationId xmlns:a16="http://schemas.microsoft.com/office/drawing/2014/main" id="{DDD9C715-2B7F-49F9-8324-46F24EC39D2D}"/>
            </a:ext>
          </a:extLst>
        </xdr:cNvPr>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3" name="フローチャート: 判断 812">
          <a:extLst>
            <a:ext uri="{FF2B5EF4-FFF2-40B4-BE49-F238E27FC236}">
              <a16:creationId xmlns:a16="http://schemas.microsoft.com/office/drawing/2014/main" id="{6655F863-8DFA-4B61-BDF2-C9165962A001}"/>
            </a:ext>
          </a:extLst>
        </xdr:cNvPr>
        <xdr:cNvSpPr/>
      </xdr:nvSpPr>
      <xdr:spPr>
        <a:xfrm>
          <a:off x="183451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4" name="フローチャート: 判断 813">
          <a:extLst>
            <a:ext uri="{FF2B5EF4-FFF2-40B4-BE49-F238E27FC236}">
              <a16:creationId xmlns:a16="http://schemas.microsoft.com/office/drawing/2014/main" id="{1CEA565A-1FB7-4F14-B806-4A9A33475B07}"/>
            </a:ext>
          </a:extLst>
        </xdr:cNvPr>
        <xdr:cNvSpPr/>
      </xdr:nvSpPr>
      <xdr:spPr>
        <a:xfrm>
          <a:off x="175514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5" name="フローチャート: 判断 814">
          <a:extLst>
            <a:ext uri="{FF2B5EF4-FFF2-40B4-BE49-F238E27FC236}">
              <a16:creationId xmlns:a16="http://schemas.microsoft.com/office/drawing/2014/main" id="{2C4DD96A-2B28-4DEA-81A2-D24537CFC682}"/>
            </a:ext>
          </a:extLst>
        </xdr:cNvPr>
        <xdr:cNvSpPr/>
      </xdr:nvSpPr>
      <xdr:spPr>
        <a:xfrm>
          <a:off x="167576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7C434C25-3C8A-49FD-960A-5AE7129253E3}"/>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62FBB7B7-32F6-4646-9443-F3CC420B5D08}"/>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675AF42C-3C69-4E9D-B760-B260C404ABF7}"/>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EA24476-5911-485B-BF16-6FDF41CF0132}"/>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DFA64FB3-D76C-4631-96DF-79044EBF757A}"/>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821" name="楕円 820">
          <a:extLst>
            <a:ext uri="{FF2B5EF4-FFF2-40B4-BE49-F238E27FC236}">
              <a16:creationId xmlns:a16="http://schemas.microsoft.com/office/drawing/2014/main" id="{7B9ABE8E-181D-4D05-961D-622BA6E67BC2}"/>
            </a:ext>
          </a:extLst>
        </xdr:cNvPr>
        <xdr:cNvSpPr/>
      </xdr:nvSpPr>
      <xdr:spPr>
        <a:xfrm>
          <a:off x="19900900" y="14033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822" name="【児童館】&#10;一人当たり面積該当値テキスト">
          <a:extLst>
            <a:ext uri="{FF2B5EF4-FFF2-40B4-BE49-F238E27FC236}">
              <a16:creationId xmlns:a16="http://schemas.microsoft.com/office/drawing/2014/main" id="{277203CE-D271-408C-BFE7-36897E6DBFA2}"/>
            </a:ext>
          </a:extLst>
        </xdr:cNvPr>
        <xdr:cNvSpPr txBox="1"/>
      </xdr:nvSpPr>
      <xdr:spPr>
        <a:xfrm>
          <a:off x="199898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823" name="楕円 822">
          <a:extLst>
            <a:ext uri="{FF2B5EF4-FFF2-40B4-BE49-F238E27FC236}">
              <a16:creationId xmlns:a16="http://schemas.microsoft.com/office/drawing/2014/main" id="{22234280-77A7-46DB-983E-E075FC9B6883}"/>
            </a:ext>
          </a:extLst>
        </xdr:cNvPr>
        <xdr:cNvSpPr/>
      </xdr:nvSpPr>
      <xdr:spPr>
        <a:xfrm>
          <a:off x="19157950" y="14033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824" name="直線コネクタ 823">
          <a:extLst>
            <a:ext uri="{FF2B5EF4-FFF2-40B4-BE49-F238E27FC236}">
              <a16:creationId xmlns:a16="http://schemas.microsoft.com/office/drawing/2014/main" id="{F317098D-1F70-46CD-AEF0-870E37FF283B}"/>
            </a:ext>
          </a:extLst>
        </xdr:cNvPr>
        <xdr:cNvCxnSpPr/>
      </xdr:nvCxnSpPr>
      <xdr:spPr>
        <a:xfrm>
          <a:off x="19202400" y="140779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825" name="楕円 824">
          <a:extLst>
            <a:ext uri="{FF2B5EF4-FFF2-40B4-BE49-F238E27FC236}">
              <a16:creationId xmlns:a16="http://schemas.microsoft.com/office/drawing/2014/main" id="{DD0ACD4A-6181-412D-A226-24414D0DEDCE}"/>
            </a:ext>
          </a:extLst>
        </xdr:cNvPr>
        <xdr:cNvSpPr/>
      </xdr:nvSpPr>
      <xdr:spPr>
        <a:xfrm>
          <a:off x="18345150" y="14033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826" name="直線コネクタ 825">
          <a:extLst>
            <a:ext uri="{FF2B5EF4-FFF2-40B4-BE49-F238E27FC236}">
              <a16:creationId xmlns:a16="http://schemas.microsoft.com/office/drawing/2014/main" id="{25A5D0FB-F1C3-47C4-B7CE-C68981C79BD8}"/>
            </a:ext>
          </a:extLst>
        </xdr:cNvPr>
        <xdr:cNvCxnSpPr/>
      </xdr:nvCxnSpPr>
      <xdr:spPr>
        <a:xfrm>
          <a:off x="18395950" y="140779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827" name="楕円 826">
          <a:extLst>
            <a:ext uri="{FF2B5EF4-FFF2-40B4-BE49-F238E27FC236}">
              <a16:creationId xmlns:a16="http://schemas.microsoft.com/office/drawing/2014/main" id="{A4960443-A888-4C93-8B03-ECF99ECC0B5B}"/>
            </a:ext>
          </a:extLst>
        </xdr:cNvPr>
        <xdr:cNvSpPr/>
      </xdr:nvSpPr>
      <xdr:spPr>
        <a:xfrm>
          <a:off x="17551400" y="14033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38100</xdr:rowOff>
    </xdr:to>
    <xdr:cxnSp macro="">
      <xdr:nvCxnSpPr>
        <xdr:cNvPr id="828" name="直線コネクタ 827">
          <a:extLst>
            <a:ext uri="{FF2B5EF4-FFF2-40B4-BE49-F238E27FC236}">
              <a16:creationId xmlns:a16="http://schemas.microsoft.com/office/drawing/2014/main" id="{56466479-736C-45D2-9C11-7C86BD72BD1A}"/>
            </a:ext>
          </a:extLst>
        </xdr:cNvPr>
        <xdr:cNvCxnSpPr/>
      </xdr:nvCxnSpPr>
      <xdr:spPr>
        <a:xfrm>
          <a:off x="17602200" y="140779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158750</xdr:rowOff>
    </xdr:from>
    <xdr:to>
      <xdr:col>98</xdr:col>
      <xdr:colOff>38100</xdr:colOff>
      <xdr:row>85</xdr:row>
      <xdr:rowOff>88900</xdr:rowOff>
    </xdr:to>
    <xdr:sp macro="" textlink="">
      <xdr:nvSpPr>
        <xdr:cNvPr id="829" name="楕円 828">
          <a:extLst>
            <a:ext uri="{FF2B5EF4-FFF2-40B4-BE49-F238E27FC236}">
              <a16:creationId xmlns:a16="http://schemas.microsoft.com/office/drawing/2014/main" id="{33B37021-636C-41D1-94B2-0D243EC87108}"/>
            </a:ext>
          </a:extLst>
        </xdr:cNvPr>
        <xdr:cNvSpPr/>
      </xdr:nvSpPr>
      <xdr:spPr>
        <a:xfrm>
          <a:off x="16757650" y="14033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38100</xdr:rowOff>
    </xdr:from>
    <xdr:to>
      <xdr:col>102</xdr:col>
      <xdr:colOff>114300</xdr:colOff>
      <xdr:row>85</xdr:row>
      <xdr:rowOff>38100</xdr:rowOff>
    </xdr:to>
    <xdr:cxnSp macro="">
      <xdr:nvCxnSpPr>
        <xdr:cNvPr id="830" name="直線コネクタ 829">
          <a:extLst>
            <a:ext uri="{FF2B5EF4-FFF2-40B4-BE49-F238E27FC236}">
              <a16:creationId xmlns:a16="http://schemas.microsoft.com/office/drawing/2014/main" id="{4EDF60A0-FB4C-4E87-AADF-A2AFD0A606C7}"/>
            </a:ext>
          </a:extLst>
        </xdr:cNvPr>
        <xdr:cNvCxnSpPr/>
      </xdr:nvCxnSpPr>
      <xdr:spPr>
        <a:xfrm>
          <a:off x="16802100" y="14077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1" name="n_1aveValue【児童館】&#10;一人当たり面積">
          <a:extLst>
            <a:ext uri="{FF2B5EF4-FFF2-40B4-BE49-F238E27FC236}">
              <a16:creationId xmlns:a16="http://schemas.microsoft.com/office/drawing/2014/main" id="{5F93018A-979C-40CA-9C2D-08FCA30BC3C4}"/>
            </a:ext>
          </a:extLst>
        </xdr:cNvPr>
        <xdr:cNvSpPr txBox="1"/>
      </xdr:nvSpPr>
      <xdr:spPr>
        <a:xfrm>
          <a:off x="189802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2" name="n_2aveValue【児童館】&#10;一人当たり面積">
          <a:extLst>
            <a:ext uri="{FF2B5EF4-FFF2-40B4-BE49-F238E27FC236}">
              <a16:creationId xmlns:a16="http://schemas.microsoft.com/office/drawing/2014/main" id="{6DA4B645-04DB-4792-8C0A-FAD62BE74C1F}"/>
            </a:ext>
          </a:extLst>
        </xdr:cNvPr>
        <xdr:cNvSpPr txBox="1"/>
      </xdr:nvSpPr>
      <xdr:spPr>
        <a:xfrm>
          <a:off x="181801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3" name="n_3aveValue【児童館】&#10;一人当たり面積">
          <a:extLst>
            <a:ext uri="{FF2B5EF4-FFF2-40B4-BE49-F238E27FC236}">
              <a16:creationId xmlns:a16="http://schemas.microsoft.com/office/drawing/2014/main" id="{B02F8C26-FB1A-4ADB-9E63-201C899B931B}"/>
            </a:ext>
          </a:extLst>
        </xdr:cNvPr>
        <xdr:cNvSpPr txBox="1"/>
      </xdr:nvSpPr>
      <xdr:spPr>
        <a:xfrm>
          <a:off x="1738637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34" name="n_4aveValue【児童館】&#10;一人当たり面積">
          <a:extLst>
            <a:ext uri="{FF2B5EF4-FFF2-40B4-BE49-F238E27FC236}">
              <a16:creationId xmlns:a16="http://schemas.microsoft.com/office/drawing/2014/main" id="{6E885F98-C5DA-4B60-B8F2-67E4DD4F4773}"/>
            </a:ext>
          </a:extLst>
        </xdr:cNvPr>
        <xdr:cNvSpPr txBox="1"/>
      </xdr:nvSpPr>
      <xdr:spPr>
        <a:xfrm>
          <a:off x="165926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835" name="n_1mainValue【児童館】&#10;一人当たり面積">
          <a:extLst>
            <a:ext uri="{FF2B5EF4-FFF2-40B4-BE49-F238E27FC236}">
              <a16:creationId xmlns:a16="http://schemas.microsoft.com/office/drawing/2014/main" id="{D3148B70-D2CD-4BD7-B11A-6A1B657B0340}"/>
            </a:ext>
          </a:extLst>
        </xdr:cNvPr>
        <xdr:cNvSpPr txBox="1"/>
      </xdr:nvSpPr>
      <xdr:spPr>
        <a:xfrm>
          <a:off x="18980227" y="1411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36" name="n_2mainValue【児童館】&#10;一人当たり面積">
          <a:extLst>
            <a:ext uri="{FF2B5EF4-FFF2-40B4-BE49-F238E27FC236}">
              <a16:creationId xmlns:a16="http://schemas.microsoft.com/office/drawing/2014/main" id="{56A1FB67-D250-4FA9-8B63-017276BB2352}"/>
            </a:ext>
          </a:extLst>
        </xdr:cNvPr>
        <xdr:cNvSpPr txBox="1"/>
      </xdr:nvSpPr>
      <xdr:spPr>
        <a:xfrm>
          <a:off x="18180127" y="1411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80027</xdr:rowOff>
    </xdr:from>
    <xdr:ext cx="469744" cy="259045"/>
    <xdr:sp macro="" textlink="">
      <xdr:nvSpPr>
        <xdr:cNvPr id="837" name="n_3mainValue【児童館】&#10;一人当たり面積">
          <a:extLst>
            <a:ext uri="{FF2B5EF4-FFF2-40B4-BE49-F238E27FC236}">
              <a16:creationId xmlns:a16="http://schemas.microsoft.com/office/drawing/2014/main" id="{86245482-FFED-44A2-A5A0-146413882ACB}"/>
            </a:ext>
          </a:extLst>
        </xdr:cNvPr>
        <xdr:cNvSpPr txBox="1"/>
      </xdr:nvSpPr>
      <xdr:spPr>
        <a:xfrm>
          <a:off x="17386377" y="1411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80027</xdr:rowOff>
    </xdr:from>
    <xdr:ext cx="469744" cy="259045"/>
    <xdr:sp macro="" textlink="">
      <xdr:nvSpPr>
        <xdr:cNvPr id="838" name="n_4mainValue【児童館】&#10;一人当たり面積">
          <a:extLst>
            <a:ext uri="{FF2B5EF4-FFF2-40B4-BE49-F238E27FC236}">
              <a16:creationId xmlns:a16="http://schemas.microsoft.com/office/drawing/2014/main" id="{E45C856C-7CEC-4E9B-810F-993179F825DA}"/>
            </a:ext>
          </a:extLst>
        </xdr:cNvPr>
        <xdr:cNvSpPr txBox="1"/>
      </xdr:nvSpPr>
      <xdr:spPr>
        <a:xfrm>
          <a:off x="16592627" y="1411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6C4783C6-BE74-489D-A1D7-D448C3B6742E}"/>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3FEE0529-916E-4962-9047-ECD2AB8D8167}"/>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1D092137-D763-4091-8C13-7D1A3004571B}"/>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546027BA-7340-4DAA-A91E-C2CC913933A1}"/>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AEE8A167-575B-4BE5-8841-F2CB36EAC0D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46644B0A-3A10-4676-8434-D6E92F8AA745}"/>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B6DDD454-747E-4B6A-8572-A6B962E1761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2818B062-4C22-4E49-A0FB-DF5F2118AF42}"/>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4A558E8F-FE2B-42F4-AABB-C7F115510737}"/>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3A31FF97-A19D-4E8E-9A65-477FB442E8C8}"/>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989BF6F6-D24F-47CD-B000-2218707163E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572E4AA0-6358-446F-B4E2-57E311B327CA}"/>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F482534E-F05A-4E1F-B87F-193C24DE51C4}"/>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C563F24D-AB82-4BA8-9811-7A9DFF7B7334}"/>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A42A1F44-7F37-41C7-A4C1-5F7A37C6B62E}"/>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010D789D-4819-4796-932B-79D25C79A25D}"/>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5B81EC99-66F0-424A-940A-B256C95D932E}"/>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646AC62E-4304-4001-91EE-7629F62901FD}"/>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42AA0348-12FD-48A9-9115-1A685369AB7E}"/>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5B108AC5-DF41-4A6C-85D8-74F4BB1D3A5F}"/>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60FD474A-E59E-4E2B-AA5D-641D60003A05}"/>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87549DD2-BC3F-4A32-8677-528D3A3A4585}"/>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D3BE26E6-1619-49EE-9192-5B6A48B82D97}"/>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C0B16E3E-5D6B-4FBA-B3CD-5C0B4BD20344}"/>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id="{E8F5850E-2569-4AE7-AB27-43CA09CEF5B3}"/>
            </a:ext>
          </a:extLst>
        </xdr:cNvPr>
        <xdr:cNvCxnSpPr/>
      </xdr:nvCxnSpPr>
      <xdr:spPr>
        <a:xfrm flipV="1">
          <a:off x="14699614" y="166325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公民館】&#10;有形固定資産減価償却率最小値テキスト">
          <a:extLst>
            <a:ext uri="{FF2B5EF4-FFF2-40B4-BE49-F238E27FC236}">
              <a16:creationId xmlns:a16="http://schemas.microsoft.com/office/drawing/2014/main" id="{3BB79FFE-A550-4F54-BF84-306EBC204DD6}"/>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id="{94C3FD93-3122-4C33-A687-A478C1B851FA}"/>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866" name="【公民館】&#10;有形固定資産減価償却率最大値テキスト">
          <a:extLst>
            <a:ext uri="{FF2B5EF4-FFF2-40B4-BE49-F238E27FC236}">
              <a16:creationId xmlns:a16="http://schemas.microsoft.com/office/drawing/2014/main" id="{AC928ADF-C598-46DB-9C12-C4C71FC20DF8}"/>
            </a:ext>
          </a:extLst>
        </xdr:cNvPr>
        <xdr:cNvSpPr txBox="1"/>
      </xdr:nvSpPr>
      <xdr:spPr>
        <a:xfrm>
          <a:off x="14738350" y="16407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867" name="直線コネクタ 866">
          <a:extLst>
            <a:ext uri="{FF2B5EF4-FFF2-40B4-BE49-F238E27FC236}">
              <a16:creationId xmlns:a16="http://schemas.microsoft.com/office/drawing/2014/main" id="{52D84204-6568-4CA7-B287-D685C9C1411A}"/>
            </a:ext>
          </a:extLst>
        </xdr:cNvPr>
        <xdr:cNvCxnSpPr/>
      </xdr:nvCxnSpPr>
      <xdr:spPr>
        <a:xfrm>
          <a:off x="14611350" y="16632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868" name="【公民館】&#10;有形固定資産減価償却率平均値テキスト">
          <a:extLst>
            <a:ext uri="{FF2B5EF4-FFF2-40B4-BE49-F238E27FC236}">
              <a16:creationId xmlns:a16="http://schemas.microsoft.com/office/drawing/2014/main" id="{E5924478-96A3-4C16-91C8-00A0DFA9958C}"/>
            </a:ext>
          </a:extLst>
        </xdr:cNvPr>
        <xdr:cNvSpPr txBox="1"/>
      </xdr:nvSpPr>
      <xdr:spPr>
        <a:xfrm>
          <a:off x="14738350" y="1714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869" name="フローチャート: 判断 868">
          <a:extLst>
            <a:ext uri="{FF2B5EF4-FFF2-40B4-BE49-F238E27FC236}">
              <a16:creationId xmlns:a16="http://schemas.microsoft.com/office/drawing/2014/main" id="{C332C8C7-3194-4EFE-B75B-09776D47C5F1}"/>
            </a:ext>
          </a:extLst>
        </xdr:cNvPr>
        <xdr:cNvSpPr/>
      </xdr:nvSpPr>
      <xdr:spPr>
        <a:xfrm>
          <a:off x="14649450" y="1729803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870" name="フローチャート: 判断 869">
          <a:extLst>
            <a:ext uri="{FF2B5EF4-FFF2-40B4-BE49-F238E27FC236}">
              <a16:creationId xmlns:a16="http://schemas.microsoft.com/office/drawing/2014/main" id="{BAF69DED-1C30-4578-A0EE-23C48C19F577}"/>
            </a:ext>
          </a:extLst>
        </xdr:cNvPr>
        <xdr:cNvSpPr/>
      </xdr:nvSpPr>
      <xdr:spPr>
        <a:xfrm>
          <a:off x="13887450" y="1729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871" name="フローチャート: 判断 870">
          <a:extLst>
            <a:ext uri="{FF2B5EF4-FFF2-40B4-BE49-F238E27FC236}">
              <a16:creationId xmlns:a16="http://schemas.microsoft.com/office/drawing/2014/main" id="{EEB62E2D-426A-4735-92BB-D125CB0D218D}"/>
            </a:ext>
          </a:extLst>
        </xdr:cNvPr>
        <xdr:cNvSpPr/>
      </xdr:nvSpPr>
      <xdr:spPr>
        <a:xfrm>
          <a:off x="13093700" y="173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872" name="フローチャート: 判断 871">
          <a:extLst>
            <a:ext uri="{FF2B5EF4-FFF2-40B4-BE49-F238E27FC236}">
              <a16:creationId xmlns:a16="http://schemas.microsoft.com/office/drawing/2014/main" id="{E90BC6B0-85A2-4B31-9B63-80E1C6678083}"/>
            </a:ext>
          </a:extLst>
        </xdr:cNvPr>
        <xdr:cNvSpPr/>
      </xdr:nvSpPr>
      <xdr:spPr>
        <a:xfrm>
          <a:off x="12299950" y="172427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873" name="フローチャート: 判断 872">
          <a:extLst>
            <a:ext uri="{FF2B5EF4-FFF2-40B4-BE49-F238E27FC236}">
              <a16:creationId xmlns:a16="http://schemas.microsoft.com/office/drawing/2014/main" id="{D74BC60D-26F3-4B7A-B020-EF762269FD97}"/>
            </a:ext>
          </a:extLst>
        </xdr:cNvPr>
        <xdr:cNvSpPr/>
      </xdr:nvSpPr>
      <xdr:spPr>
        <a:xfrm>
          <a:off x="11487150" y="1722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399335AC-AA0D-4811-999B-50FFC957E05E}"/>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3142192C-4524-4C69-8DE7-09C0D438B365}"/>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1074B350-EFBC-416A-8845-E29FCBB86A58}"/>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4D99F8F9-29E5-499D-BF47-D5156F58A6D2}"/>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DCA8E0C3-2153-44F2-BBC2-C0685E5D13F9}"/>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879" name="楕円 878">
          <a:extLst>
            <a:ext uri="{FF2B5EF4-FFF2-40B4-BE49-F238E27FC236}">
              <a16:creationId xmlns:a16="http://schemas.microsoft.com/office/drawing/2014/main" id="{10AF3E9D-058E-4980-B9AD-B9B79EF51139}"/>
            </a:ext>
          </a:extLst>
        </xdr:cNvPr>
        <xdr:cNvSpPr/>
      </xdr:nvSpPr>
      <xdr:spPr>
        <a:xfrm>
          <a:off x="14649450" y="176276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880" name="【公民館】&#10;有形固定資産減価償却率該当値テキスト">
          <a:extLst>
            <a:ext uri="{FF2B5EF4-FFF2-40B4-BE49-F238E27FC236}">
              <a16:creationId xmlns:a16="http://schemas.microsoft.com/office/drawing/2014/main" id="{F54AD611-72AD-4DAA-A244-577E92FB48AD}"/>
            </a:ext>
          </a:extLst>
        </xdr:cNvPr>
        <xdr:cNvSpPr txBox="1"/>
      </xdr:nvSpPr>
      <xdr:spPr>
        <a:xfrm>
          <a:off x="14738350"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149225</xdr:rowOff>
    </xdr:from>
    <xdr:to>
      <xdr:col>81</xdr:col>
      <xdr:colOff>101600</xdr:colOff>
      <xdr:row>106</xdr:row>
      <xdr:rowOff>79375</xdr:rowOff>
    </xdr:to>
    <xdr:sp macro="" textlink="">
      <xdr:nvSpPr>
        <xdr:cNvPr id="881" name="楕円 880">
          <a:extLst>
            <a:ext uri="{FF2B5EF4-FFF2-40B4-BE49-F238E27FC236}">
              <a16:creationId xmlns:a16="http://schemas.microsoft.com/office/drawing/2014/main" id="{14AA6851-1FDA-4F0C-B75B-71E2A2875730}"/>
            </a:ext>
          </a:extLst>
        </xdr:cNvPr>
        <xdr:cNvSpPr/>
      </xdr:nvSpPr>
      <xdr:spPr>
        <a:xfrm>
          <a:off x="1388745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28575</xdr:rowOff>
    </xdr:from>
    <xdr:to>
      <xdr:col>85</xdr:col>
      <xdr:colOff>127000</xdr:colOff>
      <xdr:row>106</xdr:row>
      <xdr:rowOff>76200</xdr:rowOff>
    </xdr:to>
    <xdr:cxnSp macro="">
      <xdr:nvCxnSpPr>
        <xdr:cNvPr id="882" name="直線コネクタ 881">
          <a:extLst>
            <a:ext uri="{FF2B5EF4-FFF2-40B4-BE49-F238E27FC236}">
              <a16:creationId xmlns:a16="http://schemas.microsoft.com/office/drawing/2014/main" id="{B60A2948-24A1-4783-808F-38D7963FF636}"/>
            </a:ext>
          </a:extLst>
        </xdr:cNvPr>
        <xdr:cNvCxnSpPr/>
      </xdr:nvCxnSpPr>
      <xdr:spPr>
        <a:xfrm>
          <a:off x="13938250" y="17630775"/>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50164</xdr:rowOff>
    </xdr:from>
    <xdr:to>
      <xdr:col>76</xdr:col>
      <xdr:colOff>165100</xdr:colOff>
      <xdr:row>105</xdr:row>
      <xdr:rowOff>151764</xdr:rowOff>
    </xdr:to>
    <xdr:sp macro="" textlink="">
      <xdr:nvSpPr>
        <xdr:cNvPr id="883" name="楕円 882">
          <a:extLst>
            <a:ext uri="{FF2B5EF4-FFF2-40B4-BE49-F238E27FC236}">
              <a16:creationId xmlns:a16="http://schemas.microsoft.com/office/drawing/2014/main" id="{FE13A587-7920-4081-B0DB-101360FC1FEF}"/>
            </a:ext>
          </a:extLst>
        </xdr:cNvPr>
        <xdr:cNvSpPr/>
      </xdr:nvSpPr>
      <xdr:spPr>
        <a:xfrm>
          <a:off x="130937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100964</xdr:rowOff>
    </xdr:from>
    <xdr:to>
      <xdr:col>81</xdr:col>
      <xdr:colOff>50800</xdr:colOff>
      <xdr:row>106</xdr:row>
      <xdr:rowOff>28575</xdr:rowOff>
    </xdr:to>
    <xdr:cxnSp macro="">
      <xdr:nvCxnSpPr>
        <xdr:cNvPr id="884" name="直線コネクタ 883">
          <a:extLst>
            <a:ext uri="{FF2B5EF4-FFF2-40B4-BE49-F238E27FC236}">
              <a16:creationId xmlns:a16="http://schemas.microsoft.com/office/drawing/2014/main" id="{50262553-8384-4C7D-A127-FA9FE78B34C7}"/>
            </a:ext>
          </a:extLst>
        </xdr:cNvPr>
        <xdr:cNvCxnSpPr/>
      </xdr:nvCxnSpPr>
      <xdr:spPr>
        <a:xfrm>
          <a:off x="13144500" y="17531714"/>
          <a:ext cx="79375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885" name="楕円 884">
          <a:extLst>
            <a:ext uri="{FF2B5EF4-FFF2-40B4-BE49-F238E27FC236}">
              <a16:creationId xmlns:a16="http://schemas.microsoft.com/office/drawing/2014/main" id="{31EC58C0-7BBF-4C28-BE61-7FF3F785B8E9}"/>
            </a:ext>
          </a:extLst>
        </xdr:cNvPr>
        <xdr:cNvSpPr/>
      </xdr:nvSpPr>
      <xdr:spPr>
        <a:xfrm>
          <a:off x="12299950" y="17437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57150</xdr:rowOff>
    </xdr:from>
    <xdr:to>
      <xdr:col>76</xdr:col>
      <xdr:colOff>114300</xdr:colOff>
      <xdr:row>105</xdr:row>
      <xdr:rowOff>100964</xdr:rowOff>
    </xdr:to>
    <xdr:cxnSp macro="">
      <xdr:nvCxnSpPr>
        <xdr:cNvPr id="886" name="直線コネクタ 885">
          <a:extLst>
            <a:ext uri="{FF2B5EF4-FFF2-40B4-BE49-F238E27FC236}">
              <a16:creationId xmlns:a16="http://schemas.microsoft.com/office/drawing/2014/main" id="{979D03B0-11B6-4786-A0C2-2E8CFD3B8983}"/>
            </a:ext>
          </a:extLst>
        </xdr:cNvPr>
        <xdr:cNvCxnSpPr/>
      </xdr:nvCxnSpPr>
      <xdr:spPr>
        <a:xfrm>
          <a:off x="12344400" y="17487900"/>
          <a:ext cx="8001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143511</xdr:rowOff>
    </xdr:from>
    <xdr:to>
      <xdr:col>67</xdr:col>
      <xdr:colOff>101600</xdr:colOff>
      <xdr:row>105</xdr:row>
      <xdr:rowOff>73661</xdr:rowOff>
    </xdr:to>
    <xdr:sp macro="" textlink="">
      <xdr:nvSpPr>
        <xdr:cNvPr id="887" name="楕円 886">
          <a:extLst>
            <a:ext uri="{FF2B5EF4-FFF2-40B4-BE49-F238E27FC236}">
              <a16:creationId xmlns:a16="http://schemas.microsoft.com/office/drawing/2014/main" id="{F22626A4-7075-4AB6-B212-5DE5A95E0B9C}"/>
            </a:ext>
          </a:extLst>
        </xdr:cNvPr>
        <xdr:cNvSpPr/>
      </xdr:nvSpPr>
      <xdr:spPr>
        <a:xfrm>
          <a:off x="1148715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22861</xdr:rowOff>
    </xdr:from>
    <xdr:to>
      <xdr:col>71</xdr:col>
      <xdr:colOff>177800</xdr:colOff>
      <xdr:row>105</xdr:row>
      <xdr:rowOff>57150</xdr:rowOff>
    </xdr:to>
    <xdr:cxnSp macro="">
      <xdr:nvCxnSpPr>
        <xdr:cNvPr id="888" name="直線コネクタ 887">
          <a:extLst>
            <a:ext uri="{FF2B5EF4-FFF2-40B4-BE49-F238E27FC236}">
              <a16:creationId xmlns:a16="http://schemas.microsoft.com/office/drawing/2014/main" id="{C0F16364-35A0-4178-94A5-89CEAE3CC589}"/>
            </a:ext>
          </a:extLst>
        </xdr:cNvPr>
        <xdr:cNvCxnSpPr/>
      </xdr:nvCxnSpPr>
      <xdr:spPr>
        <a:xfrm>
          <a:off x="11537950" y="17453611"/>
          <a:ext cx="8064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889" name="n_1aveValue【公民館】&#10;有形固定資産減価償却率">
          <a:extLst>
            <a:ext uri="{FF2B5EF4-FFF2-40B4-BE49-F238E27FC236}">
              <a16:creationId xmlns:a16="http://schemas.microsoft.com/office/drawing/2014/main" id="{FEA4D3D3-AA28-4A38-AAF9-ADD038EA9FB9}"/>
            </a:ext>
          </a:extLst>
        </xdr:cNvPr>
        <xdr:cNvSpPr txBox="1"/>
      </xdr:nvSpPr>
      <xdr:spPr>
        <a:xfrm>
          <a:off x="13742044" y="1706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890" name="n_2aveValue【公民館】&#10;有形固定資産減価償却率">
          <a:extLst>
            <a:ext uri="{FF2B5EF4-FFF2-40B4-BE49-F238E27FC236}">
              <a16:creationId xmlns:a16="http://schemas.microsoft.com/office/drawing/2014/main" id="{F1A27AFF-9BA8-46BC-9024-AADF7F936440}"/>
            </a:ext>
          </a:extLst>
        </xdr:cNvPr>
        <xdr:cNvSpPr txBox="1"/>
      </xdr:nvSpPr>
      <xdr:spPr>
        <a:xfrm>
          <a:off x="12960994" y="1708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891" name="n_3aveValue【公民館】&#10;有形固定資産減価償却率">
          <a:extLst>
            <a:ext uri="{FF2B5EF4-FFF2-40B4-BE49-F238E27FC236}">
              <a16:creationId xmlns:a16="http://schemas.microsoft.com/office/drawing/2014/main" id="{FD34648E-91C9-496C-9714-E7DC13AD26A0}"/>
            </a:ext>
          </a:extLst>
        </xdr:cNvPr>
        <xdr:cNvSpPr txBox="1"/>
      </xdr:nvSpPr>
      <xdr:spPr>
        <a:xfrm>
          <a:off x="1216724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892" name="n_4aveValue【公民館】&#10;有形固定資産減価償却率">
          <a:extLst>
            <a:ext uri="{FF2B5EF4-FFF2-40B4-BE49-F238E27FC236}">
              <a16:creationId xmlns:a16="http://schemas.microsoft.com/office/drawing/2014/main" id="{389DD107-1C1A-421C-A768-F79E194B7427}"/>
            </a:ext>
          </a:extLst>
        </xdr:cNvPr>
        <xdr:cNvSpPr txBox="1"/>
      </xdr:nvSpPr>
      <xdr:spPr>
        <a:xfrm>
          <a:off x="11354444"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70502</xdr:rowOff>
    </xdr:from>
    <xdr:ext cx="405111" cy="259045"/>
    <xdr:sp macro="" textlink="">
      <xdr:nvSpPr>
        <xdr:cNvPr id="893" name="n_1mainValue【公民館】&#10;有形固定資産減価償却率">
          <a:extLst>
            <a:ext uri="{FF2B5EF4-FFF2-40B4-BE49-F238E27FC236}">
              <a16:creationId xmlns:a16="http://schemas.microsoft.com/office/drawing/2014/main" id="{DE512E94-9ED4-4141-9F69-7EFC9CB21C1F}"/>
            </a:ext>
          </a:extLst>
        </xdr:cNvPr>
        <xdr:cNvSpPr txBox="1"/>
      </xdr:nvSpPr>
      <xdr:spPr>
        <a:xfrm>
          <a:off x="13742044" y="1767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142891</xdr:rowOff>
    </xdr:from>
    <xdr:ext cx="405111" cy="259045"/>
    <xdr:sp macro="" textlink="">
      <xdr:nvSpPr>
        <xdr:cNvPr id="894" name="n_2mainValue【公民館】&#10;有形固定資産減価償却率">
          <a:extLst>
            <a:ext uri="{FF2B5EF4-FFF2-40B4-BE49-F238E27FC236}">
              <a16:creationId xmlns:a16="http://schemas.microsoft.com/office/drawing/2014/main" id="{262A2D0B-2155-45D2-9B78-8BA3FF9DABF2}"/>
            </a:ext>
          </a:extLst>
        </xdr:cNvPr>
        <xdr:cNvSpPr txBox="1"/>
      </xdr:nvSpPr>
      <xdr:spPr>
        <a:xfrm>
          <a:off x="12960994" y="1757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99077</xdr:rowOff>
    </xdr:from>
    <xdr:ext cx="405111" cy="259045"/>
    <xdr:sp macro="" textlink="">
      <xdr:nvSpPr>
        <xdr:cNvPr id="895" name="n_3mainValue【公民館】&#10;有形固定資産減価償却率">
          <a:extLst>
            <a:ext uri="{FF2B5EF4-FFF2-40B4-BE49-F238E27FC236}">
              <a16:creationId xmlns:a16="http://schemas.microsoft.com/office/drawing/2014/main" id="{EB3314E2-CF88-4B10-9D05-CCA7CA4C27C0}"/>
            </a:ext>
          </a:extLst>
        </xdr:cNvPr>
        <xdr:cNvSpPr txBox="1"/>
      </xdr:nvSpPr>
      <xdr:spPr>
        <a:xfrm>
          <a:off x="12167244"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64788</xdr:rowOff>
    </xdr:from>
    <xdr:ext cx="405111" cy="259045"/>
    <xdr:sp macro="" textlink="">
      <xdr:nvSpPr>
        <xdr:cNvPr id="896" name="n_4mainValue【公民館】&#10;有形固定資産減価償却率">
          <a:extLst>
            <a:ext uri="{FF2B5EF4-FFF2-40B4-BE49-F238E27FC236}">
              <a16:creationId xmlns:a16="http://schemas.microsoft.com/office/drawing/2014/main" id="{05A0A4D4-DCEA-4A55-B11C-1F487B4779D6}"/>
            </a:ext>
          </a:extLst>
        </xdr:cNvPr>
        <xdr:cNvSpPr txBox="1"/>
      </xdr:nvSpPr>
      <xdr:spPr>
        <a:xfrm>
          <a:off x="11354444" y="174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5824BC19-2518-4246-99FE-7106F98DF629}"/>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F71B18F9-7D27-4BFA-8FDA-15955AC845A3}"/>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422D996B-FC4E-44E5-8023-9543F7753CF2}"/>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9228C00E-FF84-4FA1-9F76-D38B055FF5BD}"/>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3DEAEE4E-A1BF-4372-9A92-A2B015C8C19E}"/>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50B1CC61-12E8-453B-B816-53AF330CF59C}"/>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FCC1D7A4-95CB-4913-8D8E-10445E213B83}"/>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92C114DF-2393-4131-B568-0F31DD99C86F}"/>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4E4E8268-2CA7-49E7-BFAB-8ECD29600EF4}"/>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72CC823F-37C7-4299-A8B3-EA6E120C559F}"/>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a:extLst>
            <a:ext uri="{FF2B5EF4-FFF2-40B4-BE49-F238E27FC236}">
              <a16:creationId xmlns:a16="http://schemas.microsoft.com/office/drawing/2014/main" id="{FEDF4687-F324-42F2-842D-96379B5DC485}"/>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a:extLst>
            <a:ext uri="{FF2B5EF4-FFF2-40B4-BE49-F238E27FC236}">
              <a16:creationId xmlns:a16="http://schemas.microsoft.com/office/drawing/2014/main" id="{1E76A7C0-8382-4963-9DB9-DBC7EE73C44D}"/>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a:extLst>
            <a:ext uri="{FF2B5EF4-FFF2-40B4-BE49-F238E27FC236}">
              <a16:creationId xmlns:a16="http://schemas.microsoft.com/office/drawing/2014/main" id="{94C89A8D-D1EF-4AC2-BC7B-18A3B1F824B7}"/>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a:extLst>
            <a:ext uri="{FF2B5EF4-FFF2-40B4-BE49-F238E27FC236}">
              <a16:creationId xmlns:a16="http://schemas.microsoft.com/office/drawing/2014/main" id="{0E7FCE07-2E57-443C-A6DB-0C735A1A2445}"/>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a:extLst>
            <a:ext uri="{FF2B5EF4-FFF2-40B4-BE49-F238E27FC236}">
              <a16:creationId xmlns:a16="http://schemas.microsoft.com/office/drawing/2014/main" id="{907C409B-8DEA-43F4-8692-FCF953EF147F}"/>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a:extLst>
            <a:ext uri="{FF2B5EF4-FFF2-40B4-BE49-F238E27FC236}">
              <a16:creationId xmlns:a16="http://schemas.microsoft.com/office/drawing/2014/main" id="{F8D0E9BD-A858-4183-B44D-B9C32CD42AEA}"/>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a:extLst>
            <a:ext uri="{FF2B5EF4-FFF2-40B4-BE49-F238E27FC236}">
              <a16:creationId xmlns:a16="http://schemas.microsoft.com/office/drawing/2014/main" id="{4478733A-AC2D-476F-BAF8-B3B0F916C51B}"/>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a:extLst>
            <a:ext uri="{FF2B5EF4-FFF2-40B4-BE49-F238E27FC236}">
              <a16:creationId xmlns:a16="http://schemas.microsoft.com/office/drawing/2014/main" id="{25D0D8CD-E6F5-4B8C-8092-75F052996A64}"/>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a:extLst>
            <a:ext uri="{FF2B5EF4-FFF2-40B4-BE49-F238E27FC236}">
              <a16:creationId xmlns:a16="http://schemas.microsoft.com/office/drawing/2014/main" id="{782E245B-D608-4986-A976-C0B22F84E3FD}"/>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a:extLst>
            <a:ext uri="{FF2B5EF4-FFF2-40B4-BE49-F238E27FC236}">
              <a16:creationId xmlns:a16="http://schemas.microsoft.com/office/drawing/2014/main" id="{91AF56E5-E1CC-4CE7-8F33-2627FA76F70E}"/>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a:extLst>
            <a:ext uri="{FF2B5EF4-FFF2-40B4-BE49-F238E27FC236}">
              <a16:creationId xmlns:a16="http://schemas.microsoft.com/office/drawing/2014/main" id="{A4C86F9D-B974-4485-A3F1-8AF864E97326}"/>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a:extLst>
            <a:ext uri="{FF2B5EF4-FFF2-40B4-BE49-F238E27FC236}">
              <a16:creationId xmlns:a16="http://schemas.microsoft.com/office/drawing/2014/main" id="{C1E94A0A-0E2B-4A1F-AF4F-EBDBDFBDB26F}"/>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73F965C9-622B-4243-BE1A-C3E3671B382A}"/>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7AC276D3-EAD7-438A-A154-2968547FDE37}"/>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a:extLst>
            <a:ext uri="{FF2B5EF4-FFF2-40B4-BE49-F238E27FC236}">
              <a16:creationId xmlns:a16="http://schemas.microsoft.com/office/drawing/2014/main" id="{45601ED0-D375-48BB-B2AF-09B1C70416D5}"/>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922" name="直線コネクタ 921">
          <a:extLst>
            <a:ext uri="{FF2B5EF4-FFF2-40B4-BE49-F238E27FC236}">
              <a16:creationId xmlns:a16="http://schemas.microsoft.com/office/drawing/2014/main" id="{0AF255AC-64AC-426E-88F9-469AD732DEF4}"/>
            </a:ext>
          </a:extLst>
        </xdr:cNvPr>
        <xdr:cNvCxnSpPr/>
      </xdr:nvCxnSpPr>
      <xdr:spPr>
        <a:xfrm flipV="1">
          <a:off x="19951064" y="164994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923" name="【公民館】&#10;一人当たり面積最小値テキスト">
          <a:extLst>
            <a:ext uri="{FF2B5EF4-FFF2-40B4-BE49-F238E27FC236}">
              <a16:creationId xmlns:a16="http://schemas.microsoft.com/office/drawing/2014/main" id="{DD8B1058-D15F-4D08-B5FF-59DC3F6D0070}"/>
            </a:ext>
          </a:extLst>
        </xdr:cNvPr>
        <xdr:cNvSpPr txBox="1"/>
      </xdr:nvSpPr>
      <xdr:spPr>
        <a:xfrm>
          <a:off x="19989800" y="1812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924" name="直線コネクタ 923">
          <a:extLst>
            <a:ext uri="{FF2B5EF4-FFF2-40B4-BE49-F238E27FC236}">
              <a16:creationId xmlns:a16="http://schemas.microsoft.com/office/drawing/2014/main" id="{59F5CC0E-963D-4779-98C2-295ABAF82F52}"/>
            </a:ext>
          </a:extLst>
        </xdr:cNvPr>
        <xdr:cNvCxnSpPr/>
      </xdr:nvCxnSpPr>
      <xdr:spPr>
        <a:xfrm>
          <a:off x="19881850" y="181258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925" name="【公民館】&#10;一人当たり面積最大値テキスト">
          <a:extLst>
            <a:ext uri="{FF2B5EF4-FFF2-40B4-BE49-F238E27FC236}">
              <a16:creationId xmlns:a16="http://schemas.microsoft.com/office/drawing/2014/main" id="{09485522-3CF9-4750-A01D-D6E7CC65B7C9}"/>
            </a:ext>
          </a:extLst>
        </xdr:cNvPr>
        <xdr:cNvSpPr txBox="1"/>
      </xdr:nvSpPr>
      <xdr:spPr>
        <a:xfrm>
          <a:off x="19989800" y="1627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926" name="直線コネクタ 925">
          <a:extLst>
            <a:ext uri="{FF2B5EF4-FFF2-40B4-BE49-F238E27FC236}">
              <a16:creationId xmlns:a16="http://schemas.microsoft.com/office/drawing/2014/main" id="{F32EC838-32E2-4603-A7AA-CBC776FBCD0C}"/>
            </a:ext>
          </a:extLst>
        </xdr:cNvPr>
        <xdr:cNvCxnSpPr/>
      </xdr:nvCxnSpPr>
      <xdr:spPr>
        <a:xfrm>
          <a:off x="19881850" y="16499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927" name="【公民館】&#10;一人当たり面積平均値テキスト">
          <a:extLst>
            <a:ext uri="{FF2B5EF4-FFF2-40B4-BE49-F238E27FC236}">
              <a16:creationId xmlns:a16="http://schemas.microsoft.com/office/drawing/2014/main" id="{6216AE0D-6641-4708-BA94-C045A8F2184E}"/>
            </a:ext>
          </a:extLst>
        </xdr:cNvPr>
        <xdr:cNvSpPr txBox="1"/>
      </xdr:nvSpPr>
      <xdr:spPr>
        <a:xfrm>
          <a:off x="19989800" y="1766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928" name="フローチャート: 判断 927">
          <a:extLst>
            <a:ext uri="{FF2B5EF4-FFF2-40B4-BE49-F238E27FC236}">
              <a16:creationId xmlns:a16="http://schemas.microsoft.com/office/drawing/2014/main" id="{D052F280-DAB1-4856-A415-CB3D0A1D30D0}"/>
            </a:ext>
          </a:extLst>
        </xdr:cNvPr>
        <xdr:cNvSpPr/>
      </xdr:nvSpPr>
      <xdr:spPr>
        <a:xfrm>
          <a:off x="199009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929" name="フローチャート: 判断 928">
          <a:extLst>
            <a:ext uri="{FF2B5EF4-FFF2-40B4-BE49-F238E27FC236}">
              <a16:creationId xmlns:a16="http://schemas.microsoft.com/office/drawing/2014/main" id="{11E807EB-F97F-4C8D-A291-9E22CE5738E6}"/>
            </a:ext>
          </a:extLst>
        </xdr:cNvPr>
        <xdr:cNvSpPr/>
      </xdr:nvSpPr>
      <xdr:spPr>
        <a:xfrm>
          <a:off x="19157950" y="178235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930" name="フローチャート: 判断 929">
          <a:extLst>
            <a:ext uri="{FF2B5EF4-FFF2-40B4-BE49-F238E27FC236}">
              <a16:creationId xmlns:a16="http://schemas.microsoft.com/office/drawing/2014/main" id="{0BCBCB07-BCF1-4CDA-9DC9-C2228500B0B5}"/>
            </a:ext>
          </a:extLst>
        </xdr:cNvPr>
        <xdr:cNvSpPr/>
      </xdr:nvSpPr>
      <xdr:spPr>
        <a:xfrm>
          <a:off x="1834515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931" name="フローチャート: 判断 930">
          <a:extLst>
            <a:ext uri="{FF2B5EF4-FFF2-40B4-BE49-F238E27FC236}">
              <a16:creationId xmlns:a16="http://schemas.microsoft.com/office/drawing/2014/main" id="{D3138518-520C-4219-A1C3-6683EC788523}"/>
            </a:ext>
          </a:extLst>
        </xdr:cNvPr>
        <xdr:cNvSpPr/>
      </xdr:nvSpPr>
      <xdr:spPr>
        <a:xfrm>
          <a:off x="175514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932" name="フローチャート: 判断 931">
          <a:extLst>
            <a:ext uri="{FF2B5EF4-FFF2-40B4-BE49-F238E27FC236}">
              <a16:creationId xmlns:a16="http://schemas.microsoft.com/office/drawing/2014/main" id="{D6552B9D-E531-45E4-9770-6703E1B26769}"/>
            </a:ext>
          </a:extLst>
        </xdr:cNvPr>
        <xdr:cNvSpPr/>
      </xdr:nvSpPr>
      <xdr:spPr>
        <a:xfrm>
          <a:off x="16757650" y="178202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C55C03A0-9A56-4FE7-925C-59D817876F7F}"/>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95383532-F2A7-40B0-9499-5000DFB707E9}"/>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38B719E0-7F40-4424-8729-9CC3283A66E9}"/>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1EB80E3-9748-4CCF-A73B-09F09F567952}"/>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90220AB6-0276-4AAB-A0C3-D99730635A95}"/>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164193</xdr:rowOff>
    </xdr:from>
    <xdr:to>
      <xdr:col>116</xdr:col>
      <xdr:colOff>114300</xdr:colOff>
      <xdr:row>108</xdr:row>
      <xdr:rowOff>94343</xdr:rowOff>
    </xdr:to>
    <xdr:sp macro="" textlink="">
      <xdr:nvSpPr>
        <xdr:cNvPr id="938" name="楕円 937">
          <a:extLst>
            <a:ext uri="{FF2B5EF4-FFF2-40B4-BE49-F238E27FC236}">
              <a16:creationId xmlns:a16="http://schemas.microsoft.com/office/drawing/2014/main" id="{EACFA3D1-0453-41FF-810A-471D24C26670}"/>
            </a:ext>
          </a:extLst>
        </xdr:cNvPr>
        <xdr:cNvSpPr/>
      </xdr:nvSpPr>
      <xdr:spPr>
        <a:xfrm>
          <a:off x="199009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142620</xdr:rowOff>
    </xdr:from>
    <xdr:ext cx="469744" cy="259045"/>
    <xdr:sp macro="" textlink="">
      <xdr:nvSpPr>
        <xdr:cNvPr id="939" name="【公民館】&#10;一人当たり面積該当値テキスト">
          <a:extLst>
            <a:ext uri="{FF2B5EF4-FFF2-40B4-BE49-F238E27FC236}">
              <a16:creationId xmlns:a16="http://schemas.microsoft.com/office/drawing/2014/main" id="{0C389DB7-5617-4C4F-83E3-B331B945F055}"/>
            </a:ext>
          </a:extLst>
        </xdr:cNvPr>
        <xdr:cNvSpPr txBox="1"/>
      </xdr:nvSpPr>
      <xdr:spPr>
        <a:xfrm>
          <a:off x="19989800" y="1791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940" name="楕円 939">
          <a:extLst>
            <a:ext uri="{FF2B5EF4-FFF2-40B4-BE49-F238E27FC236}">
              <a16:creationId xmlns:a16="http://schemas.microsoft.com/office/drawing/2014/main" id="{DEBD02AA-014C-44FD-A4F1-2510B16F19FD}"/>
            </a:ext>
          </a:extLst>
        </xdr:cNvPr>
        <xdr:cNvSpPr/>
      </xdr:nvSpPr>
      <xdr:spPr>
        <a:xfrm>
          <a:off x="19157950" y="179411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43543</xdr:rowOff>
    </xdr:from>
    <xdr:to>
      <xdr:col>116</xdr:col>
      <xdr:colOff>63500</xdr:colOff>
      <xdr:row>108</xdr:row>
      <xdr:rowOff>46808</xdr:rowOff>
    </xdr:to>
    <xdr:cxnSp macro="">
      <xdr:nvCxnSpPr>
        <xdr:cNvPr id="941" name="直線コネクタ 940">
          <a:extLst>
            <a:ext uri="{FF2B5EF4-FFF2-40B4-BE49-F238E27FC236}">
              <a16:creationId xmlns:a16="http://schemas.microsoft.com/office/drawing/2014/main" id="{AA9CDF50-E050-4A23-ABCD-E5C86578916B}"/>
            </a:ext>
          </a:extLst>
        </xdr:cNvPr>
        <xdr:cNvCxnSpPr/>
      </xdr:nvCxnSpPr>
      <xdr:spPr>
        <a:xfrm flipV="1">
          <a:off x="19202400" y="17988643"/>
          <a:ext cx="7493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167458</xdr:rowOff>
    </xdr:from>
    <xdr:to>
      <xdr:col>107</xdr:col>
      <xdr:colOff>101600</xdr:colOff>
      <xdr:row>108</xdr:row>
      <xdr:rowOff>97608</xdr:rowOff>
    </xdr:to>
    <xdr:sp macro="" textlink="">
      <xdr:nvSpPr>
        <xdr:cNvPr id="942" name="楕円 941">
          <a:extLst>
            <a:ext uri="{FF2B5EF4-FFF2-40B4-BE49-F238E27FC236}">
              <a16:creationId xmlns:a16="http://schemas.microsoft.com/office/drawing/2014/main" id="{9A164601-38F2-4229-BBBF-E7909F633527}"/>
            </a:ext>
          </a:extLst>
        </xdr:cNvPr>
        <xdr:cNvSpPr/>
      </xdr:nvSpPr>
      <xdr:spPr>
        <a:xfrm>
          <a:off x="1834515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46808</xdr:rowOff>
    </xdr:from>
    <xdr:to>
      <xdr:col>111</xdr:col>
      <xdr:colOff>177800</xdr:colOff>
      <xdr:row>108</xdr:row>
      <xdr:rowOff>46808</xdr:rowOff>
    </xdr:to>
    <xdr:cxnSp macro="">
      <xdr:nvCxnSpPr>
        <xdr:cNvPr id="943" name="直線コネクタ 942">
          <a:extLst>
            <a:ext uri="{FF2B5EF4-FFF2-40B4-BE49-F238E27FC236}">
              <a16:creationId xmlns:a16="http://schemas.microsoft.com/office/drawing/2014/main" id="{3CC3FA66-2130-4F39-8150-D5994A6EEB72}"/>
            </a:ext>
          </a:extLst>
        </xdr:cNvPr>
        <xdr:cNvCxnSpPr/>
      </xdr:nvCxnSpPr>
      <xdr:spPr>
        <a:xfrm>
          <a:off x="18395950" y="1799190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170724</xdr:rowOff>
    </xdr:from>
    <xdr:to>
      <xdr:col>102</xdr:col>
      <xdr:colOff>165100</xdr:colOff>
      <xdr:row>108</xdr:row>
      <xdr:rowOff>100874</xdr:rowOff>
    </xdr:to>
    <xdr:sp macro="" textlink="">
      <xdr:nvSpPr>
        <xdr:cNvPr id="944" name="楕円 943">
          <a:extLst>
            <a:ext uri="{FF2B5EF4-FFF2-40B4-BE49-F238E27FC236}">
              <a16:creationId xmlns:a16="http://schemas.microsoft.com/office/drawing/2014/main" id="{C22D510C-57B5-4BCD-9F5F-AC666EC1BECD}"/>
            </a:ext>
          </a:extLst>
        </xdr:cNvPr>
        <xdr:cNvSpPr/>
      </xdr:nvSpPr>
      <xdr:spPr>
        <a:xfrm>
          <a:off x="175514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46808</xdr:rowOff>
    </xdr:from>
    <xdr:to>
      <xdr:col>107</xdr:col>
      <xdr:colOff>50800</xdr:colOff>
      <xdr:row>108</xdr:row>
      <xdr:rowOff>50074</xdr:rowOff>
    </xdr:to>
    <xdr:cxnSp macro="">
      <xdr:nvCxnSpPr>
        <xdr:cNvPr id="945" name="直線コネクタ 944">
          <a:extLst>
            <a:ext uri="{FF2B5EF4-FFF2-40B4-BE49-F238E27FC236}">
              <a16:creationId xmlns:a16="http://schemas.microsoft.com/office/drawing/2014/main" id="{2EC298BE-9F96-4887-8459-EF13C39EDC3E}"/>
            </a:ext>
          </a:extLst>
        </xdr:cNvPr>
        <xdr:cNvCxnSpPr/>
      </xdr:nvCxnSpPr>
      <xdr:spPr>
        <a:xfrm flipV="1">
          <a:off x="17602200" y="17991908"/>
          <a:ext cx="7937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170724</xdr:rowOff>
    </xdr:from>
    <xdr:to>
      <xdr:col>98</xdr:col>
      <xdr:colOff>38100</xdr:colOff>
      <xdr:row>108</xdr:row>
      <xdr:rowOff>100874</xdr:rowOff>
    </xdr:to>
    <xdr:sp macro="" textlink="">
      <xdr:nvSpPr>
        <xdr:cNvPr id="946" name="楕円 945">
          <a:extLst>
            <a:ext uri="{FF2B5EF4-FFF2-40B4-BE49-F238E27FC236}">
              <a16:creationId xmlns:a16="http://schemas.microsoft.com/office/drawing/2014/main" id="{91BF1E40-279B-4762-BFDA-E958F64F01B7}"/>
            </a:ext>
          </a:extLst>
        </xdr:cNvPr>
        <xdr:cNvSpPr/>
      </xdr:nvSpPr>
      <xdr:spPr>
        <a:xfrm>
          <a:off x="16757650" y="179443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50074</xdr:rowOff>
    </xdr:from>
    <xdr:to>
      <xdr:col>102</xdr:col>
      <xdr:colOff>114300</xdr:colOff>
      <xdr:row>108</xdr:row>
      <xdr:rowOff>50074</xdr:rowOff>
    </xdr:to>
    <xdr:cxnSp macro="">
      <xdr:nvCxnSpPr>
        <xdr:cNvPr id="947" name="直線コネクタ 946">
          <a:extLst>
            <a:ext uri="{FF2B5EF4-FFF2-40B4-BE49-F238E27FC236}">
              <a16:creationId xmlns:a16="http://schemas.microsoft.com/office/drawing/2014/main" id="{1F21E946-D0B0-438E-8A63-3AFF934A6264}"/>
            </a:ext>
          </a:extLst>
        </xdr:cNvPr>
        <xdr:cNvCxnSpPr/>
      </xdr:nvCxnSpPr>
      <xdr:spPr>
        <a:xfrm>
          <a:off x="16802100" y="1799517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948" name="n_1aveValue【公民館】&#10;一人当たり面積">
          <a:extLst>
            <a:ext uri="{FF2B5EF4-FFF2-40B4-BE49-F238E27FC236}">
              <a16:creationId xmlns:a16="http://schemas.microsoft.com/office/drawing/2014/main" id="{54944B85-2F20-4107-BD29-3E613F69A4BA}"/>
            </a:ext>
          </a:extLst>
        </xdr:cNvPr>
        <xdr:cNvSpPr txBox="1"/>
      </xdr:nvSpPr>
      <xdr:spPr>
        <a:xfrm>
          <a:off x="18980227" y="1759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949" name="n_2aveValue【公民館】&#10;一人当たり面積">
          <a:extLst>
            <a:ext uri="{FF2B5EF4-FFF2-40B4-BE49-F238E27FC236}">
              <a16:creationId xmlns:a16="http://schemas.microsoft.com/office/drawing/2014/main" id="{EB9093F8-9F70-43E1-B4EF-012004895B72}"/>
            </a:ext>
          </a:extLst>
        </xdr:cNvPr>
        <xdr:cNvSpPr txBox="1"/>
      </xdr:nvSpPr>
      <xdr:spPr>
        <a:xfrm>
          <a:off x="181801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950" name="n_3aveValue【公民館】&#10;一人当たり面積">
          <a:extLst>
            <a:ext uri="{FF2B5EF4-FFF2-40B4-BE49-F238E27FC236}">
              <a16:creationId xmlns:a16="http://schemas.microsoft.com/office/drawing/2014/main" id="{5426449F-FF27-45C4-8CF2-138031ED71E9}"/>
            </a:ext>
          </a:extLst>
        </xdr:cNvPr>
        <xdr:cNvSpPr txBox="1"/>
      </xdr:nvSpPr>
      <xdr:spPr>
        <a:xfrm>
          <a:off x="1738637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951" name="n_4aveValue【公民館】&#10;一人当たり面積">
          <a:extLst>
            <a:ext uri="{FF2B5EF4-FFF2-40B4-BE49-F238E27FC236}">
              <a16:creationId xmlns:a16="http://schemas.microsoft.com/office/drawing/2014/main" id="{35287DA8-B83D-47F7-998B-9ABAB7A80971}"/>
            </a:ext>
          </a:extLst>
        </xdr:cNvPr>
        <xdr:cNvSpPr txBox="1"/>
      </xdr:nvSpPr>
      <xdr:spPr>
        <a:xfrm>
          <a:off x="165926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952" name="n_1mainValue【公民館】&#10;一人当たり面積">
          <a:extLst>
            <a:ext uri="{FF2B5EF4-FFF2-40B4-BE49-F238E27FC236}">
              <a16:creationId xmlns:a16="http://schemas.microsoft.com/office/drawing/2014/main" id="{60A4ED93-3B67-4B0D-A800-5A3A8DA19D08}"/>
            </a:ext>
          </a:extLst>
        </xdr:cNvPr>
        <xdr:cNvSpPr txBox="1"/>
      </xdr:nvSpPr>
      <xdr:spPr>
        <a:xfrm>
          <a:off x="18980227" y="1803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macro="" textlink="">
      <xdr:nvSpPr>
        <xdr:cNvPr id="953" name="n_2mainValue【公民館】&#10;一人当たり面積">
          <a:extLst>
            <a:ext uri="{FF2B5EF4-FFF2-40B4-BE49-F238E27FC236}">
              <a16:creationId xmlns:a16="http://schemas.microsoft.com/office/drawing/2014/main" id="{8B60FE0F-8B8C-4BC6-8B3D-B5E1296DEF76}"/>
            </a:ext>
          </a:extLst>
        </xdr:cNvPr>
        <xdr:cNvSpPr txBox="1"/>
      </xdr:nvSpPr>
      <xdr:spPr>
        <a:xfrm>
          <a:off x="18180127" y="1803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92001</xdr:rowOff>
    </xdr:from>
    <xdr:ext cx="469744" cy="259045"/>
    <xdr:sp macro="" textlink="">
      <xdr:nvSpPr>
        <xdr:cNvPr id="954" name="n_3mainValue【公民館】&#10;一人当たり面積">
          <a:extLst>
            <a:ext uri="{FF2B5EF4-FFF2-40B4-BE49-F238E27FC236}">
              <a16:creationId xmlns:a16="http://schemas.microsoft.com/office/drawing/2014/main" id="{019C0259-F81C-4D8D-8C09-E7564C429587}"/>
            </a:ext>
          </a:extLst>
        </xdr:cNvPr>
        <xdr:cNvSpPr txBox="1"/>
      </xdr:nvSpPr>
      <xdr:spPr>
        <a:xfrm>
          <a:off x="17386377" y="180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92001</xdr:rowOff>
    </xdr:from>
    <xdr:ext cx="469744" cy="259045"/>
    <xdr:sp macro="" textlink="">
      <xdr:nvSpPr>
        <xdr:cNvPr id="955" name="n_4mainValue【公民館】&#10;一人当たり面積">
          <a:extLst>
            <a:ext uri="{FF2B5EF4-FFF2-40B4-BE49-F238E27FC236}">
              <a16:creationId xmlns:a16="http://schemas.microsoft.com/office/drawing/2014/main" id="{56D40667-D5FB-4D7F-B39E-1CC31196A73C}"/>
            </a:ext>
          </a:extLst>
        </xdr:cNvPr>
        <xdr:cNvSpPr txBox="1"/>
      </xdr:nvSpPr>
      <xdr:spPr>
        <a:xfrm>
          <a:off x="16592627" y="180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291918BE-D92D-461E-A3E5-F9DB7A746EBB}"/>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A685388D-81A7-4718-8EC5-926C2537315F}"/>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CB3EA2CA-75E7-493B-B334-A69ADFF2DF19}"/>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橋りょうは、更新を計画的に進めているため、類似団体や全国平均と比較し、有形固定資産減価償却率が低い数値となっている。今後も計画的な更新を進めていく。認定こども園・幼稚園・保育所、公民館、学校施設は、類似団体や全国平均を上回っており、かなり老朽化が進んでいる。市が所有する幼稚園園舎</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棟のうち、昭和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年代に建築されたものが８棟、保育所は、市が所有する</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棟のうち、昭和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年代に建築されたものが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棟であり、老朽化が進み、類似団体平均と比較して大きく上回っている。幼稚園については、少子化の影響で休園とした園もあり、現在、統廃合を進めている。現在使用している園舎については、耐震基準をほぼ満たしている状況にあるので、老朽化はしているものの、計画的な修繕を行い、施設の長寿命化を図っていく。</a:t>
          </a:r>
        </a:p>
        <a:p>
          <a:r>
            <a:rPr kumimoji="1" lang="ja-JP" altLang="en-US" sz="1300">
              <a:latin typeface="ＭＳ Ｐゴシック" panose="020B0600070205080204" pitchFamily="50" charset="-128"/>
              <a:ea typeface="ＭＳ Ｐゴシック" panose="020B0600070205080204" pitchFamily="50" charset="-128"/>
            </a:rPr>
            <a:t>　幼稚園・保育所の一人当たりの面積が類似団体平均を大きく上回っているのは、市立幼稚園が多く私立幼稚園が少ないことが原因と考えられるが（市立幼稚園７園、私立幼稚園２園）、現在の少子化や保育需要の変化などを勘案していく中で、幼稚園と保育園の統廃合などを検討していく必要がある。</a:t>
          </a:r>
        </a:p>
        <a:p>
          <a:r>
            <a:rPr kumimoji="1" lang="ja-JP" altLang="en-US" sz="1300">
              <a:latin typeface="ＭＳ Ｐゴシック" panose="020B0600070205080204" pitchFamily="50" charset="-128"/>
              <a:ea typeface="ＭＳ Ｐゴシック" panose="020B0600070205080204" pitchFamily="50" charset="-128"/>
            </a:rPr>
            <a:t>　港湾・漁港は、災害対応等により計画的な更新が進まず、経年により有形固定資産減価償却率が上昇しており、また、類似団体や全国平均を上回る数値となっている。今後は計画的な整備により長寿命化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2499C0-8ED3-4677-A160-E6C8D70003C5}"/>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81797F-0EA8-4DB8-82BB-271D5226B771}"/>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57B463C-8DBC-44F8-8873-3446D202D39D}"/>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60F1653-818A-4CBD-8319-96C4E8413543}"/>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412D55-CA5F-438A-9443-6136548614EF}"/>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E9878C4-E641-4735-BBFA-7268D7F72BF3}"/>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451D14-9C4E-432A-9EB9-7386A2B210D7}"/>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5D63C3-22F1-4EFB-83FD-4D96FF1218D9}"/>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94E141-CE3C-4442-ACBC-56E9E508112C}"/>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9AC9527-24B0-4A10-AD74-9E16B0F1CE7F}"/>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66,286
65,554
124.02
31,243,880
30,134,406
865,183
16,421,195
23,553,936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E2D70DF-A5AB-4FAD-B36E-5308A5E043ED}"/>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DE41397-F8D9-4590-BA54-DB45D6C54144}"/>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9201762-12F6-4471-BFFE-EB9C5F851AD1}"/>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B95694-3D9C-4C19-AF48-75FF7536A88A}"/>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0C8F5A-7E15-45BF-A20A-778411EC8D42}"/>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DCEA1A5-3269-45B5-BBEB-62C7F63EB6FB}"/>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A31A00-9A9B-43A4-88BB-34B9A4D81E7B}"/>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9CEED89-4997-40C1-A8B4-42D0A30CD47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6BB1C8-9528-45C7-AA4A-BEC142E6F8AF}"/>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2915446-DA11-4B47-9181-94D7AA030725}"/>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42E970-18E8-4843-99D0-268234B67638}"/>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33AAF61-A149-4591-893F-486825C0A05C}"/>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8578245-A2B2-4965-9F58-46241FA331A5}"/>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6AB0CA9-3671-4929-A4D9-275F21EE3138}"/>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244448E-A4DF-45CE-A970-DD61950DB47B}"/>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6ECB92-B02F-4A40-BE32-BF987CAF0A85}"/>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16D7C0E-9613-4DB2-9968-C04E28F71099}"/>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986F3A9-AAC6-4834-9B41-56626A7D4861}"/>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2A1F1E-A504-450B-A31C-FE589BB2FD5B}"/>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E7EF624-D9ED-429D-A158-BF76FB0442B4}"/>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617E46E-DF63-42CA-8857-C8BF364D6354}"/>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C324A45-4360-4C9F-95A4-41619B060A71}"/>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1E80CB6-2999-49A2-A1DB-795711070F29}"/>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38870E9-EF4A-4B58-BC8D-324E41806188}"/>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B5014FC-1C11-46EF-89D4-35142576815A}"/>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000FBD4-AA62-47FB-95FD-15760486CC08}"/>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D346D7A-A6E4-46A3-AF56-A1BDB891EAB2}"/>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47318F5-2740-44C8-86E9-ECF44C209BC2}"/>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BE32205-5C57-4ADB-ADE7-4C478F0F1521}"/>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52DCBC6-0074-4EC1-8FFE-D166A21F934A}"/>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55F2746-42C7-40FE-9C6D-7127430FA337}"/>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06CC1C9-7718-4862-A77D-6C55EAA067D2}"/>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575CFCB-5608-4A6C-9A1F-B38FE66A3659}"/>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F7872BC-D716-423A-8BF0-449CBD459D8B}"/>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0FA5687-DE3F-4D9B-8CFB-118CB6AF170C}"/>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533BFF4-A8E4-4967-A242-6BF93101D383}"/>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CB0AFFB-7C9D-41F5-A98C-B65F8A67FEC7}"/>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7D63F5E-DBB9-49FA-B69B-37A212D49C67}"/>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A55DDA2-45A3-47DF-B8DD-49D66433FA36}"/>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AA9CF7B-E20E-4326-8C72-D8854F17A841}"/>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7DD9F04-2CA2-47EC-9541-DB6B0DC4ECD4}"/>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2DEFC93-130F-43B8-AE3E-8295031E0BBC}"/>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3FF9B94-923E-48F8-B24A-D1833BA9A5F8}"/>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2E128B3-2200-4C3F-B84A-D414ABA82E67}"/>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D776D7D-E622-4012-957D-442C1DAE9F9A}"/>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B0CB841-5CFB-4725-9523-0FB7BE8318BF}"/>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685B0DDA-E369-4614-ADBB-762562942A0C}"/>
            </a:ext>
          </a:extLst>
        </xdr:cNvPr>
        <xdr:cNvCxnSpPr/>
      </xdr:nvCxnSpPr>
      <xdr:spPr>
        <a:xfrm flipV="1">
          <a:off x="4177665" y="5547178"/>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BC99FDDB-AFB8-44DE-A631-F3F78B4405ED}"/>
            </a:ext>
          </a:extLst>
        </xdr:cNvPr>
        <xdr:cNvSpPr txBox="1"/>
      </xdr:nvSpPr>
      <xdr:spPr>
        <a:xfrm>
          <a:off x="4216400" y="702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DEE978E1-FB5E-47B6-87A5-629D24F6D005}"/>
            </a:ext>
          </a:extLst>
        </xdr:cNvPr>
        <xdr:cNvCxnSpPr/>
      </xdr:nvCxnSpPr>
      <xdr:spPr>
        <a:xfrm>
          <a:off x="4108450" y="70183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981B354B-7413-49DF-BF08-1130406B6F92}"/>
            </a:ext>
          </a:extLst>
        </xdr:cNvPr>
        <xdr:cNvSpPr txBox="1"/>
      </xdr:nvSpPr>
      <xdr:spPr>
        <a:xfrm>
          <a:off x="4216400" y="5328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CCC48CA3-1941-435A-89A5-1D9D92FA6C3B}"/>
            </a:ext>
          </a:extLst>
        </xdr:cNvPr>
        <xdr:cNvCxnSpPr/>
      </xdr:nvCxnSpPr>
      <xdr:spPr>
        <a:xfrm>
          <a:off x="4108450" y="5547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25DE3C4A-C1C7-4038-957D-FE93A9A804D9}"/>
            </a:ext>
          </a:extLst>
        </xdr:cNvPr>
        <xdr:cNvSpPr txBox="1"/>
      </xdr:nvSpPr>
      <xdr:spPr>
        <a:xfrm>
          <a:off x="4216400" y="6088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BA154C9B-F53B-433A-9038-BF4A7311E9EF}"/>
            </a:ext>
          </a:extLst>
        </xdr:cNvPr>
        <xdr:cNvSpPr/>
      </xdr:nvSpPr>
      <xdr:spPr>
        <a:xfrm>
          <a:off x="4127500" y="62302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574DAB8-7EC1-4A20-8D41-98D21D00E052}"/>
            </a:ext>
          </a:extLst>
        </xdr:cNvPr>
        <xdr:cNvSpPr/>
      </xdr:nvSpPr>
      <xdr:spPr>
        <a:xfrm>
          <a:off x="3384550" y="62106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0809D4CF-28BF-4069-96CD-99A080F2FA8D}"/>
            </a:ext>
          </a:extLst>
        </xdr:cNvPr>
        <xdr:cNvSpPr/>
      </xdr:nvSpPr>
      <xdr:spPr>
        <a:xfrm>
          <a:off x="2571750" y="61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C60FCDFA-F42D-4511-9C0C-B789AEE01CD0}"/>
            </a:ext>
          </a:extLst>
        </xdr:cNvPr>
        <xdr:cNvSpPr/>
      </xdr:nvSpPr>
      <xdr:spPr>
        <a:xfrm>
          <a:off x="17780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7295F132-B859-4C3C-8AC3-11EFCADAA50B}"/>
            </a:ext>
          </a:extLst>
        </xdr:cNvPr>
        <xdr:cNvSpPr/>
      </xdr:nvSpPr>
      <xdr:spPr>
        <a:xfrm>
          <a:off x="984250" y="61125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F2B0815-B819-4D41-B387-1A38468BA065}"/>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A5EE257-D951-4942-BB6B-066194AF34CB}"/>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81D382D-D2F9-446F-8F74-B4328F642F88}"/>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5766BE5-7127-4F04-8EA6-78AF5C8F4B3A}"/>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7C25DCB-13C0-49CB-82AA-6858955EC269}"/>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74" name="楕円 73">
          <a:extLst>
            <a:ext uri="{FF2B5EF4-FFF2-40B4-BE49-F238E27FC236}">
              <a16:creationId xmlns:a16="http://schemas.microsoft.com/office/drawing/2014/main" id="{A1F3BC62-EAE7-49C6-A4BF-0B0BAEABD5AC}"/>
            </a:ext>
          </a:extLst>
        </xdr:cNvPr>
        <xdr:cNvSpPr/>
      </xdr:nvSpPr>
      <xdr:spPr>
        <a:xfrm>
          <a:off x="4127500" y="627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147518</xdr:rowOff>
    </xdr:from>
    <xdr:ext cx="405111" cy="259045"/>
    <xdr:sp macro="" textlink="">
      <xdr:nvSpPr>
        <xdr:cNvPr id="75" name="【図書館】&#10;有形固定資産減価償却率該当値テキスト">
          <a:extLst>
            <a:ext uri="{FF2B5EF4-FFF2-40B4-BE49-F238E27FC236}">
              <a16:creationId xmlns:a16="http://schemas.microsoft.com/office/drawing/2014/main" id="{58ED95C7-1D4D-4B7C-BCEA-87831F2D9EBC}"/>
            </a:ext>
          </a:extLst>
        </xdr:cNvPr>
        <xdr:cNvSpPr txBox="1"/>
      </xdr:nvSpPr>
      <xdr:spPr>
        <a:xfrm>
          <a:off x="4216400" y="6262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111941</xdr:rowOff>
    </xdr:from>
    <xdr:to>
      <xdr:col>20</xdr:col>
      <xdr:colOff>38100</xdr:colOff>
      <xdr:row>40</xdr:row>
      <xdr:rowOff>42091</xdr:rowOff>
    </xdr:to>
    <xdr:sp macro="" textlink="">
      <xdr:nvSpPr>
        <xdr:cNvPr id="76" name="楕円 75">
          <a:extLst>
            <a:ext uri="{FF2B5EF4-FFF2-40B4-BE49-F238E27FC236}">
              <a16:creationId xmlns:a16="http://schemas.microsoft.com/office/drawing/2014/main" id="{66910F94-D141-4846-9B53-CC5A7A639C23}"/>
            </a:ext>
          </a:extLst>
        </xdr:cNvPr>
        <xdr:cNvSpPr/>
      </xdr:nvSpPr>
      <xdr:spPr>
        <a:xfrm>
          <a:off x="3384550" y="65571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48441</xdr:rowOff>
    </xdr:from>
    <xdr:to>
      <xdr:col>24</xdr:col>
      <xdr:colOff>63500</xdr:colOff>
      <xdr:row>39</xdr:row>
      <xdr:rowOff>162741</xdr:rowOff>
    </xdr:to>
    <xdr:cxnSp macro="">
      <xdr:nvCxnSpPr>
        <xdr:cNvPr id="77" name="直線コネクタ 76">
          <a:extLst>
            <a:ext uri="{FF2B5EF4-FFF2-40B4-BE49-F238E27FC236}">
              <a16:creationId xmlns:a16="http://schemas.microsoft.com/office/drawing/2014/main" id="{54128563-366F-41A2-88D8-C9A3CE61768B}"/>
            </a:ext>
          </a:extLst>
        </xdr:cNvPr>
        <xdr:cNvCxnSpPr/>
      </xdr:nvCxnSpPr>
      <xdr:spPr>
        <a:xfrm flipV="1">
          <a:off x="3429000" y="6328591"/>
          <a:ext cx="7493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160927</xdr:rowOff>
    </xdr:from>
    <xdr:to>
      <xdr:col>15</xdr:col>
      <xdr:colOff>101600</xdr:colOff>
      <xdr:row>41</xdr:row>
      <xdr:rowOff>91077</xdr:rowOff>
    </xdr:to>
    <xdr:sp macro="" textlink="">
      <xdr:nvSpPr>
        <xdr:cNvPr id="78" name="楕円 77">
          <a:extLst>
            <a:ext uri="{FF2B5EF4-FFF2-40B4-BE49-F238E27FC236}">
              <a16:creationId xmlns:a16="http://schemas.microsoft.com/office/drawing/2014/main" id="{AFCC2568-1A2C-4FA3-9BA6-C0DED7D10AB4}"/>
            </a:ext>
          </a:extLst>
        </xdr:cNvPr>
        <xdr:cNvSpPr/>
      </xdr:nvSpPr>
      <xdr:spPr>
        <a:xfrm>
          <a:off x="2571750" y="67712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162741</xdr:rowOff>
    </xdr:from>
    <xdr:to>
      <xdr:col>19</xdr:col>
      <xdr:colOff>177800</xdr:colOff>
      <xdr:row>41</xdr:row>
      <xdr:rowOff>40277</xdr:rowOff>
    </xdr:to>
    <xdr:cxnSp macro="">
      <xdr:nvCxnSpPr>
        <xdr:cNvPr id="79" name="直線コネクタ 78">
          <a:extLst>
            <a:ext uri="{FF2B5EF4-FFF2-40B4-BE49-F238E27FC236}">
              <a16:creationId xmlns:a16="http://schemas.microsoft.com/office/drawing/2014/main" id="{A3B3A71C-44BB-49FC-AAB9-57A4527BF443}"/>
            </a:ext>
          </a:extLst>
        </xdr:cNvPr>
        <xdr:cNvCxnSpPr/>
      </xdr:nvCxnSpPr>
      <xdr:spPr>
        <a:xfrm flipV="1">
          <a:off x="2622550" y="6607991"/>
          <a:ext cx="806450" cy="20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126637</xdr:rowOff>
    </xdr:from>
    <xdr:to>
      <xdr:col>10</xdr:col>
      <xdr:colOff>165100</xdr:colOff>
      <xdr:row>41</xdr:row>
      <xdr:rowOff>56787</xdr:rowOff>
    </xdr:to>
    <xdr:sp macro="" textlink="">
      <xdr:nvSpPr>
        <xdr:cNvPr id="80" name="楕円 79">
          <a:extLst>
            <a:ext uri="{FF2B5EF4-FFF2-40B4-BE49-F238E27FC236}">
              <a16:creationId xmlns:a16="http://schemas.microsoft.com/office/drawing/2014/main" id="{27118732-82EC-4A4E-855C-85BB504C8FAE}"/>
            </a:ext>
          </a:extLst>
        </xdr:cNvPr>
        <xdr:cNvSpPr/>
      </xdr:nvSpPr>
      <xdr:spPr>
        <a:xfrm>
          <a:off x="1778000" y="67369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5987</xdr:rowOff>
    </xdr:from>
    <xdr:to>
      <xdr:col>15</xdr:col>
      <xdr:colOff>50800</xdr:colOff>
      <xdr:row>41</xdr:row>
      <xdr:rowOff>40277</xdr:rowOff>
    </xdr:to>
    <xdr:cxnSp macro="">
      <xdr:nvCxnSpPr>
        <xdr:cNvPr id="81" name="直線コネクタ 80">
          <a:extLst>
            <a:ext uri="{FF2B5EF4-FFF2-40B4-BE49-F238E27FC236}">
              <a16:creationId xmlns:a16="http://schemas.microsoft.com/office/drawing/2014/main" id="{D9DAB772-1C92-47D4-AF91-D43148051B89}"/>
            </a:ext>
          </a:extLst>
        </xdr:cNvPr>
        <xdr:cNvCxnSpPr/>
      </xdr:nvCxnSpPr>
      <xdr:spPr>
        <a:xfrm>
          <a:off x="1828800" y="6781437"/>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93980</xdr:rowOff>
    </xdr:from>
    <xdr:to>
      <xdr:col>6</xdr:col>
      <xdr:colOff>38100</xdr:colOff>
      <xdr:row>41</xdr:row>
      <xdr:rowOff>24130</xdr:rowOff>
    </xdr:to>
    <xdr:sp macro="" textlink="">
      <xdr:nvSpPr>
        <xdr:cNvPr id="82" name="楕円 81">
          <a:extLst>
            <a:ext uri="{FF2B5EF4-FFF2-40B4-BE49-F238E27FC236}">
              <a16:creationId xmlns:a16="http://schemas.microsoft.com/office/drawing/2014/main" id="{4D8A7C4C-CA15-49ED-8F5E-E418FA58260B}"/>
            </a:ext>
          </a:extLst>
        </xdr:cNvPr>
        <xdr:cNvSpPr/>
      </xdr:nvSpPr>
      <xdr:spPr>
        <a:xfrm>
          <a:off x="984250" y="67043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144780</xdr:rowOff>
    </xdr:from>
    <xdr:to>
      <xdr:col>10</xdr:col>
      <xdr:colOff>114300</xdr:colOff>
      <xdr:row>41</xdr:row>
      <xdr:rowOff>5987</xdr:rowOff>
    </xdr:to>
    <xdr:cxnSp macro="">
      <xdr:nvCxnSpPr>
        <xdr:cNvPr id="83" name="直線コネクタ 82">
          <a:extLst>
            <a:ext uri="{FF2B5EF4-FFF2-40B4-BE49-F238E27FC236}">
              <a16:creationId xmlns:a16="http://schemas.microsoft.com/office/drawing/2014/main" id="{2BCECA71-3EDA-47DD-B0FC-630C379948F6}"/>
            </a:ext>
          </a:extLst>
        </xdr:cNvPr>
        <xdr:cNvCxnSpPr/>
      </xdr:nvCxnSpPr>
      <xdr:spPr>
        <a:xfrm>
          <a:off x="1028700" y="6755130"/>
          <a:ext cx="8001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51F43B1F-009D-4E68-AFEC-245518187584}"/>
            </a:ext>
          </a:extLst>
        </xdr:cNvPr>
        <xdr:cNvSpPr txBox="1"/>
      </xdr:nvSpPr>
      <xdr:spPr>
        <a:xfrm>
          <a:off x="3239144" y="599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45E8EA87-378C-4C16-9E19-F4436E1BE973}"/>
            </a:ext>
          </a:extLst>
        </xdr:cNvPr>
        <xdr:cNvSpPr txBox="1"/>
      </xdr:nvSpPr>
      <xdr:spPr>
        <a:xfrm>
          <a:off x="2439044" y="594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0957E10D-CA2A-4BFE-AC36-276DAC6E6A6D}"/>
            </a:ext>
          </a:extLst>
        </xdr:cNvPr>
        <xdr:cNvSpPr txBox="1"/>
      </xdr:nvSpPr>
      <xdr:spPr>
        <a:xfrm>
          <a:off x="1645294" y="5930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9FB4D131-2C44-43AC-991A-3FEF7A928704}"/>
            </a:ext>
          </a:extLst>
        </xdr:cNvPr>
        <xdr:cNvSpPr txBox="1"/>
      </xdr:nvSpPr>
      <xdr:spPr>
        <a:xfrm>
          <a:off x="851544" y="589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33218</xdr:rowOff>
    </xdr:from>
    <xdr:ext cx="405111" cy="259045"/>
    <xdr:sp macro="" textlink="">
      <xdr:nvSpPr>
        <xdr:cNvPr id="88" name="n_1mainValue【図書館】&#10;有形固定資産減価償却率">
          <a:extLst>
            <a:ext uri="{FF2B5EF4-FFF2-40B4-BE49-F238E27FC236}">
              <a16:creationId xmlns:a16="http://schemas.microsoft.com/office/drawing/2014/main" id="{3BE7EA33-555A-4748-BABD-D60E1EF884ED}"/>
            </a:ext>
          </a:extLst>
        </xdr:cNvPr>
        <xdr:cNvSpPr txBox="1"/>
      </xdr:nvSpPr>
      <xdr:spPr>
        <a:xfrm>
          <a:off x="3239144" y="6643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82204</xdr:rowOff>
    </xdr:from>
    <xdr:ext cx="405111" cy="259045"/>
    <xdr:sp macro="" textlink="">
      <xdr:nvSpPr>
        <xdr:cNvPr id="89" name="n_2mainValue【図書館】&#10;有形固定資産減価償却率">
          <a:extLst>
            <a:ext uri="{FF2B5EF4-FFF2-40B4-BE49-F238E27FC236}">
              <a16:creationId xmlns:a16="http://schemas.microsoft.com/office/drawing/2014/main" id="{ED774762-9BB0-4FA0-BC69-735A0ABFE8CF}"/>
            </a:ext>
          </a:extLst>
        </xdr:cNvPr>
        <xdr:cNvSpPr txBox="1"/>
      </xdr:nvSpPr>
      <xdr:spPr>
        <a:xfrm>
          <a:off x="2439044" y="685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47914</xdr:rowOff>
    </xdr:from>
    <xdr:ext cx="405111" cy="259045"/>
    <xdr:sp macro="" textlink="">
      <xdr:nvSpPr>
        <xdr:cNvPr id="90" name="n_3mainValue【図書館】&#10;有形固定資産減価償却率">
          <a:extLst>
            <a:ext uri="{FF2B5EF4-FFF2-40B4-BE49-F238E27FC236}">
              <a16:creationId xmlns:a16="http://schemas.microsoft.com/office/drawing/2014/main" id="{2DBFD35E-0C28-47D0-A21B-688CC3E83564}"/>
            </a:ext>
          </a:extLst>
        </xdr:cNvPr>
        <xdr:cNvSpPr txBox="1"/>
      </xdr:nvSpPr>
      <xdr:spPr>
        <a:xfrm>
          <a:off x="1645294" y="682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15257</xdr:rowOff>
    </xdr:from>
    <xdr:ext cx="405111" cy="259045"/>
    <xdr:sp macro="" textlink="">
      <xdr:nvSpPr>
        <xdr:cNvPr id="91" name="n_4mainValue【図書館】&#10;有形固定資産減価償却率">
          <a:extLst>
            <a:ext uri="{FF2B5EF4-FFF2-40B4-BE49-F238E27FC236}">
              <a16:creationId xmlns:a16="http://schemas.microsoft.com/office/drawing/2014/main" id="{B7BFF451-A4CB-482E-89E0-7704D8DBBAB5}"/>
            </a:ext>
          </a:extLst>
        </xdr:cNvPr>
        <xdr:cNvSpPr txBox="1"/>
      </xdr:nvSpPr>
      <xdr:spPr>
        <a:xfrm>
          <a:off x="851544" y="679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BABEC26-3587-43CD-B5FA-04F8627399B7}"/>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9F46B40-E49E-45AC-A35C-D1B739B60B0F}"/>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8644544-9F6D-423A-83E8-9D4F50104E51}"/>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1779532-6A05-4CB3-9FCB-B0C26E8FD831}"/>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328D0C1-409C-474E-B98B-E262DE477B5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B2A3E6A-811F-4F0A-8C50-B119E96F1457}"/>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3CA500F-71A5-43E4-A568-B5DCABB25779}"/>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5412C8E-7163-45D0-A9BF-B8A4CCF643FC}"/>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7A4E6C8-BFA3-44EC-9D3D-321D556F96D9}"/>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A9596CA-562C-4966-9C8C-17DF328DC49F}"/>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15DCEA97-ADD2-4D42-B35B-920E3BE1A51E}"/>
            </a:ext>
          </a:extLst>
        </xdr:cNvPr>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BB4C7ACB-70F0-4BD1-A378-F663B4FF3194}"/>
            </a:ext>
          </a:extLst>
        </xdr:cNvPr>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6F3B6F13-E0E4-4D03-B513-4C19A071CE2C}"/>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83A85956-4550-4123-B2F3-717BBBF8339D}"/>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92E7AA2-04AE-4F5F-A6B5-6D4ABBE9A4FB}"/>
            </a:ext>
          </a:extLst>
        </xdr:cNvPr>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FEFB0BE6-71CD-4D20-A281-3828D560D779}"/>
            </a:ext>
          </a:extLst>
        </xdr:cNvPr>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B8E00524-AEC8-4802-97F9-F8364838C9CD}"/>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2AC94375-602B-4C6B-BF5F-43B641B0B3B3}"/>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D275CE4-243F-41D0-B870-199F86B36B21}"/>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9538B583-173D-4E7D-B9E4-82D6C77F317E}"/>
            </a:ext>
          </a:extLst>
        </xdr:cNvPr>
        <xdr:cNvCxnSpPr/>
      </xdr:nvCxnSpPr>
      <xdr:spPr>
        <a:xfrm flipV="1">
          <a:off x="9429115" y="5633085"/>
          <a:ext cx="0" cy="1149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7E1A6A70-16B1-43F3-B148-66378EC34029}"/>
            </a:ext>
          </a:extLst>
        </xdr:cNvPr>
        <xdr:cNvSpPr txBox="1"/>
      </xdr:nvSpPr>
      <xdr:spPr>
        <a:xfrm>
          <a:off x="9467850" y="67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69A08C8F-E17E-4895-8BFD-438FED765ECF}"/>
            </a:ext>
          </a:extLst>
        </xdr:cNvPr>
        <xdr:cNvCxnSpPr/>
      </xdr:nvCxnSpPr>
      <xdr:spPr>
        <a:xfrm>
          <a:off x="9359900" y="6783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9D6C2FCC-CF09-4475-AAE0-9BE6F8EA946F}"/>
            </a:ext>
          </a:extLst>
        </xdr:cNvPr>
        <xdr:cNvSpPr txBox="1"/>
      </xdr:nvSpPr>
      <xdr:spPr>
        <a:xfrm>
          <a:off x="9467850" y="54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8FF22CD2-A50A-43ED-92A6-1B0A0EC3AF03}"/>
            </a:ext>
          </a:extLst>
        </xdr:cNvPr>
        <xdr:cNvCxnSpPr/>
      </xdr:nvCxnSpPr>
      <xdr:spPr>
        <a:xfrm>
          <a:off x="9359900" y="5633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DFD30D88-65A6-4316-9F6B-81E0C6903B5F}"/>
            </a:ext>
          </a:extLst>
        </xdr:cNvPr>
        <xdr:cNvSpPr txBox="1"/>
      </xdr:nvSpPr>
      <xdr:spPr>
        <a:xfrm>
          <a:off x="9467850" y="6368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4DCE7F24-3C3F-48C1-A8A6-02CE7B6D138D}"/>
            </a:ext>
          </a:extLst>
        </xdr:cNvPr>
        <xdr:cNvSpPr/>
      </xdr:nvSpPr>
      <xdr:spPr>
        <a:xfrm>
          <a:off x="9398000" y="6510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C1A5CE8E-4233-4D94-988A-838124E6B802}"/>
            </a:ext>
          </a:extLst>
        </xdr:cNvPr>
        <xdr:cNvSpPr/>
      </xdr:nvSpPr>
      <xdr:spPr>
        <a:xfrm>
          <a:off x="8636000" y="651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9A94F6F6-9FEC-441F-A24D-5E2CCB63ACE7}"/>
            </a:ext>
          </a:extLst>
        </xdr:cNvPr>
        <xdr:cNvSpPr/>
      </xdr:nvSpPr>
      <xdr:spPr>
        <a:xfrm>
          <a:off x="7842250" y="6510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D97FDF29-4D77-440E-8917-D625F9BBCBAA}"/>
            </a:ext>
          </a:extLst>
        </xdr:cNvPr>
        <xdr:cNvSpPr/>
      </xdr:nvSpPr>
      <xdr:spPr>
        <a:xfrm>
          <a:off x="7029450" y="6522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1E0898A1-17BC-4B5A-BEC7-AC5316DEE81F}"/>
            </a:ext>
          </a:extLst>
        </xdr:cNvPr>
        <xdr:cNvSpPr/>
      </xdr:nvSpPr>
      <xdr:spPr>
        <a:xfrm>
          <a:off x="6235700" y="6522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8746A7D-1750-49D6-8E6D-B2F77EA48354}"/>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1F020ED-F244-42AE-AF1A-37B24B74D31A}"/>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AD1BA30-3C95-4D77-AB6F-AAD4314DEE04}"/>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C0FB32F-59A1-41A3-B898-EDE6B9916011}"/>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D3147C6-A525-439F-8909-65BEED1880C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7" name="楕円 126">
          <a:extLst>
            <a:ext uri="{FF2B5EF4-FFF2-40B4-BE49-F238E27FC236}">
              <a16:creationId xmlns:a16="http://schemas.microsoft.com/office/drawing/2014/main" id="{AE27C266-85B1-40EB-8EB5-87C5930EA8E8}"/>
            </a:ext>
          </a:extLst>
        </xdr:cNvPr>
        <xdr:cNvSpPr/>
      </xdr:nvSpPr>
      <xdr:spPr>
        <a:xfrm>
          <a:off x="9398000" y="6658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134637</xdr:rowOff>
    </xdr:from>
    <xdr:ext cx="469744" cy="259045"/>
    <xdr:sp macro="" textlink="">
      <xdr:nvSpPr>
        <xdr:cNvPr id="128" name="【図書館】&#10;一人当たり面積該当値テキスト">
          <a:extLst>
            <a:ext uri="{FF2B5EF4-FFF2-40B4-BE49-F238E27FC236}">
              <a16:creationId xmlns:a16="http://schemas.microsoft.com/office/drawing/2014/main" id="{1733AC0D-2135-44CA-99DD-930C919E9875}"/>
            </a:ext>
          </a:extLst>
        </xdr:cNvPr>
        <xdr:cNvSpPr txBox="1"/>
      </xdr:nvSpPr>
      <xdr:spPr>
        <a:xfrm>
          <a:off x="9467850"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53975</xdr:rowOff>
    </xdr:from>
    <xdr:to>
      <xdr:col>50</xdr:col>
      <xdr:colOff>165100</xdr:colOff>
      <xdr:row>40</xdr:row>
      <xdr:rowOff>155575</xdr:rowOff>
    </xdr:to>
    <xdr:sp macro="" textlink="">
      <xdr:nvSpPr>
        <xdr:cNvPr id="129" name="楕円 128">
          <a:extLst>
            <a:ext uri="{FF2B5EF4-FFF2-40B4-BE49-F238E27FC236}">
              <a16:creationId xmlns:a16="http://schemas.microsoft.com/office/drawing/2014/main" id="{72A0D8F7-0E3C-4088-BBAB-1F739ADE23A5}"/>
            </a:ext>
          </a:extLst>
        </xdr:cNvPr>
        <xdr:cNvSpPr/>
      </xdr:nvSpPr>
      <xdr:spPr>
        <a:xfrm>
          <a:off x="86360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104775</xdr:rowOff>
    </xdr:to>
    <xdr:cxnSp macro="">
      <xdr:nvCxnSpPr>
        <xdr:cNvPr id="130" name="直線コネクタ 129">
          <a:extLst>
            <a:ext uri="{FF2B5EF4-FFF2-40B4-BE49-F238E27FC236}">
              <a16:creationId xmlns:a16="http://schemas.microsoft.com/office/drawing/2014/main" id="{2F5D409F-471E-4773-A4E2-37351F92B318}"/>
            </a:ext>
          </a:extLst>
        </xdr:cNvPr>
        <xdr:cNvCxnSpPr/>
      </xdr:nvCxnSpPr>
      <xdr:spPr>
        <a:xfrm flipV="1">
          <a:off x="8686800" y="6709410"/>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53975</xdr:rowOff>
    </xdr:from>
    <xdr:to>
      <xdr:col>46</xdr:col>
      <xdr:colOff>38100</xdr:colOff>
      <xdr:row>40</xdr:row>
      <xdr:rowOff>155575</xdr:rowOff>
    </xdr:to>
    <xdr:sp macro="" textlink="">
      <xdr:nvSpPr>
        <xdr:cNvPr id="131" name="楕円 130">
          <a:extLst>
            <a:ext uri="{FF2B5EF4-FFF2-40B4-BE49-F238E27FC236}">
              <a16:creationId xmlns:a16="http://schemas.microsoft.com/office/drawing/2014/main" id="{8399A463-EEFB-40BE-BAC6-A6D5B61DD8EB}"/>
            </a:ext>
          </a:extLst>
        </xdr:cNvPr>
        <xdr:cNvSpPr/>
      </xdr:nvSpPr>
      <xdr:spPr>
        <a:xfrm>
          <a:off x="7842250" y="66643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104775</xdr:rowOff>
    </xdr:from>
    <xdr:to>
      <xdr:col>50</xdr:col>
      <xdr:colOff>114300</xdr:colOff>
      <xdr:row>40</xdr:row>
      <xdr:rowOff>104775</xdr:rowOff>
    </xdr:to>
    <xdr:cxnSp macro="">
      <xdr:nvCxnSpPr>
        <xdr:cNvPr id="132" name="直線コネクタ 131">
          <a:extLst>
            <a:ext uri="{FF2B5EF4-FFF2-40B4-BE49-F238E27FC236}">
              <a16:creationId xmlns:a16="http://schemas.microsoft.com/office/drawing/2014/main" id="{9FD22075-5A81-4006-A79D-81C3CB866E7E}"/>
            </a:ext>
          </a:extLst>
        </xdr:cNvPr>
        <xdr:cNvCxnSpPr/>
      </xdr:nvCxnSpPr>
      <xdr:spPr>
        <a:xfrm>
          <a:off x="7886700" y="67151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53975</xdr:rowOff>
    </xdr:from>
    <xdr:to>
      <xdr:col>41</xdr:col>
      <xdr:colOff>101600</xdr:colOff>
      <xdr:row>40</xdr:row>
      <xdr:rowOff>155575</xdr:rowOff>
    </xdr:to>
    <xdr:sp macro="" textlink="">
      <xdr:nvSpPr>
        <xdr:cNvPr id="133" name="楕円 132">
          <a:extLst>
            <a:ext uri="{FF2B5EF4-FFF2-40B4-BE49-F238E27FC236}">
              <a16:creationId xmlns:a16="http://schemas.microsoft.com/office/drawing/2014/main" id="{9CAADD3A-FC78-4716-B928-E42754C10EE7}"/>
            </a:ext>
          </a:extLst>
        </xdr:cNvPr>
        <xdr:cNvSpPr/>
      </xdr:nvSpPr>
      <xdr:spPr>
        <a:xfrm>
          <a:off x="702945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104775</xdr:rowOff>
    </xdr:from>
    <xdr:to>
      <xdr:col>45</xdr:col>
      <xdr:colOff>177800</xdr:colOff>
      <xdr:row>40</xdr:row>
      <xdr:rowOff>104775</xdr:rowOff>
    </xdr:to>
    <xdr:cxnSp macro="">
      <xdr:nvCxnSpPr>
        <xdr:cNvPr id="134" name="直線コネクタ 133">
          <a:extLst>
            <a:ext uri="{FF2B5EF4-FFF2-40B4-BE49-F238E27FC236}">
              <a16:creationId xmlns:a16="http://schemas.microsoft.com/office/drawing/2014/main" id="{3F637783-6641-4B1A-90E1-DEB5CF2C7DF6}"/>
            </a:ext>
          </a:extLst>
        </xdr:cNvPr>
        <xdr:cNvCxnSpPr/>
      </xdr:nvCxnSpPr>
      <xdr:spPr>
        <a:xfrm>
          <a:off x="7080250" y="671512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53975</xdr:rowOff>
    </xdr:from>
    <xdr:to>
      <xdr:col>36</xdr:col>
      <xdr:colOff>165100</xdr:colOff>
      <xdr:row>40</xdr:row>
      <xdr:rowOff>155575</xdr:rowOff>
    </xdr:to>
    <xdr:sp macro="" textlink="">
      <xdr:nvSpPr>
        <xdr:cNvPr id="135" name="楕円 134">
          <a:extLst>
            <a:ext uri="{FF2B5EF4-FFF2-40B4-BE49-F238E27FC236}">
              <a16:creationId xmlns:a16="http://schemas.microsoft.com/office/drawing/2014/main" id="{414830C0-2F66-4F90-A7EC-40AF733A0AEB}"/>
            </a:ext>
          </a:extLst>
        </xdr:cNvPr>
        <xdr:cNvSpPr/>
      </xdr:nvSpPr>
      <xdr:spPr>
        <a:xfrm>
          <a:off x="6235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104775</xdr:rowOff>
    </xdr:from>
    <xdr:to>
      <xdr:col>41</xdr:col>
      <xdr:colOff>50800</xdr:colOff>
      <xdr:row>40</xdr:row>
      <xdr:rowOff>104775</xdr:rowOff>
    </xdr:to>
    <xdr:cxnSp macro="">
      <xdr:nvCxnSpPr>
        <xdr:cNvPr id="136" name="直線コネクタ 135">
          <a:extLst>
            <a:ext uri="{FF2B5EF4-FFF2-40B4-BE49-F238E27FC236}">
              <a16:creationId xmlns:a16="http://schemas.microsoft.com/office/drawing/2014/main" id="{F23A3716-DAB5-40DA-A88E-3659C3030817}"/>
            </a:ext>
          </a:extLst>
        </xdr:cNvPr>
        <xdr:cNvCxnSpPr/>
      </xdr:nvCxnSpPr>
      <xdr:spPr>
        <a:xfrm>
          <a:off x="6286500" y="671512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37BD8DBC-F2C9-4BAD-B557-16E90B80BBC2}"/>
            </a:ext>
          </a:extLst>
        </xdr:cNvPr>
        <xdr:cNvSpPr txBox="1"/>
      </xdr:nvSpPr>
      <xdr:spPr>
        <a:xfrm>
          <a:off x="8458277" y="629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C128DA16-0DB6-4676-8F55-ABE3EA2ECFCD}"/>
            </a:ext>
          </a:extLst>
        </xdr:cNvPr>
        <xdr:cNvSpPr txBox="1"/>
      </xdr:nvSpPr>
      <xdr:spPr>
        <a:xfrm>
          <a:off x="7677227" y="629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DF312F1D-EBD9-48C4-9F66-C3B392E700A6}"/>
            </a:ext>
          </a:extLst>
        </xdr:cNvPr>
        <xdr:cNvSpPr txBox="1"/>
      </xdr:nvSpPr>
      <xdr:spPr>
        <a:xfrm>
          <a:off x="6864427" y="63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5D5B1660-5F4E-4DF4-BB3D-A599614D0C35}"/>
            </a:ext>
          </a:extLst>
        </xdr:cNvPr>
        <xdr:cNvSpPr txBox="1"/>
      </xdr:nvSpPr>
      <xdr:spPr>
        <a:xfrm>
          <a:off x="6070677" y="63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146702</xdr:rowOff>
    </xdr:from>
    <xdr:ext cx="469744" cy="259045"/>
    <xdr:sp macro="" textlink="">
      <xdr:nvSpPr>
        <xdr:cNvPr id="141" name="n_1mainValue【図書館】&#10;一人当たり面積">
          <a:extLst>
            <a:ext uri="{FF2B5EF4-FFF2-40B4-BE49-F238E27FC236}">
              <a16:creationId xmlns:a16="http://schemas.microsoft.com/office/drawing/2014/main" id="{F81640F3-20AD-444B-A389-76197DCF8EB5}"/>
            </a:ext>
          </a:extLst>
        </xdr:cNvPr>
        <xdr:cNvSpPr txBox="1"/>
      </xdr:nvSpPr>
      <xdr:spPr>
        <a:xfrm>
          <a:off x="8458277" y="675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146702</xdr:rowOff>
    </xdr:from>
    <xdr:ext cx="469744" cy="259045"/>
    <xdr:sp macro="" textlink="">
      <xdr:nvSpPr>
        <xdr:cNvPr id="142" name="n_2mainValue【図書館】&#10;一人当たり面積">
          <a:extLst>
            <a:ext uri="{FF2B5EF4-FFF2-40B4-BE49-F238E27FC236}">
              <a16:creationId xmlns:a16="http://schemas.microsoft.com/office/drawing/2014/main" id="{65BE9470-7AD3-4EB6-B998-491ACEF09B51}"/>
            </a:ext>
          </a:extLst>
        </xdr:cNvPr>
        <xdr:cNvSpPr txBox="1"/>
      </xdr:nvSpPr>
      <xdr:spPr>
        <a:xfrm>
          <a:off x="7677227" y="675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146702</xdr:rowOff>
    </xdr:from>
    <xdr:ext cx="469744" cy="259045"/>
    <xdr:sp macro="" textlink="">
      <xdr:nvSpPr>
        <xdr:cNvPr id="143" name="n_3mainValue【図書館】&#10;一人当たり面積">
          <a:extLst>
            <a:ext uri="{FF2B5EF4-FFF2-40B4-BE49-F238E27FC236}">
              <a16:creationId xmlns:a16="http://schemas.microsoft.com/office/drawing/2014/main" id="{B644A96E-9BDC-42E7-9C0A-0DC6F9ACECEB}"/>
            </a:ext>
          </a:extLst>
        </xdr:cNvPr>
        <xdr:cNvSpPr txBox="1"/>
      </xdr:nvSpPr>
      <xdr:spPr>
        <a:xfrm>
          <a:off x="6864427" y="675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146702</xdr:rowOff>
    </xdr:from>
    <xdr:ext cx="469744" cy="259045"/>
    <xdr:sp macro="" textlink="">
      <xdr:nvSpPr>
        <xdr:cNvPr id="144" name="n_4mainValue【図書館】&#10;一人当たり面積">
          <a:extLst>
            <a:ext uri="{FF2B5EF4-FFF2-40B4-BE49-F238E27FC236}">
              <a16:creationId xmlns:a16="http://schemas.microsoft.com/office/drawing/2014/main" id="{3C7C507A-6715-443C-A9C7-49221618BC62}"/>
            </a:ext>
          </a:extLst>
        </xdr:cNvPr>
        <xdr:cNvSpPr txBox="1"/>
      </xdr:nvSpPr>
      <xdr:spPr>
        <a:xfrm>
          <a:off x="6070677" y="675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66819598-1BFB-40EF-978E-0EBFB4B5A1B3}"/>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3E8E006-2E1C-4CEF-B218-947AEAACA7F3}"/>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8BDDF4EA-4EAC-4ED5-9DD1-5BBAA14FDF6A}"/>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8E55A21F-9B3C-4E66-B184-6855C1C72524}"/>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A7ECD876-EF56-4495-9658-D5C45409EECC}"/>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F36369DA-6C77-4C06-ABA2-EEBF0D2F54AE}"/>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15434902-0005-41F7-A9ED-16A1EAAFB64C}"/>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ABAB7C9D-72A2-4EBD-8F99-9A06FD28CA93}"/>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C60B9169-0060-43DF-8C68-C3B821DDA4CD}"/>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30709F0-BBC4-49F8-A415-20245818804B}"/>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31286DE2-8534-4D5D-AEE4-A8842EE1D35D}"/>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71C54D19-642C-40D1-B6E8-EB313F89DD5F}"/>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ECC80E92-EF4D-4994-B5D6-779820CA4DD9}"/>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BE02D48A-3B25-4E22-9DAF-03EB2D9C0479}"/>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A1BC8B9-C7CB-471E-B0F1-72BF07A77469}"/>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340E80FE-ABC4-4116-837F-F5AE1A4EFD9D}"/>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892CA95F-85AA-48F8-84BA-289BBF8023D1}"/>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8AF375C9-8421-4E07-A966-2D79138BFDF2}"/>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FF72E184-E494-4519-876F-73FBE6A25E29}"/>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BEACC68A-2D88-4142-87DD-2EEB7FDA6F35}"/>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39833D37-4829-448E-A846-8A06CFB253ED}"/>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6A56A364-66DE-4997-8445-A31AFE30B9B9}"/>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B6C3DD00-066B-4846-A500-E20A29194F95}"/>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6A754EDA-6281-423E-A011-A2C442E5508C}"/>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14A3FDC4-9EC8-4BD0-AE05-6569D36934D5}"/>
            </a:ext>
          </a:extLst>
        </xdr:cNvPr>
        <xdr:cNvCxnSpPr/>
      </xdr:nvCxnSpPr>
      <xdr:spPr>
        <a:xfrm flipV="1">
          <a:off x="4177665" y="923544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B077F94B-0DC7-4733-B368-D539A5861F3A}"/>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2AF5C69B-7F98-40F4-B16A-EB910B1F04B1}"/>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BA5084BA-B62B-4AED-B5AC-6D7C0E6D49CC}"/>
            </a:ext>
          </a:extLst>
        </xdr:cNvPr>
        <xdr:cNvSpPr txBox="1"/>
      </xdr:nvSpPr>
      <xdr:spPr>
        <a:xfrm>
          <a:off x="4216400" y="901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750C413F-4C12-49C3-B383-0438F54BF0C3}"/>
            </a:ext>
          </a:extLst>
        </xdr:cNvPr>
        <xdr:cNvCxnSpPr/>
      </xdr:nvCxnSpPr>
      <xdr:spPr>
        <a:xfrm>
          <a:off x="4108450" y="92354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1153C2B6-72AB-4F4A-A787-F175834E0AD0}"/>
            </a:ext>
          </a:extLst>
        </xdr:cNvPr>
        <xdr:cNvSpPr txBox="1"/>
      </xdr:nvSpPr>
      <xdr:spPr>
        <a:xfrm>
          <a:off x="4216400" y="979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6014F8A5-D537-4FB9-878A-07E0BD8114E0}"/>
            </a:ext>
          </a:extLst>
        </xdr:cNvPr>
        <xdr:cNvSpPr/>
      </xdr:nvSpPr>
      <xdr:spPr>
        <a:xfrm>
          <a:off x="4127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F7E386AA-4179-4CEA-AA3B-E3CD8F1370AD}"/>
            </a:ext>
          </a:extLst>
        </xdr:cNvPr>
        <xdr:cNvSpPr/>
      </xdr:nvSpPr>
      <xdr:spPr>
        <a:xfrm>
          <a:off x="3384550" y="9911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21F6A9D4-70DF-44C8-BDCB-A36AB71A2847}"/>
            </a:ext>
          </a:extLst>
        </xdr:cNvPr>
        <xdr:cNvSpPr/>
      </xdr:nvSpPr>
      <xdr:spPr>
        <a:xfrm>
          <a:off x="257175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4191095D-5E4B-491B-A033-CD0950CF8617}"/>
            </a:ext>
          </a:extLst>
        </xdr:cNvPr>
        <xdr:cNvSpPr/>
      </xdr:nvSpPr>
      <xdr:spPr>
        <a:xfrm>
          <a:off x="1778000" y="9911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04B04EF8-1D32-4B98-A017-4374A5B906C9}"/>
            </a:ext>
          </a:extLst>
        </xdr:cNvPr>
        <xdr:cNvSpPr/>
      </xdr:nvSpPr>
      <xdr:spPr>
        <a:xfrm>
          <a:off x="984250" y="9867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7EB131C-B0CA-4FFD-BAD8-101D2122F49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1BC2341-F4D2-4533-BE36-7880F3029EDB}"/>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9088E94-0764-421B-B998-D85813786962}"/>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BAA2DBF-9807-4178-AE74-A8FBCA320CF7}"/>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F6A8424-03B9-46FD-AB5E-12BC5F4B19C8}"/>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156845</xdr:rowOff>
    </xdr:from>
    <xdr:to>
      <xdr:col>24</xdr:col>
      <xdr:colOff>114300</xdr:colOff>
      <xdr:row>61</xdr:row>
      <xdr:rowOff>86995</xdr:rowOff>
    </xdr:to>
    <xdr:sp macro="" textlink="">
      <xdr:nvSpPr>
        <xdr:cNvPr id="185" name="楕円 184">
          <a:extLst>
            <a:ext uri="{FF2B5EF4-FFF2-40B4-BE49-F238E27FC236}">
              <a16:creationId xmlns:a16="http://schemas.microsoft.com/office/drawing/2014/main" id="{D3758A29-0E91-49FD-8F13-8995C254F2FD}"/>
            </a:ext>
          </a:extLst>
        </xdr:cNvPr>
        <xdr:cNvSpPr/>
      </xdr:nvSpPr>
      <xdr:spPr>
        <a:xfrm>
          <a:off x="4127500" y="10069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135272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5C9216AD-80C5-4373-BD53-8C959453C99D}"/>
            </a:ext>
          </a:extLst>
        </xdr:cNvPr>
        <xdr:cNvSpPr txBox="1"/>
      </xdr:nvSpPr>
      <xdr:spPr>
        <a:xfrm>
          <a:off x="4216400"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25400</xdr:rowOff>
    </xdr:from>
    <xdr:to>
      <xdr:col>20</xdr:col>
      <xdr:colOff>38100</xdr:colOff>
      <xdr:row>61</xdr:row>
      <xdr:rowOff>127000</xdr:rowOff>
    </xdr:to>
    <xdr:sp macro="" textlink="">
      <xdr:nvSpPr>
        <xdr:cNvPr id="187" name="楕円 186">
          <a:extLst>
            <a:ext uri="{FF2B5EF4-FFF2-40B4-BE49-F238E27FC236}">
              <a16:creationId xmlns:a16="http://schemas.microsoft.com/office/drawing/2014/main" id="{167856CE-ACB2-45F9-92FA-61143B9242FD}"/>
            </a:ext>
          </a:extLst>
        </xdr:cNvPr>
        <xdr:cNvSpPr/>
      </xdr:nvSpPr>
      <xdr:spPr>
        <a:xfrm>
          <a:off x="3384550" y="10102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36195</xdr:rowOff>
    </xdr:from>
    <xdr:to>
      <xdr:col>24</xdr:col>
      <xdr:colOff>63500</xdr:colOff>
      <xdr:row>61</xdr:row>
      <xdr:rowOff>76200</xdr:rowOff>
    </xdr:to>
    <xdr:cxnSp macro="">
      <xdr:nvCxnSpPr>
        <xdr:cNvPr id="188" name="直線コネクタ 187">
          <a:extLst>
            <a:ext uri="{FF2B5EF4-FFF2-40B4-BE49-F238E27FC236}">
              <a16:creationId xmlns:a16="http://schemas.microsoft.com/office/drawing/2014/main" id="{9E96AA83-9178-49BC-9363-D685C3513063}"/>
            </a:ext>
          </a:extLst>
        </xdr:cNvPr>
        <xdr:cNvCxnSpPr/>
      </xdr:nvCxnSpPr>
      <xdr:spPr>
        <a:xfrm flipV="1">
          <a:off x="3429000" y="10113645"/>
          <a:ext cx="7493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89" name="楕円 188">
          <a:extLst>
            <a:ext uri="{FF2B5EF4-FFF2-40B4-BE49-F238E27FC236}">
              <a16:creationId xmlns:a16="http://schemas.microsoft.com/office/drawing/2014/main" id="{C04A9A9F-0941-4E74-8048-854D570DF63E}"/>
            </a:ext>
          </a:extLst>
        </xdr:cNvPr>
        <xdr:cNvSpPr/>
      </xdr:nvSpPr>
      <xdr:spPr>
        <a:xfrm>
          <a:off x="257175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76200</xdr:rowOff>
    </xdr:to>
    <xdr:cxnSp macro="">
      <xdr:nvCxnSpPr>
        <xdr:cNvPr id="190" name="直線コネクタ 189">
          <a:extLst>
            <a:ext uri="{FF2B5EF4-FFF2-40B4-BE49-F238E27FC236}">
              <a16:creationId xmlns:a16="http://schemas.microsoft.com/office/drawing/2014/main" id="{E91196B5-06C2-4B37-81E8-63ECC451C8E8}"/>
            </a:ext>
          </a:extLst>
        </xdr:cNvPr>
        <xdr:cNvCxnSpPr/>
      </xdr:nvCxnSpPr>
      <xdr:spPr>
        <a:xfrm>
          <a:off x="2622550" y="1013460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158750</xdr:rowOff>
    </xdr:from>
    <xdr:to>
      <xdr:col>10</xdr:col>
      <xdr:colOff>165100</xdr:colOff>
      <xdr:row>61</xdr:row>
      <xdr:rowOff>88900</xdr:rowOff>
    </xdr:to>
    <xdr:sp macro="" textlink="">
      <xdr:nvSpPr>
        <xdr:cNvPr id="191" name="楕円 190">
          <a:extLst>
            <a:ext uri="{FF2B5EF4-FFF2-40B4-BE49-F238E27FC236}">
              <a16:creationId xmlns:a16="http://schemas.microsoft.com/office/drawing/2014/main" id="{3B448D1D-C6C2-416C-A749-890E0ED50C07}"/>
            </a:ext>
          </a:extLst>
        </xdr:cNvPr>
        <xdr:cNvSpPr/>
      </xdr:nvSpPr>
      <xdr:spPr>
        <a:xfrm>
          <a:off x="1778000" y="10071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38100</xdr:rowOff>
    </xdr:from>
    <xdr:to>
      <xdr:col>15</xdr:col>
      <xdr:colOff>50800</xdr:colOff>
      <xdr:row>61</xdr:row>
      <xdr:rowOff>57150</xdr:rowOff>
    </xdr:to>
    <xdr:cxnSp macro="">
      <xdr:nvCxnSpPr>
        <xdr:cNvPr id="192" name="直線コネクタ 191">
          <a:extLst>
            <a:ext uri="{FF2B5EF4-FFF2-40B4-BE49-F238E27FC236}">
              <a16:creationId xmlns:a16="http://schemas.microsoft.com/office/drawing/2014/main" id="{65AAD7FE-CD30-4EA2-A462-258BC60C3B8A}"/>
            </a:ext>
          </a:extLst>
        </xdr:cNvPr>
        <xdr:cNvCxnSpPr/>
      </xdr:nvCxnSpPr>
      <xdr:spPr>
        <a:xfrm>
          <a:off x="1828800" y="10115550"/>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139700</xdr:rowOff>
    </xdr:from>
    <xdr:to>
      <xdr:col>6</xdr:col>
      <xdr:colOff>38100</xdr:colOff>
      <xdr:row>61</xdr:row>
      <xdr:rowOff>69850</xdr:rowOff>
    </xdr:to>
    <xdr:sp macro="" textlink="">
      <xdr:nvSpPr>
        <xdr:cNvPr id="193" name="楕円 192">
          <a:extLst>
            <a:ext uri="{FF2B5EF4-FFF2-40B4-BE49-F238E27FC236}">
              <a16:creationId xmlns:a16="http://schemas.microsoft.com/office/drawing/2014/main" id="{44EC6FEB-C776-45BF-8E44-812A0DE276FE}"/>
            </a:ext>
          </a:extLst>
        </xdr:cNvPr>
        <xdr:cNvSpPr/>
      </xdr:nvSpPr>
      <xdr:spPr>
        <a:xfrm>
          <a:off x="984250" y="10052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19050</xdr:rowOff>
    </xdr:from>
    <xdr:to>
      <xdr:col>10</xdr:col>
      <xdr:colOff>114300</xdr:colOff>
      <xdr:row>61</xdr:row>
      <xdr:rowOff>38100</xdr:rowOff>
    </xdr:to>
    <xdr:cxnSp macro="">
      <xdr:nvCxnSpPr>
        <xdr:cNvPr id="194" name="直線コネクタ 193">
          <a:extLst>
            <a:ext uri="{FF2B5EF4-FFF2-40B4-BE49-F238E27FC236}">
              <a16:creationId xmlns:a16="http://schemas.microsoft.com/office/drawing/2014/main" id="{80575F0F-9F51-4C4D-AF45-0417C8FB24E8}"/>
            </a:ext>
          </a:extLst>
        </xdr:cNvPr>
        <xdr:cNvCxnSpPr/>
      </xdr:nvCxnSpPr>
      <xdr:spPr>
        <a:xfrm>
          <a:off x="1028700" y="1009650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D1DADFA0-ADB2-42A5-95E9-D0394F589689}"/>
            </a:ext>
          </a:extLst>
        </xdr:cNvPr>
        <xdr:cNvSpPr txBox="1"/>
      </xdr:nvSpPr>
      <xdr:spPr>
        <a:xfrm>
          <a:off x="32391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15674614-DF73-4D0E-BAC8-105E7012744A}"/>
            </a:ext>
          </a:extLst>
        </xdr:cNvPr>
        <xdr:cNvSpPr txBox="1"/>
      </xdr:nvSpPr>
      <xdr:spPr>
        <a:xfrm>
          <a:off x="2439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B69B5BAC-30F5-4095-8A6C-40AB795EA957}"/>
            </a:ext>
          </a:extLst>
        </xdr:cNvPr>
        <xdr:cNvSpPr txBox="1"/>
      </xdr:nvSpPr>
      <xdr:spPr>
        <a:xfrm>
          <a:off x="164529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E40B9752-7746-456A-B4D7-142521450F90}"/>
            </a:ext>
          </a:extLst>
        </xdr:cNvPr>
        <xdr:cNvSpPr txBox="1"/>
      </xdr:nvSpPr>
      <xdr:spPr>
        <a:xfrm>
          <a:off x="8515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118127</xdr:rowOff>
    </xdr:from>
    <xdr:ext cx="405111" cy="259045"/>
    <xdr:sp macro="" textlink="">
      <xdr:nvSpPr>
        <xdr:cNvPr id="199" name="n_1mainValue【体育館・プール】&#10;有形固定資産減価償却率">
          <a:extLst>
            <a:ext uri="{FF2B5EF4-FFF2-40B4-BE49-F238E27FC236}">
              <a16:creationId xmlns:a16="http://schemas.microsoft.com/office/drawing/2014/main" id="{71493A04-2C6B-4345-AE88-AB181E08638E}"/>
            </a:ext>
          </a:extLst>
        </xdr:cNvPr>
        <xdr:cNvSpPr txBox="1"/>
      </xdr:nvSpPr>
      <xdr:spPr>
        <a:xfrm>
          <a:off x="32391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200" name="n_2mainValue【体育館・プール】&#10;有形固定資産減価償却率">
          <a:extLst>
            <a:ext uri="{FF2B5EF4-FFF2-40B4-BE49-F238E27FC236}">
              <a16:creationId xmlns:a16="http://schemas.microsoft.com/office/drawing/2014/main" id="{0E8BC6FF-C6C9-4AAB-94AB-7E629447564B}"/>
            </a:ext>
          </a:extLst>
        </xdr:cNvPr>
        <xdr:cNvSpPr txBox="1"/>
      </xdr:nvSpPr>
      <xdr:spPr>
        <a:xfrm>
          <a:off x="2439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80027</xdr:rowOff>
    </xdr:from>
    <xdr:ext cx="405111" cy="259045"/>
    <xdr:sp macro="" textlink="">
      <xdr:nvSpPr>
        <xdr:cNvPr id="201" name="n_3mainValue【体育館・プール】&#10;有形固定資産減価償却率">
          <a:extLst>
            <a:ext uri="{FF2B5EF4-FFF2-40B4-BE49-F238E27FC236}">
              <a16:creationId xmlns:a16="http://schemas.microsoft.com/office/drawing/2014/main" id="{6021E9B9-E59B-49EE-8001-3CFA2D89CCAF}"/>
            </a:ext>
          </a:extLst>
        </xdr:cNvPr>
        <xdr:cNvSpPr txBox="1"/>
      </xdr:nvSpPr>
      <xdr:spPr>
        <a:xfrm>
          <a:off x="164529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60977</xdr:rowOff>
    </xdr:from>
    <xdr:ext cx="405111" cy="259045"/>
    <xdr:sp macro="" textlink="">
      <xdr:nvSpPr>
        <xdr:cNvPr id="202" name="n_4mainValue【体育館・プール】&#10;有形固定資産減価償却率">
          <a:extLst>
            <a:ext uri="{FF2B5EF4-FFF2-40B4-BE49-F238E27FC236}">
              <a16:creationId xmlns:a16="http://schemas.microsoft.com/office/drawing/2014/main" id="{A893AE36-11CB-4E0E-91E8-B6D18EFDAE6E}"/>
            </a:ext>
          </a:extLst>
        </xdr:cNvPr>
        <xdr:cNvSpPr txBox="1"/>
      </xdr:nvSpPr>
      <xdr:spPr>
        <a:xfrm>
          <a:off x="8515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E5ECDBBC-6F43-4F25-AB23-2DB8FA782F7D}"/>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8AC82450-3CE2-401D-8247-5F8921D27397}"/>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FA60EFC1-F25E-4B34-9EC8-7D9BC5542827}"/>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3FA2E2AD-6D54-43B6-B3E0-90484B55EBAE}"/>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6035D08F-188B-4163-97BD-54245DD8712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FDA63128-5DCA-40ED-8A58-77087EA682CA}"/>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59B219B-27F0-4794-919A-B501DA575F75}"/>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942A883B-C281-4C16-BB68-1E878A663645}"/>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41212029-3498-4E53-8432-1700B5F0642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BE9F9918-F762-4E35-8D60-2CAD5724B46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3B5303F3-1B24-4C7C-834F-91DCEDBED097}"/>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73E608F2-2268-4727-9F54-6491E069237F}"/>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D4F1E078-6989-4FB4-AFE8-A42807D56505}"/>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65BF7E7A-3420-49DC-ADCE-7E729E16E559}"/>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9EFB7E3B-5AD1-408B-952E-3FDDE114CBF2}"/>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920DDD7E-6B0D-461E-9190-391BF4556B4D}"/>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81BFD61B-F0D6-4202-9962-1B9762E677BC}"/>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68585AB7-1811-4A82-AF97-17339F4AE7DB}"/>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F96E586A-23FC-4C12-94A4-5FD5B1EEA73D}"/>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3C60D3F4-67E5-4805-BDF5-A965163BD24A}"/>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47BCB9D0-1BFC-4E4D-9630-5FEC2E2D4A69}"/>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930D5B4C-7F8B-4161-9BC5-37C0CAF42E32}"/>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7130F16-F6D7-4DB1-AA96-FEAE0DF24EE2}"/>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635DE542-E8DD-45C3-9358-104ADDEC6DEC}"/>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DE871D5D-CDA9-4EA2-A483-9B5230E612C4}"/>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6978FACF-D55B-463F-8618-799C15B2DECF}"/>
            </a:ext>
          </a:extLst>
        </xdr:cNvPr>
        <xdr:cNvCxnSpPr/>
      </xdr:nvCxnSpPr>
      <xdr:spPr>
        <a:xfrm flipV="1">
          <a:off x="9429115" y="922401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17B8C2AD-8D61-498D-986E-730623ECA58F}"/>
            </a:ext>
          </a:extLst>
        </xdr:cNvPr>
        <xdr:cNvSpPr txBox="1"/>
      </xdr:nvSpPr>
      <xdr:spPr>
        <a:xfrm>
          <a:off x="9467850" y="106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9D1EA826-962A-460D-998A-517834A75118}"/>
            </a:ext>
          </a:extLst>
        </xdr:cNvPr>
        <xdr:cNvCxnSpPr/>
      </xdr:nvCxnSpPr>
      <xdr:spPr>
        <a:xfrm>
          <a:off x="9359900" y="106772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CA9C6151-BCBC-47A7-8729-1B4C895DFA95}"/>
            </a:ext>
          </a:extLst>
        </xdr:cNvPr>
        <xdr:cNvSpPr txBox="1"/>
      </xdr:nvSpPr>
      <xdr:spPr>
        <a:xfrm>
          <a:off x="9467850" y="900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235AD85D-E974-4010-B6F5-5DAEFB6C8A50}"/>
            </a:ext>
          </a:extLst>
        </xdr:cNvPr>
        <xdr:cNvCxnSpPr/>
      </xdr:nvCxnSpPr>
      <xdr:spPr>
        <a:xfrm>
          <a:off x="9359900" y="9224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EDA2A28A-F397-45F7-A967-3200A29E570F}"/>
            </a:ext>
          </a:extLst>
        </xdr:cNvPr>
        <xdr:cNvSpPr txBox="1"/>
      </xdr:nvSpPr>
      <xdr:spPr>
        <a:xfrm>
          <a:off x="9467850" y="10268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10E34524-A382-4876-BA4E-7C98F1EBFFC1}"/>
            </a:ext>
          </a:extLst>
        </xdr:cNvPr>
        <xdr:cNvSpPr/>
      </xdr:nvSpPr>
      <xdr:spPr>
        <a:xfrm>
          <a:off x="9398000" y="104107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DD5D8019-FE60-4D69-B713-13558F52BD22}"/>
            </a:ext>
          </a:extLst>
        </xdr:cNvPr>
        <xdr:cNvSpPr/>
      </xdr:nvSpPr>
      <xdr:spPr>
        <a:xfrm>
          <a:off x="8636000" y="1040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9D284B44-83EA-46A5-BDF5-0B46FC153EB5}"/>
            </a:ext>
          </a:extLst>
        </xdr:cNvPr>
        <xdr:cNvSpPr/>
      </xdr:nvSpPr>
      <xdr:spPr>
        <a:xfrm>
          <a:off x="7842250" y="103599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89AB36A0-5852-4641-AB3A-6546F677A892}"/>
            </a:ext>
          </a:extLst>
        </xdr:cNvPr>
        <xdr:cNvSpPr/>
      </xdr:nvSpPr>
      <xdr:spPr>
        <a:xfrm>
          <a:off x="7029450" y="1040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B7B63DEC-6C2D-453F-A31C-FBD2E36E555C}"/>
            </a:ext>
          </a:extLst>
        </xdr:cNvPr>
        <xdr:cNvSpPr/>
      </xdr:nvSpPr>
      <xdr:spPr>
        <a:xfrm>
          <a:off x="6235700" y="104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1AB0005-FEF8-494E-9B85-AE98CEEC8649}"/>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E2C17BB-47E2-4E16-B130-E77731109BBC}"/>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D45330E-9F87-48EC-8590-BB5F79A7181F}"/>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FDFF088-5C0C-45F4-9E24-BE196CBFCDB3}"/>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1681A81-C9C0-479D-8156-705070DDB9F3}"/>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17780</xdr:rowOff>
    </xdr:from>
    <xdr:to>
      <xdr:col>55</xdr:col>
      <xdr:colOff>50800</xdr:colOff>
      <xdr:row>64</xdr:row>
      <xdr:rowOff>119380</xdr:rowOff>
    </xdr:to>
    <xdr:sp macro="" textlink="">
      <xdr:nvSpPr>
        <xdr:cNvPr id="244" name="楕円 243">
          <a:extLst>
            <a:ext uri="{FF2B5EF4-FFF2-40B4-BE49-F238E27FC236}">
              <a16:creationId xmlns:a16="http://schemas.microsoft.com/office/drawing/2014/main" id="{840A8D11-7D8F-4713-96BF-A8F5D4C819EF}"/>
            </a:ext>
          </a:extLst>
        </xdr:cNvPr>
        <xdr:cNvSpPr/>
      </xdr:nvSpPr>
      <xdr:spPr>
        <a:xfrm>
          <a:off x="9398000" y="10590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104157</xdr:rowOff>
    </xdr:from>
    <xdr:ext cx="469744" cy="259045"/>
    <xdr:sp macro="" textlink="">
      <xdr:nvSpPr>
        <xdr:cNvPr id="245" name="【体育館・プール】&#10;一人当たり面積該当値テキスト">
          <a:extLst>
            <a:ext uri="{FF2B5EF4-FFF2-40B4-BE49-F238E27FC236}">
              <a16:creationId xmlns:a16="http://schemas.microsoft.com/office/drawing/2014/main" id="{B927A95E-B864-456B-A08A-A002047DCB78}"/>
            </a:ext>
          </a:extLst>
        </xdr:cNvPr>
        <xdr:cNvSpPr txBox="1"/>
      </xdr:nvSpPr>
      <xdr:spPr>
        <a:xfrm>
          <a:off x="946785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17780</xdr:rowOff>
    </xdr:from>
    <xdr:to>
      <xdr:col>50</xdr:col>
      <xdr:colOff>165100</xdr:colOff>
      <xdr:row>64</xdr:row>
      <xdr:rowOff>119380</xdr:rowOff>
    </xdr:to>
    <xdr:sp macro="" textlink="">
      <xdr:nvSpPr>
        <xdr:cNvPr id="246" name="楕円 245">
          <a:extLst>
            <a:ext uri="{FF2B5EF4-FFF2-40B4-BE49-F238E27FC236}">
              <a16:creationId xmlns:a16="http://schemas.microsoft.com/office/drawing/2014/main" id="{0CEF668E-DBCE-4845-BE74-B23970C62106}"/>
            </a:ext>
          </a:extLst>
        </xdr:cNvPr>
        <xdr:cNvSpPr/>
      </xdr:nvSpPr>
      <xdr:spPr>
        <a:xfrm>
          <a:off x="86360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68580</xdr:rowOff>
    </xdr:from>
    <xdr:to>
      <xdr:col>55</xdr:col>
      <xdr:colOff>0</xdr:colOff>
      <xdr:row>64</xdr:row>
      <xdr:rowOff>68580</xdr:rowOff>
    </xdr:to>
    <xdr:cxnSp macro="">
      <xdr:nvCxnSpPr>
        <xdr:cNvPr id="247" name="直線コネクタ 246">
          <a:extLst>
            <a:ext uri="{FF2B5EF4-FFF2-40B4-BE49-F238E27FC236}">
              <a16:creationId xmlns:a16="http://schemas.microsoft.com/office/drawing/2014/main" id="{C82DCF8A-DD20-4046-A7E4-3DD0DBBC2EDF}"/>
            </a:ext>
          </a:extLst>
        </xdr:cNvPr>
        <xdr:cNvCxnSpPr/>
      </xdr:nvCxnSpPr>
      <xdr:spPr>
        <a:xfrm>
          <a:off x="8686800" y="1064133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17780</xdr:rowOff>
    </xdr:from>
    <xdr:to>
      <xdr:col>46</xdr:col>
      <xdr:colOff>38100</xdr:colOff>
      <xdr:row>64</xdr:row>
      <xdr:rowOff>119380</xdr:rowOff>
    </xdr:to>
    <xdr:sp macro="" textlink="">
      <xdr:nvSpPr>
        <xdr:cNvPr id="248" name="楕円 247">
          <a:extLst>
            <a:ext uri="{FF2B5EF4-FFF2-40B4-BE49-F238E27FC236}">
              <a16:creationId xmlns:a16="http://schemas.microsoft.com/office/drawing/2014/main" id="{DE882D61-FCDD-4CB8-BB5C-6B7F6FD6F5E1}"/>
            </a:ext>
          </a:extLst>
        </xdr:cNvPr>
        <xdr:cNvSpPr/>
      </xdr:nvSpPr>
      <xdr:spPr>
        <a:xfrm>
          <a:off x="7842250" y="10590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68580</xdr:rowOff>
    </xdr:from>
    <xdr:to>
      <xdr:col>50</xdr:col>
      <xdr:colOff>114300</xdr:colOff>
      <xdr:row>64</xdr:row>
      <xdr:rowOff>68580</xdr:rowOff>
    </xdr:to>
    <xdr:cxnSp macro="">
      <xdr:nvCxnSpPr>
        <xdr:cNvPr id="249" name="直線コネクタ 248">
          <a:extLst>
            <a:ext uri="{FF2B5EF4-FFF2-40B4-BE49-F238E27FC236}">
              <a16:creationId xmlns:a16="http://schemas.microsoft.com/office/drawing/2014/main" id="{AF3896D6-4CA9-4D26-85D3-FD70846338CD}"/>
            </a:ext>
          </a:extLst>
        </xdr:cNvPr>
        <xdr:cNvCxnSpPr/>
      </xdr:nvCxnSpPr>
      <xdr:spPr>
        <a:xfrm>
          <a:off x="7886700" y="106413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19413</xdr:rowOff>
    </xdr:from>
    <xdr:to>
      <xdr:col>41</xdr:col>
      <xdr:colOff>101600</xdr:colOff>
      <xdr:row>64</xdr:row>
      <xdr:rowOff>121013</xdr:rowOff>
    </xdr:to>
    <xdr:sp macro="" textlink="">
      <xdr:nvSpPr>
        <xdr:cNvPr id="250" name="楕円 249">
          <a:extLst>
            <a:ext uri="{FF2B5EF4-FFF2-40B4-BE49-F238E27FC236}">
              <a16:creationId xmlns:a16="http://schemas.microsoft.com/office/drawing/2014/main" id="{B1780473-DBD9-4DBE-A4C9-5C4BC0051CDA}"/>
            </a:ext>
          </a:extLst>
        </xdr:cNvPr>
        <xdr:cNvSpPr/>
      </xdr:nvSpPr>
      <xdr:spPr>
        <a:xfrm>
          <a:off x="702945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68580</xdr:rowOff>
    </xdr:from>
    <xdr:to>
      <xdr:col>45</xdr:col>
      <xdr:colOff>177800</xdr:colOff>
      <xdr:row>64</xdr:row>
      <xdr:rowOff>70213</xdr:rowOff>
    </xdr:to>
    <xdr:cxnSp macro="">
      <xdr:nvCxnSpPr>
        <xdr:cNvPr id="251" name="直線コネクタ 250">
          <a:extLst>
            <a:ext uri="{FF2B5EF4-FFF2-40B4-BE49-F238E27FC236}">
              <a16:creationId xmlns:a16="http://schemas.microsoft.com/office/drawing/2014/main" id="{F5F6A467-01EF-48C1-AF5A-A67B51821CCE}"/>
            </a:ext>
          </a:extLst>
        </xdr:cNvPr>
        <xdr:cNvCxnSpPr/>
      </xdr:nvCxnSpPr>
      <xdr:spPr>
        <a:xfrm flipV="1">
          <a:off x="7080250" y="10641330"/>
          <a:ext cx="8064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19413</xdr:rowOff>
    </xdr:from>
    <xdr:to>
      <xdr:col>36</xdr:col>
      <xdr:colOff>165100</xdr:colOff>
      <xdr:row>64</xdr:row>
      <xdr:rowOff>121013</xdr:rowOff>
    </xdr:to>
    <xdr:sp macro="" textlink="">
      <xdr:nvSpPr>
        <xdr:cNvPr id="252" name="楕円 251">
          <a:extLst>
            <a:ext uri="{FF2B5EF4-FFF2-40B4-BE49-F238E27FC236}">
              <a16:creationId xmlns:a16="http://schemas.microsoft.com/office/drawing/2014/main" id="{D32E03D5-9309-4C1D-9F02-D0AC100395BC}"/>
            </a:ext>
          </a:extLst>
        </xdr:cNvPr>
        <xdr:cNvSpPr/>
      </xdr:nvSpPr>
      <xdr:spPr>
        <a:xfrm>
          <a:off x="6235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70213</xdr:rowOff>
    </xdr:from>
    <xdr:to>
      <xdr:col>41</xdr:col>
      <xdr:colOff>50800</xdr:colOff>
      <xdr:row>64</xdr:row>
      <xdr:rowOff>70213</xdr:rowOff>
    </xdr:to>
    <xdr:cxnSp macro="">
      <xdr:nvCxnSpPr>
        <xdr:cNvPr id="253" name="直線コネクタ 252">
          <a:extLst>
            <a:ext uri="{FF2B5EF4-FFF2-40B4-BE49-F238E27FC236}">
              <a16:creationId xmlns:a16="http://schemas.microsoft.com/office/drawing/2014/main" id="{F8E4957E-51F6-480C-ACDC-9237F5573293}"/>
            </a:ext>
          </a:extLst>
        </xdr:cNvPr>
        <xdr:cNvCxnSpPr/>
      </xdr:nvCxnSpPr>
      <xdr:spPr>
        <a:xfrm>
          <a:off x="6286500" y="1064296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D9CCD276-68F7-4332-879B-99C215415BED}"/>
            </a:ext>
          </a:extLst>
        </xdr:cNvPr>
        <xdr:cNvSpPr txBox="1"/>
      </xdr:nvSpPr>
      <xdr:spPr>
        <a:xfrm>
          <a:off x="8458277" y="1019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68B8F41F-1C35-4CBC-94A1-2239993A90F9}"/>
            </a:ext>
          </a:extLst>
        </xdr:cNvPr>
        <xdr:cNvSpPr txBox="1"/>
      </xdr:nvSpPr>
      <xdr:spPr>
        <a:xfrm>
          <a:off x="7677227" y="1014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F5A6DD62-B9FE-4530-9946-017645B15BA0}"/>
            </a:ext>
          </a:extLst>
        </xdr:cNvPr>
        <xdr:cNvSpPr txBox="1"/>
      </xdr:nvSpPr>
      <xdr:spPr>
        <a:xfrm>
          <a:off x="6864427" y="1019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5F876467-E6AB-431C-983B-BC66C0F5A8EE}"/>
            </a:ext>
          </a:extLst>
        </xdr:cNvPr>
        <xdr:cNvSpPr txBox="1"/>
      </xdr:nvSpPr>
      <xdr:spPr>
        <a:xfrm>
          <a:off x="6070677" y="1019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110507</xdr:rowOff>
    </xdr:from>
    <xdr:ext cx="469744" cy="259045"/>
    <xdr:sp macro="" textlink="">
      <xdr:nvSpPr>
        <xdr:cNvPr id="258" name="n_1mainValue【体育館・プール】&#10;一人当たり面積">
          <a:extLst>
            <a:ext uri="{FF2B5EF4-FFF2-40B4-BE49-F238E27FC236}">
              <a16:creationId xmlns:a16="http://schemas.microsoft.com/office/drawing/2014/main" id="{B703F2DA-9EF0-49E2-98A4-88BCED83BFB7}"/>
            </a:ext>
          </a:extLst>
        </xdr:cNvPr>
        <xdr:cNvSpPr txBox="1"/>
      </xdr:nvSpPr>
      <xdr:spPr>
        <a:xfrm>
          <a:off x="845827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110507</xdr:rowOff>
    </xdr:from>
    <xdr:ext cx="469744" cy="259045"/>
    <xdr:sp macro="" textlink="">
      <xdr:nvSpPr>
        <xdr:cNvPr id="259" name="n_2mainValue【体育館・プール】&#10;一人当たり面積">
          <a:extLst>
            <a:ext uri="{FF2B5EF4-FFF2-40B4-BE49-F238E27FC236}">
              <a16:creationId xmlns:a16="http://schemas.microsoft.com/office/drawing/2014/main" id="{2AC91459-0F0E-4EF9-97DC-FD8370196054}"/>
            </a:ext>
          </a:extLst>
        </xdr:cNvPr>
        <xdr:cNvSpPr txBox="1"/>
      </xdr:nvSpPr>
      <xdr:spPr>
        <a:xfrm>
          <a:off x="76772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112140</xdr:rowOff>
    </xdr:from>
    <xdr:ext cx="469744" cy="259045"/>
    <xdr:sp macro="" textlink="">
      <xdr:nvSpPr>
        <xdr:cNvPr id="260" name="n_3mainValue【体育館・プール】&#10;一人当たり面積">
          <a:extLst>
            <a:ext uri="{FF2B5EF4-FFF2-40B4-BE49-F238E27FC236}">
              <a16:creationId xmlns:a16="http://schemas.microsoft.com/office/drawing/2014/main" id="{7BC54033-93F2-440D-9073-E3AB6F1E2C1D}"/>
            </a:ext>
          </a:extLst>
        </xdr:cNvPr>
        <xdr:cNvSpPr txBox="1"/>
      </xdr:nvSpPr>
      <xdr:spPr>
        <a:xfrm>
          <a:off x="6864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112140</xdr:rowOff>
    </xdr:from>
    <xdr:ext cx="469744" cy="259045"/>
    <xdr:sp macro="" textlink="">
      <xdr:nvSpPr>
        <xdr:cNvPr id="261" name="n_4mainValue【体育館・プール】&#10;一人当たり面積">
          <a:extLst>
            <a:ext uri="{FF2B5EF4-FFF2-40B4-BE49-F238E27FC236}">
              <a16:creationId xmlns:a16="http://schemas.microsoft.com/office/drawing/2014/main" id="{9626BD70-F04A-4B5B-8350-27234806BA36}"/>
            </a:ext>
          </a:extLst>
        </xdr:cNvPr>
        <xdr:cNvSpPr txBox="1"/>
      </xdr:nvSpPr>
      <xdr:spPr>
        <a:xfrm>
          <a:off x="607067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6A24401-5F28-4989-A7B7-4C45ED8AEB12}"/>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15DF782-F8B3-4064-9337-A494E4C1C1D1}"/>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5BE5461-529E-4422-90B8-56621198C69B}"/>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1B8373A-379C-47C6-8A8A-33D93E453E66}"/>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576097D-ADCC-4197-921B-6A56E660FDDF}"/>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1EE8173-B0AF-4B54-AEC8-43AF33012959}"/>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BB768BC-1F7E-4765-A51F-1F507184E401}"/>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6B6A649-746E-4AAA-B136-3061187B3F78}"/>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E0C0659-D36D-4C97-AAD2-81C258A1431B}"/>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A2C74A4-4540-4F24-B9B1-65B000C2181C}"/>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89C51A4-DF09-437E-B0FB-6F609E369C25}"/>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55728FDB-C810-48C8-818F-C5CEFCAF058A}"/>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43B67AF4-354B-4233-A39D-E65D0B2CB5CA}"/>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8FC05100-5C35-44DF-9033-40E98D98D0E7}"/>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BB3CD474-F392-4B73-B896-FB6C09AE42D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96BDC54-0465-4EF9-AC29-4F541EB92E32}"/>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266AE22D-BD2C-41F6-BD44-B0A1BC34313A}"/>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28710CCC-A667-4F6E-8015-F87324E8C09D}"/>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C409C063-2D3E-470E-BD50-93EF31AA7195}"/>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12C0E6C3-61A9-4203-8F8B-87C0F5DDD03F}"/>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D9995BA4-0C36-4BD6-80D8-327A5B20357C}"/>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10D8CAFC-DFD3-48A3-9906-174CA8620458}"/>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986B6510-F15F-4A65-A9BB-CA5CE72E9408}"/>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4BEC5EE-CF33-4B79-9803-12EC4FE3D37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89F560F0-AC85-41BE-B5D9-DB239F164A08}"/>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3775D85C-7AE6-4674-9320-0544A8ECCB4B}"/>
            </a:ext>
          </a:extLst>
        </xdr:cNvPr>
        <xdr:cNvCxnSpPr/>
      </xdr:nvCxnSpPr>
      <xdr:spPr>
        <a:xfrm flipV="1">
          <a:off x="4177665" y="12989198"/>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CFBFEF95-F158-460A-8A0E-D09F9278335E}"/>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E856C4C2-9C7F-4FA7-93A8-1F06BAF5EBF4}"/>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3CE8C136-25A1-42F2-BE2D-16CC4115FE81}"/>
            </a:ext>
          </a:extLst>
        </xdr:cNvPr>
        <xdr:cNvSpPr txBox="1"/>
      </xdr:nvSpPr>
      <xdr:spPr>
        <a:xfrm>
          <a:off x="4216400" y="1277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243B54B2-CBBE-4056-A96F-E4CA0F6E07B0}"/>
            </a:ext>
          </a:extLst>
        </xdr:cNvPr>
        <xdr:cNvCxnSpPr/>
      </xdr:nvCxnSpPr>
      <xdr:spPr>
        <a:xfrm>
          <a:off x="4108450" y="12989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256A8230-7E83-44A9-82C9-40EBFB3D7825}"/>
            </a:ext>
          </a:extLst>
        </xdr:cNvPr>
        <xdr:cNvSpPr txBox="1"/>
      </xdr:nvSpPr>
      <xdr:spPr>
        <a:xfrm>
          <a:off x="4216400" y="13719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75D3E6B9-27EE-440C-8FA7-5A20B118B2E6}"/>
            </a:ext>
          </a:extLst>
        </xdr:cNvPr>
        <xdr:cNvSpPr/>
      </xdr:nvSpPr>
      <xdr:spPr>
        <a:xfrm>
          <a:off x="4127500" y="1374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F62C2D5C-88FB-41BB-9201-FF3E528BB275}"/>
            </a:ext>
          </a:extLst>
        </xdr:cNvPr>
        <xdr:cNvSpPr/>
      </xdr:nvSpPr>
      <xdr:spPr>
        <a:xfrm>
          <a:off x="3384550" y="137067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B98153AC-530E-4DFB-8C08-6CF0EC74D727}"/>
            </a:ext>
          </a:extLst>
        </xdr:cNvPr>
        <xdr:cNvSpPr/>
      </xdr:nvSpPr>
      <xdr:spPr>
        <a:xfrm>
          <a:off x="2571750" y="137000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3F1BCBB1-2E9B-476B-87E0-78C3E74A7A0B}"/>
            </a:ext>
          </a:extLst>
        </xdr:cNvPr>
        <xdr:cNvSpPr/>
      </xdr:nvSpPr>
      <xdr:spPr>
        <a:xfrm>
          <a:off x="1778000" y="136608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83445382-E5DB-404A-AF6B-0E757A4E9284}"/>
            </a:ext>
          </a:extLst>
        </xdr:cNvPr>
        <xdr:cNvSpPr/>
      </xdr:nvSpPr>
      <xdr:spPr>
        <a:xfrm>
          <a:off x="984250" y="136592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A859FE5-F292-4B50-AA78-DD144C553836}"/>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10D8429-29AB-4DB4-9A7B-873C7FCEB93D}"/>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02329A2-B600-4955-8B36-5B017C5975F3}"/>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8DEC85F-631E-4524-A0C3-53137B646BE7}"/>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92449EB-8367-4487-8553-F014614CA6BB}"/>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303" name="楕円 302">
          <a:extLst>
            <a:ext uri="{FF2B5EF4-FFF2-40B4-BE49-F238E27FC236}">
              <a16:creationId xmlns:a16="http://schemas.microsoft.com/office/drawing/2014/main" id="{B177F05E-649B-4DB5-9D58-A1238B99DBE6}"/>
            </a:ext>
          </a:extLst>
        </xdr:cNvPr>
        <xdr:cNvSpPr/>
      </xdr:nvSpPr>
      <xdr:spPr>
        <a:xfrm>
          <a:off x="41275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26506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EBD9FAFD-B665-47A8-9205-4A50CAA9915B}"/>
            </a:ext>
          </a:extLst>
        </xdr:cNvPr>
        <xdr:cNvSpPr txBox="1"/>
      </xdr:nvSpPr>
      <xdr:spPr>
        <a:xfrm>
          <a:off x="4216400" y="13405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305" name="楕円 304">
          <a:extLst>
            <a:ext uri="{FF2B5EF4-FFF2-40B4-BE49-F238E27FC236}">
              <a16:creationId xmlns:a16="http://schemas.microsoft.com/office/drawing/2014/main" id="{F018CD58-BD77-4A35-9493-E986CFAA4A2C}"/>
            </a:ext>
          </a:extLst>
        </xdr:cNvPr>
        <xdr:cNvSpPr/>
      </xdr:nvSpPr>
      <xdr:spPr>
        <a:xfrm>
          <a:off x="3384550" y="13526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26670</xdr:rowOff>
    </xdr:from>
    <xdr:to>
      <xdr:col>24</xdr:col>
      <xdr:colOff>63500</xdr:colOff>
      <xdr:row>82</xdr:row>
      <xdr:rowOff>54429</xdr:rowOff>
    </xdr:to>
    <xdr:cxnSp macro="">
      <xdr:nvCxnSpPr>
        <xdr:cNvPr id="306" name="直線コネクタ 305">
          <a:extLst>
            <a:ext uri="{FF2B5EF4-FFF2-40B4-BE49-F238E27FC236}">
              <a16:creationId xmlns:a16="http://schemas.microsoft.com/office/drawing/2014/main" id="{DD135CB3-943A-43FE-B5D0-3544843A7B39}"/>
            </a:ext>
          </a:extLst>
        </xdr:cNvPr>
        <xdr:cNvCxnSpPr/>
      </xdr:nvCxnSpPr>
      <xdr:spPr>
        <a:xfrm>
          <a:off x="3429000" y="13571220"/>
          <a:ext cx="7493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113030</xdr:rowOff>
    </xdr:from>
    <xdr:to>
      <xdr:col>15</xdr:col>
      <xdr:colOff>101600</xdr:colOff>
      <xdr:row>82</xdr:row>
      <xdr:rowOff>43180</xdr:rowOff>
    </xdr:to>
    <xdr:sp macro="" textlink="">
      <xdr:nvSpPr>
        <xdr:cNvPr id="307" name="楕円 306">
          <a:extLst>
            <a:ext uri="{FF2B5EF4-FFF2-40B4-BE49-F238E27FC236}">
              <a16:creationId xmlns:a16="http://schemas.microsoft.com/office/drawing/2014/main" id="{20DD8035-9B6A-405F-85E8-0B425E639918}"/>
            </a:ext>
          </a:extLst>
        </xdr:cNvPr>
        <xdr:cNvSpPr/>
      </xdr:nvSpPr>
      <xdr:spPr>
        <a:xfrm>
          <a:off x="2571750" y="13492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26670</xdr:rowOff>
    </xdr:to>
    <xdr:cxnSp macro="">
      <xdr:nvCxnSpPr>
        <xdr:cNvPr id="308" name="直線コネクタ 307">
          <a:extLst>
            <a:ext uri="{FF2B5EF4-FFF2-40B4-BE49-F238E27FC236}">
              <a16:creationId xmlns:a16="http://schemas.microsoft.com/office/drawing/2014/main" id="{D41D880F-D896-44DC-B105-B247FD0FAB97}"/>
            </a:ext>
          </a:extLst>
        </xdr:cNvPr>
        <xdr:cNvCxnSpPr/>
      </xdr:nvCxnSpPr>
      <xdr:spPr>
        <a:xfrm>
          <a:off x="2622550" y="13543280"/>
          <a:ext cx="8064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80373</xdr:rowOff>
    </xdr:from>
    <xdr:to>
      <xdr:col>10</xdr:col>
      <xdr:colOff>165100</xdr:colOff>
      <xdr:row>82</xdr:row>
      <xdr:rowOff>10523</xdr:rowOff>
    </xdr:to>
    <xdr:sp macro="" textlink="">
      <xdr:nvSpPr>
        <xdr:cNvPr id="309" name="楕円 308">
          <a:extLst>
            <a:ext uri="{FF2B5EF4-FFF2-40B4-BE49-F238E27FC236}">
              <a16:creationId xmlns:a16="http://schemas.microsoft.com/office/drawing/2014/main" id="{534031C2-9788-4602-AA72-7AD5C4BB2205}"/>
            </a:ext>
          </a:extLst>
        </xdr:cNvPr>
        <xdr:cNvSpPr/>
      </xdr:nvSpPr>
      <xdr:spPr>
        <a:xfrm>
          <a:off x="1778000" y="134598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131173</xdr:rowOff>
    </xdr:from>
    <xdr:to>
      <xdr:col>15</xdr:col>
      <xdr:colOff>50800</xdr:colOff>
      <xdr:row>81</xdr:row>
      <xdr:rowOff>163830</xdr:rowOff>
    </xdr:to>
    <xdr:cxnSp macro="">
      <xdr:nvCxnSpPr>
        <xdr:cNvPr id="310" name="直線コネクタ 309">
          <a:extLst>
            <a:ext uri="{FF2B5EF4-FFF2-40B4-BE49-F238E27FC236}">
              <a16:creationId xmlns:a16="http://schemas.microsoft.com/office/drawing/2014/main" id="{6F1A4B4E-8A56-40B9-8534-919FD6149949}"/>
            </a:ext>
          </a:extLst>
        </xdr:cNvPr>
        <xdr:cNvCxnSpPr/>
      </xdr:nvCxnSpPr>
      <xdr:spPr>
        <a:xfrm>
          <a:off x="1828800" y="1351062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46082</xdr:rowOff>
    </xdr:from>
    <xdr:to>
      <xdr:col>6</xdr:col>
      <xdr:colOff>38100</xdr:colOff>
      <xdr:row>81</xdr:row>
      <xdr:rowOff>147682</xdr:rowOff>
    </xdr:to>
    <xdr:sp macro="" textlink="">
      <xdr:nvSpPr>
        <xdr:cNvPr id="311" name="楕円 310">
          <a:extLst>
            <a:ext uri="{FF2B5EF4-FFF2-40B4-BE49-F238E27FC236}">
              <a16:creationId xmlns:a16="http://schemas.microsoft.com/office/drawing/2014/main" id="{B7D29330-D01D-44B7-BBAD-D0D93B15A069}"/>
            </a:ext>
          </a:extLst>
        </xdr:cNvPr>
        <xdr:cNvSpPr/>
      </xdr:nvSpPr>
      <xdr:spPr>
        <a:xfrm>
          <a:off x="984250" y="134255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96882</xdr:rowOff>
    </xdr:from>
    <xdr:to>
      <xdr:col>10</xdr:col>
      <xdr:colOff>114300</xdr:colOff>
      <xdr:row>81</xdr:row>
      <xdr:rowOff>131173</xdr:rowOff>
    </xdr:to>
    <xdr:cxnSp macro="">
      <xdr:nvCxnSpPr>
        <xdr:cNvPr id="312" name="直線コネクタ 311">
          <a:extLst>
            <a:ext uri="{FF2B5EF4-FFF2-40B4-BE49-F238E27FC236}">
              <a16:creationId xmlns:a16="http://schemas.microsoft.com/office/drawing/2014/main" id="{0C19A715-B90A-4765-9A1A-A2DC8C96E157}"/>
            </a:ext>
          </a:extLst>
        </xdr:cNvPr>
        <xdr:cNvCxnSpPr/>
      </xdr:nvCxnSpPr>
      <xdr:spPr>
        <a:xfrm>
          <a:off x="1028700" y="13476332"/>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313" name="n_1aveValue【福祉施設】&#10;有形固定資産減価償却率">
          <a:extLst>
            <a:ext uri="{FF2B5EF4-FFF2-40B4-BE49-F238E27FC236}">
              <a16:creationId xmlns:a16="http://schemas.microsoft.com/office/drawing/2014/main" id="{8AF32691-6FD7-4263-BF98-ACD0D3ED1A8E}"/>
            </a:ext>
          </a:extLst>
        </xdr:cNvPr>
        <xdr:cNvSpPr txBox="1"/>
      </xdr:nvSpPr>
      <xdr:spPr>
        <a:xfrm>
          <a:off x="3239144" y="13799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314" name="n_2aveValue【福祉施設】&#10;有形固定資産減価償却率">
          <a:extLst>
            <a:ext uri="{FF2B5EF4-FFF2-40B4-BE49-F238E27FC236}">
              <a16:creationId xmlns:a16="http://schemas.microsoft.com/office/drawing/2014/main" id="{2D103E8A-7BBD-4A1F-8511-9A143D8A2C45}"/>
            </a:ext>
          </a:extLst>
        </xdr:cNvPr>
        <xdr:cNvSpPr txBox="1"/>
      </xdr:nvSpPr>
      <xdr:spPr>
        <a:xfrm>
          <a:off x="2439044" y="13786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315" name="n_3aveValue【福祉施設】&#10;有形固定資産減価償却率">
          <a:extLst>
            <a:ext uri="{FF2B5EF4-FFF2-40B4-BE49-F238E27FC236}">
              <a16:creationId xmlns:a16="http://schemas.microsoft.com/office/drawing/2014/main" id="{A5D4C3ED-8B0B-4297-8617-91BD9491C7EC}"/>
            </a:ext>
          </a:extLst>
        </xdr:cNvPr>
        <xdr:cNvSpPr txBox="1"/>
      </xdr:nvSpPr>
      <xdr:spPr>
        <a:xfrm>
          <a:off x="1645294" y="13747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316" name="n_4aveValue【福祉施設】&#10;有形固定資産減価償却率">
          <a:extLst>
            <a:ext uri="{FF2B5EF4-FFF2-40B4-BE49-F238E27FC236}">
              <a16:creationId xmlns:a16="http://schemas.microsoft.com/office/drawing/2014/main" id="{4E948EA5-DBF3-4915-ADAA-62683F60F6B8}"/>
            </a:ext>
          </a:extLst>
        </xdr:cNvPr>
        <xdr:cNvSpPr txBox="1"/>
      </xdr:nvSpPr>
      <xdr:spPr>
        <a:xfrm>
          <a:off x="851544" y="13745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93997</xdr:rowOff>
    </xdr:from>
    <xdr:ext cx="405111" cy="259045"/>
    <xdr:sp macro="" textlink="">
      <xdr:nvSpPr>
        <xdr:cNvPr id="317" name="n_1mainValue【福祉施設】&#10;有形固定資産減価償却率">
          <a:extLst>
            <a:ext uri="{FF2B5EF4-FFF2-40B4-BE49-F238E27FC236}">
              <a16:creationId xmlns:a16="http://schemas.microsoft.com/office/drawing/2014/main" id="{D79DF9C0-B7CF-42F4-967C-4BCC6C13BABD}"/>
            </a:ext>
          </a:extLst>
        </xdr:cNvPr>
        <xdr:cNvSpPr txBox="1"/>
      </xdr:nvSpPr>
      <xdr:spPr>
        <a:xfrm>
          <a:off x="3239144"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18" name="n_2mainValue【福祉施設】&#10;有形固定資産減価償却率">
          <a:extLst>
            <a:ext uri="{FF2B5EF4-FFF2-40B4-BE49-F238E27FC236}">
              <a16:creationId xmlns:a16="http://schemas.microsoft.com/office/drawing/2014/main" id="{C5DA953D-3C72-480C-B284-B53D6901802F}"/>
            </a:ext>
          </a:extLst>
        </xdr:cNvPr>
        <xdr:cNvSpPr txBox="1"/>
      </xdr:nvSpPr>
      <xdr:spPr>
        <a:xfrm>
          <a:off x="2439044" y="1327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27050</xdr:rowOff>
    </xdr:from>
    <xdr:ext cx="405111" cy="259045"/>
    <xdr:sp macro="" textlink="">
      <xdr:nvSpPr>
        <xdr:cNvPr id="319" name="n_3mainValue【福祉施設】&#10;有形固定資産減価償却率">
          <a:extLst>
            <a:ext uri="{FF2B5EF4-FFF2-40B4-BE49-F238E27FC236}">
              <a16:creationId xmlns:a16="http://schemas.microsoft.com/office/drawing/2014/main" id="{9651F4F0-7995-4349-B601-FE01AD8841E8}"/>
            </a:ext>
          </a:extLst>
        </xdr:cNvPr>
        <xdr:cNvSpPr txBox="1"/>
      </xdr:nvSpPr>
      <xdr:spPr>
        <a:xfrm>
          <a:off x="1645294" y="13241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164209</xdr:rowOff>
    </xdr:from>
    <xdr:ext cx="405111" cy="259045"/>
    <xdr:sp macro="" textlink="">
      <xdr:nvSpPr>
        <xdr:cNvPr id="320" name="n_4mainValue【福祉施設】&#10;有形固定資産減価償却率">
          <a:extLst>
            <a:ext uri="{FF2B5EF4-FFF2-40B4-BE49-F238E27FC236}">
              <a16:creationId xmlns:a16="http://schemas.microsoft.com/office/drawing/2014/main" id="{81D2A129-3DF1-4AA0-B9CB-2E64897CEAFA}"/>
            </a:ext>
          </a:extLst>
        </xdr:cNvPr>
        <xdr:cNvSpPr txBox="1"/>
      </xdr:nvSpPr>
      <xdr:spPr>
        <a:xfrm>
          <a:off x="851544" y="1321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8D005DF-31B6-4C4E-BACA-531B8B4DEB2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C3A032D-4597-415B-AA38-086E4AFA98F1}"/>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F6741C0-4872-4232-8517-C04D5FCA589F}"/>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131AE09-FA3E-424B-B6EB-44EFF5691B01}"/>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461B717-1D60-410A-B06A-05F5C035AB4D}"/>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72413B7-1DC1-482F-AC3C-03B185A7811D}"/>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22038C8-01DD-46BA-A68A-CD7A48089835}"/>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851059EF-C14E-497C-A3DF-684C3FEEC627}"/>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02CA98E-E175-4A6F-821D-46AAFEE074D2}"/>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D6F857AE-1EE2-440A-9A09-5B6AE8C3C17C}"/>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49A762E-E563-40F8-AE62-AA821F600143}"/>
            </a:ext>
          </a:extLst>
        </xdr:cNvPr>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4ED264D9-CB24-4D33-BEC0-B7FFB3FBD881}"/>
            </a:ext>
          </a:extLst>
        </xdr:cNvPr>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DAD755BD-760B-4E87-A31F-40486C58D9AD}"/>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1D524FF9-FCB4-4675-AD48-B5F5690713EB}"/>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90CD1C93-17DD-4CAF-B227-F7D9DD304A2B}"/>
            </a:ext>
          </a:extLst>
        </xdr:cNvPr>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260E5BC1-4F4D-44F5-9C92-D225BC5431DC}"/>
            </a:ext>
          </a:extLst>
        </xdr:cNvPr>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95220CD1-9005-4C36-86B3-5A3ED7F59584}"/>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2F7DE8D1-4897-425D-85DD-65159406A31E}"/>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989474BC-CE27-4B73-8506-3B245496DBDD}"/>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49FE9C5-653A-45BE-82D4-9ED76C3153FA}"/>
            </a:ext>
          </a:extLst>
        </xdr:cNvPr>
        <xdr:cNvCxnSpPr/>
      </xdr:nvCxnSpPr>
      <xdr:spPr>
        <a:xfrm flipV="1">
          <a:off x="9429115" y="12945111"/>
          <a:ext cx="0" cy="1172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D13DC159-C117-43DC-8797-2D8B162EF7FF}"/>
            </a:ext>
          </a:extLst>
        </xdr:cNvPr>
        <xdr:cNvSpPr txBox="1"/>
      </xdr:nvSpPr>
      <xdr:spPr>
        <a:xfrm>
          <a:off x="9467850" y="1412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75860518-ED5E-4DB4-BEF7-3C3C3248CC27}"/>
            </a:ext>
          </a:extLst>
        </xdr:cNvPr>
        <xdr:cNvCxnSpPr/>
      </xdr:nvCxnSpPr>
      <xdr:spPr>
        <a:xfrm>
          <a:off x="9359900" y="14117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B3E91573-5331-4743-AF79-58F808C7526D}"/>
            </a:ext>
          </a:extLst>
        </xdr:cNvPr>
        <xdr:cNvSpPr txBox="1"/>
      </xdr:nvSpPr>
      <xdr:spPr>
        <a:xfrm>
          <a:off x="9467850" y="1272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3AC28258-1EDA-4107-92D2-D3013439568F}"/>
            </a:ext>
          </a:extLst>
        </xdr:cNvPr>
        <xdr:cNvCxnSpPr/>
      </xdr:nvCxnSpPr>
      <xdr:spPr>
        <a:xfrm>
          <a:off x="935990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D742F714-1089-4FCF-AB41-75923EE90C91}"/>
            </a:ext>
          </a:extLst>
        </xdr:cNvPr>
        <xdr:cNvSpPr txBox="1"/>
      </xdr:nvSpPr>
      <xdr:spPr>
        <a:xfrm>
          <a:off x="9467850" y="13704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D40B0576-B127-4378-A2F7-B6730C99BF71}"/>
            </a:ext>
          </a:extLst>
        </xdr:cNvPr>
        <xdr:cNvSpPr/>
      </xdr:nvSpPr>
      <xdr:spPr>
        <a:xfrm>
          <a:off x="9398000" y="137198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EC4F3F03-BAA0-4E1B-98B3-1B0179031974}"/>
            </a:ext>
          </a:extLst>
        </xdr:cNvPr>
        <xdr:cNvSpPr/>
      </xdr:nvSpPr>
      <xdr:spPr>
        <a:xfrm>
          <a:off x="8636000" y="137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133C195F-B0E7-4C35-A8E1-730CBACBCF4B}"/>
            </a:ext>
          </a:extLst>
        </xdr:cNvPr>
        <xdr:cNvSpPr/>
      </xdr:nvSpPr>
      <xdr:spPr>
        <a:xfrm>
          <a:off x="7842250" y="1375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7C6C60C8-E128-49CC-9027-07FA31C9C82D}"/>
            </a:ext>
          </a:extLst>
        </xdr:cNvPr>
        <xdr:cNvSpPr/>
      </xdr:nvSpPr>
      <xdr:spPr>
        <a:xfrm>
          <a:off x="7029450" y="1376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5AFF92A6-D4C6-46F5-ACC2-518547786D77}"/>
            </a:ext>
          </a:extLst>
        </xdr:cNvPr>
        <xdr:cNvSpPr/>
      </xdr:nvSpPr>
      <xdr:spPr>
        <a:xfrm>
          <a:off x="6235700" y="1375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64F1F0B-B8EC-470E-ADB3-AD1E3D52DC75}"/>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4B894F0-A00D-49AE-82D0-1CAB00CCADAA}"/>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68A1E46-E5A2-4FBD-A830-AA8AD6612083}"/>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199B14E-13CD-4538-951A-B904A9C78E8C}"/>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0701A3C-314F-4734-BA39-3CFD743FDDBA}"/>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33020</xdr:rowOff>
    </xdr:from>
    <xdr:to>
      <xdr:col>55</xdr:col>
      <xdr:colOff>50800</xdr:colOff>
      <xdr:row>80</xdr:row>
      <xdr:rowOff>134620</xdr:rowOff>
    </xdr:to>
    <xdr:sp macro="" textlink="">
      <xdr:nvSpPr>
        <xdr:cNvPr id="356" name="楕円 355">
          <a:extLst>
            <a:ext uri="{FF2B5EF4-FFF2-40B4-BE49-F238E27FC236}">
              <a16:creationId xmlns:a16="http://schemas.microsoft.com/office/drawing/2014/main" id="{8FAA6092-58B6-405A-8E68-F533C082C122}"/>
            </a:ext>
          </a:extLst>
        </xdr:cNvPr>
        <xdr:cNvSpPr/>
      </xdr:nvSpPr>
      <xdr:spPr>
        <a:xfrm>
          <a:off x="9398000" y="132473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55897</xdr:rowOff>
    </xdr:from>
    <xdr:ext cx="469744" cy="259045"/>
    <xdr:sp macro="" textlink="">
      <xdr:nvSpPr>
        <xdr:cNvPr id="357" name="【福祉施設】&#10;一人当たり面積該当値テキスト">
          <a:extLst>
            <a:ext uri="{FF2B5EF4-FFF2-40B4-BE49-F238E27FC236}">
              <a16:creationId xmlns:a16="http://schemas.microsoft.com/office/drawing/2014/main" id="{FC16A497-A3FB-4CD3-9EA9-BB54CD2D95E9}"/>
            </a:ext>
          </a:extLst>
        </xdr:cNvPr>
        <xdr:cNvSpPr txBox="1"/>
      </xdr:nvSpPr>
      <xdr:spPr>
        <a:xfrm>
          <a:off x="9467850"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44450</xdr:rowOff>
    </xdr:from>
    <xdr:to>
      <xdr:col>50</xdr:col>
      <xdr:colOff>165100</xdr:colOff>
      <xdr:row>80</xdr:row>
      <xdr:rowOff>146050</xdr:rowOff>
    </xdr:to>
    <xdr:sp macro="" textlink="">
      <xdr:nvSpPr>
        <xdr:cNvPr id="358" name="楕円 357">
          <a:extLst>
            <a:ext uri="{FF2B5EF4-FFF2-40B4-BE49-F238E27FC236}">
              <a16:creationId xmlns:a16="http://schemas.microsoft.com/office/drawing/2014/main" id="{D8AA72E6-D7A1-4146-AE12-2DD4E25C4B0A}"/>
            </a:ext>
          </a:extLst>
        </xdr:cNvPr>
        <xdr:cNvSpPr/>
      </xdr:nvSpPr>
      <xdr:spPr>
        <a:xfrm>
          <a:off x="8636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83820</xdr:rowOff>
    </xdr:from>
    <xdr:to>
      <xdr:col>55</xdr:col>
      <xdr:colOff>0</xdr:colOff>
      <xdr:row>80</xdr:row>
      <xdr:rowOff>95250</xdr:rowOff>
    </xdr:to>
    <xdr:cxnSp macro="">
      <xdr:nvCxnSpPr>
        <xdr:cNvPr id="359" name="直線コネクタ 358">
          <a:extLst>
            <a:ext uri="{FF2B5EF4-FFF2-40B4-BE49-F238E27FC236}">
              <a16:creationId xmlns:a16="http://schemas.microsoft.com/office/drawing/2014/main" id="{70235A94-93CC-44DC-B0A8-02EFCB616B95}"/>
            </a:ext>
          </a:extLst>
        </xdr:cNvPr>
        <xdr:cNvCxnSpPr/>
      </xdr:nvCxnSpPr>
      <xdr:spPr>
        <a:xfrm flipV="1">
          <a:off x="8686800" y="13298170"/>
          <a:ext cx="7429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27305</xdr:rowOff>
    </xdr:from>
    <xdr:to>
      <xdr:col>46</xdr:col>
      <xdr:colOff>38100</xdr:colOff>
      <xdr:row>80</xdr:row>
      <xdr:rowOff>128905</xdr:rowOff>
    </xdr:to>
    <xdr:sp macro="" textlink="">
      <xdr:nvSpPr>
        <xdr:cNvPr id="360" name="楕円 359">
          <a:extLst>
            <a:ext uri="{FF2B5EF4-FFF2-40B4-BE49-F238E27FC236}">
              <a16:creationId xmlns:a16="http://schemas.microsoft.com/office/drawing/2014/main" id="{7B0AC771-9D72-4608-ACB3-376E73DE974F}"/>
            </a:ext>
          </a:extLst>
        </xdr:cNvPr>
        <xdr:cNvSpPr/>
      </xdr:nvSpPr>
      <xdr:spPr>
        <a:xfrm>
          <a:off x="7842250" y="132416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78105</xdr:rowOff>
    </xdr:from>
    <xdr:to>
      <xdr:col>50</xdr:col>
      <xdr:colOff>114300</xdr:colOff>
      <xdr:row>80</xdr:row>
      <xdr:rowOff>95250</xdr:rowOff>
    </xdr:to>
    <xdr:cxnSp macro="">
      <xdr:nvCxnSpPr>
        <xdr:cNvPr id="361" name="直線コネクタ 360">
          <a:extLst>
            <a:ext uri="{FF2B5EF4-FFF2-40B4-BE49-F238E27FC236}">
              <a16:creationId xmlns:a16="http://schemas.microsoft.com/office/drawing/2014/main" id="{6257D898-FEA3-47D5-BC53-A8C2306BD3BC}"/>
            </a:ext>
          </a:extLst>
        </xdr:cNvPr>
        <xdr:cNvCxnSpPr/>
      </xdr:nvCxnSpPr>
      <xdr:spPr>
        <a:xfrm>
          <a:off x="7886700" y="13292455"/>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38736</xdr:rowOff>
    </xdr:from>
    <xdr:to>
      <xdr:col>41</xdr:col>
      <xdr:colOff>101600</xdr:colOff>
      <xdr:row>80</xdr:row>
      <xdr:rowOff>140336</xdr:rowOff>
    </xdr:to>
    <xdr:sp macro="" textlink="">
      <xdr:nvSpPr>
        <xdr:cNvPr id="362" name="楕円 361">
          <a:extLst>
            <a:ext uri="{FF2B5EF4-FFF2-40B4-BE49-F238E27FC236}">
              <a16:creationId xmlns:a16="http://schemas.microsoft.com/office/drawing/2014/main" id="{32B515E1-CB21-4714-912B-BD13BB3797A5}"/>
            </a:ext>
          </a:extLst>
        </xdr:cNvPr>
        <xdr:cNvSpPr/>
      </xdr:nvSpPr>
      <xdr:spPr>
        <a:xfrm>
          <a:off x="7029450" y="132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78105</xdr:rowOff>
    </xdr:from>
    <xdr:to>
      <xdr:col>45</xdr:col>
      <xdr:colOff>177800</xdr:colOff>
      <xdr:row>80</xdr:row>
      <xdr:rowOff>89536</xdr:rowOff>
    </xdr:to>
    <xdr:cxnSp macro="">
      <xdr:nvCxnSpPr>
        <xdr:cNvPr id="363" name="直線コネクタ 362">
          <a:extLst>
            <a:ext uri="{FF2B5EF4-FFF2-40B4-BE49-F238E27FC236}">
              <a16:creationId xmlns:a16="http://schemas.microsoft.com/office/drawing/2014/main" id="{4919DD7C-2219-498E-AA71-5FCC753A16CE}"/>
            </a:ext>
          </a:extLst>
        </xdr:cNvPr>
        <xdr:cNvCxnSpPr/>
      </xdr:nvCxnSpPr>
      <xdr:spPr>
        <a:xfrm flipV="1">
          <a:off x="7080250" y="13292455"/>
          <a:ext cx="8064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44450</xdr:rowOff>
    </xdr:from>
    <xdr:to>
      <xdr:col>36</xdr:col>
      <xdr:colOff>165100</xdr:colOff>
      <xdr:row>80</xdr:row>
      <xdr:rowOff>146050</xdr:rowOff>
    </xdr:to>
    <xdr:sp macro="" textlink="">
      <xdr:nvSpPr>
        <xdr:cNvPr id="364" name="楕円 363">
          <a:extLst>
            <a:ext uri="{FF2B5EF4-FFF2-40B4-BE49-F238E27FC236}">
              <a16:creationId xmlns:a16="http://schemas.microsoft.com/office/drawing/2014/main" id="{66D81C50-889C-4FE4-B54A-CD72A6FA5404}"/>
            </a:ext>
          </a:extLst>
        </xdr:cNvPr>
        <xdr:cNvSpPr/>
      </xdr:nvSpPr>
      <xdr:spPr>
        <a:xfrm>
          <a:off x="62357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89536</xdr:rowOff>
    </xdr:from>
    <xdr:to>
      <xdr:col>41</xdr:col>
      <xdr:colOff>50800</xdr:colOff>
      <xdr:row>80</xdr:row>
      <xdr:rowOff>95250</xdr:rowOff>
    </xdr:to>
    <xdr:cxnSp macro="">
      <xdr:nvCxnSpPr>
        <xdr:cNvPr id="365" name="直線コネクタ 364">
          <a:extLst>
            <a:ext uri="{FF2B5EF4-FFF2-40B4-BE49-F238E27FC236}">
              <a16:creationId xmlns:a16="http://schemas.microsoft.com/office/drawing/2014/main" id="{8F538ED6-EEFF-44DB-899A-707B53F2DC26}"/>
            </a:ext>
          </a:extLst>
        </xdr:cNvPr>
        <xdr:cNvCxnSpPr/>
      </xdr:nvCxnSpPr>
      <xdr:spPr>
        <a:xfrm flipV="1">
          <a:off x="6286500" y="13303886"/>
          <a:ext cx="7937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a:extLst>
            <a:ext uri="{FF2B5EF4-FFF2-40B4-BE49-F238E27FC236}">
              <a16:creationId xmlns:a16="http://schemas.microsoft.com/office/drawing/2014/main" id="{BAD26C9F-1E4E-4B6B-90D2-A5CA44F70E99}"/>
            </a:ext>
          </a:extLst>
        </xdr:cNvPr>
        <xdr:cNvSpPr txBox="1"/>
      </xdr:nvSpPr>
      <xdr:spPr>
        <a:xfrm>
          <a:off x="8458277" y="1380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a:extLst>
            <a:ext uri="{FF2B5EF4-FFF2-40B4-BE49-F238E27FC236}">
              <a16:creationId xmlns:a16="http://schemas.microsoft.com/office/drawing/2014/main" id="{38AFFB05-A64A-4AD6-BEF9-D204051141C4}"/>
            </a:ext>
          </a:extLst>
        </xdr:cNvPr>
        <xdr:cNvSpPr txBox="1"/>
      </xdr:nvSpPr>
      <xdr:spPr>
        <a:xfrm>
          <a:off x="76772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a:extLst>
            <a:ext uri="{FF2B5EF4-FFF2-40B4-BE49-F238E27FC236}">
              <a16:creationId xmlns:a16="http://schemas.microsoft.com/office/drawing/2014/main" id="{0AE2410E-F28F-4555-9549-3834DD66C490}"/>
            </a:ext>
          </a:extLst>
        </xdr:cNvPr>
        <xdr:cNvSpPr txBox="1"/>
      </xdr:nvSpPr>
      <xdr:spPr>
        <a:xfrm>
          <a:off x="6864427" y="1385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a:extLst>
            <a:ext uri="{FF2B5EF4-FFF2-40B4-BE49-F238E27FC236}">
              <a16:creationId xmlns:a16="http://schemas.microsoft.com/office/drawing/2014/main" id="{483007DC-9ED9-41EA-B60C-4579ACBFC139}"/>
            </a:ext>
          </a:extLst>
        </xdr:cNvPr>
        <xdr:cNvSpPr txBox="1"/>
      </xdr:nvSpPr>
      <xdr:spPr>
        <a:xfrm>
          <a:off x="6070677" y="1385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162577</xdr:rowOff>
    </xdr:from>
    <xdr:ext cx="469744" cy="259045"/>
    <xdr:sp macro="" textlink="">
      <xdr:nvSpPr>
        <xdr:cNvPr id="370" name="n_1mainValue【福祉施設】&#10;一人当たり面積">
          <a:extLst>
            <a:ext uri="{FF2B5EF4-FFF2-40B4-BE49-F238E27FC236}">
              <a16:creationId xmlns:a16="http://schemas.microsoft.com/office/drawing/2014/main" id="{B2D8910E-29BB-4D41-ABB9-1267BD88C5DD}"/>
            </a:ext>
          </a:extLst>
        </xdr:cNvPr>
        <xdr:cNvSpPr txBox="1"/>
      </xdr:nvSpPr>
      <xdr:spPr>
        <a:xfrm>
          <a:off x="845827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145432</xdr:rowOff>
    </xdr:from>
    <xdr:ext cx="469744" cy="259045"/>
    <xdr:sp macro="" textlink="">
      <xdr:nvSpPr>
        <xdr:cNvPr id="371" name="n_2mainValue【福祉施設】&#10;一人当たり面積">
          <a:extLst>
            <a:ext uri="{FF2B5EF4-FFF2-40B4-BE49-F238E27FC236}">
              <a16:creationId xmlns:a16="http://schemas.microsoft.com/office/drawing/2014/main" id="{CE6889E9-FDEC-4E47-B4D8-033CF161CD8A}"/>
            </a:ext>
          </a:extLst>
        </xdr:cNvPr>
        <xdr:cNvSpPr txBox="1"/>
      </xdr:nvSpPr>
      <xdr:spPr>
        <a:xfrm>
          <a:off x="7677227" y="1302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156863</xdr:rowOff>
    </xdr:from>
    <xdr:ext cx="469744" cy="259045"/>
    <xdr:sp macro="" textlink="">
      <xdr:nvSpPr>
        <xdr:cNvPr id="372" name="n_3mainValue【福祉施設】&#10;一人当たり面積">
          <a:extLst>
            <a:ext uri="{FF2B5EF4-FFF2-40B4-BE49-F238E27FC236}">
              <a16:creationId xmlns:a16="http://schemas.microsoft.com/office/drawing/2014/main" id="{84212384-434D-45FB-A3C9-56F261CBBBEE}"/>
            </a:ext>
          </a:extLst>
        </xdr:cNvPr>
        <xdr:cNvSpPr txBox="1"/>
      </xdr:nvSpPr>
      <xdr:spPr>
        <a:xfrm>
          <a:off x="6864427" y="1304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162577</xdr:rowOff>
    </xdr:from>
    <xdr:ext cx="469744" cy="259045"/>
    <xdr:sp macro="" textlink="">
      <xdr:nvSpPr>
        <xdr:cNvPr id="373" name="n_4mainValue【福祉施設】&#10;一人当たり面積">
          <a:extLst>
            <a:ext uri="{FF2B5EF4-FFF2-40B4-BE49-F238E27FC236}">
              <a16:creationId xmlns:a16="http://schemas.microsoft.com/office/drawing/2014/main" id="{48769CAD-B7E0-4396-BE76-51271914B4AA}"/>
            </a:ext>
          </a:extLst>
        </xdr:cNvPr>
        <xdr:cNvSpPr txBox="1"/>
      </xdr:nvSpPr>
      <xdr:spPr>
        <a:xfrm>
          <a:off x="607067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9387BCB2-9BB8-4C77-B0A1-2C056B66D59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B0A4F3A1-8725-4239-8AD5-AAD6E18905E1}"/>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26D22F35-6CD5-407F-A401-3D5D37ECA839}"/>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89370A14-4D7F-4851-92AE-95FF3B956563}"/>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5DCDD83C-8781-4F80-AA55-679E9685281F}"/>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C64755F6-CFA8-4CA3-BB74-1696FBD9C25B}"/>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7A0BADE7-D3FC-424B-B7EE-F353037FF5BC}"/>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3E642FCB-10F9-404C-B47F-E553CD2CE8FD}"/>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88D6A014-7DD7-449D-B6E2-DD334AED4665}"/>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4791318-09D1-4D4E-993E-446712FCC4EB}"/>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36ACD766-FBB3-4309-9517-BE7AC6772D97}"/>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C312B305-19D3-44AA-AC9C-D367BBE7C161}"/>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E22593F4-0AAC-486A-95B8-C93EAAFBBBB7}"/>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51BFA962-6F63-47DD-83D8-21F0951F16A6}"/>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6643BE8B-3C3D-4C60-B643-236D35408CFA}"/>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EF28BBD5-637D-45DB-9C44-5E1A8B4EB833}"/>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1E7AC487-1EA9-4860-AD8F-A55234813581}"/>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CA330E13-406A-485A-AC24-D61059CDCE60}"/>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6766775B-50BE-4908-9D38-1E468496F421}"/>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CD880F98-98B1-48DE-8AB7-5AC7F738A4ED}"/>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3D835D79-AF44-4737-A341-CC8B42433CAC}"/>
            </a:ext>
          </a:extLst>
        </xdr:cNvPr>
        <xdr:cNvSpPr txBox="1"/>
      </xdr:nvSpPr>
      <xdr:spPr>
        <a:xfrm>
          <a:off x="38496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2FDD4B9C-3BD0-4BFB-9D90-5CBBE20C41E5}"/>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FD6EA9D3-0BC1-4B11-B588-693F9CE86B16}"/>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157BF924-805A-41EB-ACCD-7EF7095CE307}"/>
            </a:ext>
          </a:extLst>
        </xdr:cNvPr>
        <xdr:cNvCxnSpPr/>
      </xdr:nvCxnSpPr>
      <xdr:spPr>
        <a:xfrm flipV="1">
          <a:off x="4177665" y="16573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3D551358-5516-49F6-AA4D-CB7D1C5DB995}"/>
            </a:ext>
          </a:extLst>
        </xdr:cNvPr>
        <xdr:cNvSpPr txBox="1"/>
      </xdr:nvSpPr>
      <xdr:spPr>
        <a:xfrm>
          <a:off x="4216400"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F4C204E3-2EFF-4D21-B183-B3386AD80345}"/>
            </a:ext>
          </a:extLst>
        </xdr:cNvPr>
        <xdr:cNvCxnSpPr/>
      </xdr:nvCxnSpPr>
      <xdr:spPr>
        <a:xfrm>
          <a:off x="4108450" y="1784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B0BC43CE-D1ED-4B8F-8E6B-52F09E70FCD6}"/>
            </a:ext>
          </a:extLst>
        </xdr:cNvPr>
        <xdr:cNvSpPr txBox="1"/>
      </xdr:nvSpPr>
      <xdr:spPr>
        <a:xfrm>
          <a:off x="4216400" y="16348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0505A1AF-3384-46E8-871B-F4DB82A85DDC}"/>
            </a:ext>
          </a:extLst>
        </xdr:cNvPr>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A4262A6-EE84-496C-BD4E-0300A389C4CC}"/>
            </a:ext>
          </a:extLst>
        </xdr:cNvPr>
        <xdr:cNvSpPr txBox="1"/>
      </xdr:nvSpPr>
      <xdr:spPr>
        <a:xfrm>
          <a:off x="4216400" y="17137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D74C32BF-6717-463F-B86E-A7F79494CCF1}"/>
            </a:ext>
          </a:extLst>
        </xdr:cNvPr>
        <xdr:cNvSpPr/>
      </xdr:nvSpPr>
      <xdr:spPr>
        <a:xfrm>
          <a:off x="4127500" y="1728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CD751CBA-7A5F-4C16-932A-483A98C9E37C}"/>
            </a:ext>
          </a:extLst>
        </xdr:cNvPr>
        <xdr:cNvSpPr/>
      </xdr:nvSpPr>
      <xdr:spPr>
        <a:xfrm>
          <a:off x="3384550" y="172694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B4744EF0-47C8-47E2-AD03-3394CA043B10}"/>
            </a:ext>
          </a:extLst>
        </xdr:cNvPr>
        <xdr:cNvSpPr/>
      </xdr:nvSpPr>
      <xdr:spPr>
        <a:xfrm>
          <a:off x="2571750" y="1725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4340C365-7C1B-40EF-8A36-35468D59CD6E}"/>
            </a:ext>
          </a:extLst>
        </xdr:cNvPr>
        <xdr:cNvSpPr/>
      </xdr:nvSpPr>
      <xdr:spPr>
        <a:xfrm>
          <a:off x="1778000" y="172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EECE9976-24FC-458E-B9CD-1DFB2EC04A19}"/>
            </a:ext>
          </a:extLst>
        </xdr:cNvPr>
        <xdr:cNvSpPr/>
      </xdr:nvSpPr>
      <xdr:spPr>
        <a:xfrm>
          <a:off x="984250" y="17245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4DB538AE-D18B-47B8-BD36-5682BC1A22EB}"/>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2F02AC6-85A2-41CD-9594-732E673AD0A9}"/>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8F845AA8-9B6C-49C6-8A0F-3BB69690C2CF}"/>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D4567DC-3E66-4233-ACBA-5DF5A6CA980C}"/>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0315728-8848-450E-B98C-AADBF2927092}"/>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86361</xdr:rowOff>
    </xdr:from>
    <xdr:to>
      <xdr:col>24</xdr:col>
      <xdr:colOff>114300</xdr:colOff>
      <xdr:row>107</xdr:row>
      <xdr:rowOff>16511</xdr:rowOff>
    </xdr:to>
    <xdr:sp macro="" textlink="">
      <xdr:nvSpPr>
        <xdr:cNvPr id="413" name="楕円 412">
          <a:extLst>
            <a:ext uri="{FF2B5EF4-FFF2-40B4-BE49-F238E27FC236}">
              <a16:creationId xmlns:a16="http://schemas.microsoft.com/office/drawing/2014/main" id="{FF882711-F0C6-4C32-8002-FD40C356C448}"/>
            </a:ext>
          </a:extLst>
        </xdr:cNvPr>
        <xdr:cNvSpPr/>
      </xdr:nvSpPr>
      <xdr:spPr>
        <a:xfrm>
          <a:off x="4127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1288</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4CEC2F29-FAFB-403A-932E-4806AA688987}"/>
            </a:ext>
          </a:extLst>
        </xdr:cNvPr>
        <xdr:cNvSpPr txBox="1"/>
      </xdr:nvSpPr>
      <xdr:spPr>
        <a:xfrm>
          <a:off x="4216400" y="176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86361</xdr:rowOff>
    </xdr:from>
    <xdr:to>
      <xdr:col>20</xdr:col>
      <xdr:colOff>38100</xdr:colOff>
      <xdr:row>107</xdr:row>
      <xdr:rowOff>16511</xdr:rowOff>
    </xdr:to>
    <xdr:sp macro="" textlink="">
      <xdr:nvSpPr>
        <xdr:cNvPr id="415" name="楕円 414">
          <a:extLst>
            <a:ext uri="{FF2B5EF4-FFF2-40B4-BE49-F238E27FC236}">
              <a16:creationId xmlns:a16="http://schemas.microsoft.com/office/drawing/2014/main" id="{C68421D9-74AF-41EC-8FA6-778CDD8A15D7}"/>
            </a:ext>
          </a:extLst>
        </xdr:cNvPr>
        <xdr:cNvSpPr/>
      </xdr:nvSpPr>
      <xdr:spPr>
        <a:xfrm>
          <a:off x="3384550" y="176885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137161</xdr:rowOff>
    </xdr:from>
    <xdr:to>
      <xdr:col>24</xdr:col>
      <xdr:colOff>63500</xdr:colOff>
      <xdr:row>106</xdr:row>
      <xdr:rowOff>137161</xdr:rowOff>
    </xdr:to>
    <xdr:cxnSp macro="">
      <xdr:nvCxnSpPr>
        <xdr:cNvPr id="416" name="直線コネクタ 415">
          <a:extLst>
            <a:ext uri="{FF2B5EF4-FFF2-40B4-BE49-F238E27FC236}">
              <a16:creationId xmlns:a16="http://schemas.microsoft.com/office/drawing/2014/main" id="{3E3C4C73-BB5E-461B-980A-E7B27FD4D697}"/>
            </a:ext>
          </a:extLst>
        </xdr:cNvPr>
        <xdr:cNvCxnSpPr/>
      </xdr:nvCxnSpPr>
      <xdr:spPr>
        <a:xfrm>
          <a:off x="3429000" y="1773936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81280</xdr:rowOff>
    </xdr:from>
    <xdr:to>
      <xdr:col>15</xdr:col>
      <xdr:colOff>101600</xdr:colOff>
      <xdr:row>107</xdr:row>
      <xdr:rowOff>11430</xdr:rowOff>
    </xdr:to>
    <xdr:sp macro="" textlink="">
      <xdr:nvSpPr>
        <xdr:cNvPr id="417" name="楕円 416">
          <a:extLst>
            <a:ext uri="{FF2B5EF4-FFF2-40B4-BE49-F238E27FC236}">
              <a16:creationId xmlns:a16="http://schemas.microsoft.com/office/drawing/2014/main" id="{06FF4E56-81CD-4FAC-923B-8C8C1B8BB5D8}"/>
            </a:ext>
          </a:extLst>
        </xdr:cNvPr>
        <xdr:cNvSpPr/>
      </xdr:nvSpPr>
      <xdr:spPr>
        <a:xfrm>
          <a:off x="2571750" y="176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132080</xdr:rowOff>
    </xdr:from>
    <xdr:to>
      <xdr:col>19</xdr:col>
      <xdr:colOff>177800</xdr:colOff>
      <xdr:row>106</xdr:row>
      <xdr:rowOff>137161</xdr:rowOff>
    </xdr:to>
    <xdr:cxnSp macro="">
      <xdr:nvCxnSpPr>
        <xdr:cNvPr id="418" name="直線コネクタ 417">
          <a:extLst>
            <a:ext uri="{FF2B5EF4-FFF2-40B4-BE49-F238E27FC236}">
              <a16:creationId xmlns:a16="http://schemas.microsoft.com/office/drawing/2014/main" id="{303BF08E-3E4F-4733-8B75-89A82B4698A0}"/>
            </a:ext>
          </a:extLst>
        </xdr:cNvPr>
        <xdr:cNvCxnSpPr/>
      </xdr:nvCxnSpPr>
      <xdr:spPr>
        <a:xfrm>
          <a:off x="2622550" y="17734280"/>
          <a:ext cx="80645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73661</xdr:rowOff>
    </xdr:from>
    <xdr:to>
      <xdr:col>10</xdr:col>
      <xdr:colOff>165100</xdr:colOff>
      <xdr:row>107</xdr:row>
      <xdr:rowOff>3811</xdr:rowOff>
    </xdr:to>
    <xdr:sp macro="" textlink="">
      <xdr:nvSpPr>
        <xdr:cNvPr id="419" name="楕円 418">
          <a:extLst>
            <a:ext uri="{FF2B5EF4-FFF2-40B4-BE49-F238E27FC236}">
              <a16:creationId xmlns:a16="http://schemas.microsoft.com/office/drawing/2014/main" id="{9FE13447-F670-4BA1-8D86-8C8929E8DEF4}"/>
            </a:ext>
          </a:extLst>
        </xdr:cNvPr>
        <xdr:cNvSpPr/>
      </xdr:nvSpPr>
      <xdr:spPr>
        <a:xfrm>
          <a:off x="1778000" y="176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124461</xdr:rowOff>
    </xdr:from>
    <xdr:to>
      <xdr:col>15</xdr:col>
      <xdr:colOff>50800</xdr:colOff>
      <xdr:row>106</xdr:row>
      <xdr:rowOff>132080</xdr:rowOff>
    </xdr:to>
    <xdr:cxnSp macro="">
      <xdr:nvCxnSpPr>
        <xdr:cNvPr id="420" name="直線コネクタ 419">
          <a:extLst>
            <a:ext uri="{FF2B5EF4-FFF2-40B4-BE49-F238E27FC236}">
              <a16:creationId xmlns:a16="http://schemas.microsoft.com/office/drawing/2014/main" id="{68EC8257-7E45-443C-940A-3819BFF55D15}"/>
            </a:ext>
          </a:extLst>
        </xdr:cNvPr>
        <xdr:cNvCxnSpPr/>
      </xdr:nvCxnSpPr>
      <xdr:spPr>
        <a:xfrm>
          <a:off x="1828800" y="17726661"/>
          <a:ext cx="7937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76200</xdr:rowOff>
    </xdr:from>
    <xdr:to>
      <xdr:col>6</xdr:col>
      <xdr:colOff>38100</xdr:colOff>
      <xdr:row>107</xdr:row>
      <xdr:rowOff>6350</xdr:rowOff>
    </xdr:to>
    <xdr:sp macro="" textlink="">
      <xdr:nvSpPr>
        <xdr:cNvPr id="421" name="楕円 420">
          <a:extLst>
            <a:ext uri="{FF2B5EF4-FFF2-40B4-BE49-F238E27FC236}">
              <a16:creationId xmlns:a16="http://schemas.microsoft.com/office/drawing/2014/main" id="{6ADD7594-F812-4E84-8243-DFB02253183E}"/>
            </a:ext>
          </a:extLst>
        </xdr:cNvPr>
        <xdr:cNvSpPr/>
      </xdr:nvSpPr>
      <xdr:spPr>
        <a:xfrm>
          <a:off x="984250" y="17678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124461</xdr:rowOff>
    </xdr:from>
    <xdr:to>
      <xdr:col>10</xdr:col>
      <xdr:colOff>114300</xdr:colOff>
      <xdr:row>106</xdr:row>
      <xdr:rowOff>127000</xdr:rowOff>
    </xdr:to>
    <xdr:cxnSp macro="">
      <xdr:nvCxnSpPr>
        <xdr:cNvPr id="422" name="直線コネクタ 421">
          <a:extLst>
            <a:ext uri="{FF2B5EF4-FFF2-40B4-BE49-F238E27FC236}">
              <a16:creationId xmlns:a16="http://schemas.microsoft.com/office/drawing/2014/main" id="{A8714C21-1497-4363-BA81-BA13D434B1EC}"/>
            </a:ext>
          </a:extLst>
        </xdr:cNvPr>
        <xdr:cNvCxnSpPr/>
      </xdr:nvCxnSpPr>
      <xdr:spPr>
        <a:xfrm flipV="1">
          <a:off x="1028700" y="17726661"/>
          <a:ext cx="8001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4DC8DD79-F58D-4CDA-B04E-FDAA74065F31}"/>
            </a:ext>
          </a:extLst>
        </xdr:cNvPr>
        <xdr:cNvSpPr txBox="1"/>
      </xdr:nvSpPr>
      <xdr:spPr>
        <a:xfrm>
          <a:off x="3239144" y="1704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324BD247-7B7A-43BF-81C1-44CD9267C535}"/>
            </a:ext>
          </a:extLst>
        </xdr:cNvPr>
        <xdr:cNvSpPr txBox="1"/>
      </xdr:nvSpPr>
      <xdr:spPr>
        <a:xfrm>
          <a:off x="2439044"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a:extLst>
            <a:ext uri="{FF2B5EF4-FFF2-40B4-BE49-F238E27FC236}">
              <a16:creationId xmlns:a16="http://schemas.microsoft.com/office/drawing/2014/main" id="{73A2298E-BADA-42B0-9DEE-016D331EFD72}"/>
            </a:ext>
          </a:extLst>
        </xdr:cNvPr>
        <xdr:cNvSpPr txBox="1"/>
      </xdr:nvSpPr>
      <xdr:spPr>
        <a:xfrm>
          <a:off x="1645294" y="1703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B37FD958-4572-4074-BE98-6A0322E4F315}"/>
            </a:ext>
          </a:extLst>
        </xdr:cNvPr>
        <xdr:cNvSpPr txBox="1"/>
      </xdr:nvSpPr>
      <xdr:spPr>
        <a:xfrm>
          <a:off x="851544" y="1702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7638</xdr:rowOff>
    </xdr:from>
    <xdr:ext cx="405111" cy="259045"/>
    <xdr:sp macro="" textlink="">
      <xdr:nvSpPr>
        <xdr:cNvPr id="427" name="n_1mainValue【市民会館】&#10;有形固定資産減価償却率">
          <a:extLst>
            <a:ext uri="{FF2B5EF4-FFF2-40B4-BE49-F238E27FC236}">
              <a16:creationId xmlns:a16="http://schemas.microsoft.com/office/drawing/2014/main" id="{1BE07BD1-8803-452D-9B30-174386522B1E}"/>
            </a:ext>
          </a:extLst>
        </xdr:cNvPr>
        <xdr:cNvSpPr txBox="1"/>
      </xdr:nvSpPr>
      <xdr:spPr>
        <a:xfrm>
          <a:off x="32391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2557</xdr:rowOff>
    </xdr:from>
    <xdr:ext cx="405111" cy="259045"/>
    <xdr:sp macro="" textlink="">
      <xdr:nvSpPr>
        <xdr:cNvPr id="428" name="n_2mainValue【市民会館】&#10;有形固定資産減価償却率">
          <a:extLst>
            <a:ext uri="{FF2B5EF4-FFF2-40B4-BE49-F238E27FC236}">
              <a16:creationId xmlns:a16="http://schemas.microsoft.com/office/drawing/2014/main" id="{14417C03-F998-4A1D-8F6E-D6F1A3B0DA40}"/>
            </a:ext>
          </a:extLst>
        </xdr:cNvPr>
        <xdr:cNvSpPr txBox="1"/>
      </xdr:nvSpPr>
      <xdr:spPr>
        <a:xfrm>
          <a:off x="2439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166388</xdr:rowOff>
    </xdr:from>
    <xdr:ext cx="405111" cy="259045"/>
    <xdr:sp macro="" textlink="">
      <xdr:nvSpPr>
        <xdr:cNvPr id="429" name="n_3mainValue【市民会館】&#10;有形固定資産減価償却率">
          <a:extLst>
            <a:ext uri="{FF2B5EF4-FFF2-40B4-BE49-F238E27FC236}">
              <a16:creationId xmlns:a16="http://schemas.microsoft.com/office/drawing/2014/main" id="{467F7362-3BEF-4AA4-BDA5-5B1F957D39FE}"/>
            </a:ext>
          </a:extLst>
        </xdr:cNvPr>
        <xdr:cNvSpPr txBox="1"/>
      </xdr:nvSpPr>
      <xdr:spPr>
        <a:xfrm>
          <a:off x="164529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168927</xdr:rowOff>
    </xdr:from>
    <xdr:ext cx="405111" cy="259045"/>
    <xdr:sp macro="" textlink="">
      <xdr:nvSpPr>
        <xdr:cNvPr id="430" name="n_4mainValue【市民会館】&#10;有形固定資産減価償却率">
          <a:extLst>
            <a:ext uri="{FF2B5EF4-FFF2-40B4-BE49-F238E27FC236}">
              <a16:creationId xmlns:a16="http://schemas.microsoft.com/office/drawing/2014/main" id="{AE25975E-228F-47C8-9482-FDED89211072}"/>
            </a:ext>
          </a:extLst>
        </xdr:cNvPr>
        <xdr:cNvSpPr txBox="1"/>
      </xdr:nvSpPr>
      <xdr:spPr>
        <a:xfrm>
          <a:off x="8515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597F1F62-F867-4A5E-9C89-EBBFE4CF87DE}"/>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64F85746-A4EB-4A3B-9726-635FFBA2E20A}"/>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B03C2409-2FCB-46EB-AF8E-FC56737F70C2}"/>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C5F14248-103C-4E49-9FB7-145D7B28B471}"/>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158C22F2-9289-4186-BDBD-DABD7F47A5E6}"/>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81A8E232-69BF-444B-80E0-E1CFA4C42DDB}"/>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FB3C98FA-2020-4CBF-8723-8FFDB1A37CA5}"/>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C29EF039-665B-407B-A2DE-11183A543BF8}"/>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49D76ABA-173D-4E5E-920D-1C13C644DC83}"/>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16288C59-DA22-4F88-B743-910E12BEAC79}"/>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52119324-8A42-41B6-A640-9F9CF39FA013}"/>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1EACFAF7-CA74-4D7D-98AA-5E62841FBCA7}"/>
            </a:ext>
          </a:extLst>
        </xdr:cNvPr>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8C6CD2E5-3331-4C4B-86DC-33DFBE33818B}"/>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D7CA5F13-95F0-42AC-82DA-63825125664A}"/>
            </a:ext>
          </a:extLst>
        </xdr:cNvPr>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7350E18E-C4F0-473A-B1AF-D572977CE3F2}"/>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3ED4938E-29B1-4125-B750-6DA16886C65B}"/>
            </a:ext>
          </a:extLst>
        </xdr:cNvPr>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1546332B-5813-4745-9574-4BE83DD95481}"/>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6519724B-16EF-47BD-96DD-96ACDE66EE8A}"/>
            </a:ext>
          </a:extLst>
        </xdr:cNvPr>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BC3D2399-DCD5-4D0C-9A9D-E4E889247F01}"/>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8FEC5FA4-691F-4CB3-92E4-0024A097657A}"/>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9377EAC5-1EF3-4668-BFD6-0EE52D2B21D9}"/>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14807553-A3E3-4465-BD45-562FA8BA95AC}"/>
            </a:ext>
          </a:extLst>
        </xdr:cNvPr>
        <xdr:cNvCxnSpPr/>
      </xdr:nvCxnSpPr>
      <xdr:spPr>
        <a:xfrm flipV="1">
          <a:off x="9429115" y="168257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5D414322-7256-4AB3-A858-D64FC2E27F88}"/>
            </a:ext>
          </a:extLst>
        </xdr:cNvPr>
        <xdr:cNvSpPr txBox="1"/>
      </xdr:nvSpPr>
      <xdr:spPr>
        <a:xfrm>
          <a:off x="9467850"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FB0476C2-633F-44D0-9CD4-28F52AB7F25C}"/>
            </a:ext>
          </a:extLst>
        </xdr:cNvPr>
        <xdr:cNvCxnSpPr/>
      </xdr:nvCxnSpPr>
      <xdr:spPr>
        <a:xfrm>
          <a:off x="9359900" y="17998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FC60C335-C636-43A5-8BC2-076637578514}"/>
            </a:ext>
          </a:extLst>
        </xdr:cNvPr>
        <xdr:cNvSpPr txBox="1"/>
      </xdr:nvSpPr>
      <xdr:spPr>
        <a:xfrm>
          <a:off x="9467850" y="1660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8673C1DE-D016-4356-BDD2-F1EDB254C034}"/>
            </a:ext>
          </a:extLst>
        </xdr:cNvPr>
        <xdr:cNvCxnSpPr/>
      </xdr:nvCxnSpPr>
      <xdr:spPr>
        <a:xfrm>
          <a:off x="9359900" y="168257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5CDCB8E0-A521-4FF8-8A4F-ADA558FE0817}"/>
            </a:ext>
          </a:extLst>
        </xdr:cNvPr>
        <xdr:cNvSpPr txBox="1"/>
      </xdr:nvSpPr>
      <xdr:spPr>
        <a:xfrm>
          <a:off x="9467850" y="17545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E23489F8-DFC2-45AB-AA61-9FC40F2A099A}"/>
            </a:ext>
          </a:extLst>
        </xdr:cNvPr>
        <xdr:cNvSpPr/>
      </xdr:nvSpPr>
      <xdr:spPr>
        <a:xfrm>
          <a:off x="9398000" y="176938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0E1A3B64-4AE4-4125-A137-2766DBB8D552}"/>
            </a:ext>
          </a:extLst>
        </xdr:cNvPr>
        <xdr:cNvSpPr/>
      </xdr:nvSpPr>
      <xdr:spPr>
        <a:xfrm>
          <a:off x="8636000" y="1769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6B82F3B5-1B51-4DA3-BB69-98E61388018F}"/>
            </a:ext>
          </a:extLst>
        </xdr:cNvPr>
        <xdr:cNvSpPr/>
      </xdr:nvSpPr>
      <xdr:spPr>
        <a:xfrm>
          <a:off x="7842250" y="17684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9FA8847B-A89B-4C3A-A081-F77BB7B7501E}"/>
            </a:ext>
          </a:extLst>
        </xdr:cNvPr>
        <xdr:cNvSpPr/>
      </xdr:nvSpPr>
      <xdr:spPr>
        <a:xfrm>
          <a:off x="702945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35E537A4-5C61-4AF9-A9B7-9F51B2BA8BC2}"/>
            </a:ext>
          </a:extLst>
        </xdr:cNvPr>
        <xdr:cNvSpPr/>
      </xdr:nvSpPr>
      <xdr:spPr>
        <a:xfrm>
          <a:off x="62357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DD7A8433-FAF3-4917-AA62-B03D041ABE67}"/>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18E19695-074A-49D4-B6F0-F8BCC8604654}"/>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2E94CA6D-50A4-41AB-A8BA-25F5268CD094}"/>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A343B8C-5FCE-4EA8-B9A8-D17348E24FD1}"/>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4FD76C5-2607-45C7-90A1-2AC07A8150B8}"/>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151130</xdr:rowOff>
    </xdr:from>
    <xdr:to>
      <xdr:col>55</xdr:col>
      <xdr:colOff>50800</xdr:colOff>
      <xdr:row>107</xdr:row>
      <xdr:rowOff>81280</xdr:rowOff>
    </xdr:to>
    <xdr:sp macro="" textlink="">
      <xdr:nvSpPr>
        <xdr:cNvPr id="468" name="楕円 467">
          <a:extLst>
            <a:ext uri="{FF2B5EF4-FFF2-40B4-BE49-F238E27FC236}">
              <a16:creationId xmlns:a16="http://schemas.microsoft.com/office/drawing/2014/main" id="{FE2055C2-BE88-4330-8C6C-ADD6CEEBB4D9}"/>
            </a:ext>
          </a:extLst>
        </xdr:cNvPr>
        <xdr:cNvSpPr/>
      </xdr:nvSpPr>
      <xdr:spPr>
        <a:xfrm>
          <a:off x="9398000" y="17753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129557</xdr:rowOff>
    </xdr:from>
    <xdr:ext cx="469744" cy="259045"/>
    <xdr:sp macro="" textlink="">
      <xdr:nvSpPr>
        <xdr:cNvPr id="469" name="【市民会館】&#10;一人当たり面積該当値テキスト">
          <a:extLst>
            <a:ext uri="{FF2B5EF4-FFF2-40B4-BE49-F238E27FC236}">
              <a16:creationId xmlns:a16="http://schemas.microsoft.com/office/drawing/2014/main" id="{3B18165B-2AA8-4010-8FDD-7F1D60A9640E}"/>
            </a:ext>
          </a:extLst>
        </xdr:cNvPr>
        <xdr:cNvSpPr txBox="1"/>
      </xdr:nvSpPr>
      <xdr:spPr>
        <a:xfrm>
          <a:off x="9467850"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153415</xdr:rowOff>
    </xdr:from>
    <xdr:to>
      <xdr:col>50</xdr:col>
      <xdr:colOff>165100</xdr:colOff>
      <xdr:row>107</xdr:row>
      <xdr:rowOff>83565</xdr:rowOff>
    </xdr:to>
    <xdr:sp macro="" textlink="">
      <xdr:nvSpPr>
        <xdr:cNvPr id="470" name="楕円 469">
          <a:extLst>
            <a:ext uri="{FF2B5EF4-FFF2-40B4-BE49-F238E27FC236}">
              <a16:creationId xmlns:a16="http://schemas.microsoft.com/office/drawing/2014/main" id="{D6B4D22B-5B90-4C63-8EF3-461E4D1603F2}"/>
            </a:ext>
          </a:extLst>
        </xdr:cNvPr>
        <xdr:cNvSpPr/>
      </xdr:nvSpPr>
      <xdr:spPr>
        <a:xfrm>
          <a:off x="86360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30480</xdr:rowOff>
    </xdr:from>
    <xdr:to>
      <xdr:col>55</xdr:col>
      <xdr:colOff>0</xdr:colOff>
      <xdr:row>107</xdr:row>
      <xdr:rowOff>32765</xdr:rowOff>
    </xdr:to>
    <xdr:cxnSp macro="">
      <xdr:nvCxnSpPr>
        <xdr:cNvPr id="471" name="直線コネクタ 470">
          <a:extLst>
            <a:ext uri="{FF2B5EF4-FFF2-40B4-BE49-F238E27FC236}">
              <a16:creationId xmlns:a16="http://schemas.microsoft.com/office/drawing/2014/main" id="{C04D97DC-6D12-409D-B7B7-339AE6F97FED}"/>
            </a:ext>
          </a:extLst>
        </xdr:cNvPr>
        <xdr:cNvCxnSpPr/>
      </xdr:nvCxnSpPr>
      <xdr:spPr>
        <a:xfrm flipV="1">
          <a:off x="8686800" y="17804130"/>
          <a:ext cx="7429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155702</xdr:rowOff>
    </xdr:from>
    <xdr:to>
      <xdr:col>46</xdr:col>
      <xdr:colOff>38100</xdr:colOff>
      <xdr:row>107</xdr:row>
      <xdr:rowOff>85852</xdr:rowOff>
    </xdr:to>
    <xdr:sp macro="" textlink="">
      <xdr:nvSpPr>
        <xdr:cNvPr id="472" name="楕円 471">
          <a:extLst>
            <a:ext uri="{FF2B5EF4-FFF2-40B4-BE49-F238E27FC236}">
              <a16:creationId xmlns:a16="http://schemas.microsoft.com/office/drawing/2014/main" id="{4B6EFB74-5FB7-4DE5-BC7F-67AC40E07A70}"/>
            </a:ext>
          </a:extLst>
        </xdr:cNvPr>
        <xdr:cNvSpPr/>
      </xdr:nvSpPr>
      <xdr:spPr>
        <a:xfrm>
          <a:off x="7842250" y="177579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32765</xdr:rowOff>
    </xdr:from>
    <xdr:to>
      <xdr:col>50</xdr:col>
      <xdr:colOff>114300</xdr:colOff>
      <xdr:row>107</xdr:row>
      <xdr:rowOff>35052</xdr:rowOff>
    </xdr:to>
    <xdr:cxnSp macro="">
      <xdr:nvCxnSpPr>
        <xdr:cNvPr id="473" name="直線コネクタ 472">
          <a:extLst>
            <a:ext uri="{FF2B5EF4-FFF2-40B4-BE49-F238E27FC236}">
              <a16:creationId xmlns:a16="http://schemas.microsoft.com/office/drawing/2014/main" id="{AF2F9F47-AF7A-441A-9659-4E5691C66FCD}"/>
            </a:ext>
          </a:extLst>
        </xdr:cNvPr>
        <xdr:cNvCxnSpPr/>
      </xdr:nvCxnSpPr>
      <xdr:spPr>
        <a:xfrm flipV="1">
          <a:off x="7886700" y="17806415"/>
          <a:ext cx="8001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157987</xdr:rowOff>
    </xdr:from>
    <xdr:to>
      <xdr:col>41</xdr:col>
      <xdr:colOff>101600</xdr:colOff>
      <xdr:row>107</xdr:row>
      <xdr:rowOff>88137</xdr:rowOff>
    </xdr:to>
    <xdr:sp macro="" textlink="">
      <xdr:nvSpPr>
        <xdr:cNvPr id="474" name="楕円 473">
          <a:extLst>
            <a:ext uri="{FF2B5EF4-FFF2-40B4-BE49-F238E27FC236}">
              <a16:creationId xmlns:a16="http://schemas.microsoft.com/office/drawing/2014/main" id="{CC8529BE-DB12-456B-9A27-1C4DFCE71D4F}"/>
            </a:ext>
          </a:extLst>
        </xdr:cNvPr>
        <xdr:cNvSpPr/>
      </xdr:nvSpPr>
      <xdr:spPr>
        <a:xfrm>
          <a:off x="702945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35052</xdr:rowOff>
    </xdr:from>
    <xdr:to>
      <xdr:col>45</xdr:col>
      <xdr:colOff>177800</xdr:colOff>
      <xdr:row>107</xdr:row>
      <xdr:rowOff>37337</xdr:rowOff>
    </xdr:to>
    <xdr:cxnSp macro="">
      <xdr:nvCxnSpPr>
        <xdr:cNvPr id="475" name="直線コネクタ 474">
          <a:extLst>
            <a:ext uri="{FF2B5EF4-FFF2-40B4-BE49-F238E27FC236}">
              <a16:creationId xmlns:a16="http://schemas.microsoft.com/office/drawing/2014/main" id="{1CA6E475-F8BC-4068-9874-EA1463B2F3B7}"/>
            </a:ext>
          </a:extLst>
        </xdr:cNvPr>
        <xdr:cNvCxnSpPr/>
      </xdr:nvCxnSpPr>
      <xdr:spPr>
        <a:xfrm flipV="1">
          <a:off x="7080250" y="17808702"/>
          <a:ext cx="8064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160274</xdr:rowOff>
    </xdr:from>
    <xdr:to>
      <xdr:col>36</xdr:col>
      <xdr:colOff>165100</xdr:colOff>
      <xdr:row>107</xdr:row>
      <xdr:rowOff>90424</xdr:rowOff>
    </xdr:to>
    <xdr:sp macro="" textlink="">
      <xdr:nvSpPr>
        <xdr:cNvPr id="476" name="楕円 475">
          <a:extLst>
            <a:ext uri="{FF2B5EF4-FFF2-40B4-BE49-F238E27FC236}">
              <a16:creationId xmlns:a16="http://schemas.microsoft.com/office/drawing/2014/main" id="{E44BD48A-5C5C-4D0C-ABD9-F258BC91B8CE}"/>
            </a:ext>
          </a:extLst>
        </xdr:cNvPr>
        <xdr:cNvSpPr/>
      </xdr:nvSpPr>
      <xdr:spPr>
        <a:xfrm>
          <a:off x="62357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37337</xdr:rowOff>
    </xdr:from>
    <xdr:to>
      <xdr:col>41</xdr:col>
      <xdr:colOff>50800</xdr:colOff>
      <xdr:row>107</xdr:row>
      <xdr:rowOff>39624</xdr:rowOff>
    </xdr:to>
    <xdr:cxnSp macro="">
      <xdr:nvCxnSpPr>
        <xdr:cNvPr id="477" name="直線コネクタ 476">
          <a:extLst>
            <a:ext uri="{FF2B5EF4-FFF2-40B4-BE49-F238E27FC236}">
              <a16:creationId xmlns:a16="http://schemas.microsoft.com/office/drawing/2014/main" id="{6D904C44-8115-4ADC-8293-A8DCF864F9D6}"/>
            </a:ext>
          </a:extLst>
        </xdr:cNvPr>
        <xdr:cNvCxnSpPr/>
      </xdr:nvCxnSpPr>
      <xdr:spPr>
        <a:xfrm flipV="1">
          <a:off x="6286500" y="17810987"/>
          <a:ext cx="7937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7A15C6D6-F4D1-443C-8886-672201B8156F}"/>
            </a:ext>
          </a:extLst>
        </xdr:cNvPr>
        <xdr:cNvSpPr txBox="1"/>
      </xdr:nvSpPr>
      <xdr:spPr>
        <a:xfrm>
          <a:off x="8458277" y="1746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A4B7FE86-DDF7-489C-9514-0407D555356A}"/>
            </a:ext>
          </a:extLst>
        </xdr:cNvPr>
        <xdr:cNvSpPr txBox="1"/>
      </xdr:nvSpPr>
      <xdr:spPr>
        <a:xfrm>
          <a:off x="7677227"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B85248E6-3B60-46C9-9818-4F77FC064FE5}"/>
            </a:ext>
          </a:extLst>
        </xdr:cNvPr>
        <xdr:cNvSpPr txBox="1"/>
      </xdr:nvSpPr>
      <xdr:spPr>
        <a:xfrm>
          <a:off x="6864427" y="1746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12DF3658-CA21-4FE9-A04E-379B0965CB57}"/>
            </a:ext>
          </a:extLst>
        </xdr:cNvPr>
        <xdr:cNvSpPr txBox="1"/>
      </xdr:nvSpPr>
      <xdr:spPr>
        <a:xfrm>
          <a:off x="6070677" y="1746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74692</xdr:rowOff>
    </xdr:from>
    <xdr:ext cx="469744" cy="259045"/>
    <xdr:sp macro="" textlink="">
      <xdr:nvSpPr>
        <xdr:cNvPr id="482" name="n_1mainValue【市民会館】&#10;一人当たり面積">
          <a:extLst>
            <a:ext uri="{FF2B5EF4-FFF2-40B4-BE49-F238E27FC236}">
              <a16:creationId xmlns:a16="http://schemas.microsoft.com/office/drawing/2014/main" id="{29F1D8BC-D80B-4877-9183-80DD1E0D89C9}"/>
            </a:ext>
          </a:extLst>
        </xdr:cNvPr>
        <xdr:cNvSpPr txBox="1"/>
      </xdr:nvSpPr>
      <xdr:spPr>
        <a:xfrm>
          <a:off x="8458277" y="1784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76979</xdr:rowOff>
    </xdr:from>
    <xdr:ext cx="469744" cy="259045"/>
    <xdr:sp macro="" textlink="">
      <xdr:nvSpPr>
        <xdr:cNvPr id="483" name="n_2mainValue【市民会館】&#10;一人当たり面積">
          <a:extLst>
            <a:ext uri="{FF2B5EF4-FFF2-40B4-BE49-F238E27FC236}">
              <a16:creationId xmlns:a16="http://schemas.microsoft.com/office/drawing/2014/main" id="{31C4F4AB-E391-4E91-8AA0-B270E3128634}"/>
            </a:ext>
          </a:extLst>
        </xdr:cNvPr>
        <xdr:cNvSpPr txBox="1"/>
      </xdr:nvSpPr>
      <xdr:spPr>
        <a:xfrm>
          <a:off x="7677227" y="1785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79264</xdr:rowOff>
    </xdr:from>
    <xdr:ext cx="469744" cy="259045"/>
    <xdr:sp macro="" textlink="">
      <xdr:nvSpPr>
        <xdr:cNvPr id="484" name="n_3mainValue【市民会館】&#10;一人当たり面積">
          <a:extLst>
            <a:ext uri="{FF2B5EF4-FFF2-40B4-BE49-F238E27FC236}">
              <a16:creationId xmlns:a16="http://schemas.microsoft.com/office/drawing/2014/main" id="{3CE90697-1453-4BB9-AF2F-8B2845229EB3}"/>
            </a:ext>
          </a:extLst>
        </xdr:cNvPr>
        <xdr:cNvSpPr txBox="1"/>
      </xdr:nvSpPr>
      <xdr:spPr>
        <a:xfrm>
          <a:off x="6864427" y="1785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81551</xdr:rowOff>
    </xdr:from>
    <xdr:ext cx="469744" cy="259045"/>
    <xdr:sp macro="" textlink="">
      <xdr:nvSpPr>
        <xdr:cNvPr id="485" name="n_4mainValue【市民会館】&#10;一人当たり面積">
          <a:extLst>
            <a:ext uri="{FF2B5EF4-FFF2-40B4-BE49-F238E27FC236}">
              <a16:creationId xmlns:a16="http://schemas.microsoft.com/office/drawing/2014/main" id="{78F3464C-9131-4794-8C37-28C6F7AA4ED0}"/>
            </a:ext>
          </a:extLst>
        </xdr:cNvPr>
        <xdr:cNvSpPr txBox="1"/>
      </xdr:nvSpPr>
      <xdr:spPr>
        <a:xfrm>
          <a:off x="6070677" y="1785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148B15B3-D682-4A88-AA09-BB505E34657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288FF1D1-2417-4AE9-BB86-0DF74C033C8C}"/>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F92E5771-C68F-4E04-AC44-5B7D1B35E4DD}"/>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9E23FCDF-DA7D-4616-803D-34123E89823B}"/>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F7301C71-2D73-42F7-9952-286D4E132FF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E8D3290A-07ED-43B1-A392-41673B45DB05}"/>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8FBF8D73-099B-4935-B53B-0C5D861BE15A}"/>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2F5AA06B-6DF2-4F69-968C-B72B159A74A4}"/>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39878728-E4B4-4883-BC8D-19404EFBEEC5}"/>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8C0F1A27-8776-4483-ABA4-751560E4D493}"/>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AEB2EF25-F812-4042-8383-852709CB0833}"/>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3320277B-A814-4DDB-B5AF-DED55D9E7B4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5526EBD4-1BD0-4A3C-A5B8-CF125A151AE1}"/>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D878DE9B-E097-45A6-99F9-A95B8277358C}"/>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3219E0F1-1184-4B55-A1F7-F50E25E37829}"/>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B28A0208-2F97-4F18-A688-6AAFF924BF76}"/>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4141E60A-6BDA-4E33-B356-CB4F9138E831}"/>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A7443913-650E-4B4E-9D74-A6C05A3A8E9B}"/>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04FFE1D4-F6FC-4D6D-A557-A730A217E907}"/>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194DAE21-D9FE-4A50-9A40-E2AFE34D2AB9}"/>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CEE718C8-7431-4535-B95E-2BFC53566AFF}"/>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559882F1-FE7D-494E-BECB-0F89AD058C4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FBA06A7A-C14B-45EB-B91F-31E03590BC54}"/>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F16E75E1-6233-4EDF-BE25-6BD573954E1F}"/>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5B1C99C8-3B98-404F-A80D-D3D3662C49DE}"/>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4A6AF1F9-355A-4555-B519-F99430985618}"/>
            </a:ext>
          </a:extLst>
        </xdr:cNvPr>
        <xdr:cNvCxnSpPr/>
      </xdr:nvCxnSpPr>
      <xdr:spPr>
        <a:xfrm flipV="1">
          <a:off x="14699614" y="5653496"/>
          <a:ext cx="0" cy="130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F5A9F5DE-4150-4E18-8365-0C972037F582}"/>
            </a:ext>
          </a:extLst>
        </xdr:cNvPr>
        <xdr:cNvSpPr txBox="1"/>
      </xdr:nvSpPr>
      <xdr:spPr>
        <a:xfrm>
          <a:off x="14738350" y="696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E66822AD-1E37-4004-B613-4D9B19C61763}"/>
            </a:ext>
          </a:extLst>
        </xdr:cNvPr>
        <xdr:cNvCxnSpPr/>
      </xdr:nvCxnSpPr>
      <xdr:spPr>
        <a:xfrm>
          <a:off x="14611350" y="6959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45FEB63C-B06D-4532-9733-57B0B5BAD74D}"/>
            </a:ext>
          </a:extLst>
        </xdr:cNvPr>
        <xdr:cNvSpPr txBox="1"/>
      </xdr:nvSpPr>
      <xdr:spPr>
        <a:xfrm>
          <a:off x="14738350" y="5441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CFCEF2E0-2E95-406E-A13B-BBF4FE3779DE}"/>
            </a:ext>
          </a:extLst>
        </xdr:cNvPr>
        <xdr:cNvCxnSpPr/>
      </xdr:nvCxnSpPr>
      <xdr:spPr>
        <a:xfrm>
          <a:off x="14611350" y="5653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9917B3DE-E4E0-4A64-9A73-3AEC72D24D0D}"/>
            </a:ext>
          </a:extLst>
        </xdr:cNvPr>
        <xdr:cNvSpPr txBox="1"/>
      </xdr:nvSpPr>
      <xdr:spPr>
        <a:xfrm>
          <a:off x="14738350" y="626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3A3962F5-ACE1-4874-9845-F523988C10C1}"/>
            </a:ext>
          </a:extLst>
        </xdr:cNvPr>
        <xdr:cNvSpPr/>
      </xdr:nvSpPr>
      <xdr:spPr>
        <a:xfrm>
          <a:off x="14649450" y="64067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21B94F04-27EE-4ECE-A6AE-9BB253918C3C}"/>
            </a:ext>
          </a:extLst>
        </xdr:cNvPr>
        <xdr:cNvSpPr/>
      </xdr:nvSpPr>
      <xdr:spPr>
        <a:xfrm>
          <a:off x="13887450" y="64035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B9F847BB-1EC5-450D-B2FD-2FAB259B643A}"/>
            </a:ext>
          </a:extLst>
        </xdr:cNvPr>
        <xdr:cNvSpPr/>
      </xdr:nvSpPr>
      <xdr:spPr>
        <a:xfrm>
          <a:off x="13093700" y="63773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99D08C16-B692-4E11-9885-94A0CC40002C}"/>
            </a:ext>
          </a:extLst>
        </xdr:cNvPr>
        <xdr:cNvSpPr/>
      </xdr:nvSpPr>
      <xdr:spPr>
        <a:xfrm>
          <a:off x="12299950" y="63382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3C9BDC97-BF5F-4912-A45C-C8ECA5189635}"/>
            </a:ext>
          </a:extLst>
        </xdr:cNvPr>
        <xdr:cNvSpPr/>
      </xdr:nvSpPr>
      <xdr:spPr>
        <a:xfrm>
          <a:off x="11487150" y="631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8DBBDE6A-5D90-4EA5-B303-A779A9CF826F}"/>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39F27BB1-84A3-485D-B8A7-CD1D6F547D13}"/>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F9577AE1-DB5B-43DB-B3A1-B75C6100C793}"/>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1A9343E-FE0E-4201-BF38-4FE9906377A7}"/>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6AA5D60A-DBF9-49FE-BA96-8B002529CE49}"/>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128270</xdr:rowOff>
    </xdr:from>
    <xdr:to>
      <xdr:col>85</xdr:col>
      <xdr:colOff>177800</xdr:colOff>
      <xdr:row>40</xdr:row>
      <xdr:rowOff>58420</xdr:rowOff>
    </xdr:to>
    <xdr:sp macro="" textlink="">
      <xdr:nvSpPr>
        <xdr:cNvPr id="527" name="楕円 526">
          <a:extLst>
            <a:ext uri="{FF2B5EF4-FFF2-40B4-BE49-F238E27FC236}">
              <a16:creationId xmlns:a16="http://schemas.microsoft.com/office/drawing/2014/main" id="{2392F00E-F5BE-4B98-9381-73B0CCFCB760}"/>
            </a:ext>
          </a:extLst>
        </xdr:cNvPr>
        <xdr:cNvSpPr/>
      </xdr:nvSpPr>
      <xdr:spPr>
        <a:xfrm>
          <a:off x="14649450" y="65735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106697</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2FC5428A-8B14-4AF3-95BA-3D1614D7DA6A}"/>
            </a:ext>
          </a:extLst>
        </xdr:cNvPr>
        <xdr:cNvSpPr txBox="1"/>
      </xdr:nvSpPr>
      <xdr:spPr>
        <a:xfrm>
          <a:off x="14738350"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529" name="楕円 528">
          <a:extLst>
            <a:ext uri="{FF2B5EF4-FFF2-40B4-BE49-F238E27FC236}">
              <a16:creationId xmlns:a16="http://schemas.microsoft.com/office/drawing/2014/main" id="{E73B8B90-91FB-4005-9D76-736698B41C96}"/>
            </a:ext>
          </a:extLst>
        </xdr:cNvPr>
        <xdr:cNvSpPr/>
      </xdr:nvSpPr>
      <xdr:spPr>
        <a:xfrm>
          <a:off x="13887450" y="6550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7620</xdr:rowOff>
    </xdr:to>
    <xdr:cxnSp macro="">
      <xdr:nvCxnSpPr>
        <xdr:cNvPr id="530" name="直線コネクタ 529">
          <a:extLst>
            <a:ext uri="{FF2B5EF4-FFF2-40B4-BE49-F238E27FC236}">
              <a16:creationId xmlns:a16="http://schemas.microsoft.com/office/drawing/2014/main" id="{D40553CD-48F2-4DDB-846C-F6D426CFB7E1}"/>
            </a:ext>
          </a:extLst>
        </xdr:cNvPr>
        <xdr:cNvCxnSpPr/>
      </xdr:nvCxnSpPr>
      <xdr:spPr>
        <a:xfrm>
          <a:off x="13938250" y="6601460"/>
          <a:ext cx="762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89081</xdr:rowOff>
    </xdr:from>
    <xdr:to>
      <xdr:col>76</xdr:col>
      <xdr:colOff>165100</xdr:colOff>
      <xdr:row>40</xdr:row>
      <xdr:rowOff>19231</xdr:rowOff>
    </xdr:to>
    <xdr:sp macro="" textlink="">
      <xdr:nvSpPr>
        <xdr:cNvPr id="531" name="楕円 530">
          <a:extLst>
            <a:ext uri="{FF2B5EF4-FFF2-40B4-BE49-F238E27FC236}">
              <a16:creationId xmlns:a16="http://schemas.microsoft.com/office/drawing/2014/main" id="{E29DD495-F50C-4EC2-A0B8-64933D902726}"/>
            </a:ext>
          </a:extLst>
        </xdr:cNvPr>
        <xdr:cNvSpPr/>
      </xdr:nvSpPr>
      <xdr:spPr>
        <a:xfrm>
          <a:off x="13093700" y="65343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139881</xdr:rowOff>
    </xdr:from>
    <xdr:to>
      <xdr:col>81</xdr:col>
      <xdr:colOff>50800</xdr:colOff>
      <xdr:row>39</xdr:row>
      <xdr:rowOff>156210</xdr:rowOff>
    </xdr:to>
    <xdr:cxnSp macro="">
      <xdr:nvCxnSpPr>
        <xdr:cNvPr id="532" name="直線コネクタ 531">
          <a:extLst>
            <a:ext uri="{FF2B5EF4-FFF2-40B4-BE49-F238E27FC236}">
              <a16:creationId xmlns:a16="http://schemas.microsoft.com/office/drawing/2014/main" id="{9E418E24-3445-490B-BF5A-FB4829072234}"/>
            </a:ext>
          </a:extLst>
        </xdr:cNvPr>
        <xdr:cNvCxnSpPr/>
      </xdr:nvCxnSpPr>
      <xdr:spPr>
        <a:xfrm>
          <a:off x="13144500" y="6585131"/>
          <a:ext cx="7937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66222</xdr:rowOff>
    </xdr:from>
    <xdr:to>
      <xdr:col>72</xdr:col>
      <xdr:colOff>38100</xdr:colOff>
      <xdr:row>39</xdr:row>
      <xdr:rowOff>167822</xdr:rowOff>
    </xdr:to>
    <xdr:sp macro="" textlink="">
      <xdr:nvSpPr>
        <xdr:cNvPr id="533" name="楕円 532">
          <a:extLst>
            <a:ext uri="{FF2B5EF4-FFF2-40B4-BE49-F238E27FC236}">
              <a16:creationId xmlns:a16="http://schemas.microsoft.com/office/drawing/2014/main" id="{6F6E5833-49C6-432A-8DC2-83C1B6AF798C}"/>
            </a:ext>
          </a:extLst>
        </xdr:cNvPr>
        <xdr:cNvSpPr/>
      </xdr:nvSpPr>
      <xdr:spPr>
        <a:xfrm>
          <a:off x="12299950" y="65114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117022</xdr:rowOff>
    </xdr:from>
    <xdr:to>
      <xdr:col>76</xdr:col>
      <xdr:colOff>114300</xdr:colOff>
      <xdr:row>39</xdr:row>
      <xdr:rowOff>139881</xdr:rowOff>
    </xdr:to>
    <xdr:cxnSp macro="">
      <xdr:nvCxnSpPr>
        <xdr:cNvPr id="534" name="直線コネクタ 533">
          <a:extLst>
            <a:ext uri="{FF2B5EF4-FFF2-40B4-BE49-F238E27FC236}">
              <a16:creationId xmlns:a16="http://schemas.microsoft.com/office/drawing/2014/main" id="{4DC72170-74CC-460F-9D0A-4B5B9AE313F7}"/>
            </a:ext>
          </a:extLst>
        </xdr:cNvPr>
        <xdr:cNvCxnSpPr/>
      </xdr:nvCxnSpPr>
      <xdr:spPr>
        <a:xfrm>
          <a:off x="12344400" y="6562272"/>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40096</xdr:rowOff>
    </xdr:from>
    <xdr:to>
      <xdr:col>67</xdr:col>
      <xdr:colOff>101600</xdr:colOff>
      <xdr:row>39</xdr:row>
      <xdr:rowOff>141696</xdr:rowOff>
    </xdr:to>
    <xdr:sp macro="" textlink="">
      <xdr:nvSpPr>
        <xdr:cNvPr id="535" name="楕円 534">
          <a:extLst>
            <a:ext uri="{FF2B5EF4-FFF2-40B4-BE49-F238E27FC236}">
              <a16:creationId xmlns:a16="http://schemas.microsoft.com/office/drawing/2014/main" id="{AE535D6B-59C9-4638-938E-CD6BFEE92A61}"/>
            </a:ext>
          </a:extLst>
        </xdr:cNvPr>
        <xdr:cNvSpPr/>
      </xdr:nvSpPr>
      <xdr:spPr>
        <a:xfrm>
          <a:off x="11487150" y="64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90896</xdr:rowOff>
    </xdr:from>
    <xdr:to>
      <xdr:col>71</xdr:col>
      <xdr:colOff>177800</xdr:colOff>
      <xdr:row>39</xdr:row>
      <xdr:rowOff>117022</xdr:rowOff>
    </xdr:to>
    <xdr:cxnSp macro="">
      <xdr:nvCxnSpPr>
        <xdr:cNvPr id="536" name="直線コネクタ 535">
          <a:extLst>
            <a:ext uri="{FF2B5EF4-FFF2-40B4-BE49-F238E27FC236}">
              <a16:creationId xmlns:a16="http://schemas.microsoft.com/office/drawing/2014/main" id="{6C31DB5D-C0AF-43FC-8E10-A0936E05604C}"/>
            </a:ext>
          </a:extLst>
        </xdr:cNvPr>
        <xdr:cNvCxnSpPr/>
      </xdr:nvCxnSpPr>
      <xdr:spPr>
        <a:xfrm>
          <a:off x="11537950" y="6536146"/>
          <a:ext cx="8064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8ECFB51F-3313-42B9-B5B1-C3145B3FDBC3}"/>
            </a:ext>
          </a:extLst>
        </xdr:cNvPr>
        <xdr:cNvSpPr txBox="1"/>
      </xdr:nvSpPr>
      <xdr:spPr>
        <a:xfrm>
          <a:off x="1374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3C92AE90-818E-498B-ABDB-282EB8D947F1}"/>
            </a:ext>
          </a:extLst>
        </xdr:cNvPr>
        <xdr:cNvSpPr txBox="1"/>
      </xdr:nvSpPr>
      <xdr:spPr>
        <a:xfrm>
          <a:off x="1296099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BE4FFB0F-C5E0-4986-B075-BB7F3982108F}"/>
            </a:ext>
          </a:extLst>
        </xdr:cNvPr>
        <xdr:cNvSpPr txBox="1"/>
      </xdr:nvSpPr>
      <xdr:spPr>
        <a:xfrm>
          <a:off x="121672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FF38FB45-9665-41ED-B727-B07D80CEB26F}"/>
            </a:ext>
          </a:extLst>
        </xdr:cNvPr>
        <xdr:cNvSpPr txBox="1"/>
      </xdr:nvSpPr>
      <xdr:spPr>
        <a:xfrm>
          <a:off x="11354444" y="6106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7F513DEC-DD88-4EA6-AEAE-179EE8C5AD76}"/>
            </a:ext>
          </a:extLst>
        </xdr:cNvPr>
        <xdr:cNvSpPr txBox="1"/>
      </xdr:nvSpPr>
      <xdr:spPr>
        <a:xfrm>
          <a:off x="1374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10358</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035EB424-99F5-43FF-91FC-16101864624F}"/>
            </a:ext>
          </a:extLst>
        </xdr:cNvPr>
        <xdr:cNvSpPr txBox="1"/>
      </xdr:nvSpPr>
      <xdr:spPr>
        <a:xfrm>
          <a:off x="12960994" y="6620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158949</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82B89E20-06D4-4484-B18E-F7A7251A089A}"/>
            </a:ext>
          </a:extLst>
        </xdr:cNvPr>
        <xdr:cNvSpPr txBox="1"/>
      </xdr:nvSpPr>
      <xdr:spPr>
        <a:xfrm>
          <a:off x="12167244" y="660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132823</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C19E1ADC-7931-4FDA-9B2F-CCB7D56582E4}"/>
            </a:ext>
          </a:extLst>
        </xdr:cNvPr>
        <xdr:cNvSpPr txBox="1"/>
      </xdr:nvSpPr>
      <xdr:spPr>
        <a:xfrm>
          <a:off x="11354444" y="657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D479C967-0777-4D66-9A15-E917BB81625A}"/>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95ACD712-B797-4A7D-8D2F-F8029A54C2B5}"/>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ACD2FFCF-96E6-4B4A-B9BE-A65B150BB0D6}"/>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FC21EE7B-A64F-4BF9-BAE2-C500F789D20C}"/>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DFF70B3C-31F1-40ED-A944-5CABCCACDEE8}"/>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79399DC-7B11-4A47-825A-86DAF779888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4CE2902-FB5A-4459-B6A7-0A8E9E0BBC42}"/>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4CBAF46B-3A9A-4959-B2DA-9A96710DD1F9}"/>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66F13752-CED9-4DF0-A75B-3A59D6E003A5}"/>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AD999365-7CEB-4D0D-9095-DF365CB35601}"/>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395F0B1F-3F5A-42C8-BC16-55C7B001E61D}"/>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4063C623-E5D2-4774-9C3F-98666D17C2EA}"/>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3C28A102-3321-477E-8CDA-E1514720B573}"/>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4EAF2E0D-5F79-414C-B47E-1BBE365696D7}"/>
            </a:ext>
          </a:extLst>
        </xdr:cNvPr>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41A86F29-B4F4-4BAA-8197-4CC1A6CFC3B8}"/>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1A3C59ED-AAF3-472E-84A0-42E5D57586C0}"/>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AB9707F0-87C6-48BB-8FFD-920802F364EA}"/>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3248D650-04ED-4202-BB04-80428EA76520}"/>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5C80662F-251D-45B8-8FD8-DE719541B0E7}"/>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0B7DF5EF-4458-4DEB-A79B-62FA554C7510}"/>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6DD8A105-7306-4E52-9B13-41E2AA7171F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5A756447-7469-4952-B05A-492A7E0C6B83}"/>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6E5D72C8-96B8-4279-B0E8-55DF26D6DA9F}"/>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25DAF720-183D-4144-B88E-3E8739436301}"/>
            </a:ext>
          </a:extLst>
        </xdr:cNvPr>
        <xdr:cNvCxnSpPr/>
      </xdr:nvCxnSpPr>
      <xdr:spPr>
        <a:xfrm flipV="1">
          <a:off x="19951064" y="5771617"/>
          <a:ext cx="0" cy="1206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F07DE646-6463-4343-8D83-8F76FC909348}"/>
            </a:ext>
          </a:extLst>
        </xdr:cNvPr>
        <xdr:cNvSpPr txBox="1"/>
      </xdr:nvSpPr>
      <xdr:spPr>
        <a:xfrm>
          <a:off x="19989800" y="6982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3524FF4D-4ECB-4878-AF1C-9D102A030C19}"/>
            </a:ext>
          </a:extLst>
        </xdr:cNvPr>
        <xdr:cNvCxnSpPr/>
      </xdr:nvCxnSpPr>
      <xdr:spPr>
        <a:xfrm>
          <a:off x="19881850" y="6978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85742D7B-CD81-480B-AF30-EDB8F343FE86}"/>
            </a:ext>
          </a:extLst>
        </xdr:cNvPr>
        <xdr:cNvSpPr txBox="1"/>
      </xdr:nvSpPr>
      <xdr:spPr>
        <a:xfrm>
          <a:off x="19989800" y="555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0C1E7746-B4FC-47F3-92BF-49BDBC513442}"/>
            </a:ext>
          </a:extLst>
        </xdr:cNvPr>
        <xdr:cNvCxnSpPr/>
      </xdr:nvCxnSpPr>
      <xdr:spPr>
        <a:xfrm>
          <a:off x="19881850" y="57716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379EB41F-76DE-450F-BEA6-94F18F994F3F}"/>
            </a:ext>
          </a:extLst>
        </xdr:cNvPr>
        <xdr:cNvSpPr txBox="1"/>
      </xdr:nvSpPr>
      <xdr:spPr>
        <a:xfrm>
          <a:off x="19989800" y="6757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C13CC06B-4CF1-4EE9-8B80-0B25FACE4A9F}"/>
            </a:ext>
          </a:extLst>
        </xdr:cNvPr>
        <xdr:cNvSpPr/>
      </xdr:nvSpPr>
      <xdr:spPr>
        <a:xfrm>
          <a:off x="19900900" y="677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C142B090-D50E-4272-AB7D-7931ED604F8D}"/>
            </a:ext>
          </a:extLst>
        </xdr:cNvPr>
        <xdr:cNvSpPr/>
      </xdr:nvSpPr>
      <xdr:spPr>
        <a:xfrm>
          <a:off x="19157950" y="67805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5A71E279-9A92-49BC-9130-AA2405A2F3EC}"/>
            </a:ext>
          </a:extLst>
        </xdr:cNvPr>
        <xdr:cNvSpPr/>
      </xdr:nvSpPr>
      <xdr:spPr>
        <a:xfrm>
          <a:off x="18345150" y="679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566B509B-59FA-4AC5-BF20-ADD948727329}"/>
            </a:ext>
          </a:extLst>
        </xdr:cNvPr>
        <xdr:cNvSpPr/>
      </xdr:nvSpPr>
      <xdr:spPr>
        <a:xfrm>
          <a:off x="17551400" y="67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81829600-55BF-4468-8447-28439BBB3953}"/>
            </a:ext>
          </a:extLst>
        </xdr:cNvPr>
        <xdr:cNvSpPr/>
      </xdr:nvSpPr>
      <xdr:spPr>
        <a:xfrm>
          <a:off x="16757650" y="68013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BFFBBAB5-55AA-4345-8CF0-CCE8768489FB}"/>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2D0F6F8C-AD17-4A9E-9EB7-2456CB4F19E2}"/>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2A8B6A1D-76C9-4674-AB1F-BB891AFED6B1}"/>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F70DAB7-8C0B-4E0C-9EC9-9E56CF16023C}"/>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62ADE3D2-8722-4F44-B27C-893C0248DA64}"/>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144665</xdr:rowOff>
    </xdr:from>
    <xdr:to>
      <xdr:col>116</xdr:col>
      <xdr:colOff>114300</xdr:colOff>
      <xdr:row>40</xdr:row>
      <xdr:rowOff>74815</xdr:rowOff>
    </xdr:to>
    <xdr:sp macro="" textlink="">
      <xdr:nvSpPr>
        <xdr:cNvPr id="584" name="楕円 583">
          <a:extLst>
            <a:ext uri="{FF2B5EF4-FFF2-40B4-BE49-F238E27FC236}">
              <a16:creationId xmlns:a16="http://schemas.microsoft.com/office/drawing/2014/main" id="{9888B9E6-C9A0-490D-ABF1-5E08E02ADDCB}"/>
            </a:ext>
          </a:extLst>
        </xdr:cNvPr>
        <xdr:cNvSpPr/>
      </xdr:nvSpPr>
      <xdr:spPr>
        <a:xfrm>
          <a:off x="19900900" y="65899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167542</xdr:rowOff>
    </xdr:from>
    <xdr:ext cx="599010" cy="259045"/>
    <xdr:sp macro="" textlink="">
      <xdr:nvSpPr>
        <xdr:cNvPr id="585" name="【一般廃棄物処理施設】&#10;一人当たり有形固定資産（償却資産）額該当値テキスト">
          <a:extLst>
            <a:ext uri="{FF2B5EF4-FFF2-40B4-BE49-F238E27FC236}">
              <a16:creationId xmlns:a16="http://schemas.microsoft.com/office/drawing/2014/main" id="{6FA1554C-95DC-4919-8F83-7801EDBAAD64}"/>
            </a:ext>
          </a:extLst>
        </xdr:cNvPr>
        <xdr:cNvSpPr txBox="1"/>
      </xdr:nvSpPr>
      <xdr:spPr>
        <a:xfrm>
          <a:off x="19989800" y="644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149425</xdr:rowOff>
    </xdr:from>
    <xdr:to>
      <xdr:col>112</xdr:col>
      <xdr:colOff>38100</xdr:colOff>
      <xdr:row>40</xdr:row>
      <xdr:rowOff>79575</xdr:rowOff>
    </xdr:to>
    <xdr:sp macro="" textlink="">
      <xdr:nvSpPr>
        <xdr:cNvPr id="586" name="楕円 585">
          <a:extLst>
            <a:ext uri="{FF2B5EF4-FFF2-40B4-BE49-F238E27FC236}">
              <a16:creationId xmlns:a16="http://schemas.microsoft.com/office/drawing/2014/main" id="{ED111B63-7634-4B30-B6BD-A0AF0577439F}"/>
            </a:ext>
          </a:extLst>
        </xdr:cNvPr>
        <xdr:cNvSpPr/>
      </xdr:nvSpPr>
      <xdr:spPr>
        <a:xfrm>
          <a:off x="19157950" y="65946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24015</xdr:rowOff>
    </xdr:from>
    <xdr:to>
      <xdr:col>116</xdr:col>
      <xdr:colOff>63500</xdr:colOff>
      <xdr:row>40</xdr:row>
      <xdr:rowOff>28775</xdr:rowOff>
    </xdr:to>
    <xdr:cxnSp macro="">
      <xdr:nvCxnSpPr>
        <xdr:cNvPr id="587" name="直線コネクタ 586">
          <a:extLst>
            <a:ext uri="{FF2B5EF4-FFF2-40B4-BE49-F238E27FC236}">
              <a16:creationId xmlns:a16="http://schemas.microsoft.com/office/drawing/2014/main" id="{D3B4C06D-E059-4158-AFA0-1B5D7D2E7886}"/>
            </a:ext>
          </a:extLst>
        </xdr:cNvPr>
        <xdr:cNvCxnSpPr/>
      </xdr:nvCxnSpPr>
      <xdr:spPr>
        <a:xfrm flipV="1">
          <a:off x="19202400" y="6634365"/>
          <a:ext cx="749300" cy="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156104</xdr:rowOff>
    </xdr:from>
    <xdr:to>
      <xdr:col>107</xdr:col>
      <xdr:colOff>101600</xdr:colOff>
      <xdr:row>40</xdr:row>
      <xdr:rowOff>86254</xdr:rowOff>
    </xdr:to>
    <xdr:sp macro="" textlink="">
      <xdr:nvSpPr>
        <xdr:cNvPr id="588" name="楕円 587">
          <a:extLst>
            <a:ext uri="{FF2B5EF4-FFF2-40B4-BE49-F238E27FC236}">
              <a16:creationId xmlns:a16="http://schemas.microsoft.com/office/drawing/2014/main" id="{7398E730-1B30-4EEA-B81D-4CDD3515034B}"/>
            </a:ext>
          </a:extLst>
        </xdr:cNvPr>
        <xdr:cNvSpPr/>
      </xdr:nvSpPr>
      <xdr:spPr>
        <a:xfrm>
          <a:off x="18345150" y="66013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28775</xdr:rowOff>
    </xdr:from>
    <xdr:to>
      <xdr:col>111</xdr:col>
      <xdr:colOff>177800</xdr:colOff>
      <xdr:row>40</xdr:row>
      <xdr:rowOff>35454</xdr:rowOff>
    </xdr:to>
    <xdr:cxnSp macro="">
      <xdr:nvCxnSpPr>
        <xdr:cNvPr id="589" name="直線コネクタ 588">
          <a:extLst>
            <a:ext uri="{FF2B5EF4-FFF2-40B4-BE49-F238E27FC236}">
              <a16:creationId xmlns:a16="http://schemas.microsoft.com/office/drawing/2014/main" id="{9A75FC2E-D6F4-448A-860F-7B1D7F36FBA1}"/>
            </a:ext>
          </a:extLst>
        </xdr:cNvPr>
        <xdr:cNvCxnSpPr/>
      </xdr:nvCxnSpPr>
      <xdr:spPr>
        <a:xfrm flipV="1">
          <a:off x="18395950" y="6639125"/>
          <a:ext cx="806450" cy="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161326</xdr:rowOff>
    </xdr:from>
    <xdr:to>
      <xdr:col>102</xdr:col>
      <xdr:colOff>165100</xdr:colOff>
      <xdr:row>40</xdr:row>
      <xdr:rowOff>91476</xdr:rowOff>
    </xdr:to>
    <xdr:sp macro="" textlink="">
      <xdr:nvSpPr>
        <xdr:cNvPr id="590" name="楕円 589">
          <a:extLst>
            <a:ext uri="{FF2B5EF4-FFF2-40B4-BE49-F238E27FC236}">
              <a16:creationId xmlns:a16="http://schemas.microsoft.com/office/drawing/2014/main" id="{C28F9AB2-BCDC-40CF-9BF1-F6F8AA64C8DC}"/>
            </a:ext>
          </a:extLst>
        </xdr:cNvPr>
        <xdr:cNvSpPr/>
      </xdr:nvSpPr>
      <xdr:spPr>
        <a:xfrm>
          <a:off x="17551400" y="66065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35454</xdr:rowOff>
    </xdr:from>
    <xdr:to>
      <xdr:col>107</xdr:col>
      <xdr:colOff>50800</xdr:colOff>
      <xdr:row>40</xdr:row>
      <xdr:rowOff>40676</xdr:rowOff>
    </xdr:to>
    <xdr:cxnSp macro="">
      <xdr:nvCxnSpPr>
        <xdr:cNvPr id="591" name="直線コネクタ 590">
          <a:extLst>
            <a:ext uri="{FF2B5EF4-FFF2-40B4-BE49-F238E27FC236}">
              <a16:creationId xmlns:a16="http://schemas.microsoft.com/office/drawing/2014/main" id="{FEDB8970-D054-474C-A97B-AC907C9EE10A}"/>
            </a:ext>
          </a:extLst>
        </xdr:cNvPr>
        <xdr:cNvCxnSpPr/>
      </xdr:nvCxnSpPr>
      <xdr:spPr>
        <a:xfrm flipV="1">
          <a:off x="17602200" y="6645804"/>
          <a:ext cx="79375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165422</xdr:rowOff>
    </xdr:from>
    <xdr:to>
      <xdr:col>98</xdr:col>
      <xdr:colOff>38100</xdr:colOff>
      <xdr:row>40</xdr:row>
      <xdr:rowOff>95572</xdr:rowOff>
    </xdr:to>
    <xdr:sp macro="" textlink="">
      <xdr:nvSpPr>
        <xdr:cNvPr id="592" name="楕円 591">
          <a:extLst>
            <a:ext uri="{FF2B5EF4-FFF2-40B4-BE49-F238E27FC236}">
              <a16:creationId xmlns:a16="http://schemas.microsoft.com/office/drawing/2014/main" id="{C2E9D13D-DFF0-49A0-93CD-2A0189DDD34C}"/>
            </a:ext>
          </a:extLst>
        </xdr:cNvPr>
        <xdr:cNvSpPr/>
      </xdr:nvSpPr>
      <xdr:spPr>
        <a:xfrm>
          <a:off x="16757650" y="66106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40676</xdr:rowOff>
    </xdr:from>
    <xdr:to>
      <xdr:col>102</xdr:col>
      <xdr:colOff>114300</xdr:colOff>
      <xdr:row>40</xdr:row>
      <xdr:rowOff>44772</xdr:rowOff>
    </xdr:to>
    <xdr:cxnSp macro="">
      <xdr:nvCxnSpPr>
        <xdr:cNvPr id="593" name="直線コネクタ 592">
          <a:extLst>
            <a:ext uri="{FF2B5EF4-FFF2-40B4-BE49-F238E27FC236}">
              <a16:creationId xmlns:a16="http://schemas.microsoft.com/office/drawing/2014/main" id="{00BA119C-FB75-4609-AABA-FD995492675C}"/>
            </a:ext>
          </a:extLst>
        </xdr:cNvPr>
        <xdr:cNvCxnSpPr/>
      </xdr:nvCxnSpPr>
      <xdr:spPr>
        <a:xfrm flipV="1">
          <a:off x="16802100" y="6651026"/>
          <a:ext cx="8001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9B7DBBD7-CD10-4B2E-8294-55D6F602A526}"/>
            </a:ext>
          </a:extLst>
        </xdr:cNvPr>
        <xdr:cNvSpPr txBox="1"/>
      </xdr:nvSpPr>
      <xdr:spPr>
        <a:xfrm>
          <a:off x="18947911" y="687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C86BAF5D-FBB4-4039-B832-E39E2C64115C}"/>
            </a:ext>
          </a:extLst>
        </xdr:cNvPr>
        <xdr:cNvSpPr txBox="1"/>
      </xdr:nvSpPr>
      <xdr:spPr>
        <a:xfrm>
          <a:off x="18166861" y="68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112711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77415830-4708-46F0-A405-97F415EF6D64}"/>
            </a:ext>
          </a:extLst>
        </xdr:cNvPr>
        <xdr:cNvSpPr txBox="1"/>
      </xdr:nvSpPr>
      <xdr:spPr>
        <a:xfrm>
          <a:off x="17354061" y="688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CCE99E49-05B9-45D7-8530-BC951F8E6C6F}"/>
            </a:ext>
          </a:extLst>
        </xdr:cNvPr>
        <xdr:cNvSpPr txBox="1"/>
      </xdr:nvSpPr>
      <xdr:spPr>
        <a:xfrm>
          <a:off x="16560311" y="689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96102</xdr:rowOff>
    </xdr:from>
    <xdr:ext cx="599010" cy="259045"/>
    <xdr:sp macro="" textlink="">
      <xdr:nvSpPr>
        <xdr:cNvPr id="598" name="n_1mainValue【一般廃棄物処理施設】&#10;一人当たり有形固定資産（償却資産）額">
          <a:extLst>
            <a:ext uri="{FF2B5EF4-FFF2-40B4-BE49-F238E27FC236}">
              <a16:creationId xmlns:a16="http://schemas.microsoft.com/office/drawing/2014/main" id="{2EDC4467-7A63-49F1-8270-160565CB53AD}"/>
            </a:ext>
          </a:extLst>
        </xdr:cNvPr>
        <xdr:cNvSpPr txBox="1"/>
      </xdr:nvSpPr>
      <xdr:spPr>
        <a:xfrm>
          <a:off x="18915595" y="637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102781</xdr:rowOff>
    </xdr:from>
    <xdr:ext cx="599010" cy="259045"/>
    <xdr:sp macro="" textlink="">
      <xdr:nvSpPr>
        <xdr:cNvPr id="599" name="n_2mainValue【一般廃棄物処理施設】&#10;一人当たり有形固定資産（償却資産）額">
          <a:extLst>
            <a:ext uri="{FF2B5EF4-FFF2-40B4-BE49-F238E27FC236}">
              <a16:creationId xmlns:a16="http://schemas.microsoft.com/office/drawing/2014/main" id="{473ECA66-A966-4556-A9A8-BAF6D3FADED0}"/>
            </a:ext>
          </a:extLst>
        </xdr:cNvPr>
        <xdr:cNvSpPr txBox="1"/>
      </xdr:nvSpPr>
      <xdr:spPr>
        <a:xfrm>
          <a:off x="18134545" y="638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108003</xdr:rowOff>
    </xdr:from>
    <xdr:ext cx="599010" cy="259045"/>
    <xdr:sp macro="" textlink="">
      <xdr:nvSpPr>
        <xdr:cNvPr id="600" name="n_3mainValue【一般廃棄物処理施設】&#10;一人当たり有形固定資産（償却資産）額">
          <a:extLst>
            <a:ext uri="{FF2B5EF4-FFF2-40B4-BE49-F238E27FC236}">
              <a16:creationId xmlns:a16="http://schemas.microsoft.com/office/drawing/2014/main" id="{CA936040-E25A-4A0B-97D9-276D5E48173C}"/>
            </a:ext>
          </a:extLst>
        </xdr:cNvPr>
        <xdr:cNvSpPr txBox="1"/>
      </xdr:nvSpPr>
      <xdr:spPr>
        <a:xfrm>
          <a:off x="17321745" y="638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112099</xdr:rowOff>
    </xdr:from>
    <xdr:ext cx="599010" cy="259045"/>
    <xdr:sp macro="" textlink="">
      <xdr:nvSpPr>
        <xdr:cNvPr id="601" name="n_4mainValue【一般廃棄物処理施設】&#10;一人当たり有形固定資産（償却資産）額">
          <a:extLst>
            <a:ext uri="{FF2B5EF4-FFF2-40B4-BE49-F238E27FC236}">
              <a16:creationId xmlns:a16="http://schemas.microsoft.com/office/drawing/2014/main" id="{D21333F1-81D6-4574-BBD4-41FC1A6CECFE}"/>
            </a:ext>
          </a:extLst>
        </xdr:cNvPr>
        <xdr:cNvSpPr txBox="1"/>
      </xdr:nvSpPr>
      <xdr:spPr>
        <a:xfrm>
          <a:off x="16527995" y="639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533FEE4B-E913-402F-BB9E-36726DA84A72}"/>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FF60A7CF-F5D2-40CC-A8FD-23446F874F11}"/>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34A63623-3E06-41A7-907C-E1486FF3B8E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B407EE63-800E-4527-8E0D-2C6F2425C8E5}"/>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90159B04-BD80-43FE-946B-0B53DBD7A91B}"/>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D6787054-4557-450B-A206-8EAB8BED6942}"/>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73E342B-13F1-4919-93D2-616544E1EB1C}"/>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D13C55E3-B7C3-48EF-A1AF-EE535D2DBA8C}"/>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F7F15608-53CE-48DF-BB01-73D1C517366C}"/>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a16="http://schemas.microsoft.com/office/drawing/2014/main" id="{C8248FDD-F618-401F-A5DF-F3424A55C1AA}"/>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a16="http://schemas.microsoft.com/office/drawing/2014/main" id="{26597BC8-D94D-45E5-8768-625AC66B97E2}"/>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a16="http://schemas.microsoft.com/office/drawing/2014/main" id="{C2B7DE5F-8109-482A-BC87-21F9A1980071}"/>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a16="http://schemas.microsoft.com/office/drawing/2014/main" id="{F03DE599-E45A-43BF-82F9-F0D53955CBCA}"/>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a16="http://schemas.microsoft.com/office/drawing/2014/main" id="{401CD628-9037-4799-8CF2-F88394F70F16}"/>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a16="http://schemas.microsoft.com/office/drawing/2014/main" id="{7A1DF7C7-5763-426D-99EF-0CA1911B302F}"/>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id="{24CF2EAC-45E1-40FE-8117-715C5CD58856}"/>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70A0A417-0E1D-4975-AFF9-42FB29136FF9}"/>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F0ADC5C2-4EA0-4B56-846B-7CF8053737BF}"/>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C82E8813-57A4-43B9-B67E-5C72ACBF260F}"/>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C35365DE-E683-49C3-8B3A-ECAB03C4E9A3}"/>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FC4FCFA2-5564-47FB-A363-E2757F2B801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8B7C60F0-4EFD-45CB-89D8-5A79B9BDE2D7}"/>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5B82CF8C-96ED-4BCF-BEA2-2AF92D39E031}"/>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623B2A42-A629-4CF9-A242-3FEDD669CBA6}"/>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D8B3B837-CC9F-460C-868F-4BEDD4DF7D06}"/>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7E487DC3-32A2-4485-BAB1-66D3DDEBC4DA}"/>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545C6BD9-2284-4217-9E3C-F66571923E52}"/>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42466EF0-ADBC-4738-A51F-BBA301EA6F08}"/>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3E7B09F8-4117-40D5-A4E4-BD5383F6E3C7}"/>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794D0848-A253-4C32-90EB-E6D9F21B1377}"/>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6EB46813-D86A-4871-B82D-E181849923B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9A7F8EE1-3611-40E6-83BD-662215BB04AD}"/>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181B1D72-551B-45C4-BB2C-824842851EBE}"/>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3AE8F15D-47FA-4FF5-9E27-293EC92A1C05}"/>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DAB6430F-25ED-48A3-BBCF-A6F6609ABB29}"/>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CC362C69-C71E-41E2-97B7-53663662C64F}"/>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4A976126-F0DC-47A3-94A2-BFB06653A8AD}"/>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87673EED-E2DA-4DB6-BC33-DF07983182C1}"/>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9EA44C48-8C5E-4136-B4B6-35839E466AED}"/>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9E57BE0-2B86-4FED-A7B6-8BA401DDBF5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F57BE4B4-6816-450E-94CF-5C92A6C8AF82}"/>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68116FBC-F160-4402-A310-10449C6258F6}"/>
            </a:ext>
          </a:extLst>
        </xdr:cNvPr>
        <xdr:cNvCxnSpPr/>
      </xdr:nvCxnSpPr>
      <xdr:spPr>
        <a:xfrm flipV="1">
          <a:off x="14699614" y="12977768"/>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A174D464-9A78-4DD1-A322-8FA73FDC60E2}"/>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92106844-A3FA-4A08-9C5A-E9AF2C7FF246}"/>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46" name="【消防施設】&#10;有形固定資産減価償却率最大値テキスト">
          <a:extLst>
            <a:ext uri="{FF2B5EF4-FFF2-40B4-BE49-F238E27FC236}">
              <a16:creationId xmlns:a16="http://schemas.microsoft.com/office/drawing/2014/main" id="{061A2830-5689-4CD2-A96B-F033974A52DA}"/>
            </a:ext>
          </a:extLst>
        </xdr:cNvPr>
        <xdr:cNvSpPr txBox="1"/>
      </xdr:nvSpPr>
      <xdr:spPr>
        <a:xfrm>
          <a:off x="14738350" y="12759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47" name="直線コネクタ 646">
          <a:extLst>
            <a:ext uri="{FF2B5EF4-FFF2-40B4-BE49-F238E27FC236}">
              <a16:creationId xmlns:a16="http://schemas.microsoft.com/office/drawing/2014/main" id="{8AD64822-107D-4588-8A53-CCACCFEE281D}"/>
            </a:ext>
          </a:extLst>
        </xdr:cNvPr>
        <xdr:cNvCxnSpPr/>
      </xdr:nvCxnSpPr>
      <xdr:spPr>
        <a:xfrm>
          <a:off x="14611350" y="129777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94CA766B-CCF0-462E-9FF3-EC20E06C3403}"/>
            </a:ext>
          </a:extLst>
        </xdr:cNvPr>
        <xdr:cNvSpPr txBox="1"/>
      </xdr:nvSpPr>
      <xdr:spPr>
        <a:xfrm>
          <a:off x="14738350" y="13761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649" name="フローチャート: 判断 648">
          <a:extLst>
            <a:ext uri="{FF2B5EF4-FFF2-40B4-BE49-F238E27FC236}">
              <a16:creationId xmlns:a16="http://schemas.microsoft.com/office/drawing/2014/main" id="{3B4CB7DB-8F09-4E0C-8456-2C495B531042}"/>
            </a:ext>
          </a:extLst>
        </xdr:cNvPr>
        <xdr:cNvSpPr/>
      </xdr:nvSpPr>
      <xdr:spPr>
        <a:xfrm>
          <a:off x="14649450" y="137834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650" name="フローチャート: 判断 649">
          <a:extLst>
            <a:ext uri="{FF2B5EF4-FFF2-40B4-BE49-F238E27FC236}">
              <a16:creationId xmlns:a16="http://schemas.microsoft.com/office/drawing/2014/main" id="{E3C5723D-4FBB-4AC7-926A-3C85E8FA0E47}"/>
            </a:ext>
          </a:extLst>
        </xdr:cNvPr>
        <xdr:cNvSpPr/>
      </xdr:nvSpPr>
      <xdr:spPr>
        <a:xfrm>
          <a:off x="13887450" y="137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651" name="フローチャート: 判断 650">
          <a:extLst>
            <a:ext uri="{FF2B5EF4-FFF2-40B4-BE49-F238E27FC236}">
              <a16:creationId xmlns:a16="http://schemas.microsoft.com/office/drawing/2014/main" id="{DE75D962-A01A-4246-9F7F-09D304190481}"/>
            </a:ext>
          </a:extLst>
        </xdr:cNvPr>
        <xdr:cNvSpPr/>
      </xdr:nvSpPr>
      <xdr:spPr>
        <a:xfrm>
          <a:off x="13093700" y="138063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652" name="フローチャート: 判断 651">
          <a:extLst>
            <a:ext uri="{FF2B5EF4-FFF2-40B4-BE49-F238E27FC236}">
              <a16:creationId xmlns:a16="http://schemas.microsoft.com/office/drawing/2014/main" id="{CD085D39-5594-46D7-ACF3-5DBD9452C9E2}"/>
            </a:ext>
          </a:extLst>
        </xdr:cNvPr>
        <xdr:cNvSpPr/>
      </xdr:nvSpPr>
      <xdr:spPr>
        <a:xfrm>
          <a:off x="12299950" y="137932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653" name="フローチャート: 判断 652">
          <a:extLst>
            <a:ext uri="{FF2B5EF4-FFF2-40B4-BE49-F238E27FC236}">
              <a16:creationId xmlns:a16="http://schemas.microsoft.com/office/drawing/2014/main" id="{0CA23025-095A-4D8E-932C-4888BCA0A88C}"/>
            </a:ext>
          </a:extLst>
        </xdr:cNvPr>
        <xdr:cNvSpPr/>
      </xdr:nvSpPr>
      <xdr:spPr>
        <a:xfrm>
          <a:off x="11487150" y="1377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2BEDA51A-83E9-430E-967E-087C475BF10B}"/>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D2A98C10-C092-418B-BD8C-341E6DE24814}"/>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B4D21149-D49E-4035-AF0A-1EFF6CAF672D}"/>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84665053-EC09-476B-8B29-5C0D9EC273CF}"/>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D8682038-2B29-44D8-9FD1-FE92B5A1B5C3}"/>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168548</xdr:rowOff>
    </xdr:from>
    <xdr:to>
      <xdr:col>85</xdr:col>
      <xdr:colOff>177800</xdr:colOff>
      <xdr:row>83</xdr:row>
      <xdr:rowOff>98698</xdr:rowOff>
    </xdr:to>
    <xdr:sp macro="" textlink="">
      <xdr:nvSpPr>
        <xdr:cNvPr id="659" name="楕円 658">
          <a:extLst>
            <a:ext uri="{FF2B5EF4-FFF2-40B4-BE49-F238E27FC236}">
              <a16:creationId xmlns:a16="http://schemas.microsoft.com/office/drawing/2014/main" id="{ABDBC56C-2F25-46AE-856C-DB22E32769A6}"/>
            </a:ext>
          </a:extLst>
        </xdr:cNvPr>
        <xdr:cNvSpPr/>
      </xdr:nvSpPr>
      <xdr:spPr>
        <a:xfrm>
          <a:off x="14649450" y="1370674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19975</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D46227C3-A64C-4971-A277-D32F89204AD5}"/>
            </a:ext>
          </a:extLst>
        </xdr:cNvPr>
        <xdr:cNvSpPr txBox="1"/>
      </xdr:nvSpPr>
      <xdr:spPr>
        <a:xfrm>
          <a:off x="14738350" y="1356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macro="" textlink="">
      <xdr:nvSpPr>
        <xdr:cNvPr id="661" name="楕円 660">
          <a:extLst>
            <a:ext uri="{FF2B5EF4-FFF2-40B4-BE49-F238E27FC236}">
              <a16:creationId xmlns:a16="http://schemas.microsoft.com/office/drawing/2014/main" id="{C96BA210-3FEE-4D19-B99B-4ED185CAC463}"/>
            </a:ext>
          </a:extLst>
        </xdr:cNvPr>
        <xdr:cNvSpPr/>
      </xdr:nvSpPr>
      <xdr:spPr>
        <a:xfrm>
          <a:off x="13887450" y="136804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15239</xdr:rowOff>
    </xdr:from>
    <xdr:to>
      <xdr:col>85</xdr:col>
      <xdr:colOff>127000</xdr:colOff>
      <xdr:row>83</xdr:row>
      <xdr:rowOff>47898</xdr:rowOff>
    </xdr:to>
    <xdr:cxnSp macro="">
      <xdr:nvCxnSpPr>
        <xdr:cNvPr id="662" name="直線コネクタ 661">
          <a:extLst>
            <a:ext uri="{FF2B5EF4-FFF2-40B4-BE49-F238E27FC236}">
              <a16:creationId xmlns:a16="http://schemas.microsoft.com/office/drawing/2014/main" id="{E4B9C2B2-C73C-4293-9929-46509EAA1D55}"/>
            </a:ext>
          </a:extLst>
        </xdr:cNvPr>
        <xdr:cNvCxnSpPr/>
      </xdr:nvCxnSpPr>
      <xdr:spPr>
        <a:xfrm>
          <a:off x="13938250" y="13724889"/>
          <a:ext cx="762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99968</xdr:rowOff>
    </xdr:from>
    <xdr:to>
      <xdr:col>76</xdr:col>
      <xdr:colOff>165100</xdr:colOff>
      <xdr:row>83</xdr:row>
      <xdr:rowOff>30118</xdr:rowOff>
    </xdr:to>
    <xdr:sp macro="" textlink="">
      <xdr:nvSpPr>
        <xdr:cNvPr id="663" name="楕円 662">
          <a:extLst>
            <a:ext uri="{FF2B5EF4-FFF2-40B4-BE49-F238E27FC236}">
              <a16:creationId xmlns:a16="http://schemas.microsoft.com/office/drawing/2014/main" id="{191F35EA-D657-4F2D-9167-F694C95E0AF3}"/>
            </a:ext>
          </a:extLst>
        </xdr:cNvPr>
        <xdr:cNvSpPr/>
      </xdr:nvSpPr>
      <xdr:spPr>
        <a:xfrm>
          <a:off x="13093700" y="136445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150768</xdr:rowOff>
    </xdr:from>
    <xdr:to>
      <xdr:col>81</xdr:col>
      <xdr:colOff>50800</xdr:colOff>
      <xdr:row>83</xdr:row>
      <xdr:rowOff>15239</xdr:rowOff>
    </xdr:to>
    <xdr:cxnSp macro="">
      <xdr:nvCxnSpPr>
        <xdr:cNvPr id="664" name="直線コネクタ 663">
          <a:extLst>
            <a:ext uri="{FF2B5EF4-FFF2-40B4-BE49-F238E27FC236}">
              <a16:creationId xmlns:a16="http://schemas.microsoft.com/office/drawing/2014/main" id="{C36C5C21-64C8-488B-9CE9-DBBAB273EC9C}"/>
            </a:ext>
          </a:extLst>
        </xdr:cNvPr>
        <xdr:cNvCxnSpPr/>
      </xdr:nvCxnSpPr>
      <xdr:spPr>
        <a:xfrm>
          <a:off x="13144500" y="13695318"/>
          <a:ext cx="793750" cy="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65677</xdr:rowOff>
    </xdr:from>
    <xdr:to>
      <xdr:col>72</xdr:col>
      <xdr:colOff>38100</xdr:colOff>
      <xdr:row>82</xdr:row>
      <xdr:rowOff>167277</xdr:rowOff>
    </xdr:to>
    <xdr:sp macro="" textlink="">
      <xdr:nvSpPr>
        <xdr:cNvPr id="665" name="楕円 664">
          <a:extLst>
            <a:ext uri="{FF2B5EF4-FFF2-40B4-BE49-F238E27FC236}">
              <a16:creationId xmlns:a16="http://schemas.microsoft.com/office/drawing/2014/main" id="{ED33E853-D3C8-41B3-B417-06D2AF88F44E}"/>
            </a:ext>
          </a:extLst>
        </xdr:cNvPr>
        <xdr:cNvSpPr/>
      </xdr:nvSpPr>
      <xdr:spPr>
        <a:xfrm>
          <a:off x="12299950" y="136102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116477</xdr:rowOff>
    </xdr:from>
    <xdr:to>
      <xdr:col>76</xdr:col>
      <xdr:colOff>114300</xdr:colOff>
      <xdr:row>82</xdr:row>
      <xdr:rowOff>150768</xdr:rowOff>
    </xdr:to>
    <xdr:cxnSp macro="">
      <xdr:nvCxnSpPr>
        <xdr:cNvPr id="666" name="直線コネクタ 665">
          <a:extLst>
            <a:ext uri="{FF2B5EF4-FFF2-40B4-BE49-F238E27FC236}">
              <a16:creationId xmlns:a16="http://schemas.microsoft.com/office/drawing/2014/main" id="{55269033-836F-4274-A190-86839A25C7BF}"/>
            </a:ext>
          </a:extLst>
        </xdr:cNvPr>
        <xdr:cNvCxnSpPr/>
      </xdr:nvCxnSpPr>
      <xdr:spPr>
        <a:xfrm>
          <a:off x="12344400" y="13661027"/>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31387</xdr:rowOff>
    </xdr:from>
    <xdr:to>
      <xdr:col>67</xdr:col>
      <xdr:colOff>101600</xdr:colOff>
      <xdr:row>82</xdr:row>
      <xdr:rowOff>132987</xdr:rowOff>
    </xdr:to>
    <xdr:sp macro="" textlink="">
      <xdr:nvSpPr>
        <xdr:cNvPr id="667" name="楕円 666">
          <a:extLst>
            <a:ext uri="{FF2B5EF4-FFF2-40B4-BE49-F238E27FC236}">
              <a16:creationId xmlns:a16="http://schemas.microsoft.com/office/drawing/2014/main" id="{891DD144-A44D-42CA-BE99-0673C1C08FB5}"/>
            </a:ext>
          </a:extLst>
        </xdr:cNvPr>
        <xdr:cNvSpPr/>
      </xdr:nvSpPr>
      <xdr:spPr>
        <a:xfrm>
          <a:off x="1148715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82187</xdr:rowOff>
    </xdr:from>
    <xdr:to>
      <xdr:col>71</xdr:col>
      <xdr:colOff>177800</xdr:colOff>
      <xdr:row>82</xdr:row>
      <xdr:rowOff>116477</xdr:rowOff>
    </xdr:to>
    <xdr:cxnSp macro="">
      <xdr:nvCxnSpPr>
        <xdr:cNvPr id="668" name="直線コネクタ 667">
          <a:extLst>
            <a:ext uri="{FF2B5EF4-FFF2-40B4-BE49-F238E27FC236}">
              <a16:creationId xmlns:a16="http://schemas.microsoft.com/office/drawing/2014/main" id="{B8E60831-175D-4DE5-A5D7-CBE98615AAF4}"/>
            </a:ext>
          </a:extLst>
        </xdr:cNvPr>
        <xdr:cNvCxnSpPr/>
      </xdr:nvCxnSpPr>
      <xdr:spPr>
        <a:xfrm>
          <a:off x="11537950" y="13626737"/>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669" name="n_1aveValue【消防施設】&#10;有形固定資産減価償却率">
          <a:extLst>
            <a:ext uri="{FF2B5EF4-FFF2-40B4-BE49-F238E27FC236}">
              <a16:creationId xmlns:a16="http://schemas.microsoft.com/office/drawing/2014/main" id="{76831ABC-FD32-47CD-99F1-CC7559CE5A63}"/>
            </a:ext>
          </a:extLst>
        </xdr:cNvPr>
        <xdr:cNvSpPr txBox="1"/>
      </xdr:nvSpPr>
      <xdr:spPr>
        <a:xfrm>
          <a:off x="13742044" y="13856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670" name="n_2aveValue【消防施設】&#10;有形固定資産減価償却率">
          <a:extLst>
            <a:ext uri="{FF2B5EF4-FFF2-40B4-BE49-F238E27FC236}">
              <a16:creationId xmlns:a16="http://schemas.microsoft.com/office/drawing/2014/main" id="{8A4BE6E0-AF4F-4D16-93EC-99ED4104202D}"/>
            </a:ext>
          </a:extLst>
        </xdr:cNvPr>
        <xdr:cNvSpPr txBox="1"/>
      </xdr:nvSpPr>
      <xdr:spPr>
        <a:xfrm>
          <a:off x="12960994" y="1389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671" name="n_3aveValue【消防施設】&#10;有形固定資産減価償却率">
          <a:extLst>
            <a:ext uri="{FF2B5EF4-FFF2-40B4-BE49-F238E27FC236}">
              <a16:creationId xmlns:a16="http://schemas.microsoft.com/office/drawing/2014/main" id="{266DBD22-205D-409C-9671-BDA8A572EC9C}"/>
            </a:ext>
          </a:extLst>
        </xdr:cNvPr>
        <xdr:cNvSpPr txBox="1"/>
      </xdr:nvSpPr>
      <xdr:spPr>
        <a:xfrm>
          <a:off x="12167244" y="1387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672" name="n_4aveValue【消防施設】&#10;有形固定資産減価償却率">
          <a:extLst>
            <a:ext uri="{FF2B5EF4-FFF2-40B4-BE49-F238E27FC236}">
              <a16:creationId xmlns:a16="http://schemas.microsoft.com/office/drawing/2014/main" id="{5C83F13C-C37D-423A-AE07-83B278E996F9}"/>
            </a:ext>
          </a:extLst>
        </xdr:cNvPr>
        <xdr:cNvSpPr txBox="1"/>
      </xdr:nvSpPr>
      <xdr:spPr>
        <a:xfrm>
          <a:off x="11354444" y="13866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82566</xdr:rowOff>
    </xdr:from>
    <xdr:ext cx="405111" cy="259045"/>
    <xdr:sp macro="" textlink="">
      <xdr:nvSpPr>
        <xdr:cNvPr id="673" name="n_1mainValue【消防施設】&#10;有形固定資産減価償却率">
          <a:extLst>
            <a:ext uri="{FF2B5EF4-FFF2-40B4-BE49-F238E27FC236}">
              <a16:creationId xmlns:a16="http://schemas.microsoft.com/office/drawing/2014/main" id="{2AC5A5D3-A6E9-4B3C-A3EC-A61284C500DC}"/>
            </a:ext>
          </a:extLst>
        </xdr:cNvPr>
        <xdr:cNvSpPr txBox="1"/>
      </xdr:nvSpPr>
      <xdr:spPr>
        <a:xfrm>
          <a:off x="13742044" y="1346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46645</xdr:rowOff>
    </xdr:from>
    <xdr:ext cx="405111" cy="259045"/>
    <xdr:sp macro="" textlink="">
      <xdr:nvSpPr>
        <xdr:cNvPr id="674" name="n_2mainValue【消防施設】&#10;有形固定資産減価償却率">
          <a:extLst>
            <a:ext uri="{FF2B5EF4-FFF2-40B4-BE49-F238E27FC236}">
              <a16:creationId xmlns:a16="http://schemas.microsoft.com/office/drawing/2014/main" id="{C61AE8C0-E0CB-491F-9714-5BFC70C418C2}"/>
            </a:ext>
          </a:extLst>
        </xdr:cNvPr>
        <xdr:cNvSpPr txBox="1"/>
      </xdr:nvSpPr>
      <xdr:spPr>
        <a:xfrm>
          <a:off x="12960994" y="13426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12354</xdr:rowOff>
    </xdr:from>
    <xdr:ext cx="405111" cy="259045"/>
    <xdr:sp macro="" textlink="">
      <xdr:nvSpPr>
        <xdr:cNvPr id="675" name="n_3mainValue【消防施設】&#10;有形固定資産減価償却率">
          <a:extLst>
            <a:ext uri="{FF2B5EF4-FFF2-40B4-BE49-F238E27FC236}">
              <a16:creationId xmlns:a16="http://schemas.microsoft.com/office/drawing/2014/main" id="{348D1492-1F56-419A-BF8F-AF7F1FCFCBE4}"/>
            </a:ext>
          </a:extLst>
        </xdr:cNvPr>
        <xdr:cNvSpPr txBox="1"/>
      </xdr:nvSpPr>
      <xdr:spPr>
        <a:xfrm>
          <a:off x="12167244" y="1339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149514</xdr:rowOff>
    </xdr:from>
    <xdr:ext cx="405111" cy="259045"/>
    <xdr:sp macro="" textlink="">
      <xdr:nvSpPr>
        <xdr:cNvPr id="676" name="n_4mainValue【消防施設】&#10;有形固定資産減価償却率">
          <a:extLst>
            <a:ext uri="{FF2B5EF4-FFF2-40B4-BE49-F238E27FC236}">
              <a16:creationId xmlns:a16="http://schemas.microsoft.com/office/drawing/2014/main" id="{0BA21485-5622-4826-B7B3-6E3B0176E010}"/>
            </a:ext>
          </a:extLst>
        </xdr:cNvPr>
        <xdr:cNvSpPr txBox="1"/>
      </xdr:nvSpPr>
      <xdr:spPr>
        <a:xfrm>
          <a:off x="11354444" y="13363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ADB7794C-2BFC-4999-A54F-409A9BF8A8CF}"/>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B3E578A1-375D-475B-AC9E-AEEBB40EAFF6}"/>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493BEBA4-2FE0-4EA7-B83E-7697C739129A}"/>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5C47DA45-89DC-4C7D-9C97-1616CAE09A5E}"/>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8E88AC6-FC26-4FD7-A8B9-894EA3164031}"/>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4EF0B291-9B0C-4CF3-9C8B-C8724B8DC65B}"/>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63FBBBE3-4A6C-4904-8E35-3057F2E64A4E}"/>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E3B99541-9BB9-4924-8246-4ADBA8F7411A}"/>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8CD5DC84-151E-4F94-8D88-ABE480431D5A}"/>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2961CD55-972D-4815-870F-1716571D937D}"/>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582D4E22-C55B-43D9-AE22-2DDCADA2CC6F}"/>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965ED69F-F2AB-4135-828A-F39B59259B45}"/>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9BA1550D-E110-4D34-AE94-86B245F67170}"/>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C738FAE2-50D4-4FEE-8985-F00ABF764C26}"/>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04E66A99-F18B-4692-AAB5-997B1A4CAFA9}"/>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96072978-9915-44A0-A52D-CBB5C6E0ACCE}"/>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FAEA958F-F035-4D15-A8E5-4ACDA4A5E2CD}"/>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E8107715-45CC-4206-A214-B5017CC77072}"/>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DAA0BFCF-B32C-4B5D-85F8-390B2A7964FD}"/>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975B76EA-63D2-4C9B-9362-EB64E0F98649}"/>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35873ACA-39A5-4A98-8EE5-1AD2524DFE0E}"/>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698" name="直線コネクタ 697">
          <a:extLst>
            <a:ext uri="{FF2B5EF4-FFF2-40B4-BE49-F238E27FC236}">
              <a16:creationId xmlns:a16="http://schemas.microsoft.com/office/drawing/2014/main" id="{F2973DB7-89BD-4C29-BB89-D219F5548366}"/>
            </a:ext>
          </a:extLst>
        </xdr:cNvPr>
        <xdr:cNvCxnSpPr/>
      </xdr:nvCxnSpPr>
      <xdr:spPr>
        <a:xfrm flipV="1">
          <a:off x="19951064" y="13036550"/>
          <a:ext cx="0" cy="119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9" name="【消防施設】&#10;一人当たり面積最小値テキスト">
          <a:extLst>
            <a:ext uri="{FF2B5EF4-FFF2-40B4-BE49-F238E27FC236}">
              <a16:creationId xmlns:a16="http://schemas.microsoft.com/office/drawing/2014/main" id="{3316E491-0132-4100-BDA6-E18A8567E03B}"/>
            </a:ext>
          </a:extLst>
        </xdr:cNvPr>
        <xdr:cNvSpPr txBox="1"/>
      </xdr:nvSpPr>
      <xdr:spPr>
        <a:xfrm>
          <a:off x="1998980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0" name="直線コネクタ 699">
          <a:extLst>
            <a:ext uri="{FF2B5EF4-FFF2-40B4-BE49-F238E27FC236}">
              <a16:creationId xmlns:a16="http://schemas.microsoft.com/office/drawing/2014/main" id="{128014A7-3DAA-4FDD-805D-1F8491E5A5CE}"/>
            </a:ext>
          </a:extLst>
        </xdr:cNvPr>
        <xdr:cNvCxnSpPr/>
      </xdr:nvCxnSpPr>
      <xdr:spPr>
        <a:xfrm>
          <a:off x="198818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1" name="【消防施設】&#10;一人当たり面積最大値テキスト">
          <a:extLst>
            <a:ext uri="{FF2B5EF4-FFF2-40B4-BE49-F238E27FC236}">
              <a16:creationId xmlns:a16="http://schemas.microsoft.com/office/drawing/2014/main" id="{8618F593-5776-4882-B261-8CC423F3EC2A}"/>
            </a:ext>
          </a:extLst>
        </xdr:cNvPr>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2" name="直線コネクタ 701">
          <a:extLst>
            <a:ext uri="{FF2B5EF4-FFF2-40B4-BE49-F238E27FC236}">
              <a16:creationId xmlns:a16="http://schemas.microsoft.com/office/drawing/2014/main" id="{0B299123-C2E4-48A7-ADE5-AB4E5C1D7791}"/>
            </a:ext>
          </a:extLst>
        </xdr:cNvPr>
        <xdr:cNvCxnSpPr/>
      </xdr:nvCxnSpPr>
      <xdr:spPr>
        <a:xfrm>
          <a:off x="19881850" y="1303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03" name="【消防施設】&#10;一人当たり面積平均値テキスト">
          <a:extLst>
            <a:ext uri="{FF2B5EF4-FFF2-40B4-BE49-F238E27FC236}">
              <a16:creationId xmlns:a16="http://schemas.microsoft.com/office/drawing/2014/main" id="{EC89AC8D-16CA-4D70-BA1E-488F95E59B86}"/>
            </a:ext>
          </a:extLst>
        </xdr:cNvPr>
        <xdr:cNvSpPr txBox="1"/>
      </xdr:nvSpPr>
      <xdr:spPr>
        <a:xfrm>
          <a:off x="19989800" y="13890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4" name="フローチャート: 判断 703">
          <a:extLst>
            <a:ext uri="{FF2B5EF4-FFF2-40B4-BE49-F238E27FC236}">
              <a16:creationId xmlns:a16="http://schemas.microsoft.com/office/drawing/2014/main" id="{831E69AE-9521-46AB-B3BB-43DCF51AE27E}"/>
            </a:ext>
          </a:extLst>
        </xdr:cNvPr>
        <xdr:cNvSpPr/>
      </xdr:nvSpPr>
      <xdr:spPr>
        <a:xfrm>
          <a:off x="19900900" y="1391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5" name="フローチャート: 判断 704">
          <a:extLst>
            <a:ext uri="{FF2B5EF4-FFF2-40B4-BE49-F238E27FC236}">
              <a16:creationId xmlns:a16="http://schemas.microsoft.com/office/drawing/2014/main" id="{9F0665EE-17A6-40A1-A33A-61134901FB75}"/>
            </a:ext>
          </a:extLst>
        </xdr:cNvPr>
        <xdr:cNvSpPr/>
      </xdr:nvSpPr>
      <xdr:spPr>
        <a:xfrm>
          <a:off x="19157950" y="13907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06" name="フローチャート: 判断 705">
          <a:extLst>
            <a:ext uri="{FF2B5EF4-FFF2-40B4-BE49-F238E27FC236}">
              <a16:creationId xmlns:a16="http://schemas.microsoft.com/office/drawing/2014/main" id="{01C0F05B-B686-4E22-AD60-D34032C36A4C}"/>
            </a:ext>
          </a:extLst>
        </xdr:cNvPr>
        <xdr:cNvSpPr/>
      </xdr:nvSpPr>
      <xdr:spPr>
        <a:xfrm>
          <a:off x="18345150" y="1391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07" name="フローチャート: 判断 706">
          <a:extLst>
            <a:ext uri="{FF2B5EF4-FFF2-40B4-BE49-F238E27FC236}">
              <a16:creationId xmlns:a16="http://schemas.microsoft.com/office/drawing/2014/main" id="{534F28AD-5FA2-4F82-BA2D-BA2D5C27AF1E}"/>
            </a:ext>
          </a:extLst>
        </xdr:cNvPr>
        <xdr:cNvSpPr/>
      </xdr:nvSpPr>
      <xdr:spPr>
        <a:xfrm>
          <a:off x="17551400" y="1392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08" name="フローチャート: 判断 707">
          <a:extLst>
            <a:ext uri="{FF2B5EF4-FFF2-40B4-BE49-F238E27FC236}">
              <a16:creationId xmlns:a16="http://schemas.microsoft.com/office/drawing/2014/main" id="{BDE1E64D-62AA-4593-85D5-6BA0632872F5}"/>
            </a:ext>
          </a:extLst>
        </xdr:cNvPr>
        <xdr:cNvSpPr/>
      </xdr:nvSpPr>
      <xdr:spPr>
        <a:xfrm>
          <a:off x="16757650" y="139214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8F3C25AA-A091-4E10-98EB-E0AF3B58D65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C8A1E4BE-B5F8-4D5D-A6BF-EAC44F5F187A}"/>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535409BD-1C20-408F-83F9-C3D38DABCAB7}"/>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4B0D2D1-CFE7-4CD7-B7C8-D3E1DF2BEFA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32F1A93C-47E2-4ACE-8C7A-5A5E310E5E16}"/>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14" name="楕円 713">
          <a:extLst>
            <a:ext uri="{FF2B5EF4-FFF2-40B4-BE49-F238E27FC236}">
              <a16:creationId xmlns:a16="http://schemas.microsoft.com/office/drawing/2014/main" id="{5D126E34-AE9E-41D2-AA69-5C3EAFE4FABE}"/>
            </a:ext>
          </a:extLst>
        </xdr:cNvPr>
        <xdr:cNvSpPr/>
      </xdr:nvSpPr>
      <xdr:spPr>
        <a:xfrm>
          <a:off x="19900900" y="138318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145051</xdr:rowOff>
    </xdr:from>
    <xdr:ext cx="469744" cy="259045"/>
    <xdr:sp macro="" textlink="">
      <xdr:nvSpPr>
        <xdr:cNvPr id="715" name="【消防施設】&#10;一人当たり面積該当値テキスト">
          <a:extLst>
            <a:ext uri="{FF2B5EF4-FFF2-40B4-BE49-F238E27FC236}">
              <a16:creationId xmlns:a16="http://schemas.microsoft.com/office/drawing/2014/main" id="{1A399F7D-0DA4-415D-BDF7-1F5C69F1D4FC}"/>
            </a:ext>
          </a:extLst>
        </xdr:cNvPr>
        <xdr:cNvSpPr txBox="1"/>
      </xdr:nvSpPr>
      <xdr:spPr>
        <a:xfrm>
          <a:off x="19989800" y="1368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122174</xdr:rowOff>
    </xdr:from>
    <xdr:to>
      <xdr:col>112</xdr:col>
      <xdr:colOff>38100</xdr:colOff>
      <xdr:row>84</xdr:row>
      <xdr:rowOff>52324</xdr:rowOff>
    </xdr:to>
    <xdr:sp macro="" textlink="">
      <xdr:nvSpPr>
        <xdr:cNvPr id="716" name="楕円 715">
          <a:extLst>
            <a:ext uri="{FF2B5EF4-FFF2-40B4-BE49-F238E27FC236}">
              <a16:creationId xmlns:a16="http://schemas.microsoft.com/office/drawing/2014/main" id="{A8E601B5-008D-46DC-8B0D-FC5DA76EBB42}"/>
            </a:ext>
          </a:extLst>
        </xdr:cNvPr>
        <xdr:cNvSpPr/>
      </xdr:nvSpPr>
      <xdr:spPr>
        <a:xfrm>
          <a:off x="19157950" y="138318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xdr:rowOff>
    </xdr:from>
    <xdr:to>
      <xdr:col>116</xdr:col>
      <xdr:colOff>63500</xdr:colOff>
      <xdr:row>84</xdr:row>
      <xdr:rowOff>1524</xdr:rowOff>
    </xdr:to>
    <xdr:cxnSp macro="">
      <xdr:nvCxnSpPr>
        <xdr:cNvPr id="717" name="直線コネクタ 716">
          <a:extLst>
            <a:ext uri="{FF2B5EF4-FFF2-40B4-BE49-F238E27FC236}">
              <a16:creationId xmlns:a16="http://schemas.microsoft.com/office/drawing/2014/main" id="{BAD004A8-5198-4303-9304-3B421A12CD3B}"/>
            </a:ext>
          </a:extLst>
        </xdr:cNvPr>
        <xdr:cNvCxnSpPr/>
      </xdr:nvCxnSpPr>
      <xdr:spPr>
        <a:xfrm>
          <a:off x="19202400" y="1387627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122174</xdr:rowOff>
    </xdr:from>
    <xdr:to>
      <xdr:col>107</xdr:col>
      <xdr:colOff>101600</xdr:colOff>
      <xdr:row>84</xdr:row>
      <xdr:rowOff>52324</xdr:rowOff>
    </xdr:to>
    <xdr:sp macro="" textlink="">
      <xdr:nvSpPr>
        <xdr:cNvPr id="718" name="楕円 717">
          <a:extLst>
            <a:ext uri="{FF2B5EF4-FFF2-40B4-BE49-F238E27FC236}">
              <a16:creationId xmlns:a16="http://schemas.microsoft.com/office/drawing/2014/main" id="{DC6523EF-9C08-49F3-92FA-11501A6F73A9}"/>
            </a:ext>
          </a:extLst>
        </xdr:cNvPr>
        <xdr:cNvSpPr/>
      </xdr:nvSpPr>
      <xdr:spPr>
        <a:xfrm>
          <a:off x="18345150" y="138318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xdr:rowOff>
    </xdr:from>
    <xdr:to>
      <xdr:col>111</xdr:col>
      <xdr:colOff>177800</xdr:colOff>
      <xdr:row>84</xdr:row>
      <xdr:rowOff>1524</xdr:rowOff>
    </xdr:to>
    <xdr:cxnSp macro="">
      <xdr:nvCxnSpPr>
        <xdr:cNvPr id="719" name="直線コネクタ 718">
          <a:extLst>
            <a:ext uri="{FF2B5EF4-FFF2-40B4-BE49-F238E27FC236}">
              <a16:creationId xmlns:a16="http://schemas.microsoft.com/office/drawing/2014/main" id="{B6633FF4-6D03-4151-824E-48AC3FB2BDE4}"/>
            </a:ext>
          </a:extLst>
        </xdr:cNvPr>
        <xdr:cNvCxnSpPr/>
      </xdr:nvCxnSpPr>
      <xdr:spPr>
        <a:xfrm>
          <a:off x="18395950" y="1387627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126746</xdr:rowOff>
    </xdr:from>
    <xdr:to>
      <xdr:col>102</xdr:col>
      <xdr:colOff>165100</xdr:colOff>
      <xdr:row>84</xdr:row>
      <xdr:rowOff>56896</xdr:rowOff>
    </xdr:to>
    <xdr:sp macro="" textlink="">
      <xdr:nvSpPr>
        <xdr:cNvPr id="720" name="楕円 719">
          <a:extLst>
            <a:ext uri="{FF2B5EF4-FFF2-40B4-BE49-F238E27FC236}">
              <a16:creationId xmlns:a16="http://schemas.microsoft.com/office/drawing/2014/main" id="{8CE302D6-3058-4A7B-A6F6-4CA17DBA1B44}"/>
            </a:ext>
          </a:extLst>
        </xdr:cNvPr>
        <xdr:cNvSpPr/>
      </xdr:nvSpPr>
      <xdr:spPr>
        <a:xfrm>
          <a:off x="17551400" y="138363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xdr:rowOff>
    </xdr:from>
    <xdr:to>
      <xdr:col>107</xdr:col>
      <xdr:colOff>50800</xdr:colOff>
      <xdr:row>84</xdr:row>
      <xdr:rowOff>6096</xdr:rowOff>
    </xdr:to>
    <xdr:cxnSp macro="">
      <xdr:nvCxnSpPr>
        <xdr:cNvPr id="721" name="直線コネクタ 720">
          <a:extLst>
            <a:ext uri="{FF2B5EF4-FFF2-40B4-BE49-F238E27FC236}">
              <a16:creationId xmlns:a16="http://schemas.microsoft.com/office/drawing/2014/main" id="{1033A693-DAB9-471C-B3A3-733E97CF502D}"/>
            </a:ext>
          </a:extLst>
        </xdr:cNvPr>
        <xdr:cNvCxnSpPr/>
      </xdr:nvCxnSpPr>
      <xdr:spPr>
        <a:xfrm flipV="1">
          <a:off x="17602200" y="13876274"/>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126746</xdr:rowOff>
    </xdr:from>
    <xdr:to>
      <xdr:col>98</xdr:col>
      <xdr:colOff>38100</xdr:colOff>
      <xdr:row>84</xdr:row>
      <xdr:rowOff>56896</xdr:rowOff>
    </xdr:to>
    <xdr:sp macro="" textlink="">
      <xdr:nvSpPr>
        <xdr:cNvPr id="722" name="楕円 721">
          <a:extLst>
            <a:ext uri="{FF2B5EF4-FFF2-40B4-BE49-F238E27FC236}">
              <a16:creationId xmlns:a16="http://schemas.microsoft.com/office/drawing/2014/main" id="{7B5F4259-C0E2-472B-8043-16A9B29B45B6}"/>
            </a:ext>
          </a:extLst>
        </xdr:cNvPr>
        <xdr:cNvSpPr/>
      </xdr:nvSpPr>
      <xdr:spPr>
        <a:xfrm>
          <a:off x="16757650" y="138363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xdr:rowOff>
    </xdr:from>
    <xdr:to>
      <xdr:col>102</xdr:col>
      <xdr:colOff>114300</xdr:colOff>
      <xdr:row>84</xdr:row>
      <xdr:rowOff>6096</xdr:rowOff>
    </xdr:to>
    <xdr:cxnSp macro="">
      <xdr:nvCxnSpPr>
        <xdr:cNvPr id="723" name="直線コネクタ 722">
          <a:extLst>
            <a:ext uri="{FF2B5EF4-FFF2-40B4-BE49-F238E27FC236}">
              <a16:creationId xmlns:a16="http://schemas.microsoft.com/office/drawing/2014/main" id="{D4A18115-4D77-436E-A0C6-4F02896FFF8C}"/>
            </a:ext>
          </a:extLst>
        </xdr:cNvPr>
        <xdr:cNvCxnSpPr/>
      </xdr:nvCxnSpPr>
      <xdr:spPr>
        <a:xfrm>
          <a:off x="16802100" y="1388084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24" name="n_1aveValue【消防施設】&#10;一人当たり面積">
          <a:extLst>
            <a:ext uri="{FF2B5EF4-FFF2-40B4-BE49-F238E27FC236}">
              <a16:creationId xmlns:a16="http://schemas.microsoft.com/office/drawing/2014/main" id="{A006467C-B509-433F-A8EC-772BD40764FD}"/>
            </a:ext>
          </a:extLst>
        </xdr:cNvPr>
        <xdr:cNvSpPr txBox="1"/>
      </xdr:nvSpPr>
      <xdr:spPr>
        <a:xfrm>
          <a:off x="189802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725" name="n_2aveValue【消防施設】&#10;一人当たり面積">
          <a:extLst>
            <a:ext uri="{FF2B5EF4-FFF2-40B4-BE49-F238E27FC236}">
              <a16:creationId xmlns:a16="http://schemas.microsoft.com/office/drawing/2014/main" id="{56BA534C-ED97-42AB-8C51-0D522E36B111}"/>
            </a:ext>
          </a:extLst>
        </xdr:cNvPr>
        <xdr:cNvSpPr txBox="1"/>
      </xdr:nvSpPr>
      <xdr:spPr>
        <a:xfrm>
          <a:off x="18180127" y="140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726" name="n_3aveValue【消防施設】&#10;一人当たり面積">
          <a:extLst>
            <a:ext uri="{FF2B5EF4-FFF2-40B4-BE49-F238E27FC236}">
              <a16:creationId xmlns:a16="http://schemas.microsoft.com/office/drawing/2014/main" id="{8A31F3F5-7BAC-4EDF-9CC8-0F4833ECE8C5}"/>
            </a:ext>
          </a:extLst>
        </xdr:cNvPr>
        <xdr:cNvSpPr txBox="1"/>
      </xdr:nvSpPr>
      <xdr:spPr>
        <a:xfrm>
          <a:off x="17386377" y="140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727" name="n_4aveValue【消防施設】&#10;一人当たり面積">
          <a:extLst>
            <a:ext uri="{FF2B5EF4-FFF2-40B4-BE49-F238E27FC236}">
              <a16:creationId xmlns:a16="http://schemas.microsoft.com/office/drawing/2014/main" id="{FEA79FCA-D4CD-438B-9BBC-10E51EEE9DCD}"/>
            </a:ext>
          </a:extLst>
        </xdr:cNvPr>
        <xdr:cNvSpPr txBox="1"/>
      </xdr:nvSpPr>
      <xdr:spPr>
        <a:xfrm>
          <a:off x="16592627" y="14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68851</xdr:rowOff>
    </xdr:from>
    <xdr:ext cx="469744" cy="259045"/>
    <xdr:sp macro="" textlink="">
      <xdr:nvSpPr>
        <xdr:cNvPr id="728" name="n_1mainValue【消防施設】&#10;一人当たり面積">
          <a:extLst>
            <a:ext uri="{FF2B5EF4-FFF2-40B4-BE49-F238E27FC236}">
              <a16:creationId xmlns:a16="http://schemas.microsoft.com/office/drawing/2014/main" id="{63951F8D-5EAC-4B0A-AEA0-2AF04EC4475C}"/>
            </a:ext>
          </a:extLst>
        </xdr:cNvPr>
        <xdr:cNvSpPr txBox="1"/>
      </xdr:nvSpPr>
      <xdr:spPr>
        <a:xfrm>
          <a:off x="18980227" y="1361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68851</xdr:rowOff>
    </xdr:from>
    <xdr:ext cx="469744" cy="259045"/>
    <xdr:sp macro="" textlink="">
      <xdr:nvSpPr>
        <xdr:cNvPr id="729" name="n_2mainValue【消防施設】&#10;一人当たり面積">
          <a:extLst>
            <a:ext uri="{FF2B5EF4-FFF2-40B4-BE49-F238E27FC236}">
              <a16:creationId xmlns:a16="http://schemas.microsoft.com/office/drawing/2014/main" id="{D0173AEE-4C3E-41DA-933C-878FBECBB0B7}"/>
            </a:ext>
          </a:extLst>
        </xdr:cNvPr>
        <xdr:cNvSpPr txBox="1"/>
      </xdr:nvSpPr>
      <xdr:spPr>
        <a:xfrm>
          <a:off x="18180127" y="1361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73423</xdr:rowOff>
    </xdr:from>
    <xdr:ext cx="469744" cy="259045"/>
    <xdr:sp macro="" textlink="">
      <xdr:nvSpPr>
        <xdr:cNvPr id="730" name="n_3mainValue【消防施設】&#10;一人当たり面積">
          <a:extLst>
            <a:ext uri="{FF2B5EF4-FFF2-40B4-BE49-F238E27FC236}">
              <a16:creationId xmlns:a16="http://schemas.microsoft.com/office/drawing/2014/main" id="{66C3C489-0BD1-49E4-9E10-0CE16C8C499D}"/>
            </a:ext>
          </a:extLst>
        </xdr:cNvPr>
        <xdr:cNvSpPr txBox="1"/>
      </xdr:nvSpPr>
      <xdr:spPr>
        <a:xfrm>
          <a:off x="17386377" y="1361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73423</xdr:rowOff>
    </xdr:from>
    <xdr:ext cx="469744" cy="259045"/>
    <xdr:sp macro="" textlink="">
      <xdr:nvSpPr>
        <xdr:cNvPr id="731" name="n_4mainValue【消防施設】&#10;一人当たり面積">
          <a:extLst>
            <a:ext uri="{FF2B5EF4-FFF2-40B4-BE49-F238E27FC236}">
              <a16:creationId xmlns:a16="http://schemas.microsoft.com/office/drawing/2014/main" id="{294FA450-A23C-4E9A-9F9D-6079EA1276F9}"/>
            </a:ext>
          </a:extLst>
        </xdr:cNvPr>
        <xdr:cNvSpPr txBox="1"/>
      </xdr:nvSpPr>
      <xdr:spPr>
        <a:xfrm>
          <a:off x="16592627" y="1361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1271DB53-38FC-47C4-9D02-6E6805445399}"/>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DFCFD2A6-D3C4-4354-951C-A169A8DE279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4E268BBB-D649-46FC-B98B-5BEE5CA6F13B}"/>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64D781B9-B1FE-4C84-98E3-6DEA08B19608}"/>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E1E392-D155-409C-8338-158ECF344199}"/>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E246083C-84B1-455C-8986-9D41EEFFE1EE}"/>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332588B1-FDB9-4D0C-B833-16F944908733}"/>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BB41D23D-D9BD-4948-BB7C-A31802153093}"/>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ED7142B-2E0B-45AB-BC20-B1C3466E7CBD}"/>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1AD4E1F0-C36B-424B-8E6F-E5F097594DAC}"/>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6810F2D0-50C3-491A-975F-ACCE264F8362}"/>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2FE4B2D6-475C-4E67-BC0F-1076AB61FF28}"/>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38061E93-573A-4C82-8F28-1052DE17C643}"/>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B79025C7-E1ED-458E-8C99-AF2AE36FE821}"/>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81BD08B2-741C-4A14-9033-833549DDBFBC}"/>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BEC4C90C-5898-4D2F-A0EF-0C18300145E1}"/>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12343F40-A187-4A09-A0D4-DD234B862D8E}"/>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C671D1CA-4747-4C5C-AA10-28EDB2274174}"/>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20C3DBC0-D917-4871-A3DD-9EB3322772A3}"/>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DA9955DC-0925-4E8A-93C7-EC812E0AE8E3}"/>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8C2CE7CE-B086-4E65-863F-A5950F919C1B}"/>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035B803E-2740-458D-BDD6-542E5DB10592}"/>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4E0EE3C6-84EC-488C-B913-2CE2BDBF5B56}"/>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EF5A0A1F-A1CE-498B-9DA2-EEC46B590B31}"/>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a:extLst>
            <a:ext uri="{FF2B5EF4-FFF2-40B4-BE49-F238E27FC236}">
              <a16:creationId xmlns:a16="http://schemas.microsoft.com/office/drawing/2014/main" id="{52E6F766-C692-4FA9-9C44-18CA7CE97D26}"/>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757" name="直線コネクタ 756">
          <a:extLst>
            <a:ext uri="{FF2B5EF4-FFF2-40B4-BE49-F238E27FC236}">
              <a16:creationId xmlns:a16="http://schemas.microsoft.com/office/drawing/2014/main" id="{2E4BAB35-E6DD-489E-8270-E9D1DD74DED1}"/>
            </a:ext>
          </a:extLst>
        </xdr:cNvPr>
        <xdr:cNvCxnSpPr/>
      </xdr:nvCxnSpPr>
      <xdr:spPr>
        <a:xfrm flipV="1">
          <a:off x="14699614" y="165337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58" name="【庁舎】&#10;有形固定資産減価償却率最小値テキスト">
          <a:extLst>
            <a:ext uri="{FF2B5EF4-FFF2-40B4-BE49-F238E27FC236}">
              <a16:creationId xmlns:a16="http://schemas.microsoft.com/office/drawing/2014/main" id="{1CF7DC66-2B8E-4BB0-8CBA-0064D54FAD54}"/>
            </a:ext>
          </a:extLst>
        </xdr:cNvPr>
        <xdr:cNvSpPr txBox="1"/>
      </xdr:nvSpPr>
      <xdr:spPr>
        <a:xfrm>
          <a:off x="14738350" y="1807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59" name="直線コネクタ 758">
          <a:extLst>
            <a:ext uri="{FF2B5EF4-FFF2-40B4-BE49-F238E27FC236}">
              <a16:creationId xmlns:a16="http://schemas.microsoft.com/office/drawing/2014/main" id="{B7A3AB55-256B-49CC-BB5A-0B10A15AE08A}"/>
            </a:ext>
          </a:extLst>
        </xdr:cNvPr>
        <xdr:cNvCxnSpPr/>
      </xdr:nvCxnSpPr>
      <xdr:spPr>
        <a:xfrm>
          <a:off x="14611350" y="18070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760" name="【庁舎】&#10;有形固定資産減価償却率最大値テキスト">
          <a:extLst>
            <a:ext uri="{FF2B5EF4-FFF2-40B4-BE49-F238E27FC236}">
              <a16:creationId xmlns:a16="http://schemas.microsoft.com/office/drawing/2014/main" id="{C0E47D01-1DD8-47DA-BE6A-069F84939A13}"/>
            </a:ext>
          </a:extLst>
        </xdr:cNvPr>
        <xdr:cNvSpPr txBox="1"/>
      </xdr:nvSpPr>
      <xdr:spPr>
        <a:xfrm>
          <a:off x="14738350" y="16308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761" name="直線コネクタ 760">
          <a:extLst>
            <a:ext uri="{FF2B5EF4-FFF2-40B4-BE49-F238E27FC236}">
              <a16:creationId xmlns:a16="http://schemas.microsoft.com/office/drawing/2014/main" id="{A7129A8C-4C45-413F-B087-F3CE7995C6D9}"/>
            </a:ext>
          </a:extLst>
        </xdr:cNvPr>
        <xdr:cNvCxnSpPr/>
      </xdr:nvCxnSpPr>
      <xdr:spPr>
        <a:xfrm>
          <a:off x="14611350" y="165337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762" name="【庁舎】&#10;有形固定資産減価償却率平均値テキスト">
          <a:extLst>
            <a:ext uri="{FF2B5EF4-FFF2-40B4-BE49-F238E27FC236}">
              <a16:creationId xmlns:a16="http://schemas.microsoft.com/office/drawing/2014/main" id="{BC9836E3-2F46-4090-80D1-A190B8BD4663}"/>
            </a:ext>
          </a:extLst>
        </xdr:cNvPr>
        <xdr:cNvSpPr txBox="1"/>
      </xdr:nvSpPr>
      <xdr:spPr>
        <a:xfrm>
          <a:off x="14738350" y="171295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763" name="フローチャート: 判断 762">
          <a:extLst>
            <a:ext uri="{FF2B5EF4-FFF2-40B4-BE49-F238E27FC236}">
              <a16:creationId xmlns:a16="http://schemas.microsoft.com/office/drawing/2014/main" id="{55B3D92C-B6F6-410D-BBEA-D75B219AFE8E}"/>
            </a:ext>
          </a:extLst>
        </xdr:cNvPr>
        <xdr:cNvSpPr/>
      </xdr:nvSpPr>
      <xdr:spPr>
        <a:xfrm>
          <a:off x="14649450" y="1727816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4" name="フローチャート: 判断 763">
          <a:extLst>
            <a:ext uri="{FF2B5EF4-FFF2-40B4-BE49-F238E27FC236}">
              <a16:creationId xmlns:a16="http://schemas.microsoft.com/office/drawing/2014/main" id="{63C28BE1-99FA-4E74-8AB3-DB14F1662F28}"/>
            </a:ext>
          </a:extLst>
        </xdr:cNvPr>
        <xdr:cNvSpPr/>
      </xdr:nvSpPr>
      <xdr:spPr>
        <a:xfrm>
          <a:off x="13887450" y="173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65" name="フローチャート: 判断 764">
          <a:extLst>
            <a:ext uri="{FF2B5EF4-FFF2-40B4-BE49-F238E27FC236}">
              <a16:creationId xmlns:a16="http://schemas.microsoft.com/office/drawing/2014/main" id="{9E0E56F3-6136-46E9-A686-3902A01C7F87}"/>
            </a:ext>
          </a:extLst>
        </xdr:cNvPr>
        <xdr:cNvSpPr/>
      </xdr:nvSpPr>
      <xdr:spPr>
        <a:xfrm>
          <a:off x="13093700" y="1734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66" name="フローチャート: 判断 765">
          <a:extLst>
            <a:ext uri="{FF2B5EF4-FFF2-40B4-BE49-F238E27FC236}">
              <a16:creationId xmlns:a16="http://schemas.microsoft.com/office/drawing/2014/main" id="{BC517157-EAF5-4F17-B266-2176F2D3E141}"/>
            </a:ext>
          </a:extLst>
        </xdr:cNvPr>
        <xdr:cNvSpPr/>
      </xdr:nvSpPr>
      <xdr:spPr>
        <a:xfrm>
          <a:off x="12299950" y="173516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767" name="フローチャート: 判断 766">
          <a:extLst>
            <a:ext uri="{FF2B5EF4-FFF2-40B4-BE49-F238E27FC236}">
              <a16:creationId xmlns:a16="http://schemas.microsoft.com/office/drawing/2014/main" id="{CE2E6B8F-5E29-473E-B808-8E9F1525CC5E}"/>
            </a:ext>
          </a:extLst>
        </xdr:cNvPr>
        <xdr:cNvSpPr/>
      </xdr:nvSpPr>
      <xdr:spPr>
        <a:xfrm>
          <a:off x="11487150" y="173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9A6ADB44-2905-43A6-9C68-B6EF70C6C02E}"/>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DAD9BF6C-AD9D-4C15-A47B-C810AB733029}"/>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E6DD98EA-2D60-4ED4-9D6D-FE5DAD91EE61}"/>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B61974B1-4934-4709-9D5E-AE06A78B6904}"/>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8A9E3E8D-E896-45CA-BE7B-942747449424}"/>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151130</xdr:rowOff>
    </xdr:from>
    <xdr:to>
      <xdr:col>85</xdr:col>
      <xdr:colOff>177800</xdr:colOff>
      <xdr:row>106</xdr:row>
      <xdr:rowOff>81280</xdr:rowOff>
    </xdr:to>
    <xdr:sp macro="" textlink="">
      <xdr:nvSpPr>
        <xdr:cNvPr id="773" name="楕円 772">
          <a:extLst>
            <a:ext uri="{FF2B5EF4-FFF2-40B4-BE49-F238E27FC236}">
              <a16:creationId xmlns:a16="http://schemas.microsoft.com/office/drawing/2014/main" id="{3E5088CC-0165-4884-93D6-198BF8A425FF}"/>
            </a:ext>
          </a:extLst>
        </xdr:cNvPr>
        <xdr:cNvSpPr/>
      </xdr:nvSpPr>
      <xdr:spPr>
        <a:xfrm>
          <a:off x="14649450" y="175818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129557</xdr:rowOff>
    </xdr:from>
    <xdr:ext cx="405111" cy="259045"/>
    <xdr:sp macro="" textlink="">
      <xdr:nvSpPr>
        <xdr:cNvPr id="774" name="【庁舎】&#10;有形固定資産減価償却率該当値テキスト">
          <a:extLst>
            <a:ext uri="{FF2B5EF4-FFF2-40B4-BE49-F238E27FC236}">
              <a16:creationId xmlns:a16="http://schemas.microsoft.com/office/drawing/2014/main" id="{B7EE66A9-A54A-4020-A4BB-8A4A057C244E}"/>
            </a:ext>
          </a:extLst>
        </xdr:cNvPr>
        <xdr:cNvSpPr txBox="1"/>
      </xdr:nvSpPr>
      <xdr:spPr>
        <a:xfrm>
          <a:off x="14738350"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125005</xdr:rowOff>
    </xdr:from>
    <xdr:to>
      <xdr:col>81</xdr:col>
      <xdr:colOff>101600</xdr:colOff>
      <xdr:row>106</xdr:row>
      <xdr:rowOff>55155</xdr:rowOff>
    </xdr:to>
    <xdr:sp macro="" textlink="">
      <xdr:nvSpPr>
        <xdr:cNvPr id="775" name="楕円 774">
          <a:extLst>
            <a:ext uri="{FF2B5EF4-FFF2-40B4-BE49-F238E27FC236}">
              <a16:creationId xmlns:a16="http://schemas.microsoft.com/office/drawing/2014/main" id="{F3E96390-D029-4264-937E-E95B4FA13DA6}"/>
            </a:ext>
          </a:extLst>
        </xdr:cNvPr>
        <xdr:cNvSpPr/>
      </xdr:nvSpPr>
      <xdr:spPr>
        <a:xfrm>
          <a:off x="1388745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4355</xdr:rowOff>
    </xdr:from>
    <xdr:to>
      <xdr:col>85</xdr:col>
      <xdr:colOff>127000</xdr:colOff>
      <xdr:row>106</xdr:row>
      <xdr:rowOff>30480</xdr:rowOff>
    </xdr:to>
    <xdr:cxnSp macro="">
      <xdr:nvCxnSpPr>
        <xdr:cNvPr id="776" name="直線コネクタ 775">
          <a:extLst>
            <a:ext uri="{FF2B5EF4-FFF2-40B4-BE49-F238E27FC236}">
              <a16:creationId xmlns:a16="http://schemas.microsoft.com/office/drawing/2014/main" id="{CC369958-9B6A-4753-AAF5-6A182E535986}"/>
            </a:ext>
          </a:extLst>
        </xdr:cNvPr>
        <xdr:cNvCxnSpPr/>
      </xdr:nvCxnSpPr>
      <xdr:spPr>
        <a:xfrm>
          <a:off x="13938250" y="17606555"/>
          <a:ext cx="762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777" name="楕円 776">
          <a:extLst>
            <a:ext uri="{FF2B5EF4-FFF2-40B4-BE49-F238E27FC236}">
              <a16:creationId xmlns:a16="http://schemas.microsoft.com/office/drawing/2014/main" id="{1D08CDE9-8D0A-49B3-BE2A-8DAEF8CF9FFA}"/>
            </a:ext>
          </a:extLst>
        </xdr:cNvPr>
        <xdr:cNvSpPr/>
      </xdr:nvSpPr>
      <xdr:spPr>
        <a:xfrm>
          <a:off x="13093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4355</xdr:rowOff>
    </xdr:from>
    <xdr:to>
      <xdr:col>81</xdr:col>
      <xdr:colOff>50800</xdr:colOff>
      <xdr:row>106</xdr:row>
      <xdr:rowOff>7620</xdr:rowOff>
    </xdr:to>
    <xdr:cxnSp macro="">
      <xdr:nvCxnSpPr>
        <xdr:cNvPr id="778" name="直線コネクタ 777">
          <a:extLst>
            <a:ext uri="{FF2B5EF4-FFF2-40B4-BE49-F238E27FC236}">
              <a16:creationId xmlns:a16="http://schemas.microsoft.com/office/drawing/2014/main" id="{97FA6221-0BEF-4B82-A2CA-F90384C62B31}"/>
            </a:ext>
          </a:extLst>
        </xdr:cNvPr>
        <xdr:cNvCxnSpPr/>
      </xdr:nvCxnSpPr>
      <xdr:spPr>
        <a:xfrm flipV="1">
          <a:off x="13144500" y="17606555"/>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116839</xdr:rowOff>
    </xdr:from>
    <xdr:to>
      <xdr:col>72</xdr:col>
      <xdr:colOff>38100</xdr:colOff>
      <xdr:row>106</xdr:row>
      <xdr:rowOff>46989</xdr:rowOff>
    </xdr:to>
    <xdr:sp macro="" textlink="">
      <xdr:nvSpPr>
        <xdr:cNvPr id="779" name="楕円 778">
          <a:extLst>
            <a:ext uri="{FF2B5EF4-FFF2-40B4-BE49-F238E27FC236}">
              <a16:creationId xmlns:a16="http://schemas.microsoft.com/office/drawing/2014/main" id="{627E5F71-14C9-413F-BDFC-4EE2AABEA1A7}"/>
            </a:ext>
          </a:extLst>
        </xdr:cNvPr>
        <xdr:cNvSpPr/>
      </xdr:nvSpPr>
      <xdr:spPr>
        <a:xfrm>
          <a:off x="12299950" y="175475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167639</xdr:rowOff>
    </xdr:from>
    <xdr:to>
      <xdr:col>76</xdr:col>
      <xdr:colOff>114300</xdr:colOff>
      <xdr:row>106</xdr:row>
      <xdr:rowOff>7620</xdr:rowOff>
    </xdr:to>
    <xdr:cxnSp macro="">
      <xdr:nvCxnSpPr>
        <xdr:cNvPr id="780" name="直線コネクタ 779">
          <a:extLst>
            <a:ext uri="{FF2B5EF4-FFF2-40B4-BE49-F238E27FC236}">
              <a16:creationId xmlns:a16="http://schemas.microsoft.com/office/drawing/2014/main" id="{126994CD-E977-4843-BA82-BD877C94C9AA}"/>
            </a:ext>
          </a:extLst>
        </xdr:cNvPr>
        <xdr:cNvCxnSpPr/>
      </xdr:nvCxnSpPr>
      <xdr:spPr>
        <a:xfrm>
          <a:off x="12344400" y="17598389"/>
          <a:ext cx="8001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90714</xdr:rowOff>
    </xdr:from>
    <xdr:to>
      <xdr:col>67</xdr:col>
      <xdr:colOff>101600</xdr:colOff>
      <xdr:row>106</xdr:row>
      <xdr:rowOff>20864</xdr:rowOff>
    </xdr:to>
    <xdr:sp macro="" textlink="">
      <xdr:nvSpPr>
        <xdr:cNvPr id="781" name="楕円 780">
          <a:extLst>
            <a:ext uri="{FF2B5EF4-FFF2-40B4-BE49-F238E27FC236}">
              <a16:creationId xmlns:a16="http://schemas.microsoft.com/office/drawing/2014/main" id="{24FAF92E-DBF4-4235-ADEE-CF46D2D34E37}"/>
            </a:ext>
          </a:extLst>
        </xdr:cNvPr>
        <xdr:cNvSpPr/>
      </xdr:nvSpPr>
      <xdr:spPr>
        <a:xfrm>
          <a:off x="1148715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141514</xdr:rowOff>
    </xdr:from>
    <xdr:to>
      <xdr:col>71</xdr:col>
      <xdr:colOff>177800</xdr:colOff>
      <xdr:row>105</xdr:row>
      <xdr:rowOff>167639</xdr:rowOff>
    </xdr:to>
    <xdr:cxnSp macro="">
      <xdr:nvCxnSpPr>
        <xdr:cNvPr id="782" name="直線コネクタ 781">
          <a:extLst>
            <a:ext uri="{FF2B5EF4-FFF2-40B4-BE49-F238E27FC236}">
              <a16:creationId xmlns:a16="http://schemas.microsoft.com/office/drawing/2014/main" id="{2F55FFA6-E652-4699-A374-085623310288}"/>
            </a:ext>
          </a:extLst>
        </xdr:cNvPr>
        <xdr:cNvCxnSpPr/>
      </xdr:nvCxnSpPr>
      <xdr:spPr>
        <a:xfrm>
          <a:off x="11537950" y="17572264"/>
          <a:ext cx="8064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783" name="n_1aveValue【庁舎】&#10;有形固定資産減価償却率">
          <a:extLst>
            <a:ext uri="{FF2B5EF4-FFF2-40B4-BE49-F238E27FC236}">
              <a16:creationId xmlns:a16="http://schemas.microsoft.com/office/drawing/2014/main" id="{42A778C3-E8D5-4E4F-AFA3-356836B58D0C}"/>
            </a:ext>
          </a:extLst>
        </xdr:cNvPr>
        <xdr:cNvSpPr txBox="1"/>
      </xdr:nvSpPr>
      <xdr:spPr>
        <a:xfrm>
          <a:off x="137420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84" name="n_2aveValue【庁舎】&#10;有形固定資産減価償却率">
          <a:extLst>
            <a:ext uri="{FF2B5EF4-FFF2-40B4-BE49-F238E27FC236}">
              <a16:creationId xmlns:a16="http://schemas.microsoft.com/office/drawing/2014/main" id="{0CB49CFB-1B7F-4D4F-91D8-F3E54B2A1E22}"/>
            </a:ext>
          </a:extLst>
        </xdr:cNvPr>
        <xdr:cNvSpPr txBox="1"/>
      </xdr:nvSpPr>
      <xdr:spPr>
        <a:xfrm>
          <a:off x="1296099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785" name="n_3aveValue【庁舎】&#10;有形固定資産減価償却率">
          <a:extLst>
            <a:ext uri="{FF2B5EF4-FFF2-40B4-BE49-F238E27FC236}">
              <a16:creationId xmlns:a16="http://schemas.microsoft.com/office/drawing/2014/main" id="{97E5A177-3618-4385-ACE3-CAF4332767AE}"/>
            </a:ext>
          </a:extLst>
        </xdr:cNvPr>
        <xdr:cNvSpPr txBox="1"/>
      </xdr:nvSpPr>
      <xdr:spPr>
        <a:xfrm>
          <a:off x="121672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786" name="n_4aveValue【庁舎】&#10;有形固定資産減価償却率">
          <a:extLst>
            <a:ext uri="{FF2B5EF4-FFF2-40B4-BE49-F238E27FC236}">
              <a16:creationId xmlns:a16="http://schemas.microsoft.com/office/drawing/2014/main" id="{13FD5336-05C6-418A-ACE8-9A8C99D9D75F}"/>
            </a:ext>
          </a:extLst>
        </xdr:cNvPr>
        <xdr:cNvSpPr txBox="1"/>
      </xdr:nvSpPr>
      <xdr:spPr>
        <a:xfrm>
          <a:off x="113544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46282</xdr:rowOff>
    </xdr:from>
    <xdr:ext cx="405111" cy="259045"/>
    <xdr:sp macro="" textlink="">
      <xdr:nvSpPr>
        <xdr:cNvPr id="787" name="n_1mainValue【庁舎】&#10;有形固定資産減価償却率">
          <a:extLst>
            <a:ext uri="{FF2B5EF4-FFF2-40B4-BE49-F238E27FC236}">
              <a16:creationId xmlns:a16="http://schemas.microsoft.com/office/drawing/2014/main" id="{BEB32EC2-1957-4DC2-A600-B01AE70BD163}"/>
            </a:ext>
          </a:extLst>
        </xdr:cNvPr>
        <xdr:cNvSpPr txBox="1"/>
      </xdr:nvSpPr>
      <xdr:spPr>
        <a:xfrm>
          <a:off x="13742044" y="1764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788" name="n_2mainValue【庁舎】&#10;有形固定資産減価償却率">
          <a:extLst>
            <a:ext uri="{FF2B5EF4-FFF2-40B4-BE49-F238E27FC236}">
              <a16:creationId xmlns:a16="http://schemas.microsoft.com/office/drawing/2014/main" id="{AFF8AC11-1AFC-4B1A-A9EF-D605281CE12D}"/>
            </a:ext>
          </a:extLst>
        </xdr:cNvPr>
        <xdr:cNvSpPr txBox="1"/>
      </xdr:nvSpPr>
      <xdr:spPr>
        <a:xfrm>
          <a:off x="1296099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38116</xdr:rowOff>
    </xdr:from>
    <xdr:ext cx="405111" cy="259045"/>
    <xdr:sp macro="" textlink="">
      <xdr:nvSpPr>
        <xdr:cNvPr id="789" name="n_3mainValue【庁舎】&#10;有形固定資産減価償却率">
          <a:extLst>
            <a:ext uri="{FF2B5EF4-FFF2-40B4-BE49-F238E27FC236}">
              <a16:creationId xmlns:a16="http://schemas.microsoft.com/office/drawing/2014/main" id="{72373E64-323B-4AA4-A649-864FEDCC0FB6}"/>
            </a:ext>
          </a:extLst>
        </xdr:cNvPr>
        <xdr:cNvSpPr txBox="1"/>
      </xdr:nvSpPr>
      <xdr:spPr>
        <a:xfrm>
          <a:off x="121672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11991</xdr:rowOff>
    </xdr:from>
    <xdr:ext cx="405111" cy="259045"/>
    <xdr:sp macro="" textlink="">
      <xdr:nvSpPr>
        <xdr:cNvPr id="790" name="n_4mainValue【庁舎】&#10;有形固定資産減価償却率">
          <a:extLst>
            <a:ext uri="{FF2B5EF4-FFF2-40B4-BE49-F238E27FC236}">
              <a16:creationId xmlns:a16="http://schemas.microsoft.com/office/drawing/2014/main" id="{65CC11EB-F418-4CB2-BC33-D6A2529FEBAB}"/>
            </a:ext>
          </a:extLst>
        </xdr:cNvPr>
        <xdr:cNvSpPr txBox="1"/>
      </xdr:nvSpPr>
      <xdr:spPr>
        <a:xfrm>
          <a:off x="113544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67EA83A0-AB11-450B-AEA7-0894C020AA47}"/>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8935071E-4A30-4B93-BE1B-FBBCE6A3B7CA}"/>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26EDB7B3-9C5E-4966-8CEC-B157C602342B}"/>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BCB6E09D-9E9D-4D04-914C-246D8367618B}"/>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EA517956-9D0C-45C7-8563-E478CC1A7884}"/>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9DEED03A-BFDF-4478-819C-5DFDFB110725}"/>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49F4177D-3AC9-4331-9F3F-5A58C8226EDA}"/>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F7645F68-B5C8-4A9D-A32D-E03E0DCF4059}"/>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C5ED659D-1432-4E58-85B8-1D53CD42364C}"/>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42B57D94-759E-4A6C-92A7-DE68DE440269}"/>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7D55C9B4-7207-4FEB-84AE-56194161F936}"/>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C555B125-A74D-4D30-8F83-A30E45446801}"/>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FBBCBC7F-4C21-4E6E-BA68-F02F9F078C71}"/>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2F758F84-902F-404D-94B0-0DD1895F3C7A}"/>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4A420077-A689-47F4-9EEC-159C74DA4797}"/>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94A04627-14FC-4FAA-A348-93B69DBEBAC9}"/>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DE42F71C-0F28-46E7-96FC-605F00EB2E2D}"/>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CB2DDCC7-35A7-4560-953F-02FD25BC1A6A}"/>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B99EB922-CB97-4021-9093-E5E456EDBE91}"/>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A23B6969-68B2-4A68-96F6-00E8DEE8DCC0}"/>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427E2249-CB45-4F03-AC4D-70B474B888C9}"/>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306FB5F6-A585-4C89-BED3-9B3AEEE15693}"/>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CF72447A-8D0D-40B9-B225-CB26DF5329D2}"/>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7ACF50E2-7279-4130-A0A8-36C5A3AF8D2A}"/>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AF1C73A5-6119-4DE1-8BF6-7F2BC01BBB9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16" name="直線コネクタ 815">
          <a:extLst>
            <a:ext uri="{FF2B5EF4-FFF2-40B4-BE49-F238E27FC236}">
              <a16:creationId xmlns:a16="http://schemas.microsoft.com/office/drawing/2014/main" id="{55E3D409-DE2A-447B-8887-9E76C5344C44}"/>
            </a:ext>
          </a:extLst>
        </xdr:cNvPr>
        <xdr:cNvCxnSpPr/>
      </xdr:nvCxnSpPr>
      <xdr:spPr>
        <a:xfrm flipV="1">
          <a:off x="19951064" y="164864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7" name="【庁舎】&#10;一人当たり面積最小値テキスト">
          <a:extLst>
            <a:ext uri="{FF2B5EF4-FFF2-40B4-BE49-F238E27FC236}">
              <a16:creationId xmlns:a16="http://schemas.microsoft.com/office/drawing/2014/main" id="{8FEDF4F6-6109-40A2-AF3E-7A95D9318118}"/>
            </a:ext>
          </a:extLst>
        </xdr:cNvPr>
        <xdr:cNvSpPr txBox="1"/>
      </xdr:nvSpPr>
      <xdr:spPr>
        <a:xfrm>
          <a:off x="19989800" y="1791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18" name="直線コネクタ 817">
          <a:extLst>
            <a:ext uri="{FF2B5EF4-FFF2-40B4-BE49-F238E27FC236}">
              <a16:creationId xmlns:a16="http://schemas.microsoft.com/office/drawing/2014/main" id="{D03B99CF-5D3D-4FBA-8C58-028A5829FDE3}"/>
            </a:ext>
          </a:extLst>
        </xdr:cNvPr>
        <xdr:cNvCxnSpPr/>
      </xdr:nvCxnSpPr>
      <xdr:spPr>
        <a:xfrm>
          <a:off x="19881850" y="17913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19" name="【庁舎】&#10;一人当たり面積最大値テキスト">
          <a:extLst>
            <a:ext uri="{FF2B5EF4-FFF2-40B4-BE49-F238E27FC236}">
              <a16:creationId xmlns:a16="http://schemas.microsoft.com/office/drawing/2014/main" id="{30C175FD-4136-46B0-915D-FF19DE622790}"/>
            </a:ext>
          </a:extLst>
        </xdr:cNvPr>
        <xdr:cNvSpPr txBox="1"/>
      </xdr:nvSpPr>
      <xdr:spPr>
        <a:xfrm>
          <a:off x="19989800" y="1626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20" name="直線コネクタ 819">
          <a:extLst>
            <a:ext uri="{FF2B5EF4-FFF2-40B4-BE49-F238E27FC236}">
              <a16:creationId xmlns:a16="http://schemas.microsoft.com/office/drawing/2014/main" id="{2EDDEEE0-4A95-4B9D-BDAD-435443AAE435}"/>
            </a:ext>
          </a:extLst>
        </xdr:cNvPr>
        <xdr:cNvCxnSpPr/>
      </xdr:nvCxnSpPr>
      <xdr:spPr>
        <a:xfrm>
          <a:off x="19881850" y="164864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21" name="【庁舎】&#10;一人当たり面積平均値テキスト">
          <a:extLst>
            <a:ext uri="{FF2B5EF4-FFF2-40B4-BE49-F238E27FC236}">
              <a16:creationId xmlns:a16="http://schemas.microsoft.com/office/drawing/2014/main" id="{193DBBD5-1CB9-480B-B082-D4E51F03EA97}"/>
            </a:ext>
          </a:extLst>
        </xdr:cNvPr>
        <xdr:cNvSpPr txBox="1"/>
      </xdr:nvSpPr>
      <xdr:spPr>
        <a:xfrm>
          <a:off x="19989800" y="1747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2" name="フローチャート: 判断 821">
          <a:extLst>
            <a:ext uri="{FF2B5EF4-FFF2-40B4-BE49-F238E27FC236}">
              <a16:creationId xmlns:a16="http://schemas.microsoft.com/office/drawing/2014/main" id="{40ABDB0C-173F-4B9F-ADEB-C82A6C05B345}"/>
            </a:ext>
          </a:extLst>
        </xdr:cNvPr>
        <xdr:cNvSpPr/>
      </xdr:nvSpPr>
      <xdr:spPr>
        <a:xfrm>
          <a:off x="19900900" y="1750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823" name="フローチャート: 判断 822">
          <a:extLst>
            <a:ext uri="{FF2B5EF4-FFF2-40B4-BE49-F238E27FC236}">
              <a16:creationId xmlns:a16="http://schemas.microsoft.com/office/drawing/2014/main" id="{BAF5473B-4452-4558-9467-874570EA859F}"/>
            </a:ext>
          </a:extLst>
        </xdr:cNvPr>
        <xdr:cNvSpPr/>
      </xdr:nvSpPr>
      <xdr:spPr>
        <a:xfrm>
          <a:off x="19157950" y="175067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824" name="フローチャート: 判断 823">
          <a:extLst>
            <a:ext uri="{FF2B5EF4-FFF2-40B4-BE49-F238E27FC236}">
              <a16:creationId xmlns:a16="http://schemas.microsoft.com/office/drawing/2014/main" id="{11D32237-943F-40B0-9B8A-727BB424A383}"/>
            </a:ext>
          </a:extLst>
        </xdr:cNvPr>
        <xdr:cNvSpPr/>
      </xdr:nvSpPr>
      <xdr:spPr>
        <a:xfrm>
          <a:off x="18345150" y="1752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5" name="フローチャート: 判断 824">
          <a:extLst>
            <a:ext uri="{FF2B5EF4-FFF2-40B4-BE49-F238E27FC236}">
              <a16:creationId xmlns:a16="http://schemas.microsoft.com/office/drawing/2014/main" id="{DA589ED5-6B7E-4491-A780-069C3B8A3300}"/>
            </a:ext>
          </a:extLst>
        </xdr:cNvPr>
        <xdr:cNvSpPr/>
      </xdr:nvSpPr>
      <xdr:spPr>
        <a:xfrm>
          <a:off x="17551400" y="1752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826" name="フローチャート: 判断 825">
          <a:extLst>
            <a:ext uri="{FF2B5EF4-FFF2-40B4-BE49-F238E27FC236}">
              <a16:creationId xmlns:a16="http://schemas.microsoft.com/office/drawing/2014/main" id="{37BDC23C-E1C8-4BA4-89B0-91161179ECB4}"/>
            </a:ext>
          </a:extLst>
        </xdr:cNvPr>
        <xdr:cNvSpPr/>
      </xdr:nvSpPr>
      <xdr:spPr>
        <a:xfrm>
          <a:off x="16757650" y="175263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11EB4B68-C50C-4A14-9651-02746A0A2B7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48704F29-B214-4574-B591-37392D462621}"/>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5D7D4F6B-6E36-449C-9C84-1DF66088AE0C}"/>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8DAD0D16-9623-481F-A1B0-4BA0F4FC1DC1}"/>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CCD76A67-6F3B-4A78-AE66-D71EDE167032}"/>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126637</xdr:rowOff>
    </xdr:from>
    <xdr:to>
      <xdr:col>116</xdr:col>
      <xdr:colOff>114300</xdr:colOff>
      <xdr:row>103</xdr:row>
      <xdr:rowOff>56787</xdr:rowOff>
    </xdr:to>
    <xdr:sp macro="" textlink="">
      <xdr:nvSpPr>
        <xdr:cNvPr id="832" name="楕円 831">
          <a:extLst>
            <a:ext uri="{FF2B5EF4-FFF2-40B4-BE49-F238E27FC236}">
              <a16:creationId xmlns:a16="http://schemas.microsoft.com/office/drawing/2014/main" id="{DD74B6CE-7AD1-4018-9C1E-24EBF885D18C}"/>
            </a:ext>
          </a:extLst>
        </xdr:cNvPr>
        <xdr:cNvSpPr/>
      </xdr:nvSpPr>
      <xdr:spPr>
        <a:xfrm>
          <a:off x="19900900" y="170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149514</xdr:rowOff>
    </xdr:from>
    <xdr:ext cx="469744" cy="259045"/>
    <xdr:sp macro="" textlink="">
      <xdr:nvSpPr>
        <xdr:cNvPr id="833" name="【庁舎】&#10;一人当たり面積該当値テキスト">
          <a:extLst>
            <a:ext uri="{FF2B5EF4-FFF2-40B4-BE49-F238E27FC236}">
              <a16:creationId xmlns:a16="http://schemas.microsoft.com/office/drawing/2014/main" id="{FEB9AA8F-41F8-40FD-8DD3-B81D6052BA5C}"/>
            </a:ext>
          </a:extLst>
        </xdr:cNvPr>
        <xdr:cNvSpPr txBox="1"/>
      </xdr:nvSpPr>
      <xdr:spPr>
        <a:xfrm>
          <a:off x="19989800" y="1689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139700</xdr:rowOff>
    </xdr:from>
    <xdr:to>
      <xdr:col>112</xdr:col>
      <xdr:colOff>38100</xdr:colOff>
      <xdr:row>103</xdr:row>
      <xdr:rowOff>69850</xdr:rowOff>
    </xdr:to>
    <xdr:sp macro="" textlink="">
      <xdr:nvSpPr>
        <xdr:cNvPr id="834" name="楕円 833">
          <a:extLst>
            <a:ext uri="{FF2B5EF4-FFF2-40B4-BE49-F238E27FC236}">
              <a16:creationId xmlns:a16="http://schemas.microsoft.com/office/drawing/2014/main" id="{B9BC2E5E-7A1D-4742-98CA-5ECDAE829650}"/>
            </a:ext>
          </a:extLst>
        </xdr:cNvPr>
        <xdr:cNvSpPr/>
      </xdr:nvSpPr>
      <xdr:spPr>
        <a:xfrm>
          <a:off x="19157950" y="17056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5987</xdr:rowOff>
    </xdr:from>
    <xdr:to>
      <xdr:col>116</xdr:col>
      <xdr:colOff>63500</xdr:colOff>
      <xdr:row>103</xdr:row>
      <xdr:rowOff>19050</xdr:rowOff>
    </xdr:to>
    <xdr:cxnSp macro="">
      <xdr:nvCxnSpPr>
        <xdr:cNvPr id="835" name="直線コネクタ 834">
          <a:extLst>
            <a:ext uri="{FF2B5EF4-FFF2-40B4-BE49-F238E27FC236}">
              <a16:creationId xmlns:a16="http://schemas.microsoft.com/office/drawing/2014/main" id="{CB01A68C-DB81-4BDF-9909-4D22B4E4F0A8}"/>
            </a:ext>
          </a:extLst>
        </xdr:cNvPr>
        <xdr:cNvCxnSpPr/>
      </xdr:nvCxnSpPr>
      <xdr:spPr>
        <a:xfrm flipV="1">
          <a:off x="19202400" y="17093837"/>
          <a:ext cx="7493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149498</xdr:rowOff>
    </xdr:from>
    <xdr:to>
      <xdr:col>107</xdr:col>
      <xdr:colOff>101600</xdr:colOff>
      <xdr:row>103</xdr:row>
      <xdr:rowOff>79648</xdr:rowOff>
    </xdr:to>
    <xdr:sp macro="" textlink="">
      <xdr:nvSpPr>
        <xdr:cNvPr id="836" name="楕円 835">
          <a:extLst>
            <a:ext uri="{FF2B5EF4-FFF2-40B4-BE49-F238E27FC236}">
              <a16:creationId xmlns:a16="http://schemas.microsoft.com/office/drawing/2014/main" id="{22CEB03A-FFF9-4696-ACDF-A2D95A21BD18}"/>
            </a:ext>
          </a:extLst>
        </xdr:cNvPr>
        <xdr:cNvSpPr/>
      </xdr:nvSpPr>
      <xdr:spPr>
        <a:xfrm>
          <a:off x="18345150" y="170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19050</xdr:rowOff>
    </xdr:from>
    <xdr:to>
      <xdr:col>111</xdr:col>
      <xdr:colOff>177800</xdr:colOff>
      <xdr:row>103</xdr:row>
      <xdr:rowOff>28848</xdr:rowOff>
    </xdr:to>
    <xdr:cxnSp macro="">
      <xdr:nvCxnSpPr>
        <xdr:cNvPr id="837" name="直線コネクタ 836">
          <a:extLst>
            <a:ext uri="{FF2B5EF4-FFF2-40B4-BE49-F238E27FC236}">
              <a16:creationId xmlns:a16="http://schemas.microsoft.com/office/drawing/2014/main" id="{724034A3-498B-44F2-BD00-6D0B2E8A9E50}"/>
            </a:ext>
          </a:extLst>
        </xdr:cNvPr>
        <xdr:cNvCxnSpPr/>
      </xdr:nvCxnSpPr>
      <xdr:spPr>
        <a:xfrm flipV="1">
          <a:off x="18395950" y="17106900"/>
          <a:ext cx="80645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162561</xdr:rowOff>
    </xdr:from>
    <xdr:to>
      <xdr:col>102</xdr:col>
      <xdr:colOff>165100</xdr:colOff>
      <xdr:row>103</xdr:row>
      <xdr:rowOff>92711</xdr:rowOff>
    </xdr:to>
    <xdr:sp macro="" textlink="">
      <xdr:nvSpPr>
        <xdr:cNvPr id="838" name="楕円 837">
          <a:extLst>
            <a:ext uri="{FF2B5EF4-FFF2-40B4-BE49-F238E27FC236}">
              <a16:creationId xmlns:a16="http://schemas.microsoft.com/office/drawing/2014/main" id="{1B1080F0-1291-4F18-A38E-42C95F86D947}"/>
            </a:ext>
          </a:extLst>
        </xdr:cNvPr>
        <xdr:cNvSpPr/>
      </xdr:nvSpPr>
      <xdr:spPr>
        <a:xfrm>
          <a:off x="175514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28848</xdr:rowOff>
    </xdr:from>
    <xdr:to>
      <xdr:col>107</xdr:col>
      <xdr:colOff>50800</xdr:colOff>
      <xdr:row>103</xdr:row>
      <xdr:rowOff>41911</xdr:rowOff>
    </xdr:to>
    <xdr:cxnSp macro="">
      <xdr:nvCxnSpPr>
        <xdr:cNvPr id="839" name="直線コネクタ 838">
          <a:extLst>
            <a:ext uri="{FF2B5EF4-FFF2-40B4-BE49-F238E27FC236}">
              <a16:creationId xmlns:a16="http://schemas.microsoft.com/office/drawing/2014/main" id="{9FB2C2C1-9B47-4753-BE24-2911F9B0CBF6}"/>
            </a:ext>
          </a:extLst>
        </xdr:cNvPr>
        <xdr:cNvCxnSpPr/>
      </xdr:nvCxnSpPr>
      <xdr:spPr>
        <a:xfrm flipV="1">
          <a:off x="17602200" y="17116698"/>
          <a:ext cx="7937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907</xdr:rowOff>
    </xdr:from>
    <xdr:to>
      <xdr:col>98</xdr:col>
      <xdr:colOff>38100</xdr:colOff>
      <xdr:row>103</xdr:row>
      <xdr:rowOff>102507</xdr:rowOff>
    </xdr:to>
    <xdr:sp macro="" textlink="">
      <xdr:nvSpPr>
        <xdr:cNvPr id="840" name="楕円 839">
          <a:extLst>
            <a:ext uri="{FF2B5EF4-FFF2-40B4-BE49-F238E27FC236}">
              <a16:creationId xmlns:a16="http://schemas.microsoft.com/office/drawing/2014/main" id="{8E1C0059-0810-4CD6-A4A1-4C9C60E60504}"/>
            </a:ext>
          </a:extLst>
        </xdr:cNvPr>
        <xdr:cNvSpPr/>
      </xdr:nvSpPr>
      <xdr:spPr>
        <a:xfrm>
          <a:off x="16757650" y="170887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41911</xdr:rowOff>
    </xdr:from>
    <xdr:to>
      <xdr:col>102</xdr:col>
      <xdr:colOff>114300</xdr:colOff>
      <xdr:row>103</xdr:row>
      <xdr:rowOff>51707</xdr:rowOff>
    </xdr:to>
    <xdr:cxnSp macro="">
      <xdr:nvCxnSpPr>
        <xdr:cNvPr id="841" name="直線コネクタ 840">
          <a:extLst>
            <a:ext uri="{FF2B5EF4-FFF2-40B4-BE49-F238E27FC236}">
              <a16:creationId xmlns:a16="http://schemas.microsoft.com/office/drawing/2014/main" id="{DF61682F-181C-421E-88A5-E2D9D33A0497}"/>
            </a:ext>
          </a:extLst>
        </xdr:cNvPr>
        <xdr:cNvCxnSpPr/>
      </xdr:nvCxnSpPr>
      <xdr:spPr>
        <a:xfrm flipV="1">
          <a:off x="16802100" y="17129761"/>
          <a:ext cx="8001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842" name="n_1aveValue【庁舎】&#10;一人当たり面積">
          <a:extLst>
            <a:ext uri="{FF2B5EF4-FFF2-40B4-BE49-F238E27FC236}">
              <a16:creationId xmlns:a16="http://schemas.microsoft.com/office/drawing/2014/main" id="{9E0E7C09-EB84-48E8-8621-64405E8C9A4C}"/>
            </a:ext>
          </a:extLst>
        </xdr:cNvPr>
        <xdr:cNvSpPr txBox="1"/>
      </xdr:nvSpPr>
      <xdr:spPr>
        <a:xfrm>
          <a:off x="18980227" y="17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843" name="n_2aveValue【庁舎】&#10;一人当たり面積">
          <a:extLst>
            <a:ext uri="{FF2B5EF4-FFF2-40B4-BE49-F238E27FC236}">
              <a16:creationId xmlns:a16="http://schemas.microsoft.com/office/drawing/2014/main" id="{7B316334-B2BF-4D7E-B139-ADAFE3394CF6}"/>
            </a:ext>
          </a:extLst>
        </xdr:cNvPr>
        <xdr:cNvSpPr txBox="1"/>
      </xdr:nvSpPr>
      <xdr:spPr>
        <a:xfrm>
          <a:off x="18180127" y="1761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844" name="n_3aveValue【庁舎】&#10;一人当たり面積">
          <a:extLst>
            <a:ext uri="{FF2B5EF4-FFF2-40B4-BE49-F238E27FC236}">
              <a16:creationId xmlns:a16="http://schemas.microsoft.com/office/drawing/2014/main" id="{59DDAA31-89E2-4394-9F5F-5F5CE4CEBAC7}"/>
            </a:ext>
          </a:extLst>
        </xdr:cNvPr>
        <xdr:cNvSpPr txBox="1"/>
      </xdr:nvSpPr>
      <xdr:spPr>
        <a:xfrm>
          <a:off x="17386377" y="176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845" name="n_4aveValue【庁舎】&#10;一人当たり面積">
          <a:extLst>
            <a:ext uri="{FF2B5EF4-FFF2-40B4-BE49-F238E27FC236}">
              <a16:creationId xmlns:a16="http://schemas.microsoft.com/office/drawing/2014/main" id="{4ACB5704-3E42-4D03-9194-0D6E43E7C5FA}"/>
            </a:ext>
          </a:extLst>
        </xdr:cNvPr>
        <xdr:cNvSpPr txBox="1"/>
      </xdr:nvSpPr>
      <xdr:spPr>
        <a:xfrm>
          <a:off x="16592627" y="176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86377</xdr:rowOff>
    </xdr:from>
    <xdr:ext cx="469744" cy="259045"/>
    <xdr:sp macro="" textlink="">
      <xdr:nvSpPr>
        <xdr:cNvPr id="846" name="n_1mainValue【庁舎】&#10;一人当たり面積">
          <a:extLst>
            <a:ext uri="{FF2B5EF4-FFF2-40B4-BE49-F238E27FC236}">
              <a16:creationId xmlns:a16="http://schemas.microsoft.com/office/drawing/2014/main" id="{C380B2F8-2F9E-4198-A3B3-8D34AA4BC256}"/>
            </a:ext>
          </a:extLst>
        </xdr:cNvPr>
        <xdr:cNvSpPr txBox="1"/>
      </xdr:nvSpPr>
      <xdr:spPr>
        <a:xfrm>
          <a:off x="18980227"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96175</xdr:rowOff>
    </xdr:from>
    <xdr:ext cx="469744" cy="259045"/>
    <xdr:sp macro="" textlink="">
      <xdr:nvSpPr>
        <xdr:cNvPr id="847" name="n_2mainValue【庁舎】&#10;一人当たり面積">
          <a:extLst>
            <a:ext uri="{FF2B5EF4-FFF2-40B4-BE49-F238E27FC236}">
              <a16:creationId xmlns:a16="http://schemas.microsoft.com/office/drawing/2014/main" id="{9B257684-032C-4A8B-AC1A-48242420DFDC}"/>
            </a:ext>
          </a:extLst>
        </xdr:cNvPr>
        <xdr:cNvSpPr txBox="1"/>
      </xdr:nvSpPr>
      <xdr:spPr>
        <a:xfrm>
          <a:off x="18180127" y="1684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109238</xdr:rowOff>
    </xdr:from>
    <xdr:ext cx="469744" cy="259045"/>
    <xdr:sp macro="" textlink="">
      <xdr:nvSpPr>
        <xdr:cNvPr id="848" name="n_3mainValue【庁舎】&#10;一人当たり面積">
          <a:extLst>
            <a:ext uri="{FF2B5EF4-FFF2-40B4-BE49-F238E27FC236}">
              <a16:creationId xmlns:a16="http://schemas.microsoft.com/office/drawing/2014/main" id="{D1103AA8-C47F-4813-A882-FFA02B6600FB}"/>
            </a:ext>
          </a:extLst>
        </xdr:cNvPr>
        <xdr:cNvSpPr txBox="1"/>
      </xdr:nvSpPr>
      <xdr:spPr>
        <a:xfrm>
          <a:off x="1738637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119034</xdr:rowOff>
    </xdr:from>
    <xdr:ext cx="469744" cy="259045"/>
    <xdr:sp macro="" textlink="">
      <xdr:nvSpPr>
        <xdr:cNvPr id="849" name="n_4mainValue【庁舎】&#10;一人当たり面積">
          <a:extLst>
            <a:ext uri="{FF2B5EF4-FFF2-40B4-BE49-F238E27FC236}">
              <a16:creationId xmlns:a16="http://schemas.microsoft.com/office/drawing/2014/main" id="{CC0EF408-EA90-4F7C-A014-6775A887B8A6}"/>
            </a:ext>
          </a:extLst>
        </xdr:cNvPr>
        <xdr:cNvSpPr txBox="1"/>
      </xdr:nvSpPr>
      <xdr:spPr>
        <a:xfrm>
          <a:off x="16592627" y="1686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3914AA36-9B76-4D73-80FF-747C6E8A8258}"/>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CF6DE2F8-4D88-476E-A946-F0BA39CD1678}"/>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7A005279-8947-45E4-A3FC-F249B19FBA19}"/>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図書館については、築</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年となっており、類似団体や全国平均と比較し、有形固定資産減価償却率が高い傾向にあったが、新築に向けた実施設計等により、大きく低下した。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市民会館については、類似団体や全国平均と比較し、有形固定資産減価償却率が高い傾向にあり、特に観光会館は築</a:t>
          </a:r>
          <a:r>
            <a:rPr kumimoji="1" lang="en-US" altLang="ja-JP" sz="1200">
              <a:latin typeface="ＭＳ Ｐゴシック" panose="020B0600070205080204" pitchFamily="50" charset="-128"/>
              <a:ea typeface="ＭＳ Ｐゴシック" panose="020B0600070205080204" pitchFamily="50" charset="-128"/>
            </a:rPr>
            <a:t>56</a:t>
          </a:r>
          <a:r>
            <a:rPr kumimoji="1" lang="ja-JP" altLang="en-US" sz="1200">
              <a:latin typeface="ＭＳ Ｐゴシック" panose="020B0600070205080204" pitchFamily="50" charset="-128"/>
              <a:ea typeface="ＭＳ Ｐゴシック" panose="020B0600070205080204" pitchFamily="50" charset="-128"/>
            </a:rPr>
            <a:t>年であり、老朽化が進んでおり、市民から建て替えの要望もあることから、現在、建設地などを含め検討している。今後、事業化されると、大きな財政負担が生じることから、計画的な基金の積み立てなどを実施していくことが必要である。</a:t>
          </a:r>
        </a:p>
        <a:p>
          <a:r>
            <a:rPr kumimoji="1" lang="ja-JP" altLang="en-US" sz="1200">
              <a:latin typeface="ＭＳ Ｐゴシック" panose="020B0600070205080204" pitchFamily="50" charset="-128"/>
              <a:ea typeface="ＭＳ Ｐゴシック" panose="020B0600070205080204" pitchFamily="50" charset="-128"/>
            </a:rPr>
            <a:t>　体育館・プールについても、建築から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年以上が経過しており、老朽化が進んでいるため、今後、利用状況などを勘案する中で、廃止か更新か等を検討していく。</a:t>
          </a:r>
        </a:p>
        <a:p>
          <a:r>
            <a:rPr kumimoji="1" lang="ja-JP" altLang="en-US" sz="1200">
              <a:latin typeface="ＭＳ Ｐゴシック" panose="020B0600070205080204" pitchFamily="50" charset="-128"/>
              <a:ea typeface="ＭＳ Ｐゴシック" panose="020B0600070205080204" pitchFamily="50" charset="-128"/>
            </a:rPr>
            <a:t>　一般廃棄物処理施設の一人当たりの有形固定資産額が、類似団体や県内平均を大きく上回っているのは、平成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かけて、環境美化センターの大規模更新事業を実施したためであり、今後は、逓減していくと思われるが、借り入れた地方債の負担についても大きくなっていることから、起債を抑制しつつ、計画的な管理をしていく必要がある。</a:t>
          </a:r>
        </a:p>
        <a:p>
          <a:r>
            <a:rPr kumimoji="1" lang="ja-JP" altLang="en-US" sz="1200">
              <a:latin typeface="ＭＳ Ｐゴシック" panose="020B0600070205080204" pitchFamily="50" charset="-128"/>
              <a:ea typeface="ＭＳ Ｐゴシック" panose="020B0600070205080204" pitchFamily="50" charset="-128"/>
            </a:rPr>
            <a:t>　庁舎については、築</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であり、設備の老朽化が顕著となり、更新整備をしているものの予算的な制約から十分とは言えず、類似団体や全国平均と比較し、有形固定資産減価償却率が高い傾向にある。今後はより計画的な設備修繕計画により、長寿命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6" customWidth="1"/>
    <col min="12" max="12" width="2.26953125" style="176" customWidth="1"/>
    <col min="13" max="17" width="2.36328125" style="176" customWidth="1"/>
    <col min="18" max="119" width="2.08984375" style="176" customWidth="1"/>
    <col min="120" max="16384" width="0" style="176" hidden="1"/>
  </cols>
  <sheetData>
    <row r="1" spans="1:119" ht="33" customHeight="1" x14ac:dyDescent="0.2">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77"/>
      <c r="DK1" s="177"/>
      <c r="DL1" s="177"/>
      <c r="DM1" s="177"/>
      <c r="DN1" s="177"/>
      <c r="DO1" s="177"/>
    </row>
    <row r="2" spans="1:119" ht="24" thickBot="1" x14ac:dyDescent="0.25">
      <c r="B2" s="178" t="s">
        <v>82</v>
      </c>
      <c r="C2" s="178"/>
      <c r="D2" s="179"/>
    </row>
    <row r="3" spans="1:119" ht="18.75" customHeight="1" thickBot="1" x14ac:dyDescent="0.25">
      <c r="A3" s="177"/>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2">
      <c r="A4" s="177"/>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31243880</v>
      </c>
      <c r="BO4" s="407"/>
      <c r="BP4" s="407"/>
      <c r="BQ4" s="407"/>
      <c r="BR4" s="407"/>
      <c r="BS4" s="407"/>
      <c r="BT4" s="407"/>
      <c r="BU4" s="408"/>
      <c r="BV4" s="406">
        <v>32316532</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5.3</v>
      </c>
      <c r="CU4" s="413"/>
      <c r="CV4" s="413"/>
      <c r="CW4" s="413"/>
      <c r="CX4" s="413"/>
      <c r="CY4" s="413"/>
      <c r="CZ4" s="413"/>
      <c r="DA4" s="414"/>
      <c r="DB4" s="412">
        <v>5.4</v>
      </c>
      <c r="DC4" s="413"/>
      <c r="DD4" s="413"/>
      <c r="DE4" s="413"/>
      <c r="DF4" s="413"/>
      <c r="DG4" s="413"/>
      <c r="DH4" s="413"/>
      <c r="DI4" s="414"/>
    </row>
    <row r="5" spans="1:119" ht="18.75" customHeight="1" x14ac:dyDescent="0.2">
      <c r="A5" s="177"/>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30134406</v>
      </c>
      <c r="BO5" s="444"/>
      <c r="BP5" s="444"/>
      <c r="BQ5" s="444"/>
      <c r="BR5" s="444"/>
      <c r="BS5" s="444"/>
      <c r="BT5" s="444"/>
      <c r="BU5" s="445"/>
      <c r="BV5" s="443">
        <v>30959208</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88.8</v>
      </c>
      <c r="CU5" s="441"/>
      <c r="CV5" s="441"/>
      <c r="CW5" s="441"/>
      <c r="CX5" s="441"/>
      <c r="CY5" s="441"/>
      <c r="CZ5" s="441"/>
      <c r="DA5" s="442"/>
      <c r="DB5" s="440">
        <v>83.1</v>
      </c>
      <c r="DC5" s="441"/>
      <c r="DD5" s="441"/>
      <c r="DE5" s="441"/>
      <c r="DF5" s="441"/>
      <c r="DG5" s="441"/>
      <c r="DH5" s="441"/>
      <c r="DI5" s="442"/>
    </row>
    <row r="6" spans="1:119" ht="18.75" customHeight="1" x14ac:dyDescent="0.2">
      <c r="A6" s="177"/>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1109474</v>
      </c>
      <c r="BO6" s="444"/>
      <c r="BP6" s="444"/>
      <c r="BQ6" s="444"/>
      <c r="BR6" s="444"/>
      <c r="BS6" s="444"/>
      <c r="BT6" s="444"/>
      <c r="BU6" s="445"/>
      <c r="BV6" s="443">
        <v>1357324</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90.9</v>
      </c>
      <c r="CU6" s="481"/>
      <c r="CV6" s="481"/>
      <c r="CW6" s="481"/>
      <c r="CX6" s="481"/>
      <c r="CY6" s="481"/>
      <c r="CZ6" s="481"/>
      <c r="DA6" s="482"/>
      <c r="DB6" s="480">
        <v>90</v>
      </c>
      <c r="DC6" s="481"/>
      <c r="DD6" s="481"/>
      <c r="DE6" s="481"/>
      <c r="DF6" s="481"/>
      <c r="DG6" s="481"/>
      <c r="DH6" s="481"/>
      <c r="DI6" s="482"/>
    </row>
    <row r="7" spans="1:119" ht="18.75" customHeight="1" x14ac:dyDescent="0.2">
      <c r="A7" s="177"/>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103</v>
      </c>
      <c r="AV7" s="476"/>
      <c r="AW7" s="476"/>
      <c r="AX7" s="476"/>
      <c r="AY7" s="477" t="s">
        <v>107</v>
      </c>
      <c r="AZ7" s="478"/>
      <c r="BA7" s="478"/>
      <c r="BB7" s="478"/>
      <c r="BC7" s="478"/>
      <c r="BD7" s="478"/>
      <c r="BE7" s="478"/>
      <c r="BF7" s="478"/>
      <c r="BG7" s="478"/>
      <c r="BH7" s="478"/>
      <c r="BI7" s="478"/>
      <c r="BJ7" s="478"/>
      <c r="BK7" s="478"/>
      <c r="BL7" s="478"/>
      <c r="BM7" s="479"/>
      <c r="BN7" s="443">
        <v>244291</v>
      </c>
      <c r="BO7" s="444"/>
      <c r="BP7" s="444"/>
      <c r="BQ7" s="444"/>
      <c r="BR7" s="444"/>
      <c r="BS7" s="444"/>
      <c r="BT7" s="444"/>
      <c r="BU7" s="445"/>
      <c r="BV7" s="443">
        <v>456341</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16421195</v>
      </c>
      <c r="CU7" s="444"/>
      <c r="CV7" s="444"/>
      <c r="CW7" s="444"/>
      <c r="CX7" s="444"/>
      <c r="CY7" s="444"/>
      <c r="CZ7" s="444"/>
      <c r="DA7" s="445"/>
      <c r="DB7" s="443">
        <v>16786855</v>
      </c>
      <c r="DC7" s="444"/>
      <c r="DD7" s="444"/>
      <c r="DE7" s="444"/>
      <c r="DF7" s="444"/>
      <c r="DG7" s="444"/>
      <c r="DH7" s="444"/>
      <c r="DI7" s="445"/>
    </row>
    <row r="8" spans="1:119" ht="18.75" customHeight="1" thickBot="1" x14ac:dyDescent="0.25">
      <c r="A8" s="177"/>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103</v>
      </c>
      <c r="AV8" s="476"/>
      <c r="AW8" s="476"/>
      <c r="AX8" s="476"/>
      <c r="AY8" s="477" t="s">
        <v>110</v>
      </c>
      <c r="AZ8" s="478"/>
      <c r="BA8" s="478"/>
      <c r="BB8" s="478"/>
      <c r="BC8" s="478"/>
      <c r="BD8" s="478"/>
      <c r="BE8" s="478"/>
      <c r="BF8" s="478"/>
      <c r="BG8" s="478"/>
      <c r="BH8" s="478"/>
      <c r="BI8" s="478"/>
      <c r="BJ8" s="478"/>
      <c r="BK8" s="478"/>
      <c r="BL8" s="478"/>
      <c r="BM8" s="479"/>
      <c r="BN8" s="443">
        <v>865183</v>
      </c>
      <c r="BO8" s="444"/>
      <c r="BP8" s="444"/>
      <c r="BQ8" s="444"/>
      <c r="BR8" s="444"/>
      <c r="BS8" s="444"/>
      <c r="BT8" s="444"/>
      <c r="BU8" s="445"/>
      <c r="BV8" s="443">
        <v>900983</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0.68</v>
      </c>
      <c r="CU8" s="484"/>
      <c r="CV8" s="484"/>
      <c r="CW8" s="484"/>
      <c r="CX8" s="484"/>
      <c r="CY8" s="484"/>
      <c r="CZ8" s="484"/>
      <c r="DA8" s="485"/>
      <c r="DB8" s="483">
        <v>0.7</v>
      </c>
      <c r="DC8" s="484"/>
      <c r="DD8" s="484"/>
      <c r="DE8" s="484"/>
      <c r="DF8" s="484"/>
      <c r="DG8" s="484"/>
      <c r="DH8" s="484"/>
      <c r="DI8" s="485"/>
    </row>
    <row r="9" spans="1:119" ht="18.75" customHeight="1" thickBot="1" x14ac:dyDescent="0.25">
      <c r="A9" s="177"/>
      <c r="B9" s="437" t="s">
        <v>112</v>
      </c>
      <c r="C9" s="438"/>
      <c r="D9" s="438"/>
      <c r="E9" s="438"/>
      <c r="F9" s="438"/>
      <c r="G9" s="438"/>
      <c r="H9" s="438"/>
      <c r="I9" s="438"/>
      <c r="J9" s="438"/>
      <c r="K9" s="486"/>
      <c r="L9" s="487" t="s">
        <v>113</v>
      </c>
      <c r="M9" s="488"/>
      <c r="N9" s="488"/>
      <c r="O9" s="488"/>
      <c r="P9" s="488"/>
      <c r="Q9" s="489"/>
      <c r="R9" s="490">
        <v>65491</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116</v>
      </c>
      <c r="AV9" s="476"/>
      <c r="AW9" s="476"/>
      <c r="AX9" s="476"/>
      <c r="AY9" s="477" t="s">
        <v>117</v>
      </c>
      <c r="AZ9" s="478"/>
      <c r="BA9" s="478"/>
      <c r="BB9" s="478"/>
      <c r="BC9" s="478"/>
      <c r="BD9" s="478"/>
      <c r="BE9" s="478"/>
      <c r="BF9" s="478"/>
      <c r="BG9" s="478"/>
      <c r="BH9" s="478"/>
      <c r="BI9" s="478"/>
      <c r="BJ9" s="478"/>
      <c r="BK9" s="478"/>
      <c r="BL9" s="478"/>
      <c r="BM9" s="479"/>
      <c r="BN9" s="443">
        <v>-35800</v>
      </c>
      <c r="BO9" s="444"/>
      <c r="BP9" s="444"/>
      <c r="BQ9" s="444"/>
      <c r="BR9" s="444"/>
      <c r="BS9" s="444"/>
      <c r="BT9" s="444"/>
      <c r="BU9" s="445"/>
      <c r="BV9" s="443">
        <v>228613</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11.1</v>
      </c>
      <c r="CU9" s="441"/>
      <c r="CV9" s="441"/>
      <c r="CW9" s="441"/>
      <c r="CX9" s="441"/>
      <c r="CY9" s="441"/>
      <c r="CZ9" s="441"/>
      <c r="DA9" s="442"/>
      <c r="DB9" s="440">
        <v>11</v>
      </c>
      <c r="DC9" s="441"/>
      <c r="DD9" s="441"/>
      <c r="DE9" s="441"/>
      <c r="DF9" s="441"/>
      <c r="DG9" s="441"/>
      <c r="DH9" s="441"/>
      <c r="DI9" s="442"/>
    </row>
    <row r="10" spans="1:119" ht="18.75" customHeight="1" thickBot="1" x14ac:dyDescent="0.25">
      <c r="A10" s="177"/>
      <c r="B10" s="437"/>
      <c r="C10" s="438"/>
      <c r="D10" s="438"/>
      <c r="E10" s="438"/>
      <c r="F10" s="438"/>
      <c r="G10" s="438"/>
      <c r="H10" s="438"/>
      <c r="I10" s="438"/>
      <c r="J10" s="438"/>
      <c r="K10" s="486"/>
      <c r="L10" s="493" t="s">
        <v>119</v>
      </c>
      <c r="M10" s="473"/>
      <c r="N10" s="473"/>
      <c r="O10" s="473"/>
      <c r="P10" s="473"/>
      <c r="Q10" s="474"/>
      <c r="R10" s="494">
        <v>68345</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103</v>
      </c>
      <c r="AV10" s="476"/>
      <c r="AW10" s="476"/>
      <c r="AX10" s="476"/>
      <c r="AY10" s="477" t="s">
        <v>121</v>
      </c>
      <c r="AZ10" s="478"/>
      <c r="BA10" s="478"/>
      <c r="BB10" s="478"/>
      <c r="BC10" s="478"/>
      <c r="BD10" s="478"/>
      <c r="BE10" s="478"/>
      <c r="BF10" s="478"/>
      <c r="BG10" s="478"/>
      <c r="BH10" s="478"/>
      <c r="BI10" s="478"/>
      <c r="BJ10" s="478"/>
      <c r="BK10" s="478"/>
      <c r="BL10" s="478"/>
      <c r="BM10" s="479"/>
      <c r="BN10" s="443">
        <v>460029</v>
      </c>
      <c r="BO10" s="444"/>
      <c r="BP10" s="444"/>
      <c r="BQ10" s="444"/>
      <c r="BR10" s="444"/>
      <c r="BS10" s="444"/>
      <c r="BT10" s="444"/>
      <c r="BU10" s="445"/>
      <c r="BV10" s="443">
        <v>380351</v>
      </c>
      <c r="BW10" s="444"/>
      <c r="BX10" s="444"/>
      <c r="BY10" s="444"/>
      <c r="BZ10" s="444"/>
      <c r="CA10" s="444"/>
      <c r="CB10" s="444"/>
      <c r="CC10" s="445"/>
      <c r="CD10" s="180" t="s">
        <v>122</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103</v>
      </c>
      <c r="AV11" s="476"/>
      <c r="AW11" s="476"/>
      <c r="AX11" s="476"/>
      <c r="AY11" s="477" t="s">
        <v>126</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127</v>
      </c>
      <c r="CE11" s="447"/>
      <c r="CF11" s="447"/>
      <c r="CG11" s="447"/>
      <c r="CH11" s="447"/>
      <c r="CI11" s="447"/>
      <c r="CJ11" s="447"/>
      <c r="CK11" s="447"/>
      <c r="CL11" s="447"/>
      <c r="CM11" s="447"/>
      <c r="CN11" s="447"/>
      <c r="CO11" s="447"/>
      <c r="CP11" s="447"/>
      <c r="CQ11" s="447"/>
      <c r="CR11" s="447"/>
      <c r="CS11" s="448"/>
      <c r="CT11" s="483" t="s">
        <v>128</v>
      </c>
      <c r="CU11" s="484"/>
      <c r="CV11" s="484"/>
      <c r="CW11" s="484"/>
      <c r="CX11" s="484"/>
      <c r="CY11" s="484"/>
      <c r="CZ11" s="484"/>
      <c r="DA11" s="485"/>
      <c r="DB11" s="483" t="s">
        <v>128</v>
      </c>
      <c r="DC11" s="484"/>
      <c r="DD11" s="484"/>
      <c r="DE11" s="484"/>
      <c r="DF11" s="484"/>
      <c r="DG11" s="484"/>
      <c r="DH11" s="484"/>
      <c r="DI11" s="485"/>
    </row>
    <row r="12" spans="1:119" ht="18.75" customHeight="1" x14ac:dyDescent="0.2">
      <c r="A12" s="177"/>
      <c r="B12" s="503" t="s">
        <v>129</v>
      </c>
      <c r="C12" s="504"/>
      <c r="D12" s="504"/>
      <c r="E12" s="504"/>
      <c r="F12" s="504"/>
      <c r="G12" s="504"/>
      <c r="H12" s="504"/>
      <c r="I12" s="504"/>
      <c r="J12" s="504"/>
      <c r="K12" s="505"/>
      <c r="L12" s="512" t="s">
        <v>130</v>
      </c>
      <c r="M12" s="513"/>
      <c r="N12" s="513"/>
      <c r="O12" s="513"/>
      <c r="P12" s="513"/>
      <c r="Q12" s="514"/>
      <c r="R12" s="515">
        <v>66286</v>
      </c>
      <c r="S12" s="516"/>
      <c r="T12" s="516"/>
      <c r="U12" s="516"/>
      <c r="V12" s="517"/>
      <c r="W12" s="518" t="s">
        <v>1</v>
      </c>
      <c r="X12" s="476"/>
      <c r="Y12" s="476"/>
      <c r="Z12" s="476"/>
      <c r="AA12" s="476"/>
      <c r="AB12" s="519"/>
      <c r="AC12" s="520" t="s">
        <v>131</v>
      </c>
      <c r="AD12" s="521"/>
      <c r="AE12" s="521"/>
      <c r="AF12" s="521"/>
      <c r="AG12" s="522"/>
      <c r="AH12" s="520" t="s">
        <v>132</v>
      </c>
      <c r="AI12" s="521"/>
      <c r="AJ12" s="521"/>
      <c r="AK12" s="521"/>
      <c r="AL12" s="523"/>
      <c r="AM12" s="472" t="s">
        <v>133</v>
      </c>
      <c r="AN12" s="473"/>
      <c r="AO12" s="473"/>
      <c r="AP12" s="473"/>
      <c r="AQ12" s="473"/>
      <c r="AR12" s="473"/>
      <c r="AS12" s="473"/>
      <c r="AT12" s="474"/>
      <c r="AU12" s="475" t="s">
        <v>134</v>
      </c>
      <c r="AV12" s="476"/>
      <c r="AW12" s="476"/>
      <c r="AX12" s="476"/>
      <c r="AY12" s="477" t="s">
        <v>135</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136</v>
      </c>
      <c r="CE12" s="447"/>
      <c r="CF12" s="447"/>
      <c r="CG12" s="447"/>
      <c r="CH12" s="447"/>
      <c r="CI12" s="447"/>
      <c r="CJ12" s="447"/>
      <c r="CK12" s="447"/>
      <c r="CL12" s="447"/>
      <c r="CM12" s="447"/>
      <c r="CN12" s="447"/>
      <c r="CO12" s="447"/>
      <c r="CP12" s="447"/>
      <c r="CQ12" s="447"/>
      <c r="CR12" s="447"/>
      <c r="CS12" s="448"/>
      <c r="CT12" s="483" t="s">
        <v>137</v>
      </c>
      <c r="CU12" s="484"/>
      <c r="CV12" s="484"/>
      <c r="CW12" s="484"/>
      <c r="CX12" s="484"/>
      <c r="CY12" s="484"/>
      <c r="CZ12" s="484"/>
      <c r="DA12" s="485"/>
      <c r="DB12" s="483" t="s">
        <v>138</v>
      </c>
      <c r="DC12" s="484"/>
      <c r="DD12" s="484"/>
      <c r="DE12" s="484"/>
      <c r="DF12" s="484"/>
      <c r="DG12" s="484"/>
      <c r="DH12" s="484"/>
      <c r="DI12" s="485"/>
    </row>
    <row r="13" spans="1:119" ht="18.75" customHeight="1" x14ac:dyDescent="0.2">
      <c r="A13" s="177"/>
      <c r="B13" s="506"/>
      <c r="C13" s="507"/>
      <c r="D13" s="507"/>
      <c r="E13" s="507"/>
      <c r="F13" s="507"/>
      <c r="G13" s="507"/>
      <c r="H13" s="507"/>
      <c r="I13" s="507"/>
      <c r="J13" s="507"/>
      <c r="K13" s="508"/>
      <c r="L13" s="186"/>
      <c r="M13" s="534" t="s">
        <v>139</v>
      </c>
      <c r="N13" s="535"/>
      <c r="O13" s="535"/>
      <c r="P13" s="535"/>
      <c r="Q13" s="536"/>
      <c r="R13" s="527">
        <v>65554</v>
      </c>
      <c r="S13" s="528"/>
      <c r="T13" s="528"/>
      <c r="U13" s="528"/>
      <c r="V13" s="529"/>
      <c r="W13" s="459" t="s">
        <v>140</v>
      </c>
      <c r="X13" s="460"/>
      <c r="Y13" s="460"/>
      <c r="Z13" s="460"/>
      <c r="AA13" s="460"/>
      <c r="AB13" s="450"/>
      <c r="AC13" s="494">
        <v>712</v>
      </c>
      <c r="AD13" s="495"/>
      <c r="AE13" s="495"/>
      <c r="AF13" s="495"/>
      <c r="AG13" s="537"/>
      <c r="AH13" s="494">
        <v>789</v>
      </c>
      <c r="AI13" s="495"/>
      <c r="AJ13" s="495"/>
      <c r="AK13" s="495"/>
      <c r="AL13" s="496"/>
      <c r="AM13" s="472" t="s">
        <v>141</v>
      </c>
      <c r="AN13" s="473"/>
      <c r="AO13" s="473"/>
      <c r="AP13" s="473"/>
      <c r="AQ13" s="473"/>
      <c r="AR13" s="473"/>
      <c r="AS13" s="473"/>
      <c r="AT13" s="474"/>
      <c r="AU13" s="475" t="s">
        <v>116</v>
      </c>
      <c r="AV13" s="476"/>
      <c r="AW13" s="476"/>
      <c r="AX13" s="476"/>
      <c r="AY13" s="477" t="s">
        <v>142</v>
      </c>
      <c r="AZ13" s="478"/>
      <c r="BA13" s="478"/>
      <c r="BB13" s="478"/>
      <c r="BC13" s="478"/>
      <c r="BD13" s="478"/>
      <c r="BE13" s="478"/>
      <c r="BF13" s="478"/>
      <c r="BG13" s="478"/>
      <c r="BH13" s="478"/>
      <c r="BI13" s="478"/>
      <c r="BJ13" s="478"/>
      <c r="BK13" s="478"/>
      <c r="BL13" s="478"/>
      <c r="BM13" s="479"/>
      <c r="BN13" s="443">
        <v>424229</v>
      </c>
      <c r="BO13" s="444"/>
      <c r="BP13" s="444"/>
      <c r="BQ13" s="444"/>
      <c r="BR13" s="444"/>
      <c r="BS13" s="444"/>
      <c r="BT13" s="444"/>
      <c r="BU13" s="445"/>
      <c r="BV13" s="443">
        <v>608964</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5.6</v>
      </c>
      <c r="CU13" s="441"/>
      <c r="CV13" s="441"/>
      <c r="CW13" s="441"/>
      <c r="CX13" s="441"/>
      <c r="CY13" s="441"/>
      <c r="CZ13" s="441"/>
      <c r="DA13" s="442"/>
      <c r="DB13" s="440">
        <v>5.7</v>
      </c>
      <c r="DC13" s="441"/>
      <c r="DD13" s="441"/>
      <c r="DE13" s="441"/>
      <c r="DF13" s="441"/>
      <c r="DG13" s="441"/>
      <c r="DH13" s="441"/>
      <c r="DI13" s="442"/>
    </row>
    <row r="14" spans="1:119" ht="18.75" customHeight="1" thickBot="1" x14ac:dyDescent="0.25">
      <c r="A14" s="177"/>
      <c r="B14" s="506"/>
      <c r="C14" s="507"/>
      <c r="D14" s="507"/>
      <c r="E14" s="507"/>
      <c r="F14" s="507"/>
      <c r="G14" s="507"/>
      <c r="H14" s="507"/>
      <c r="I14" s="507"/>
      <c r="J14" s="507"/>
      <c r="K14" s="508"/>
      <c r="L14" s="524" t="s">
        <v>144</v>
      </c>
      <c r="M14" s="525"/>
      <c r="N14" s="525"/>
      <c r="O14" s="525"/>
      <c r="P14" s="525"/>
      <c r="Q14" s="526"/>
      <c r="R14" s="527">
        <v>67074</v>
      </c>
      <c r="S14" s="528"/>
      <c r="T14" s="528"/>
      <c r="U14" s="528"/>
      <c r="V14" s="529"/>
      <c r="W14" s="433"/>
      <c r="X14" s="434"/>
      <c r="Y14" s="434"/>
      <c r="Z14" s="434"/>
      <c r="AA14" s="434"/>
      <c r="AB14" s="423"/>
      <c r="AC14" s="530">
        <v>2.6</v>
      </c>
      <c r="AD14" s="531"/>
      <c r="AE14" s="531"/>
      <c r="AF14" s="531"/>
      <c r="AG14" s="532"/>
      <c r="AH14" s="530">
        <v>2.7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v>1.6</v>
      </c>
      <c r="CU14" s="542"/>
      <c r="CV14" s="542"/>
      <c r="CW14" s="542"/>
      <c r="CX14" s="542"/>
      <c r="CY14" s="542"/>
      <c r="CZ14" s="542"/>
      <c r="DA14" s="543"/>
      <c r="DB14" s="541">
        <v>14</v>
      </c>
      <c r="DC14" s="542"/>
      <c r="DD14" s="542"/>
      <c r="DE14" s="542"/>
      <c r="DF14" s="542"/>
      <c r="DG14" s="542"/>
      <c r="DH14" s="542"/>
      <c r="DI14" s="543"/>
    </row>
    <row r="15" spans="1:119" ht="18.75" customHeight="1" x14ac:dyDescent="0.2">
      <c r="A15" s="177"/>
      <c r="B15" s="506"/>
      <c r="C15" s="507"/>
      <c r="D15" s="507"/>
      <c r="E15" s="507"/>
      <c r="F15" s="507"/>
      <c r="G15" s="507"/>
      <c r="H15" s="507"/>
      <c r="I15" s="507"/>
      <c r="J15" s="507"/>
      <c r="K15" s="508"/>
      <c r="L15" s="186"/>
      <c r="M15" s="534" t="s">
        <v>146</v>
      </c>
      <c r="N15" s="535"/>
      <c r="O15" s="535"/>
      <c r="P15" s="535"/>
      <c r="Q15" s="536"/>
      <c r="R15" s="527">
        <v>66430</v>
      </c>
      <c r="S15" s="528"/>
      <c r="T15" s="528"/>
      <c r="U15" s="528"/>
      <c r="V15" s="529"/>
      <c r="W15" s="459" t="s">
        <v>147</v>
      </c>
      <c r="X15" s="460"/>
      <c r="Y15" s="460"/>
      <c r="Z15" s="460"/>
      <c r="AA15" s="460"/>
      <c r="AB15" s="450"/>
      <c r="AC15" s="494">
        <v>3537</v>
      </c>
      <c r="AD15" s="495"/>
      <c r="AE15" s="495"/>
      <c r="AF15" s="495"/>
      <c r="AG15" s="537"/>
      <c r="AH15" s="494">
        <v>3966</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8809124</v>
      </c>
      <c r="BO15" s="407"/>
      <c r="BP15" s="407"/>
      <c r="BQ15" s="407"/>
      <c r="BR15" s="407"/>
      <c r="BS15" s="407"/>
      <c r="BT15" s="407"/>
      <c r="BU15" s="408"/>
      <c r="BV15" s="406">
        <v>8636351</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12.8</v>
      </c>
      <c r="AD16" s="531"/>
      <c r="AE16" s="531"/>
      <c r="AF16" s="531"/>
      <c r="AG16" s="532"/>
      <c r="AH16" s="530">
        <v>13.4</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13645495</v>
      </c>
      <c r="BO16" s="444"/>
      <c r="BP16" s="444"/>
      <c r="BQ16" s="444"/>
      <c r="BR16" s="444"/>
      <c r="BS16" s="444"/>
      <c r="BT16" s="444"/>
      <c r="BU16" s="445"/>
      <c r="BV16" s="443">
        <v>13079730</v>
      </c>
      <c r="BW16" s="444"/>
      <c r="BX16" s="444"/>
      <c r="BY16" s="444"/>
      <c r="BZ16" s="444"/>
      <c r="CA16" s="444"/>
      <c r="CB16" s="444"/>
      <c r="CC16" s="445"/>
      <c r="CD16" s="190"/>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77"/>
      <c r="B17" s="509"/>
      <c r="C17" s="510"/>
      <c r="D17" s="510"/>
      <c r="E17" s="510"/>
      <c r="F17" s="510"/>
      <c r="G17" s="510"/>
      <c r="H17" s="510"/>
      <c r="I17" s="510"/>
      <c r="J17" s="510"/>
      <c r="K17" s="511"/>
      <c r="L17" s="191"/>
      <c r="M17" s="554" t="s">
        <v>153</v>
      </c>
      <c r="N17" s="555"/>
      <c r="O17" s="555"/>
      <c r="P17" s="555"/>
      <c r="Q17" s="556"/>
      <c r="R17" s="549" t="s">
        <v>154</v>
      </c>
      <c r="S17" s="550"/>
      <c r="T17" s="550"/>
      <c r="U17" s="550"/>
      <c r="V17" s="551"/>
      <c r="W17" s="459" t="s">
        <v>155</v>
      </c>
      <c r="X17" s="460"/>
      <c r="Y17" s="460"/>
      <c r="Z17" s="460"/>
      <c r="AA17" s="460"/>
      <c r="AB17" s="450"/>
      <c r="AC17" s="494">
        <v>23382</v>
      </c>
      <c r="AD17" s="495"/>
      <c r="AE17" s="495"/>
      <c r="AF17" s="495"/>
      <c r="AG17" s="537"/>
      <c r="AH17" s="494">
        <v>24762</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11192231</v>
      </c>
      <c r="BO17" s="444"/>
      <c r="BP17" s="444"/>
      <c r="BQ17" s="444"/>
      <c r="BR17" s="444"/>
      <c r="BS17" s="444"/>
      <c r="BT17" s="444"/>
      <c r="BU17" s="445"/>
      <c r="BV17" s="443">
        <v>10973842</v>
      </c>
      <c r="BW17" s="444"/>
      <c r="BX17" s="444"/>
      <c r="BY17" s="444"/>
      <c r="BZ17" s="444"/>
      <c r="CA17" s="444"/>
      <c r="CB17" s="444"/>
      <c r="CC17" s="445"/>
      <c r="CD17" s="190"/>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77"/>
      <c r="B18" s="565" t="s">
        <v>157</v>
      </c>
      <c r="C18" s="486"/>
      <c r="D18" s="486"/>
      <c r="E18" s="566"/>
      <c r="F18" s="566"/>
      <c r="G18" s="566"/>
      <c r="H18" s="566"/>
      <c r="I18" s="566"/>
      <c r="J18" s="566"/>
      <c r="K18" s="566"/>
      <c r="L18" s="567">
        <v>124.02</v>
      </c>
      <c r="M18" s="567"/>
      <c r="N18" s="567"/>
      <c r="O18" s="567"/>
      <c r="P18" s="567"/>
      <c r="Q18" s="567"/>
      <c r="R18" s="568"/>
      <c r="S18" s="568"/>
      <c r="T18" s="568"/>
      <c r="U18" s="568"/>
      <c r="V18" s="569"/>
      <c r="W18" s="461"/>
      <c r="X18" s="462"/>
      <c r="Y18" s="462"/>
      <c r="Z18" s="462"/>
      <c r="AA18" s="462"/>
      <c r="AB18" s="453"/>
      <c r="AC18" s="570">
        <v>84.6</v>
      </c>
      <c r="AD18" s="571"/>
      <c r="AE18" s="571"/>
      <c r="AF18" s="571"/>
      <c r="AG18" s="572"/>
      <c r="AH18" s="570">
        <v>83.9</v>
      </c>
      <c r="AI18" s="571"/>
      <c r="AJ18" s="571"/>
      <c r="AK18" s="571"/>
      <c r="AL18" s="573"/>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15241541</v>
      </c>
      <c r="BO18" s="444"/>
      <c r="BP18" s="444"/>
      <c r="BQ18" s="444"/>
      <c r="BR18" s="444"/>
      <c r="BS18" s="444"/>
      <c r="BT18" s="444"/>
      <c r="BU18" s="445"/>
      <c r="BV18" s="443">
        <v>14621286</v>
      </c>
      <c r="BW18" s="444"/>
      <c r="BX18" s="444"/>
      <c r="BY18" s="444"/>
      <c r="BZ18" s="444"/>
      <c r="CA18" s="444"/>
      <c r="CB18" s="444"/>
      <c r="CC18" s="445"/>
      <c r="CD18" s="190"/>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77"/>
      <c r="B19" s="565" t="s">
        <v>159</v>
      </c>
      <c r="C19" s="486"/>
      <c r="D19" s="486"/>
      <c r="E19" s="566"/>
      <c r="F19" s="566"/>
      <c r="G19" s="566"/>
      <c r="H19" s="566"/>
      <c r="I19" s="566"/>
      <c r="J19" s="566"/>
      <c r="K19" s="566"/>
      <c r="L19" s="574">
        <v>528</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21618816</v>
      </c>
      <c r="BO19" s="444"/>
      <c r="BP19" s="444"/>
      <c r="BQ19" s="444"/>
      <c r="BR19" s="444"/>
      <c r="BS19" s="444"/>
      <c r="BT19" s="444"/>
      <c r="BU19" s="445"/>
      <c r="BV19" s="443">
        <v>21276320</v>
      </c>
      <c r="BW19" s="444"/>
      <c r="BX19" s="444"/>
      <c r="BY19" s="444"/>
      <c r="BZ19" s="444"/>
      <c r="CA19" s="444"/>
      <c r="CB19" s="444"/>
      <c r="CC19" s="445"/>
      <c r="CD19" s="190"/>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77"/>
      <c r="B20" s="565" t="s">
        <v>161</v>
      </c>
      <c r="C20" s="486"/>
      <c r="D20" s="486"/>
      <c r="E20" s="566"/>
      <c r="F20" s="566"/>
      <c r="G20" s="566"/>
      <c r="H20" s="566"/>
      <c r="I20" s="566"/>
      <c r="J20" s="566"/>
      <c r="K20" s="566"/>
      <c r="L20" s="574">
        <v>30820</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0"/>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77"/>
      <c r="B21" s="583" t="s">
        <v>162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0"/>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77"/>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23553936</v>
      </c>
      <c r="BO22" s="407"/>
      <c r="BP22" s="407"/>
      <c r="BQ22" s="407"/>
      <c r="BR22" s="407"/>
      <c r="BS22" s="407"/>
      <c r="BT22" s="407"/>
      <c r="BU22" s="408"/>
      <c r="BV22" s="406">
        <v>24767329</v>
      </c>
      <c r="BW22" s="407"/>
      <c r="BX22" s="407"/>
      <c r="BY22" s="407"/>
      <c r="BZ22" s="407"/>
      <c r="CA22" s="407"/>
      <c r="CB22" s="407"/>
      <c r="CC22" s="408"/>
      <c r="CD22" s="190"/>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77"/>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20093704</v>
      </c>
      <c r="BO23" s="444"/>
      <c r="BP23" s="444"/>
      <c r="BQ23" s="444"/>
      <c r="BR23" s="444"/>
      <c r="BS23" s="444"/>
      <c r="BT23" s="444"/>
      <c r="BU23" s="445"/>
      <c r="BV23" s="443">
        <v>21251816</v>
      </c>
      <c r="BW23" s="444"/>
      <c r="BX23" s="444"/>
      <c r="BY23" s="444"/>
      <c r="BZ23" s="444"/>
      <c r="CA23" s="444"/>
      <c r="CB23" s="444"/>
      <c r="CC23" s="445"/>
      <c r="CD23" s="190"/>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77"/>
      <c r="B24" s="614"/>
      <c r="C24" s="590"/>
      <c r="D24" s="591"/>
      <c r="E24" s="493" t="s">
        <v>171</v>
      </c>
      <c r="F24" s="473"/>
      <c r="G24" s="473"/>
      <c r="H24" s="473"/>
      <c r="I24" s="473"/>
      <c r="J24" s="473"/>
      <c r="K24" s="474"/>
      <c r="L24" s="494">
        <v>1</v>
      </c>
      <c r="M24" s="495"/>
      <c r="N24" s="495"/>
      <c r="O24" s="495"/>
      <c r="P24" s="537"/>
      <c r="Q24" s="494">
        <v>8350</v>
      </c>
      <c r="R24" s="495"/>
      <c r="S24" s="495"/>
      <c r="T24" s="495"/>
      <c r="U24" s="495"/>
      <c r="V24" s="537"/>
      <c r="W24" s="589"/>
      <c r="X24" s="590"/>
      <c r="Y24" s="591"/>
      <c r="Z24" s="493" t="s">
        <v>172</v>
      </c>
      <c r="AA24" s="473"/>
      <c r="AB24" s="473"/>
      <c r="AC24" s="473"/>
      <c r="AD24" s="473"/>
      <c r="AE24" s="473"/>
      <c r="AF24" s="473"/>
      <c r="AG24" s="474"/>
      <c r="AH24" s="494">
        <v>487</v>
      </c>
      <c r="AI24" s="495"/>
      <c r="AJ24" s="495"/>
      <c r="AK24" s="495"/>
      <c r="AL24" s="537"/>
      <c r="AM24" s="494">
        <v>1583724</v>
      </c>
      <c r="AN24" s="495"/>
      <c r="AO24" s="495"/>
      <c r="AP24" s="495"/>
      <c r="AQ24" s="495"/>
      <c r="AR24" s="537"/>
      <c r="AS24" s="494">
        <v>3252</v>
      </c>
      <c r="AT24" s="495"/>
      <c r="AU24" s="495"/>
      <c r="AV24" s="495"/>
      <c r="AW24" s="495"/>
      <c r="AX24" s="496"/>
      <c r="AY24" s="559" t="s">
        <v>173</v>
      </c>
      <c r="AZ24" s="560"/>
      <c r="BA24" s="560"/>
      <c r="BB24" s="560"/>
      <c r="BC24" s="560"/>
      <c r="BD24" s="560"/>
      <c r="BE24" s="560"/>
      <c r="BF24" s="560"/>
      <c r="BG24" s="560"/>
      <c r="BH24" s="560"/>
      <c r="BI24" s="560"/>
      <c r="BJ24" s="560"/>
      <c r="BK24" s="560"/>
      <c r="BL24" s="560"/>
      <c r="BM24" s="561"/>
      <c r="BN24" s="443">
        <v>9537705</v>
      </c>
      <c r="BO24" s="444"/>
      <c r="BP24" s="444"/>
      <c r="BQ24" s="444"/>
      <c r="BR24" s="444"/>
      <c r="BS24" s="444"/>
      <c r="BT24" s="444"/>
      <c r="BU24" s="445"/>
      <c r="BV24" s="443">
        <v>10005219</v>
      </c>
      <c r="BW24" s="444"/>
      <c r="BX24" s="444"/>
      <c r="BY24" s="444"/>
      <c r="BZ24" s="444"/>
      <c r="CA24" s="444"/>
      <c r="CB24" s="444"/>
      <c r="CC24" s="445"/>
      <c r="CD24" s="190"/>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77"/>
      <c r="B25" s="614"/>
      <c r="C25" s="590"/>
      <c r="D25" s="591"/>
      <c r="E25" s="493" t="s">
        <v>174</v>
      </c>
      <c r="F25" s="473"/>
      <c r="G25" s="473"/>
      <c r="H25" s="473"/>
      <c r="I25" s="473"/>
      <c r="J25" s="473"/>
      <c r="K25" s="474"/>
      <c r="L25" s="494">
        <v>2</v>
      </c>
      <c r="M25" s="495"/>
      <c r="N25" s="495"/>
      <c r="O25" s="495"/>
      <c r="P25" s="537"/>
      <c r="Q25" s="494">
        <v>7270</v>
      </c>
      <c r="R25" s="495"/>
      <c r="S25" s="495"/>
      <c r="T25" s="495"/>
      <c r="U25" s="495"/>
      <c r="V25" s="537"/>
      <c r="W25" s="589"/>
      <c r="X25" s="590"/>
      <c r="Y25" s="591"/>
      <c r="Z25" s="493" t="s">
        <v>175</v>
      </c>
      <c r="AA25" s="473"/>
      <c r="AB25" s="473"/>
      <c r="AC25" s="473"/>
      <c r="AD25" s="473"/>
      <c r="AE25" s="473"/>
      <c r="AF25" s="473"/>
      <c r="AG25" s="474"/>
      <c r="AH25" s="494" t="s">
        <v>137</v>
      </c>
      <c r="AI25" s="495"/>
      <c r="AJ25" s="495"/>
      <c r="AK25" s="495"/>
      <c r="AL25" s="537"/>
      <c r="AM25" s="494" t="s">
        <v>137</v>
      </c>
      <c r="AN25" s="495"/>
      <c r="AO25" s="495"/>
      <c r="AP25" s="495"/>
      <c r="AQ25" s="495"/>
      <c r="AR25" s="537"/>
      <c r="AS25" s="494" t="s">
        <v>128</v>
      </c>
      <c r="AT25" s="495"/>
      <c r="AU25" s="495"/>
      <c r="AV25" s="495"/>
      <c r="AW25" s="495"/>
      <c r="AX25" s="496"/>
      <c r="AY25" s="403" t="s">
        <v>176</v>
      </c>
      <c r="AZ25" s="404"/>
      <c r="BA25" s="404"/>
      <c r="BB25" s="404"/>
      <c r="BC25" s="404"/>
      <c r="BD25" s="404"/>
      <c r="BE25" s="404"/>
      <c r="BF25" s="404"/>
      <c r="BG25" s="404"/>
      <c r="BH25" s="404"/>
      <c r="BI25" s="404"/>
      <c r="BJ25" s="404"/>
      <c r="BK25" s="404"/>
      <c r="BL25" s="404"/>
      <c r="BM25" s="405"/>
      <c r="BN25" s="406">
        <v>3140380</v>
      </c>
      <c r="BO25" s="407"/>
      <c r="BP25" s="407"/>
      <c r="BQ25" s="407"/>
      <c r="BR25" s="407"/>
      <c r="BS25" s="407"/>
      <c r="BT25" s="407"/>
      <c r="BU25" s="408"/>
      <c r="BV25" s="406">
        <v>4216483</v>
      </c>
      <c r="BW25" s="407"/>
      <c r="BX25" s="407"/>
      <c r="BY25" s="407"/>
      <c r="BZ25" s="407"/>
      <c r="CA25" s="407"/>
      <c r="CB25" s="407"/>
      <c r="CC25" s="408"/>
      <c r="CD25" s="190"/>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77"/>
      <c r="B26" s="614"/>
      <c r="C26" s="590"/>
      <c r="D26" s="591"/>
      <c r="E26" s="493" t="s">
        <v>177</v>
      </c>
      <c r="F26" s="473"/>
      <c r="G26" s="473"/>
      <c r="H26" s="473"/>
      <c r="I26" s="473"/>
      <c r="J26" s="473"/>
      <c r="K26" s="474"/>
      <c r="L26" s="494">
        <v>1</v>
      </c>
      <c r="M26" s="495"/>
      <c r="N26" s="495"/>
      <c r="O26" s="495"/>
      <c r="P26" s="537"/>
      <c r="Q26" s="494">
        <v>6680</v>
      </c>
      <c r="R26" s="495"/>
      <c r="S26" s="495"/>
      <c r="T26" s="495"/>
      <c r="U26" s="495"/>
      <c r="V26" s="537"/>
      <c r="W26" s="589"/>
      <c r="X26" s="590"/>
      <c r="Y26" s="591"/>
      <c r="Z26" s="493" t="s">
        <v>178</v>
      </c>
      <c r="AA26" s="595"/>
      <c r="AB26" s="595"/>
      <c r="AC26" s="595"/>
      <c r="AD26" s="595"/>
      <c r="AE26" s="595"/>
      <c r="AF26" s="595"/>
      <c r="AG26" s="596"/>
      <c r="AH26" s="494">
        <v>69</v>
      </c>
      <c r="AI26" s="495"/>
      <c r="AJ26" s="495"/>
      <c r="AK26" s="495"/>
      <c r="AL26" s="537"/>
      <c r="AM26" s="494">
        <v>255990</v>
      </c>
      <c r="AN26" s="495"/>
      <c r="AO26" s="495"/>
      <c r="AP26" s="495"/>
      <c r="AQ26" s="495"/>
      <c r="AR26" s="537"/>
      <c r="AS26" s="494">
        <v>3710</v>
      </c>
      <c r="AT26" s="495"/>
      <c r="AU26" s="495"/>
      <c r="AV26" s="495"/>
      <c r="AW26" s="495"/>
      <c r="AX26" s="496"/>
      <c r="AY26" s="446" t="s">
        <v>179</v>
      </c>
      <c r="AZ26" s="447"/>
      <c r="BA26" s="447"/>
      <c r="BB26" s="447"/>
      <c r="BC26" s="447"/>
      <c r="BD26" s="447"/>
      <c r="BE26" s="447"/>
      <c r="BF26" s="447"/>
      <c r="BG26" s="447"/>
      <c r="BH26" s="447"/>
      <c r="BI26" s="447"/>
      <c r="BJ26" s="447"/>
      <c r="BK26" s="447"/>
      <c r="BL26" s="447"/>
      <c r="BM26" s="448"/>
      <c r="BN26" s="443">
        <v>400000</v>
      </c>
      <c r="BO26" s="444"/>
      <c r="BP26" s="444"/>
      <c r="BQ26" s="444"/>
      <c r="BR26" s="444"/>
      <c r="BS26" s="444"/>
      <c r="BT26" s="444"/>
      <c r="BU26" s="445"/>
      <c r="BV26" s="443">
        <v>250000</v>
      </c>
      <c r="BW26" s="444"/>
      <c r="BX26" s="444"/>
      <c r="BY26" s="444"/>
      <c r="BZ26" s="444"/>
      <c r="CA26" s="444"/>
      <c r="CB26" s="444"/>
      <c r="CC26" s="445"/>
      <c r="CD26" s="190"/>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77"/>
      <c r="B27" s="614"/>
      <c r="C27" s="590"/>
      <c r="D27" s="591"/>
      <c r="E27" s="493" t="s">
        <v>180</v>
      </c>
      <c r="F27" s="473"/>
      <c r="G27" s="473"/>
      <c r="H27" s="473"/>
      <c r="I27" s="473"/>
      <c r="J27" s="473"/>
      <c r="K27" s="474"/>
      <c r="L27" s="494">
        <v>1</v>
      </c>
      <c r="M27" s="495"/>
      <c r="N27" s="495"/>
      <c r="O27" s="495"/>
      <c r="P27" s="537"/>
      <c r="Q27" s="494">
        <v>4230</v>
      </c>
      <c r="R27" s="495"/>
      <c r="S27" s="495"/>
      <c r="T27" s="495"/>
      <c r="U27" s="495"/>
      <c r="V27" s="537"/>
      <c r="W27" s="589"/>
      <c r="X27" s="590"/>
      <c r="Y27" s="591"/>
      <c r="Z27" s="493" t="s">
        <v>181</v>
      </c>
      <c r="AA27" s="473"/>
      <c r="AB27" s="473"/>
      <c r="AC27" s="473"/>
      <c r="AD27" s="473"/>
      <c r="AE27" s="473"/>
      <c r="AF27" s="473"/>
      <c r="AG27" s="474"/>
      <c r="AH27" s="494">
        <v>47</v>
      </c>
      <c r="AI27" s="495"/>
      <c r="AJ27" s="495"/>
      <c r="AK27" s="495"/>
      <c r="AL27" s="537"/>
      <c r="AM27" s="494">
        <v>140937</v>
      </c>
      <c r="AN27" s="495"/>
      <c r="AO27" s="495"/>
      <c r="AP27" s="495"/>
      <c r="AQ27" s="495"/>
      <c r="AR27" s="537"/>
      <c r="AS27" s="494">
        <v>2999</v>
      </c>
      <c r="AT27" s="495"/>
      <c r="AU27" s="495"/>
      <c r="AV27" s="495"/>
      <c r="AW27" s="495"/>
      <c r="AX27" s="496"/>
      <c r="AY27" s="538" t="s">
        <v>182</v>
      </c>
      <c r="AZ27" s="539"/>
      <c r="BA27" s="539"/>
      <c r="BB27" s="539"/>
      <c r="BC27" s="539"/>
      <c r="BD27" s="539"/>
      <c r="BE27" s="539"/>
      <c r="BF27" s="539"/>
      <c r="BG27" s="539"/>
      <c r="BH27" s="539"/>
      <c r="BI27" s="539"/>
      <c r="BJ27" s="539"/>
      <c r="BK27" s="539"/>
      <c r="BL27" s="539"/>
      <c r="BM27" s="540"/>
      <c r="BN27" s="562">
        <v>323258</v>
      </c>
      <c r="BO27" s="563"/>
      <c r="BP27" s="563"/>
      <c r="BQ27" s="563"/>
      <c r="BR27" s="563"/>
      <c r="BS27" s="563"/>
      <c r="BT27" s="563"/>
      <c r="BU27" s="564"/>
      <c r="BV27" s="562">
        <v>323257</v>
      </c>
      <c r="BW27" s="563"/>
      <c r="BX27" s="563"/>
      <c r="BY27" s="563"/>
      <c r="BZ27" s="563"/>
      <c r="CA27" s="563"/>
      <c r="CB27" s="563"/>
      <c r="CC27" s="564"/>
      <c r="CD27" s="192"/>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77"/>
      <c r="B28" s="614"/>
      <c r="C28" s="590"/>
      <c r="D28" s="591"/>
      <c r="E28" s="493" t="s">
        <v>183</v>
      </c>
      <c r="F28" s="473"/>
      <c r="G28" s="473"/>
      <c r="H28" s="473"/>
      <c r="I28" s="473"/>
      <c r="J28" s="473"/>
      <c r="K28" s="474"/>
      <c r="L28" s="494">
        <v>1</v>
      </c>
      <c r="M28" s="495"/>
      <c r="N28" s="495"/>
      <c r="O28" s="495"/>
      <c r="P28" s="537"/>
      <c r="Q28" s="494">
        <v>3900</v>
      </c>
      <c r="R28" s="495"/>
      <c r="S28" s="495"/>
      <c r="T28" s="495"/>
      <c r="U28" s="495"/>
      <c r="V28" s="537"/>
      <c r="W28" s="589"/>
      <c r="X28" s="590"/>
      <c r="Y28" s="591"/>
      <c r="Z28" s="493" t="s">
        <v>184</v>
      </c>
      <c r="AA28" s="473"/>
      <c r="AB28" s="473"/>
      <c r="AC28" s="473"/>
      <c r="AD28" s="473"/>
      <c r="AE28" s="473"/>
      <c r="AF28" s="473"/>
      <c r="AG28" s="474"/>
      <c r="AH28" s="494" t="s">
        <v>128</v>
      </c>
      <c r="AI28" s="495"/>
      <c r="AJ28" s="495"/>
      <c r="AK28" s="495"/>
      <c r="AL28" s="537"/>
      <c r="AM28" s="494" t="s">
        <v>137</v>
      </c>
      <c r="AN28" s="495"/>
      <c r="AO28" s="495"/>
      <c r="AP28" s="495"/>
      <c r="AQ28" s="495"/>
      <c r="AR28" s="537"/>
      <c r="AS28" s="494" t="s">
        <v>137</v>
      </c>
      <c r="AT28" s="495"/>
      <c r="AU28" s="495"/>
      <c r="AV28" s="495"/>
      <c r="AW28" s="495"/>
      <c r="AX28" s="496"/>
      <c r="AY28" s="597" t="s">
        <v>185</v>
      </c>
      <c r="AZ28" s="598"/>
      <c r="BA28" s="598"/>
      <c r="BB28" s="599"/>
      <c r="BC28" s="403" t="s">
        <v>49</v>
      </c>
      <c r="BD28" s="404"/>
      <c r="BE28" s="404"/>
      <c r="BF28" s="404"/>
      <c r="BG28" s="404"/>
      <c r="BH28" s="404"/>
      <c r="BI28" s="404"/>
      <c r="BJ28" s="404"/>
      <c r="BK28" s="404"/>
      <c r="BL28" s="404"/>
      <c r="BM28" s="405"/>
      <c r="BN28" s="406">
        <v>3411387</v>
      </c>
      <c r="BO28" s="407"/>
      <c r="BP28" s="407"/>
      <c r="BQ28" s="407"/>
      <c r="BR28" s="407"/>
      <c r="BS28" s="407"/>
      <c r="BT28" s="407"/>
      <c r="BU28" s="408"/>
      <c r="BV28" s="406">
        <v>2951358</v>
      </c>
      <c r="BW28" s="407"/>
      <c r="BX28" s="407"/>
      <c r="BY28" s="407"/>
      <c r="BZ28" s="407"/>
      <c r="CA28" s="407"/>
      <c r="CB28" s="407"/>
      <c r="CC28" s="408"/>
      <c r="CD28" s="190"/>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77"/>
      <c r="B29" s="614"/>
      <c r="C29" s="590"/>
      <c r="D29" s="591"/>
      <c r="E29" s="493" t="s">
        <v>186</v>
      </c>
      <c r="F29" s="473"/>
      <c r="G29" s="473"/>
      <c r="H29" s="473"/>
      <c r="I29" s="473"/>
      <c r="J29" s="473"/>
      <c r="K29" s="474"/>
      <c r="L29" s="494">
        <v>18</v>
      </c>
      <c r="M29" s="495"/>
      <c r="N29" s="495"/>
      <c r="O29" s="495"/>
      <c r="P29" s="537"/>
      <c r="Q29" s="494">
        <v>3610</v>
      </c>
      <c r="R29" s="495"/>
      <c r="S29" s="495"/>
      <c r="T29" s="495"/>
      <c r="U29" s="495"/>
      <c r="V29" s="537"/>
      <c r="W29" s="592"/>
      <c r="X29" s="593"/>
      <c r="Y29" s="594"/>
      <c r="Z29" s="493" t="s">
        <v>187</v>
      </c>
      <c r="AA29" s="473"/>
      <c r="AB29" s="473"/>
      <c r="AC29" s="473"/>
      <c r="AD29" s="473"/>
      <c r="AE29" s="473"/>
      <c r="AF29" s="473"/>
      <c r="AG29" s="474"/>
      <c r="AH29" s="494">
        <v>534</v>
      </c>
      <c r="AI29" s="495"/>
      <c r="AJ29" s="495"/>
      <c r="AK29" s="495"/>
      <c r="AL29" s="537"/>
      <c r="AM29" s="494">
        <v>1724661</v>
      </c>
      <c r="AN29" s="495"/>
      <c r="AO29" s="495"/>
      <c r="AP29" s="495"/>
      <c r="AQ29" s="495"/>
      <c r="AR29" s="537"/>
      <c r="AS29" s="494">
        <v>3230</v>
      </c>
      <c r="AT29" s="495"/>
      <c r="AU29" s="495"/>
      <c r="AV29" s="495"/>
      <c r="AW29" s="495"/>
      <c r="AX29" s="496"/>
      <c r="AY29" s="600"/>
      <c r="AZ29" s="601"/>
      <c r="BA29" s="601"/>
      <c r="BB29" s="602"/>
      <c r="BC29" s="477" t="s">
        <v>188</v>
      </c>
      <c r="BD29" s="478"/>
      <c r="BE29" s="478"/>
      <c r="BF29" s="478"/>
      <c r="BG29" s="478"/>
      <c r="BH29" s="478"/>
      <c r="BI29" s="478"/>
      <c r="BJ29" s="478"/>
      <c r="BK29" s="478"/>
      <c r="BL29" s="478"/>
      <c r="BM29" s="479"/>
      <c r="BN29" s="443">
        <v>997555</v>
      </c>
      <c r="BO29" s="444"/>
      <c r="BP29" s="444"/>
      <c r="BQ29" s="444"/>
      <c r="BR29" s="444"/>
      <c r="BS29" s="444"/>
      <c r="BT29" s="444"/>
      <c r="BU29" s="445"/>
      <c r="BV29" s="443">
        <v>947545</v>
      </c>
      <c r="BW29" s="444"/>
      <c r="BX29" s="444"/>
      <c r="BY29" s="444"/>
      <c r="BZ29" s="444"/>
      <c r="CA29" s="444"/>
      <c r="CB29" s="444"/>
      <c r="CC29" s="445"/>
      <c r="CD29" s="192"/>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77"/>
      <c r="B30" s="615"/>
      <c r="C30" s="616"/>
      <c r="D30" s="617"/>
      <c r="E30" s="497"/>
      <c r="F30" s="498"/>
      <c r="G30" s="498"/>
      <c r="H30" s="498"/>
      <c r="I30" s="498"/>
      <c r="J30" s="498"/>
      <c r="K30" s="499"/>
      <c r="L30" s="607"/>
      <c r="M30" s="608"/>
      <c r="N30" s="608"/>
      <c r="O30" s="608"/>
      <c r="P30" s="609"/>
      <c r="Q30" s="607"/>
      <c r="R30" s="608"/>
      <c r="S30" s="608"/>
      <c r="T30" s="608"/>
      <c r="U30" s="608"/>
      <c r="V30" s="609"/>
      <c r="W30" s="610" t="s">
        <v>189</v>
      </c>
      <c r="X30" s="611"/>
      <c r="Y30" s="611"/>
      <c r="Z30" s="611"/>
      <c r="AA30" s="611"/>
      <c r="AB30" s="611"/>
      <c r="AC30" s="611"/>
      <c r="AD30" s="611"/>
      <c r="AE30" s="611"/>
      <c r="AF30" s="611"/>
      <c r="AG30" s="612"/>
      <c r="AH30" s="570">
        <v>100.6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2439240</v>
      </c>
      <c r="BO30" s="563"/>
      <c r="BP30" s="563"/>
      <c r="BQ30" s="563"/>
      <c r="BR30" s="563"/>
      <c r="BS30" s="563"/>
      <c r="BT30" s="563"/>
      <c r="BU30" s="564"/>
      <c r="BV30" s="562">
        <v>2033371</v>
      </c>
      <c r="BW30" s="563"/>
      <c r="BX30" s="563"/>
      <c r="BY30" s="563"/>
      <c r="BZ30" s="563"/>
      <c r="CA30" s="563"/>
      <c r="CB30" s="563"/>
      <c r="CC30" s="564"/>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606" t="s">
        <v>190</v>
      </c>
      <c r="D32" s="606"/>
      <c r="E32" s="606"/>
      <c r="F32" s="606"/>
      <c r="G32" s="606"/>
      <c r="H32" s="606"/>
      <c r="I32" s="606"/>
      <c r="J32" s="606"/>
      <c r="K32" s="606"/>
      <c r="L32" s="606"/>
      <c r="M32" s="606"/>
      <c r="N32" s="606"/>
      <c r="O32" s="606"/>
      <c r="P32" s="606"/>
      <c r="Q32" s="606"/>
      <c r="R32" s="606"/>
      <c r="S32" s="606"/>
      <c r="U32" s="447" t="s">
        <v>191</v>
      </c>
      <c r="V32" s="447"/>
      <c r="W32" s="447"/>
      <c r="X32" s="447"/>
      <c r="Y32" s="447"/>
      <c r="Z32" s="447"/>
      <c r="AA32" s="447"/>
      <c r="AB32" s="447"/>
      <c r="AC32" s="447"/>
      <c r="AD32" s="447"/>
      <c r="AE32" s="447"/>
      <c r="AF32" s="447"/>
      <c r="AG32" s="447"/>
      <c r="AH32" s="447"/>
      <c r="AI32" s="447"/>
      <c r="AJ32" s="447"/>
      <c r="AK32" s="447"/>
      <c r="AM32" s="447" t="s">
        <v>192</v>
      </c>
      <c r="AN32" s="447"/>
      <c r="AO32" s="447"/>
      <c r="AP32" s="447"/>
      <c r="AQ32" s="447"/>
      <c r="AR32" s="447"/>
      <c r="AS32" s="447"/>
      <c r="AT32" s="447"/>
      <c r="AU32" s="447"/>
      <c r="AV32" s="447"/>
      <c r="AW32" s="447"/>
      <c r="AX32" s="447"/>
      <c r="AY32" s="447"/>
      <c r="AZ32" s="447"/>
      <c r="BA32" s="447"/>
      <c r="BB32" s="447"/>
      <c r="BC32" s="447"/>
      <c r="BE32" s="447" t="s">
        <v>193</v>
      </c>
      <c r="BF32" s="447"/>
      <c r="BG32" s="447"/>
      <c r="BH32" s="447"/>
      <c r="BI32" s="447"/>
      <c r="BJ32" s="447"/>
      <c r="BK32" s="447"/>
      <c r="BL32" s="447"/>
      <c r="BM32" s="447"/>
      <c r="BN32" s="447"/>
      <c r="BO32" s="447"/>
      <c r="BP32" s="447"/>
      <c r="BQ32" s="447"/>
      <c r="BR32" s="447"/>
      <c r="BS32" s="447"/>
      <c r="BT32" s="447"/>
      <c r="BU32" s="447"/>
      <c r="BW32" s="447" t="s">
        <v>194</v>
      </c>
      <c r="BX32" s="447"/>
      <c r="BY32" s="447"/>
      <c r="BZ32" s="447"/>
      <c r="CA32" s="447"/>
      <c r="CB32" s="447"/>
      <c r="CC32" s="447"/>
      <c r="CD32" s="447"/>
      <c r="CE32" s="447"/>
      <c r="CF32" s="447"/>
      <c r="CG32" s="447"/>
      <c r="CH32" s="447"/>
      <c r="CI32" s="447"/>
      <c r="CJ32" s="447"/>
      <c r="CK32" s="447"/>
      <c r="CL32" s="447"/>
      <c r="CM32" s="447"/>
      <c r="CO32" s="447" t="s">
        <v>195</v>
      </c>
      <c r="CP32" s="447"/>
      <c r="CQ32" s="447"/>
      <c r="CR32" s="447"/>
      <c r="CS32" s="447"/>
      <c r="CT32" s="447"/>
      <c r="CU32" s="447"/>
      <c r="CV32" s="447"/>
      <c r="CW32" s="447"/>
      <c r="CX32" s="447"/>
      <c r="CY32" s="447"/>
      <c r="CZ32" s="447"/>
      <c r="DA32" s="447"/>
      <c r="DB32" s="447"/>
      <c r="DC32" s="447"/>
      <c r="DD32" s="447"/>
      <c r="DE32" s="447"/>
      <c r="DI32" s="200"/>
    </row>
    <row r="33" spans="1:113" ht="13.5" customHeight="1" x14ac:dyDescent="0.2">
      <c r="A33" s="177"/>
      <c r="B33" s="201"/>
      <c r="C33" s="467" t="s">
        <v>196</v>
      </c>
      <c r="D33" s="467"/>
      <c r="E33" s="432" t="s">
        <v>197</v>
      </c>
      <c r="F33" s="432"/>
      <c r="G33" s="432"/>
      <c r="H33" s="432"/>
      <c r="I33" s="432"/>
      <c r="J33" s="432"/>
      <c r="K33" s="432"/>
      <c r="L33" s="432"/>
      <c r="M33" s="432"/>
      <c r="N33" s="432"/>
      <c r="O33" s="432"/>
      <c r="P33" s="432"/>
      <c r="Q33" s="432"/>
      <c r="R33" s="432"/>
      <c r="S33" s="432"/>
      <c r="T33" s="202"/>
      <c r="U33" s="467" t="s">
        <v>198</v>
      </c>
      <c r="V33" s="467"/>
      <c r="W33" s="432" t="s">
        <v>197</v>
      </c>
      <c r="X33" s="432"/>
      <c r="Y33" s="432"/>
      <c r="Z33" s="432"/>
      <c r="AA33" s="432"/>
      <c r="AB33" s="432"/>
      <c r="AC33" s="432"/>
      <c r="AD33" s="432"/>
      <c r="AE33" s="432"/>
      <c r="AF33" s="432"/>
      <c r="AG33" s="432"/>
      <c r="AH33" s="432"/>
      <c r="AI33" s="432"/>
      <c r="AJ33" s="432"/>
      <c r="AK33" s="432"/>
      <c r="AL33" s="202"/>
      <c r="AM33" s="467" t="s">
        <v>196</v>
      </c>
      <c r="AN33" s="467"/>
      <c r="AO33" s="432" t="s">
        <v>197</v>
      </c>
      <c r="AP33" s="432"/>
      <c r="AQ33" s="432"/>
      <c r="AR33" s="432"/>
      <c r="AS33" s="432"/>
      <c r="AT33" s="432"/>
      <c r="AU33" s="432"/>
      <c r="AV33" s="432"/>
      <c r="AW33" s="432"/>
      <c r="AX33" s="432"/>
      <c r="AY33" s="432"/>
      <c r="AZ33" s="432"/>
      <c r="BA33" s="432"/>
      <c r="BB33" s="432"/>
      <c r="BC33" s="432"/>
      <c r="BD33" s="203"/>
      <c r="BE33" s="432" t="s">
        <v>199</v>
      </c>
      <c r="BF33" s="432"/>
      <c r="BG33" s="432" t="s">
        <v>200</v>
      </c>
      <c r="BH33" s="432"/>
      <c r="BI33" s="432"/>
      <c r="BJ33" s="432"/>
      <c r="BK33" s="432"/>
      <c r="BL33" s="432"/>
      <c r="BM33" s="432"/>
      <c r="BN33" s="432"/>
      <c r="BO33" s="432"/>
      <c r="BP33" s="432"/>
      <c r="BQ33" s="432"/>
      <c r="BR33" s="432"/>
      <c r="BS33" s="432"/>
      <c r="BT33" s="432"/>
      <c r="BU33" s="432"/>
      <c r="BV33" s="203"/>
      <c r="BW33" s="467" t="s">
        <v>199</v>
      </c>
      <c r="BX33" s="467"/>
      <c r="BY33" s="432" t="s">
        <v>201</v>
      </c>
      <c r="BZ33" s="432"/>
      <c r="CA33" s="432"/>
      <c r="CB33" s="432"/>
      <c r="CC33" s="432"/>
      <c r="CD33" s="432"/>
      <c r="CE33" s="432"/>
      <c r="CF33" s="432"/>
      <c r="CG33" s="432"/>
      <c r="CH33" s="432"/>
      <c r="CI33" s="432"/>
      <c r="CJ33" s="432"/>
      <c r="CK33" s="432"/>
      <c r="CL33" s="432"/>
      <c r="CM33" s="432"/>
      <c r="CN33" s="202"/>
      <c r="CO33" s="467" t="s">
        <v>198</v>
      </c>
      <c r="CP33" s="467"/>
      <c r="CQ33" s="432" t="s">
        <v>202</v>
      </c>
      <c r="CR33" s="432"/>
      <c r="CS33" s="432"/>
      <c r="CT33" s="432"/>
      <c r="CU33" s="432"/>
      <c r="CV33" s="432"/>
      <c r="CW33" s="432"/>
      <c r="CX33" s="432"/>
      <c r="CY33" s="432"/>
      <c r="CZ33" s="432"/>
      <c r="DA33" s="432"/>
      <c r="DB33" s="432"/>
      <c r="DC33" s="432"/>
      <c r="DD33" s="432"/>
      <c r="DE33" s="432"/>
      <c r="DF33" s="202"/>
      <c r="DG33" s="632" t="s">
        <v>203</v>
      </c>
      <c r="DH33" s="632"/>
      <c r="DI33" s="204"/>
    </row>
    <row r="34" spans="1:113" ht="32.25" customHeight="1" x14ac:dyDescent="0.2">
      <c r="A34" s="177"/>
      <c r="B34" s="201"/>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77"/>
      <c r="U34" s="633">
        <f>IF(W34="","",MAX(C34:D43)+1)</f>
        <v>4</v>
      </c>
      <c r="V34" s="633"/>
      <c r="W34" s="634" t="str">
        <f>IF('各会計、関係団体の財政状況及び健全化判断比率'!B28="","",'各会計、関係団体の財政状況及び健全化判断比率'!B28)</f>
        <v>競輪事業特別会計</v>
      </c>
      <c r="X34" s="634"/>
      <c r="Y34" s="634"/>
      <c r="Z34" s="634"/>
      <c r="AA34" s="634"/>
      <c r="AB34" s="634"/>
      <c r="AC34" s="634"/>
      <c r="AD34" s="634"/>
      <c r="AE34" s="634"/>
      <c r="AF34" s="634"/>
      <c r="AG34" s="634"/>
      <c r="AH34" s="634"/>
      <c r="AI34" s="634"/>
      <c r="AJ34" s="634"/>
      <c r="AK34" s="634"/>
      <c r="AL34" s="177"/>
      <c r="AM34" s="633">
        <f>IF(AO34="","",MAX(C34:D43,U34:V43)+1)</f>
        <v>8</v>
      </c>
      <c r="AN34" s="633"/>
      <c r="AO34" s="634" t="str">
        <f>IF('各会計、関係団体の財政状況及び健全化判断比率'!B32="","",'各会計、関係団体の財政状況及び健全化判断比率'!B32)</f>
        <v>病院事業会計</v>
      </c>
      <c r="AP34" s="634"/>
      <c r="AQ34" s="634"/>
      <c r="AR34" s="634"/>
      <c r="AS34" s="634"/>
      <c r="AT34" s="634"/>
      <c r="AU34" s="634"/>
      <c r="AV34" s="634"/>
      <c r="AW34" s="634"/>
      <c r="AX34" s="634"/>
      <c r="AY34" s="634"/>
      <c r="AZ34" s="634"/>
      <c r="BA34" s="634"/>
      <c r="BB34" s="634"/>
      <c r="BC34" s="634"/>
      <c r="BD34" s="177"/>
      <c r="BE34" s="633" t="str">
        <f>IF(BG34="","",MAX(C34:D43,U34:V43,AM34:AN43)+1)</f>
        <v/>
      </c>
      <c r="BF34" s="633"/>
      <c r="BG34" s="634"/>
      <c r="BH34" s="634"/>
      <c r="BI34" s="634"/>
      <c r="BJ34" s="634"/>
      <c r="BK34" s="634"/>
      <c r="BL34" s="634"/>
      <c r="BM34" s="634"/>
      <c r="BN34" s="634"/>
      <c r="BO34" s="634"/>
      <c r="BP34" s="634"/>
      <c r="BQ34" s="634"/>
      <c r="BR34" s="634"/>
      <c r="BS34" s="634"/>
      <c r="BT34" s="634"/>
      <c r="BU34" s="634"/>
      <c r="BV34" s="177"/>
      <c r="BW34" s="633">
        <f>IF(BY34="","",MAX(C34:D43,U34:V43,AM34:AN43,BE34:BF43)+1)</f>
        <v>11</v>
      </c>
      <c r="BX34" s="633"/>
      <c r="BY34" s="634" t="str">
        <f>IF('各会計、関係団体の財政状況及び健全化判断比率'!B68="","",'各会計、関係団体の財政状況及び健全化判断比率'!B68)</f>
        <v>静岡県後期高齢者医療広域連合（普通会計）</v>
      </c>
      <c r="BZ34" s="634"/>
      <c r="CA34" s="634"/>
      <c r="CB34" s="634"/>
      <c r="CC34" s="634"/>
      <c r="CD34" s="634"/>
      <c r="CE34" s="634"/>
      <c r="CF34" s="634"/>
      <c r="CG34" s="634"/>
      <c r="CH34" s="634"/>
      <c r="CI34" s="634"/>
      <c r="CJ34" s="634"/>
      <c r="CK34" s="634"/>
      <c r="CL34" s="634"/>
      <c r="CM34" s="634"/>
      <c r="CN34" s="177"/>
      <c r="CO34" s="633">
        <f>IF(CQ34="","",MAX(C34:D43,U34:V43,AM34:AN43,BE34:BF43,BW34:BX43)+1)</f>
        <v>15</v>
      </c>
      <c r="CP34" s="633"/>
      <c r="CQ34" s="634" t="str">
        <f>IF('各会計、関係団体の財政状況及び健全化判断比率'!BS7="","",'各会計、関係団体の財政状況及び健全化判断比率'!BS7)</f>
        <v>伊東マリンタウン株式会社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4"/>
    </row>
    <row r="35" spans="1:113" ht="32.25" customHeight="1" x14ac:dyDescent="0.2">
      <c r="A35" s="177"/>
      <c r="B35" s="201"/>
      <c r="C35" s="633">
        <f>IF(E35="","",C34+1)</f>
        <v>2</v>
      </c>
      <c r="D35" s="633"/>
      <c r="E35" s="634" t="str">
        <f>IF('各会計、関係団体の財政状況及び健全化判断比率'!B8="","",'各会計、関係団体の財政状況及び健全化判断比率'!B8)</f>
        <v>土地取得特別会計</v>
      </c>
      <c r="F35" s="634"/>
      <c r="G35" s="634"/>
      <c r="H35" s="634"/>
      <c r="I35" s="634"/>
      <c r="J35" s="634"/>
      <c r="K35" s="634"/>
      <c r="L35" s="634"/>
      <c r="M35" s="634"/>
      <c r="N35" s="634"/>
      <c r="O35" s="634"/>
      <c r="P35" s="634"/>
      <c r="Q35" s="634"/>
      <c r="R35" s="634"/>
      <c r="S35" s="634"/>
      <c r="T35" s="177"/>
      <c r="U35" s="633">
        <f>IF(W35="","",U34+1)</f>
        <v>5</v>
      </c>
      <c r="V35" s="633"/>
      <c r="W35" s="634" t="str">
        <f>IF('各会計、関係団体の財政状況及び健全化判断比率'!B29="","",'各会計、関係団体の財政状況及び健全化判断比率'!B29)</f>
        <v>国民健康保険事業特別会計</v>
      </c>
      <c r="X35" s="634"/>
      <c r="Y35" s="634"/>
      <c r="Z35" s="634"/>
      <c r="AA35" s="634"/>
      <c r="AB35" s="634"/>
      <c r="AC35" s="634"/>
      <c r="AD35" s="634"/>
      <c r="AE35" s="634"/>
      <c r="AF35" s="634"/>
      <c r="AG35" s="634"/>
      <c r="AH35" s="634"/>
      <c r="AI35" s="634"/>
      <c r="AJ35" s="634"/>
      <c r="AK35" s="634"/>
      <c r="AL35" s="177"/>
      <c r="AM35" s="633">
        <f t="shared" ref="AM35:AM43" si="0">IF(AO35="","",AM34+1)</f>
        <v>9</v>
      </c>
      <c r="AN35" s="633"/>
      <c r="AO35" s="634" t="str">
        <f>IF('各会計、関係団体の財政状況及び健全化判断比率'!B33="","",'各会計、関係団体の財政状況及び健全化判断比率'!B33)</f>
        <v>下水道事業会計</v>
      </c>
      <c r="AP35" s="634"/>
      <c r="AQ35" s="634"/>
      <c r="AR35" s="634"/>
      <c r="AS35" s="634"/>
      <c r="AT35" s="634"/>
      <c r="AU35" s="634"/>
      <c r="AV35" s="634"/>
      <c r="AW35" s="634"/>
      <c r="AX35" s="634"/>
      <c r="AY35" s="634"/>
      <c r="AZ35" s="634"/>
      <c r="BA35" s="634"/>
      <c r="BB35" s="634"/>
      <c r="BC35" s="634"/>
      <c r="BD35" s="177"/>
      <c r="BE35" s="633" t="str">
        <f t="shared" ref="BE35:BE43" si="1">IF(BG35="","",BE34+1)</f>
        <v/>
      </c>
      <c r="BF35" s="633"/>
      <c r="BG35" s="634"/>
      <c r="BH35" s="634"/>
      <c r="BI35" s="634"/>
      <c r="BJ35" s="634"/>
      <c r="BK35" s="634"/>
      <c r="BL35" s="634"/>
      <c r="BM35" s="634"/>
      <c r="BN35" s="634"/>
      <c r="BO35" s="634"/>
      <c r="BP35" s="634"/>
      <c r="BQ35" s="634"/>
      <c r="BR35" s="634"/>
      <c r="BS35" s="634"/>
      <c r="BT35" s="634"/>
      <c r="BU35" s="634"/>
      <c r="BV35" s="177"/>
      <c r="BW35" s="633">
        <f t="shared" ref="BW35:BW43" si="2">IF(BY35="","",BW34+1)</f>
        <v>12</v>
      </c>
      <c r="BX35" s="633"/>
      <c r="BY35" s="634" t="str">
        <f>IF('各会計、関係団体の財政状況及び健全化判断比率'!B69="","",'各会計、関係団体の財政状況及び健全化判断比率'!B69)</f>
        <v>静岡県後期高齢者医療広域連合（事業会計）</v>
      </c>
      <c r="BZ35" s="634"/>
      <c r="CA35" s="634"/>
      <c r="CB35" s="634"/>
      <c r="CC35" s="634"/>
      <c r="CD35" s="634"/>
      <c r="CE35" s="634"/>
      <c r="CF35" s="634"/>
      <c r="CG35" s="634"/>
      <c r="CH35" s="634"/>
      <c r="CI35" s="634"/>
      <c r="CJ35" s="634"/>
      <c r="CK35" s="634"/>
      <c r="CL35" s="634"/>
      <c r="CM35" s="634"/>
      <c r="CN35" s="177"/>
      <c r="CO35" s="633">
        <f t="shared" ref="CO35:CO43" si="3">IF(CQ35="","",CO34+1)</f>
        <v>16</v>
      </c>
      <c r="CP35" s="633"/>
      <c r="CQ35" s="634" t="str">
        <f>IF('各会計、関係団体の財政状況及び健全化判断比率'!BS8="","",'各会計、関係団体の財政状況及び健全化判断比率'!BS8)</f>
        <v>公益社団法人伊東市振興公社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4"/>
    </row>
    <row r="36" spans="1:113" ht="32.25" customHeight="1" x14ac:dyDescent="0.2">
      <c r="A36" s="177"/>
      <c r="B36" s="201"/>
      <c r="C36" s="633">
        <f>IF(E36="","",C35+1)</f>
        <v>3</v>
      </c>
      <c r="D36" s="633"/>
      <c r="E36" s="634" t="str">
        <f>IF('各会計、関係団体の財政状況及び健全化判断比率'!B9="","",'各会計、関係団体の財政状況及び健全化判断比率'!B9)</f>
        <v>霊園事業特別会計</v>
      </c>
      <c r="F36" s="634"/>
      <c r="G36" s="634"/>
      <c r="H36" s="634"/>
      <c r="I36" s="634"/>
      <c r="J36" s="634"/>
      <c r="K36" s="634"/>
      <c r="L36" s="634"/>
      <c r="M36" s="634"/>
      <c r="N36" s="634"/>
      <c r="O36" s="634"/>
      <c r="P36" s="634"/>
      <c r="Q36" s="634"/>
      <c r="R36" s="634"/>
      <c r="S36" s="634"/>
      <c r="T36" s="177"/>
      <c r="U36" s="633">
        <f t="shared" ref="U36:U43" si="4">IF(W36="","",U35+1)</f>
        <v>6</v>
      </c>
      <c r="V36" s="633"/>
      <c r="W36" s="634" t="str">
        <f>IF('各会計、関係団体の財政状況及び健全化判断比率'!B30="","",'各会計、関係団体の財政状況及び健全化判断比率'!B30)</f>
        <v>介護保険事業特別会計</v>
      </c>
      <c r="X36" s="634"/>
      <c r="Y36" s="634"/>
      <c r="Z36" s="634"/>
      <c r="AA36" s="634"/>
      <c r="AB36" s="634"/>
      <c r="AC36" s="634"/>
      <c r="AD36" s="634"/>
      <c r="AE36" s="634"/>
      <c r="AF36" s="634"/>
      <c r="AG36" s="634"/>
      <c r="AH36" s="634"/>
      <c r="AI36" s="634"/>
      <c r="AJ36" s="634"/>
      <c r="AK36" s="634"/>
      <c r="AL36" s="177"/>
      <c r="AM36" s="633">
        <f t="shared" si="0"/>
        <v>10</v>
      </c>
      <c r="AN36" s="633"/>
      <c r="AO36" s="634" t="str">
        <f>IF('各会計、関係団体の財政状況及び健全化判断比率'!B34="","",'各会計、関係団体の財政状況及び健全化判断比率'!B34)</f>
        <v>水道事業会計</v>
      </c>
      <c r="AP36" s="634"/>
      <c r="AQ36" s="634"/>
      <c r="AR36" s="634"/>
      <c r="AS36" s="634"/>
      <c r="AT36" s="634"/>
      <c r="AU36" s="634"/>
      <c r="AV36" s="634"/>
      <c r="AW36" s="634"/>
      <c r="AX36" s="634"/>
      <c r="AY36" s="634"/>
      <c r="AZ36" s="634"/>
      <c r="BA36" s="634"/>
      <c r="BB36" s="634"/>
      <c r="BC36" s="634"/>
      <c r="BD36" s="177"/>
      <c r="BE36" s="633" t="str">
        <f t="shared" si="1"/>
        <v/>
      </c>
      <c r="BF36" s="633"/>
      <c r="BG36" s="634"/>
      <c r="BH36" s="634"/>
      <c r="BI36" s="634"/>
      <c r="BJ36" s="634"/>
      <c r="BK36" s="634"/>
      <c r="BL36" s="634"/>
      <c r="BM36" s="634"/>
      <c r="BN36" s="634"/>
      <c r="BO36" s="634"/>
      <c r="BP36" s="634"/>
      <c r="BQ36" s="634"/>
      <c r="BR36" s="634"/>
      <c r="BS36" s="634"/>
      <c r="BT36" s="634"/>
      <c r="BU36" s="634"/>
      <c r="BV36" s="177"/>
      <c r="BW36" s="633">
        <f t="shared" si="2"/>
        <v>13</v>
      </c>
      <c r="BX36" s="633"/>
      <c r="BY36" s="634" t="str">
        <f>IF('各会計、関係団体の財政状況及び健全化判断比率'!B70="","",'各会計、関係団体の財政状況及び健全化判断比率'!B70)</f>
        <v>静岡地方税滞納整理機構</v>
      </c>
      <c r="BZ36" s="634"/>
      <c r="CA36" s="634"/>
      <c r="CB36" s="634"/>
      <c r="CC36" s="634"/>
      <c r="CD36" s="634"/>
      <c r="CE36" s="634"/>
      <c r="CF36" s="634"/>
      <c r="CG36" s="634"/>
      <c r="CH36" s="634"/>
      <c r="CI36" s="634"/>
      <c r="CJ36" s="634"/>
      <c r="CK36" s="634"/>
      <c r="CL36" s="634"/>
      <c r="CM36" s="634"/>
      <c r="CN36" s="177"/>
      <c r="CO36" s="633">
        <f t="shared" si="3"/>
        <v>17</v>
      </c>
      <c r="CP36" s="633"/>
      <c r="CQ36" s="634" t="str">
        <f>IF('各会計、関係団体の財政状況及び健全化判断比率'!BS9="","",'各会計、関係団体の財政状況及び健全化判断比率'!BS9)</f>
        <v>エフエム伊東株式会社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4"/>
    </row>
    <row r="37" spans="1:113" ht="32.25" customHeight="1" x14ac:dyDescent="0.2">
      <c r="A37" s="177"/>
      <c r="B37" s="201"/>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77"/>
      <c r="U37" s="633">
        <f t="shared" si="4"/>
        <v>7</v>
      </c>
      <c r="V37" s="633"/>
      <c r="W37" s="634" t="str">
        <f>IF('各会計、関係団体の財政状況及び健全化判断比率'!B31="","",'各会計、関係団体の財政状況及び健全化判断比率'!B31)</f>
        <v>後期高齢者医療特別会計</v>
      </c>
      <c r="X37" s="634"/>
      <c r="Y37" s="634"/>
      <c r="Z37" s="634"/>
      <c r="AA37" s="634"/>
      <c r="AB37" s="634"/>
      <c r="AC37" s="634"/>
      <c r="AD37" s="634"/>
      <c r="AE37" s="634"/>
      <c r="AF37" s="634"/>
      <c r="AG37" s="634"/>
      <c r="AH37" s="634"/>
      <c r="AI37" s="634"/>
      <c r="AJ37" s="634"/>
      <c r="AK37" s="634"/>
      <c r="AL37" s="177"/>
      <c r="AM37" s="633" t="str">
        <f t="shared" si="0"/>
        <v/>
      </c>
      <c r="AN37" s="633"/>
      <c r="AO37" s="634"/>
      <c r="AP37" s="634"/>
      <c r="AQ37" s="634"/>
      <c r="AR37" s="634"/>
      <c r="AS37" s="634"/>
      <c r="AT37" s="634"/>
      <c r="AU37" s="634"/>
      <c r="AV37" s="634"/>
      <c r="AW37" s="634"/>
      <c r="AX37" s="634"/>
      <c r="AY37" s="634"/>
      <c r="AZ37" s="634"/>
      <c r="BA37" s="634"/>
      <c r="BB37" s="634"/>
      <c r="BC37" s="634"/>
      <c r="BD37" s="177"/>
      <c r="BE37" s="633" t="str">
        <f t="shared" si="1"/>
        <v/>
      </c>
      <c r="BF37" s="633"/>
      <c r="BG37" s="634"/>
      <c r="BH37" s="634"/>
      <c r="BI37" s="634"/>
      <c r="BJ37" s="634"/>
      <c r="BK37" s="634"/>
      <c r="BL37" s="634"/>
      <c r="BM37" s="634"/>
      <c r="BN37" s="634"/>
      <c r="BO37" s="634"/>
      <c r="BP37" s="634"/>
      <c r="BQ37" s="634"/>
      <c r="BR37" s="634"/>
      <c r="BS37" s="634"/>
      <c r="BT37" s="634"/>
      <c r="BU37" s="634"/>
      <c r="BV37" s="177"/>
      <c r="BW37" s="633">
        <f t="shared" si="2"/>
        <v>14</v>
      </c>
      <c r="BX37" s="633"/>
      <c r="BY37" s="634" t="str">
        <f>IF('各会計、関係団体の財政状況及び健全化判断比率'!B71="","",'各会計、関係団体の財政状況及び健全化判断比率'!B71)</f>
        <v>駿東伊豆消防組合</v>
      </c>
      <c r="BZ37" s="634"/>
      <c r="CA37" s="634"/>
      <c r="CB37" s="634"/>
      <c r="CC37" s="634"/>
      <c r="CD37" s="634"/>
      <c r="CE37" s="634"/>
      <c r="CF37" s="634"/>
      <c r="CG37" s="634"/>
      <c r="CH37" s="634"/>
      <c r="CI37" s="634"/>
      <c r="CJ37" s="634"/>
      <c r="CK37" s="634"/>
      <c r="CL37" s="634"/>
      <c r="CM37" s="634"/>
      <c r="CN37" s="177"/>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4"/>
    </row>
    <row r="38" spans="1:113" ht="32.25" customHeight="1" x14ac:dyDescent="0.2">
      <c r="A38" s="177"/>
      <c r="B38" s="201"/>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77"/>
      <c r="U38" s="633" t="str">
        <f t="shared" si="4"/>
        <v/>
      </c>
      <c r="V38" s="633"/>
      <c r="W38" s="634"/>
      <c r="X38" s="634"/>
      <c r="Y38" s="634"/>
      <c r="Z38" s="634"/>
      <c r="AA38" s="634"/>
      <c r="AB38" s="634"/>
      <c r="AC38" s="634"/>
      <c r="AD38" s="634"/>
      <c r="AE38" s="634"/>
      <c r="AF38" s="634"/>
      <c r="AG38" s="634"/>
      <c r="AH38" s="634"/>
      <c r="AI38" s="634"/>
      <c r="AJ38" s="634"/>
      <c r="AK38" s="634"/>
      <c r="AL38" s="177"/>
      <c r="AM38" s="633" t="str">
        <f t="shared" si="0"/>
        <v/>
      </c>
      <c r="AN38" s="633"/>
      <c r="AO38" s="634"/>
      <c r="AP38" s="634"/>
      <c r="AQ38" s="634"/>
      <c r="AR38" s="634"/>
      <c r="AS38" s="634"/>
      <c r="AT38" s="634"/>
      <c r="AU38" s="634"/>
      <c r="AV38" s="634"/>
      <c r="AW38" s="634"/>
      <c r="AX38" s="634"/>
      <c r="AY38" s="634"/>
      <c r="AZ38" s="634"/>
      <c r="BA38" s="634"/>
      <c r="BB38" s="634"/>
      <c r="BC38" s="634"/>
      <c r="BD38" s="177"/>
      <c r="BE38" s="633" t="str">
        <f t="shared" si="1"/>
        <v/>
      </c>
      <c r="BF38" s="633"/>
      <c r="BG38" s="634"/>
      <c r="BH38" s="634"/>
      <c r="BI38" s="634"/>
      <c r="BJ38" s="634"/>
      <c r="BK38" s="634"/>
      <c r="BL38" s="634"/>
      <c r="BM38" s="634"/>
      <c r="BN38" s="634"/>
      <c r="BO38" s="634"/>
      <c r="BP38" s="634"/>
      <c r="BQ38" s="634"/>
      <c r="BR38" s="634"/>
      <c r="BS38" s="634"/>
      <c r="BT38" s="634"/>
      <c r="BU38" s="634"/>
      <c r="BV38" s="177"/>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77"/>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4"/>
    </row>
    <row r="39" spans="1:113" ht="32.25" customHeight="1" x14ac:dyDescent="0.2">
      <c r="A39" s="177"/>
      <c r="B39" s="201"/>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77"/>
      <c r="U39" s="633" t="str">
        <f t="shared" si="4"/>
        <v/>
      </c>
      <c r="V39" s="633"/>
      <c r="W39" s="634"/>
      <c r="X39" s="634"/>
      <c r="Y39" s="634"/>
      <c r="Z39" s="634"/>
      <c r="AA39" s="634"/>
      <c r="AB39" s="634"/>
      <c r="AC39" s="634"/>
      <c r="AD39" s="634"/>
      <c r="AE39" s="634"/>
      <c r="AF39" s="634"/>
      <c r="AG39" s="634"/>
      <c r="AH39" s="634"/>
      <c r="AI39" s="634"/>
      <c r="AJ39" s="634"/>
      <c r="AK39" s="634"/>
      <c r="AL39" s="177"/>
      <c r="AM39" s="633" t="str">
        <f t="shared" si="0"/>
        <v/>
      </c>
      <c r="AN39" s="633"/>
      <c r="AO39" s="634"/>
      <c r="AP39" s="634"/>
      <c r="AQ39" s="634"/>
      <c r="AR39" s="634"/>
      <c r="AS39" s="634"/>
      <c r="AT39" s="634"/>
      <c r="AU39" s="634"/>
      <c r="AV39" s="634"/>
      <c r="AW39" s="634"/>
      <c r="AX39" s="634"/>
      <c r="AY39" s="634"/>
      <c r="AZ39" s="634"/>
      <c r="BA39" s="634"/>
      <c r="BB39" s="634"/>
      <c r="BC39" s="634"/>
      <c r="BD39" s="177"/>
      <c r="BE39" s="633" t="str">
        <f t="shared" si="1"/>
        <v/>
      </c>
      <c r="BF39" s="633"/>
      <c r="BG39" s="634"/>
      <c r="BH39" s="634"/>
      <c r="BI39" s="634"/>
      <c r="BJ39" s="634"/>
      <c r="BK39" s="634"/>
      <c r="BL39" s="634"/>
      <c r="BM39" s="634"/>
      <c r="BN39" s="634"/>
      <c r="BO39" s="634"/>
      <c r="BP39" s="634"/>
      <c r="BQ39" s="634"/>
      <c r="BR39" s="634"/>
      <c r="BS39" s="634"/>
      <c r="BT39" s="634"/>
      <c r="BU39" s="634"/>
      <c r="BV39" s="177"/>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77"/>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4"/>
    </row>
    <row r="40" spans="1:113" ht="32.25" customHeight="1" x14ac:dyDescent="0.2">
      <c r="A40" s="177"/>
      <c r="B40" s="201"/>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77"/>
      <c r="U40" s="633" t="str">
        <f t="shared" si="4"/>
        <v/>
      </c>
      <c r="V40" s="633"/>
      <c r="W40" s="634"/>
      <c r="X40" s="634"/>
      <c r="Y40" s="634"/>
      <c r="Z40" s="634"/>
      <c r="AA40" s="634"/>
      <c r="AB40" s="634"/>
      <c r="AC40" s="634"/>
      <c r="AD40" s="634"/>
      <c r="AE40" s="634"/>
      <c r="AF40" s="634"/>
      <c r="AG40" s="634"/>
      <c r="AH40" s="634"/>
      <c r="AI40" s="634"/>
      <c r="AJ40" s="634"/>
      <c r="AK40" s="634"/>
      <c r="AL40" s="177"/>
      <c r="AM40" s="633" t="str">
        <f t="shared" si="0"/>
        <v/>
      </c>
      <c r="AN40" s="633"/>
      <c r="AO40" s="634"/>
      <c r="AP40" s="634"/>
      <c r="AQ40" s="634"/>
      <c r="AR40" s="634"/>
      <c r="AS40" s="634"/>
      <c r="AT40" s="634"/>
      <c r="AU40" s="634"/>
      <c r="AV40" s="634"/>
      <c r="AW40" s="634"/>
      <c r="AX40" s="634"/>
      <c r="AY40" s="634"/>
      <c r="AZ40" s="634"/>
      <c r="BA40" s="634"/>
      <c r="BB40" s="634"/>
      <c r="BC40" s="634"/>
      <c r="BD40" s="177"/>
      <c r="BE40" s="633" t="str">
        <f t="shared" si="1"/>
        <v/>
      </c>
      <c r="BF40" s="633"/>
      <c r="BG40" s="634"/>
      <c r="BH40" s="634"/>
      <c r="BI40" s="634"/>
      <c r="BJ40" s="634"/>
      <c r="BK40" s="634"/>
      <c r="BL40" s="634"/>
      <c r="BM40" s="634"/>
      <c r="BN40" s="634"/>
      <c r="BO40" s="634"/>
      <c r="BP40" s="634"/>
      <c r="BQ40" s="634"/>
      <c r="BR40" s="634"/>
      <c r="BS40" s="634"/>
      <c r="BT40" s="634"/>
      <c r="BU40" s="634"/>
      <c r="BV40" s="177"/>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77"/>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4"/>
    </row>
    <row r="41" spans="1:113" ht="32.25" customHeight="1" x14ac:dyDescent="0.2">
      <c r="A41" s="177"/>
      <c r="B41" s="201"/>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77"/>
      <c r="U41" s="633" t="str">
        <f t="shared" si="4"/>
        <v/>
      </c>
      <c r="V41" s="633"/>
      <c r="W41" s="634"/>
      <c r="X41" s="634"/>
      <c r="Y41" s="634"/>
      <c r="Z41" s="634"/>
      <c r="AA41" s="634"/>
      <c r="AB41" s="634"/>
      <c r="AC41" s="634"/>
      <c r="AD41" s="634"/>
      <c r="AE41" s="634"/>
      <c r="AF41" s="634"/>
      <c r="AG41" s="634"/>
      <c r="AH41" s="634"/>
      <c r="AI41" s="634"/>
      <c r="AJ41" s="634"/>
      <c r="AK41" s="634"/>
      <c r="AL41" s="177"/>
      <c r="AM41" s="633" t="str">
        <f t="shared" si="0"/>
        <v/>
      </c>
      <c r="AN41" s="633"/>
      <c r="AO41" s="634"/>
      <c r="AP41" s="634"/>
      <c r="AQ41" s="634"/>
      <c r="AR41" s="634"/>
      <c r="AS41" s="634"/>
      <c r="AT41" s="634"/>
      <c r="AU41" s="634"/>
      <c r="AV41" s="634"/>
      <c r="AW41" s="634"/>
      <c r="AX41" s="634"/>
      <c r="AY41" s="634"/>
      <c r="AZ41" s="634"/>
      <c r="BA41" s="634"/>
      <c r="BB41" s="634"/>
      <c r="BC41" s="634"/>
      <c r="BD41" s="177"/>
      <c r="BE41" s="633" t="str">
        <f t="shared" si="1"/>
        <v/>
      </c>
      <c r="BF41" s="633"/>
      <c r="BG41" s="634"/>
      <c r="BH41" s="634"/>
      <c r="BI41" s="634"/>
      <c r="BJ41" s="634"/>
      <c r="BK41" s="634"/>
      <c r="BL41" s="634"/>
      <c r="BM41" s="634"/>
      <c r="BN41" s="634"/>
      <c r="BO41" s="634"/>
      <c r="BP41" s="634"/>
      <c r="BQ41" s="634"/>
      <c r="BR41" s="634"/>
      <c r="BS41" s="634"/>
      <c r="BT41" s="634"/>
      <c r="BU41" s="634"/>
      <c r="BV41" s="177"/>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77"/>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4"/>
    </row>
    <row r="42" spans="1:113" ht="32.25" customHeight="1" x14ac:dyDescent="0.2">
      <c r="B42" s="201"/>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77"/>
      <c r="U42" s="633" t="str">
        <f t="shared" si="4"/>
        <v/>
      </c>
      <c r="V42" s="633"/>
      <c r="W42" s="634"/>
      <c r="X42" s="634"/>
      <c r="Y42" s="634"/>
      <c r="Z42" s="634"/>
      <c r="AA42" s="634"/>
      <c r="AB42" s="634"/>
      <c r="AC42" s="634"/>
      <c r="AD42" s="634"/>
      <c r="AE42" s="634"/>
      <c r="AF42" s="634"/>
      <c r="AG42" s="634"/>
      <c r="AH42" s="634"/>
      <c r="AI42" s="634"/>
      <c r="AJ42" s="634"/>
      <c r="AK42" s="634"/>
      <c r="AL42" s="177"/>
      <c r="AM42" s="633" t="str">
        <f t="shared" si="0"/>
        <v/>
      </c>
      <c r="AN42" s="633"/>
      <c r="AO42" s="634"/>
      <c r="AP42" s="634"/>
      <c r="AQ42" s="634"/>
      <c r="AR42" s="634"/>
      <c r="AS42" s="634"/>
      <c r="AT42" s="634"/>
      <c r="AU42" s="634"/>
      <c r="AV42" s="634"/>
      <c r="AW42" s="634"/>
      <c r="AX42" s="634"/>
      <c r="AY42" s="634"/>
      <c r="AZ42" s="634"/>
      <c r="BA42" s="634"/>
      <c r="BB42" s="634"/>
      <c r="BC42" s="634"/>
      <c r="BD42" s="177"/>
      <c r="BE42" s="633" t="str">
        <f t="shared" si="1"/>
        <v/>
      </c>
      <c r="BF42" s="633"/>
      <c r="BG42" s="634"/>
      <c r="BH42" s="634"/>
      <c r="BI42" s="634"/>
      <c r="BJ42" s="634"/>
      <c r="BK42" s="634"/>
      <c r="BL42" s="634"/>
      <c r="BM42" s="634"/>
      <c r="BN42" s="634"/>
      <c r="BO42" s="634"/>
      <c r="BP42" s="634"/>
      <c r="BQ42" s="634"/>
      <c r="BR42" s="634"/>
      <c r="BS42" s="634"/>
      <c r="BT42" s="634"/>
      <c r="BU42" s="634"/>
      <c r="BV42" s="177"/>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77"/>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4"/>
    </row>
    <row r="43" spans="1:113" ht="32.25" customHeight="1" x14ac:dyDescent="0.2">
      <c r="B43" s="201"/>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77"/>
      <c r="U43" s="633" t="str">
        <f t="shared" si="4"/>
        <v/>
      </c>
      <c r="V43" s="633"/>
      <c r="W43" s="634"/>
      <c r="X43" s="634"/>
      <c r="Y43" s="634"/>
      <c r="Z43" s="634"/>
      <c r="AA43" s="634"/>
      <c r="AB43" s="634"/>
      <c r="AC43" s="634"/>
      <c r="AD43" s="634"/>
      <c r="AE43" s="634"/>
      <c r="AF43" s="634"/>
      <c r="AG43" s="634"/>
      <c r="AH43" s="634"/>
      <c r="AI43" s="634"/>
      <c r="AJ43" s="634"/>
      <c r="AK43" s="634"/>
      <c r="AL43" s="177"/>
      <c r="AM43" s="633" t="str">
        <f t="shared" si="0"/>
        <v/>
      </c>
      <c r="AN43" s="633"/>
      <c r="AO43" s="634"/>
      <c r="AP43" s="634"/>
      <c r="AQ43" s="634"/>
      <c r="AR43" s="634"/>
      <c r="AS43" s="634"/>
      <c r="AT43" s="634"/>
      <c r="AU43" s="634"/>
      <c r="AV43" s="634"/>
      <c r="AW43" s="634"/>
      <c r="AX43" s="634"/>
      <c r="AY43" s="634"/>
      <c r="AZ43" s="634"/>
      <c r="BA43" s="634"/>
      <c r="BB43" s="634"/>
      <c r="BC43" s="634"/>
      <c r="BD43" s="177"/>
      <c r="BE43" s="633" t="str">
        <f t="shared" si="1"/>
        <v/>
      </c>
      <c r="BF43" s="633"/>
      <c r="BG43" s="634"/>
      <c r="BH43" s="634"/>
      <c r="BI43" s="634"/>
      <c r="BJ43" s="634"/>
      <c r="BK43" s="634"/>
      <c r="BL43" s="634"/>
      <c r="BM43" s="634"/>
      <c r="BN43" s="634"/>
      <c r="BO43" s="634"/>
      <c r="BP43" s="634"/>
      <c r="BQ43" s="634"/>
      <c r="BR43" s="634"/>
      <c r="BS43" s="634"/>
      <c r="BT43" s="634"/>
      <c r="BU43" s="634"/>
      <c r="BV43" s="177"/>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77"/>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176" t="s">
        <v>204</v>
      </c>
      <c r="E46" s="636" t="s">
        <v>205</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206</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207</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208</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209</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210</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211</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212</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H4mZtg6ejOxZ3mI/W1AJ0S5KXi/y9zpDEdLX+9LBmRw6s1X+iThHUoZ10dECf/crUH/K7GQVh0VtRXRsQeuLzA==" saltValue="V8wI4S7Wfmmc1kYnpDQfx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0" customWidth="1"/>
    <col min="2" max="2" width="2.36328125" style="210" customWidth="1"/>
    <col min="3" max="16" width="2.6328125" style="210" customWidth="1"/>
    <col min="17" max="17" width="2.36328125" style="210" customWidth="1"/>
    <col min="18" max="95" width="1.6328125" style="210" customWidth="1"/>
    <col min="96" max="133" width="1.6328125" style="222" customWidth="1"/>
    <col min="134" max="143" width="1.6328125" style="210" customWidth="1"/>
    <col min="144" max="16384" width="0" style="210" hidden="1"/>
  </cols>
  <sheetData>
    <row r="1" spans="2:143"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38" t="s">
        <v>213</v>
      </c>
      <c r="DI1" s="639"/>
      <c r="DJ1" s="639"/>
      <c r="DK1" s="639"/>
      <c r="DL1" s="639"/>
      <c r="DM1" s="639"/>
      <c r="DN1" s="640"/>
      <c r="DO1" s="210"/>
      <c r="DP1" s="638" t="s">
        <v>214</v>
      </c>
      <c r="DQ1" s="639"/>
      <c r="DR1" s="639"/>
      <c r="DS1" s="639"/>
      <c r="DT1" s="639"/>
      <c r="DU1" s="639"/>
      <c r="DV1" s="639"/>
      <c r="DW1" s="639"/>
      <c r="DX1" s="639"/>
      <c r="DY1" s="639"/>
      <c r="DZ1" s="639"/>
      <c r="EA1" s="639"/>
      <c r="EB1" s="639"/>
      <c r="EC1" s="640"/>
      <c r="ED1" s="209"/>
      <c r="EE1" s="209"/>
      <c r="EF1" s="209"/>
      <c r="EG1" s="209"/>
      <c r="EH1" s="209"/>
      <c r="EI1" s="209"/>
      <c r="EJ1" s="209"/>
      <c r="EK1" s="209"/>
      <c r="EL1" s="209"/>
      <c r="EM1" s="209"/>
    </row>
    <row r="2" spans="2:143" ht="22.5" customHeight="1" x14ac:dyDescent="0.2">
      <c r="B2" s="211" t="s">
        <v>215</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641" t="s">
        <v>216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219</v>
      </c>
      <c r="S4" s="642"/>
      <c r="T4" s="642"/>
      <c r="U4" s="642"/>
      <c r="V4" s="642"/>
      <c r="W4" s="642"/>
      <c r="X4" s="642"/>
      <c r="Y4" s="643"/>
      <c r="Z4" s="641" t="s">
        <v>220</v>
      </c>
      <c r="AA4" s="642"/>
      <c r="AB4" s="642"/>
      <c r="AC4" s="643"/>
      <c r="AD4" s="641" t="s">
        <v>221</v>
      </c>
      <c r="AE4" s="642"/>
      <c r="AF4" s="642"/>
      <c r="AG4" s="642"/>
      <c r="AH4" s="642"/>
      <c r="AI4" s="642"/>
      <c r="AJ4" s="642"/>
      <c r="AK4" s="643"/>
      <c r="AL4" s="641" t="s">
        <v>220</v>
      </c>
      <c r="AM4" s="642"/>
      <c r="AN4" s="642"/>
      <c r="AO4" s="643"/>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226</v>
      </c>
      <c r="C5" s="646"/>
      <c r="D5" s="646"/>
      <c r="E5" s="646"/>
      <c r="F5" s="646"/>
      <c r="G5" s="646"/>
      <c r="H5" s="646"/>
      <c r="I5" s="646"/>
      <c r="J5" s="646"/>
      <c r="K5" s="646"/>
      <c r="L5" s="646"/>
      <c r="M5" s="646"/>
      <c r="N5" s="646"/>
      <c r="O5" s="646"/>
      <c r="P5" s="646"/>
      <c r="Q5" s="647"/>
      <c r="R5" s="648">
        <v>10718895</v>
      </c>
      <c r="S5" s="649"/>
      <c r="T5" s="649"/>
      <c r="U5" s="649"/>
      <c r="V5" s="649"/>
      <c r="W5" s="649"/>
      <c r="X5" s="649"/>
      <c r="Y5" s="650"/>
      <c r="Z5" s="651">
        <v>34.299999999999997</v>
      </c>
      <c r="AA5" s="651"/>
      <c r="AB5" s="651"/>
      <c r="AC5" s="651"/>
      <c r="AD5" s="652">
        <v>9624414</v>
      </c>
      <c r="AE5" s="652"/>
      <c r="AF5" s="652"/>
      <c r="AG5" s="652"/>
      <c r="AH5" s="652"/>
      <c r="AI5" s="652"/>
      <c r="AJ5" s="652"/>
      <c r="AK5" s="652"/>
      <c r="AL5" s="653">
        <v>57.4</v>
      </c>
      <c r="AM5" s="654"/>
      <c r="AN5" s="654"/>
      <c r="AO5" s="655"/>
      <c r="AP5" s="645" t="s">
        <v>227</v>
      </c>
      <c r="AQ5" s="646"/>
      <c r="AR5" s="646"/>
      <c r="AS5" s="646"/>
      <c r="AT5" s="646"/>
      <c r="AU5" s="646"/>
      <c r="AV5" s="646"/>
      <c r="AW5" s="646"/>
      <c r="AX5" s="646"/>
      <c r="AY5" s="646"/>
      <c r="AZ5" s="646"/>
      <c r="BA5" s="646"/>
      <c r="BB5" s="646"/>
      <c r="BC5" s="646"/>
      <c r="BD5" s="646"/>
      <c r="BE5" s="646"/>
      <c r="BF5" s="647"/>
      <c r="BG5" s="659">
        <v>9325743</v>
      </c>
      <c r="BH5" s="660"/>
      <c r="BI5" s="660"/>
      <c r="BJ5" s="660"/>
      <c r="BK5" s="660"/>
      <c r="BL5" s="660"/>
      <c r="BM5" s="660"/>
      <c r="BN5" s="661"/>
      <c r="BO5" s="662">
        <v>87</v>
      </c>
      <c r="BP5" s="662"/>
      <c r="BQ5" s="662"/>
      <c r="BR5" s="662"/>
      <c r="BS5" s="663" t="s">
        <v>228</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220</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x14ac:dyDescent="0.2">
      <c r="B6" s="656" t="s">
        <v>232</v>
      </c>
      <c r="C6" s="657"/>
      <c r="D6" s="657"/>
      <c r="E6" s="657"/>
      <c r="F6" s="657"/>
      <c r="G6" s="657"/>
      <c r="H6" s="657"/>
      <c r="I6" s="657"/>
      <c r="J6" s="657"/>
      <c r="K6" s="657"/>
      <c r="L6" s="657"/>
      <c r="M6" s="657"/>
      <c r="N6" s="657"/>
      <c r="O6" s="657"/>
      <c r="P6" s="657"/>
      <c r="Q6" s="658"/>
      <c r="R6" s="659">
        <v>169209</v>
      </c>
      <c r="S6" s="660"/>
      <c r="T6" s="660"/>
      <c r="U6" s="660"/>
      <c r="V6" s="660"/>
      <c r="W6" s="660"/>
      <c r="X6" s="660"/>
      <c r="Y6" s="661"/>
      <c r="Z6" s="662">
        <v>0.5</v>
      </c>
      <c r="AA6" s="662"/>
      <c r="AB6" s="662"/>
      <c r="AC6" s="662"/>
      <c r="AD6" s="663">
        <v>169209</v>
      </c>
      <c r="AE6" s="663"/>
      <c r="AF6" s="663"/>
      <c r="AG6" s="663"/>
      <c r="AH6" s="663"/>
      <c r="AI6" s="663"/>
      <c r="AJ6" s="663"/>
      <c r="AK6" s="663"/>
      <c r="AL6" s="664">
        <v>1</v>
      </c>
      <c r="AM6" s="665"/>
      <c r="AN6" s="665"/>
      <c r="AO6" s="666"/>
      <c r="AP6" s="656" t="s">
        <v>233</v>
      </c>
      <c r="AQ6" s="657"/>
      <c r="AR6" s="657"/>
      <c r="AS6" s="657"/>
      <c r="AT6" s="657"/>
      <c r="AU6" s="657"/>
      <c r="AV6" s="657"/>
      <c r="AW6" s="657"/>
      <c r="AX6" s="657"/>
      <c r="AY6" s="657"/>
      <c r="AZ6" s="657"/>
      <c r="BA6" s="657"/>
      <c r="BB6" s="657"/>
      <c r="BC6" s="657"/>
      <c r="BD6" s="657"/>
      <c r="BE6" s="657"/>
      <c r="BF6" s="658"/>
      <c r="BG6" s="659">
        <v>9325743</v>
      </c>
      <c r="BH6" s="660"/>
      <c r="BI6" s="660"/>
      <c r="BJ6" s="660"/>
      <c r="BK6" s="660"/>
      <c r="BL6" s="660"/>
      <c r="BM6" s="660"/>
      <c r="BN6" s="661"/>
      <c r="BO6" s="662">
        <v>87</v>
      </c>
      <c r="BP6" s="662"/>
      <c r="BQ6" s="662"/>
      <c r="BR6" s="662"/>
      <c r="BS6" s="663" t="s">
        <v>234</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198877</v>
      </c>
      <c r="CS6" s="660"/>
      <c r="CT6" s="660"/>
      <c r="CU6" s="660"/>
      <c r="CV6" s="660"/>
      <c r="CW6" s="660"/>
      <c r="CX6" s="660"/>
      <c r="CY6" s="661"/>
      <c r="CZ6" s="653">
        <v>0.7</v>
      </c>
      <c r="DA6" s="654"/>
      <c r="DB6" s="654"/>
      <c r="DC6" s="670"/>
      <c r="DD6" s="668" t="s">
        <v>228</v>
      </c>
      <c r="DE6" s="660"/>
      <c r="DF6" s="660"/>
      <c r="DG6" s="660"/>
      <c r="DH6" s="660"/>
      <c r="DI6" s="660"/>
      <c r="DJ6" s="660"/>
      <c r="DK6" s="660"/>
      <c r="DL6" s="660"/>
      <c r="DM6" s="660"/>
      <c r="DN6" s="660"/>
      <c r="DO6" s="660"/>
      <c r="DP6" s="661"/>
      <c r="DQ6" s="668">
        <v>198877</v>
      </c>
      <c r="DR6" s="660"/>
      <c r="DS6" s="660"/>
      <c r="DT6" s="660"/>
      <c r="DU6" s="660"/>
      <c r="DV6" s="660"/>
      <c r="DW6" s="660"/>
      <c r="DX6" s="660"/>
      <c r="DY6" s="660"/>
      <c r="DZ6" s="660"/>
      <c r="EA6" s="660"/>
      <c r="EB6" s="660"/>
      <c r="EC6" s="669"/>
    </row>
    <row r="7" spans="2:143" ht="11.25" customHeight="1" x14ac:dyDescent="0.2">
      <c r="B7" s="656" t="s">
        <v>236</v>
      </c>
      <c r="C7" s="657"/>
      <c r="D7" s="657"/>
      <c r="E7" s="657"/>
      <c r="F7" s="657"/>
      <c r="G7" s="657"/>
      <c r="H7" s="657"/>
      <c r="I7" s="657"/>
      <c r="J7" s="657"/>
      <c r="K7" s="657"/>
      <c r="L7" s="657"/>
      <c r="M7" s="657"/>
      <c r="N7" s="657"/>
      <c r="O7" s="657"/>
      <c r="P7" s="657"/>
      <c r="Q7" s="658"/>
      <c r="R7" s="659">
        <v>3721</v>
      </c>
      <c r="S7" s="660"/>
      <c r="T7" s="660"/>
      <c r="U7" s="660"/>
      <c r="V7" s="660"/>
      <c r="W7" s="660"/>
      <c r="X7" s="660"/>
      <c r="Y7" s="661"/>
      <c r="Z7" s="662">
        <v>0</v>
      </c>
      <c r="AA7" s="662"/>
      <c r="AB7" s="662"/>
      <c r="AC7" s="662"/>
      <c r="AD7" s="663">
        <v>3721</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3337575</v>
      </c>
      <c r="BH7" s="660"/>
      <c r="BI7" s="660"/>
      <c r="BJ7" s="660"/>
      <c r="BK7" s="660"/>
      <c r="BL7" s="660"/>
      <c r="BM7" s="660"/>
      <c r="BN7" s="661"/>
      <c r="BO7" s="662">
        <v>31.1</v>
      </c>
      <c r="BP7" s="662"/>
      <c r="BQ7" s="662"/>
      <c r="BR7" s="662"/>
      <c r="BS7" s="663" t="s">
        <v>228</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4134069</v>
      </c>
      <c r="CS7" s="660"/>
      <c r="CT7" s="660"/>
      <c r="CU7" s="660"/>
      <c r="CV7" s="660"/>
      <c r="CW7" s="660"/>
      <c r="CX7" s="660"/>
      <c r="CY7" s="661"/>
      <c r="CZ7" s="662">
        <v>13.7</v>
      </c>
      <c r="DA7" s="662"/>
      <c r="DB7" s="662"/>
      <c r="DC7" s="662"/>
      <c r="DD7" s="668">
        <v>54993</v>
      </c>
      <c r="DE7" s="660"/>
      <c r="DF7" s="660"/>
      <c r="DG7" s="660"/>
      <c r="DH7" s="660"/>
      <c r="DI7" s="660"/>
      <c r="DJ7" s="660"/>
      <c r="DK7" s="660"/>
      <c r="DL7" s="660"/>
      <c r="DM7" s="660"/>
      <c r="DN7" s="660"/>
      <c r="DO7" s="660"/>
      <c r="DP7" s="661"/>
      <c r="DQ7" s="668">
        <v>3272242</v>
      </c>
      <c r="DR7" s="660"/>
      <c r="DS7" s="660"/>
      <c r="DT7" s="660"/>
      <c r="DU7" s="660"/>
      <c r="DV7" s="660"/>
      <c r="DW7" s="660"/>
      <c r="DX7" s="660"/>
      <c r="DY7" s="660"/>
      <c r="DZ7" s="660"/>
      <c r="EA7" s="660"/>
      <c r="EB7" s="660"/>
      <c r="EC7" s="669"/>
    </row>
    <row r="8" spans="2:143" ht="11.25" customHeight="1" x14ac:dyDescent="0.2">
      <c r="B8" s="656" t="s">
        <v>239</v>
      </c>
      <c r="C8" s="657"/>
      <c r="D8" s="657"/>
      <c r="E8" s="657"/>
      <c r="F8" s="657"/>
      <c r="G8" s="657"/>
      <c r="H8" s="657"/>
      <c r="I8" s="657"/>
      <c r="J8" s="657"/>
      <c r="K8" s="657"/>
      <c r="L8" s="657"/>
      <c r="M8" s="657"/>
      <c r="N8" s="657"/>
      <c r="O8" s="657"/>
      <c r="P8" s="657"/>
      <c r="Q8" s="658"/>
      <c r="R8" s="659">
        <v>41479</v>
      </c>
      <c r="S8" s="660"/>
      <c r="T8" s="660"/>
      <c r="U8" s="660"/>
      <c r="V8" s="660"/>
      <c r="W8" s="660"/>
      <c r="X8" s="660"/>
      <c r="Y8" s="661"/>
      <c r="Z8" s="662">
        <v>0.1</v>
      </c>
      <c r="AA8" s="662"/>
      <c r="AB8" s="662"/>
      <c r="AC8" s="662"/>
      <c r="AD8" s="663">
        <v>41479</v>
      </c>
      <c r="AE8" s="663"/>
      <c r="AF8" s="663"/>
      <c r="AG8" s="663"/>
      <c r="AH8" s="663"/>
      <c r="AI8" s="663"/>
      <c r="AJ8" s="663"/>
      <c r="AK8" s="663"/>
      <c r="AL8" s="664">
        <v>0.2</v>
      </c>
      <c r="AM8" s="665"/>
      <c r="AN8" s="665"/>
      <c r="AO8" s="666"/>
      <c r="AP8" s="656" t="s">
        <v>240</v>
      </c>
      <c r="AQ8" s="657"/>
      <c r="AR8" s="657"/>
      <c r="AS8" s="657"/>
      <c r="AT8" s="657"/>
      <c r="AU8" s="657"/>
      <c r="AV8" s="657"/>
      <c r="AW8" s="657"/>
      <c r="AX8" s="657"/>
      <c r="AY8" s="657"/>
      <c r="AZ8" s="657"/>
      <c r="BA8" s="657"/>
      <c r="BB8" s="657"/>
      <c r="BC8" s="657"/>
      <c r="BD8" s="657"/>
      <c r="BE8" s="657"/>
      <c r="BF8" s="658"/>
      <c r="BG8" s="659">
        <v>147788</v>
      </c>
      <c r="BH8" s="660"/>
      <c r="BI8" s="660"/>
      <c r="BJ8" s="660"/>
      <c r="BK8" s="660"/>
      <c r="BL8" s="660"/>
      <c r="BM8" s="660"/>
      <c r="BN8" s="661"/>
      <c r="BO8" s="662">
        <v>1.4</v>
      </c>
      <c r="BP8" s="662"/>
      <c r="BQ8" s="662"/>
      <c r="BR8" s="662"/>
      <c r="BS8" s="663" t="s">
        <v>128</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12320422</v>
      </c>
      <c r="CS8" s="660"/>
      <c r="CT8" s="660"/>
      <c r="CU8" s="660"/>
      <c r="CV8" s="660"/>
      <c r="CW8" s="660"/>
      <c r="CX8" s="660"/>
      <c r="CY8" s="661"/>
      <c r="CZ8" s="662">
        <v>40.9</v>
      </c>
      <c r="DA8" s="662"/>
      <c r="DB8" s="662"/>
      <c r="DC8" s="662"/>
      <c r="DD8" s="668">
        <v>117319</v>
      </c>
      <c r="DE8" s="660"/>
      <c r="DF8" s="660"/>
      <c r="DG8" s="660"/>
      <c r="DH8" s="660"/>
      <c r="DI8" s="660"/>
      <c r="DJ8" s="660"/>
      <c r="DK8" s="660"/>
      <c r="DL8" s="660"/>
      <c r="DM8" s="660"/>
      <c r="DN8" s="660"/>
      <c r="DO8" s="660"/>
      <c r="DP8" s="661"/>
      <c r="DQ8" s="668">
        <v>6147707</v>
      </c>
      <c r="DR8" s="660"/>
      <c r="DS8" s="660"/>
      <c r="DT8" s="660"/>
      <c r="DU8" s="660"/>
      <c r="DV8" s="660"/>
      <c r="DW8" s="660"/>
      <c r="DX8" s="660"/>
      <c r="DY8" s="660"/>
      <c r="DZ8" s="660"/>
      <c r="EA8" s="660"/>
      <c r="EB8" s="660"/>
      <c r="EC8" s="669"/>
    </row>
    <row r="9" spans="2:143" ht="11.25" customHeight="1" x14ac:dyDescent="0.2">
      <c r="B9" s="656" t="s">
        <v>242</v>
      </c>
      <c r="C9" s="657"/>
      <c r="D9" s="657"/>
      <c r="E9" s="657"/>
      <c r="F9" s="657"/>
      <c r="G9" s="657"/>
      <c r="H9" s="657"/>
      <c r="I9" s="657"/>
      <c r="J9" s="657"/>
      <c r="K9" s="657"/>
      <c r="L9" s="657"/>
      <c r="M9" s="657"/>
      <c r="N9" s="657"/>
      <c r="O9" s="657"/>
      <c r="P9" s="657"/>
      <c r="Q9" s="658"/>
      <c r="R9" s="659">
        <v>42103</v>
      </c>
      <c r="S9" s="660"/>
      <c r="T9" s="660"/>
      <c r="U9" s="660"/>
      <c r="V9" s="660"/>
      <c r="W9" s="660"/>
      <c r="X9" s="660"/>
      <c r="Y9" s="661"/>
      <c r="Z9" s="662">
        <v>0.1</v>
      </c>
      <c r="AA9" s="662"/>
      <c r="AB9" s="662"/>
      <c r="AC9" s="662"/>
      <c r="AD9" s="663">
        <v>42103</v>
      </c>
      <c r="AE9" s="663"/>
      <c r="AF9" s="663"/>
      <c r="AG9" s="663"/>
      <c r="AH9" s="663"/>
      <c r="AI9" s="663"/>
      <c r="AJ9" s="663"/>
      <c r="AK9" s="663"/>
      <c r="AL9" s="664">
        <v>0.3</v>
      </c>
      <c r="AM9" s="665"/>
      <c r="AN9" s="665"/>
      <c r="AO9" s="666"/>
      <c r="AP9" s="656" t="s">
        <v>243</v>
      </c>
      <c r="AQ9" s="657"/>
      <c r="AR9" s="657"/>
      <c r="AS9" s="657"/>
      <c r="AT9" s="657"/>
      <c r="AU9" s="657"/>
      <c r="AV9" s="657"/>
      <c r="AW9" s="657"/>
      <c r="AX9" s="657"/>
      <c r="AY9" s="657"/>
      <c r="AZ9" s="657"/>
      <c r="BA9" s="657"/>
      <c r="BB9" s="657"/>
      <c r="BC9" s="657"/>
      <c r="BD9" s="657"/>
      <c r="BE9" s="657"/>
      <c r="BF9" s="658"/>
      <c r="BG9" s="659">
        <v>2760660</v>
      </c>
      <c r="BH9" s="660"/>
      <c r="BI9" s="660"/>
      <c r="BJ9" s="660"/>
      <c r="BK9" s="660"/>
      <c r="BL9" s="660"/>
      <c r="BM9" s="660"/>
      <c r="BN9" s="661"/>
      <c r="BO9" s="662">
        <v>25.8</v>
      </c>
      <c r="BP9" s="662"/>
      <c r="BQ9" s="662"/>
      <c r="BR9" s="662"/>
      <c r="BS9" s="663" t="s">
        <v>128</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2891401</v>
      </c>
      <c r="CS9" s="660"/>
      <c r="CT9" s="660"/>
      <c r="CU9" s="660"/>
      <c r="CV9" s="660"/>
      <c r="CW9" s="660"/>
      <c r="CX9" s="660"/>
      <c r="CY9" s="661"/>
      <c r="CZ9" s="662">
        <v>9.6</v>
      </c>
      <c r="DA9" s="662"/>
      <c r="DB9" s="662"/>
      <c r="DC9" s="662"/>
      <c r="DD9" s="668">
        <v>146786</v>
      </c>
      <c r="DE9" s="660"/>
      <c r="DF9" s="660"/>
      <c r="DG9" s="660"/>
      <c r="DH9" s="660"/>
      <c r="DI9" s="660"/>
      <c r="DJ9" s="660"/>
      <c r="DK9" s="660"/>
      <c r="DL9" s="660"/>
      <c r="DM9" s="660"/>
      <c r="DN9" s="660"/>
      <c r="DO9" s="660"/>
      <c r="DP9" s="661"/>
      <c r="DQ9" s="668">
        <v>2027848</v>
      </c>
      <c r="DR9" s="660"/>
      <c r="DS9" s="660"/>
      <c r="DT9" s="660"/>
      <c r="DU9" s="660"/>
      <c r="DV9" s="660"/>
      <c r="DW9" s="660"/>
      <c r="DX9" s="660"/>
      <c r="DY9" s="660"/>
      <c r="DZ9" s="660"/>
      <c r="EA9" s="660"/>
      <c r="EB9" s="660"/>
      <c r="EC9" s="669"/>
    </row>
    <row r="10" spans="2:143" ht="11.25" customHeight="1" x14ac:dyDescent="0.2">
      <c r="B10" s="656" t="s">
        <v>245</v>
      </c>
      <c r="C10" s="657"/>
      <c r="D10" s="657"/>
      <c r="E10" s="657"/>
      <c r="F10" s="657"/>
      <c r="G10" s="657"/>
      <c r="H10" s="657"/>
      <c r="I10" s="657"/>
      <c r="J10" s="657"/>
      <c r="K10" s="657"/>
      <c r="L10" s="657"/>
      <c r="M10" s="657"/>
      <c r="N10" s="657"/>
      <c r="O10" s="657"/>
      <c r="P10" s="657"/>
      <c r="Q10" s="658"/>
      <c r="R10" s="659" t="s">
        <v>128</v>
      </c>
      <c r="S10" s="660"/>
      <c r="T10" s="660"/>
      <c r="U10" s="660"/>
      <c r="V10" s="660"/>
      <c r="W10" s="660"/>
      <c r="X10" s="660"/>
      <c r="Y10" s="661"/>
      <c r="Z10" s="662" t="s">
        <v>128</v>
      </c>
      <c r="AA10" s="662"/>
      <c r="AB10" s="662"/>
      <c r="AC10" s="662"/>
      <c r="AD10" s="663" t="s">
        <v>128</v>
      </c>
      <c r="AE10" s="663"/>
      <c r="AF10" s="663"/>
      <c r="AG10" s="663"/>
      <c r="AH10" s="663"/>
      <c r="AI10" s="663"/>
      <c r="AJ10" s="663"/>
      <c r="AK10" s="663"/>
      <c r="AL10" s="664" t="s">
        <v>228</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272386</v>
      </c>
      <c r="BH10" s="660"/>
      <c r="BI10" s="660"/>
      <c r="BJ10" s="660"/>
      <c r="BK10" s="660"/>
      <c r="BL10" s="660"/>
      <c r="BM10" s="660"/>
      <c r="BN10" s="661"/>
      <c r="BO10" s="662">
        <v>2.5</v>
      </c>
      <c r="BP10" s="662"/>
      <c r="BQ10" s="662"/>
      <c r="BR10" s="662"/>
      <c r="BS10" s="663" t="s">
        <v>228</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v>103085</v>
      </c>
      <c r="CS10" s="660"/>
      <c r="CT10" s="660"/>
      <c r="CU10" s="660"/>
      <c r="CV10" s="660"/>
      <c r="CW10" s="660"/>
      <c r="CX10" s="660"/>
      <c r="CY10" s="661"/>
      <c r="CZ10" s="662">
        <v>0.3</v>
      </c>
      <c r="DA10" s="662"/>
      <c r="DB10" s="662"/>
      <c r="DC10" s="662"/>
      <c r="DD10" s="668" t="s">
        <v>128</v>
      </c>
      <c r="DE10" s="660"/>
      <c r="DF10" s="660"/>
      <c r="DG10" s="660"/>
      <c r="DH10" s="660"/>
      <c r="DI10" s="660"/>
      <c r="DJ10" s="660"/>
      <c r="DK10" s="660"/>
      <c r="DL10" s="660"/>
      <c r="DM10" s="660"/>
      <c r="DN10" s="660"/>
      <c r="DO10" s="660"/>
      <c r="DP10" s="661"/>
      <c r="DQ10" s="668">
        <v>102735</v>
      </c>
      <c r="DR10" s="660"/>
      <c r="DS10" s="660"/>
      <c r="DT10" s="660"/>
      <c r="DU10" s="660"/>
      <c r="DV10" s="660"/>
      <c r="DW10" s="660"/>
      <c r="DX10" s="660"/>
      <c r="DY10" s="660"/>
      <c r="DZ10" s="660"/>
      <c r="EA10" s="660"/>
      <c r="EB10" s="660"/>
      <c r="EC10" s="669"/>
    </row>
    <row r="11" spans="2:143" ht="11.25" customHeight="1" x14ac:dyDescent="0.2">
      <c r="B11" s="656" t="s">
        <v>248</v>
      </c>
      <c r="C11" s="657"/>
      <c r="D11" s="657"/>
      <c r="E11" s="657"/>
      <c r="F11" s="657"/>
      <c r="G11" s="657"/>
      <c r="H11" s="657"/>
      <c r="I11" s="657"/>
      <c r="J11" s="657"/>
      <c r="K11" s="657"/>
      <c r="L11" s="657"/>
      <c r="M11" s="657"/>
      <c r="N11" s="657"/>
      <c r="O11" s="657"/>
      <c r="P11" s="657"/>
      <c r="Q11" s="658"/>
      <c r="R11" s="659">
        <v>1654740</v>
      </c>
      <c r="S11" s="660"/>
      <c r="T11" s="660"/>
      <c r="U11" s="660"/>
      <c r="V11" s="660"/>
      <c r="W11" s="660"/>
      <c r="X11" s="660"/>
      <c r="Y11" s="661"/>
      <c r="Z11" s="664">
        <v>5.3</v>
      </c>
      <c r="AA11" s="665"/>
      <c r="AB11" s="665"/>
      <c r="AC11" s="671"/>
      <c r="AD11" s="668">
        <v>1654740</v>
      </c>
      <c r="AE11" s="660"/>
      <c r="AF11" s="660"/>
      <c r="AG11" s="660"/>
      <c r="AH11" s="660"/>
      <c r="AI11" s="660"/>
      <c r="AJ11" s="660"/>
      <c r="AK11" s="661"/>
      <c r="AL11" s="664">
        <v>9.9</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156741</v>
      </c>
      <c r="BH11" s="660"/>
      <c r="BI11" s="660"/>
      <c r="BJ11" s="660"/>
      <c r="BK11" s="660"/>
      <c r="BL11" s="660"/>
      <c r="BM11" s="660"/>
      <c r="BN11" s="661"/>
      <c r="BO11" s="662">
        <v>1.5</v>
      </c>
      <c r="BP11" s="662"/>
      <c r="BQ11" s="662"/>
      <c r="BR11" s="662"/>
      <c r="BS11" s="663" t="s">
        <v>128</v>
      </c>
      <c r="BT11" s="663"/>
      <c r="BU11" s="663"/>
      <c r="BV11" s="663"/>
      <c r="BW11" s="663"/>
      <c r="BX11" s="663"/>
      <c r="BY11" s="663"/>
      <c r="BZ11" s="663"/>
      <c r="CA11" s="663"/>
      <c r="CB11" s="667"/>
      <c r="CD11" s="656" t="s">
        <v>250</v>
      </c>
      <c r="CE11" s="657"/>
      <c r="CF11" s="657"/>
      <c r="CG11" s="657"/>
      <c r="CH11" s="657"/>
      <c r="CI11" s="657"/>
      <c r="CJ11" s="657"/>
      <c r="CK11" s="657"/>
      <c r="CL11" s="657"/>
      <c r="CM11" s="657"/>
      <c r="CN11" s="657"/>
      <c r="CO11" s="657"/>
      <c r="CP11" s="657"/>
      <c r="CQ11" s="658"/>
      <c r="CR11" s="659">
        <v>202877</v>
      </c>
      <c r="CS11" s="660"/>
      <c r="CT11" s="660"/>
      <c r="CU11" s="660"/>
      <c r="CV11" s="660"/>
      <c r="CW11" s="660"/>
      <c r="CX11" s="660"/>
      <c r="CY11" s="661"/>
      <c r="CZ11" s="662">
        <v>0.7</v>
      </c>
      <c r="DA11" s="662"/>
      <c r="DB11" s="662"/>
      <c r="DC11" s="662"/>
      <c r="DD11" s="668">
        <v>85513</v>
      </c>
      <c r="DE11" s="660"/>
      <c r="DF11" s="660"/>
      <c r="DG11" s="660"/>
      <c r="DH11" s="660"/>
      <c r="DI11" s="660"/>
      <c r="DJ11" s="660"/>
      <c r="DK11" s="660"/>
      <c r="DL11" s="660"/>
      <c r="DM11" s="660"/>
      <c r="DN11" s="660"/>
      <c r="DO11" s="660"/>
      <c r="DP11" s="661"/>
      <c r="DQ11" s="668">
        <v>150057</v>
      </c>
      <c r="DR11" s="660"/>
      <c r="DS11" s="660"/>
      <c r="DT11" s="660"/>
      <c r="DU11" s="660"/>
      <c r="DV11" s="660"/>
      <c r="DW11" s="660"/>
      <c r="DX11" s="660"/>
      <c r="DY11" s="660"/>
      <c r="DZ11" s="660"/>
      <c r="EA11" s="660"/>
      <c r="EB11" s="660"/>
      <c r="EC11" s="669"/>
    </row>
    <row r="12" spans="2:143" ht="11.25" customHeight="1" x14ac:dyDescent="0.2">
      <c r="B12" s="656" t="s">
        <v>251</v>
      </c>
      <c r="C12" s="657"/>
      <c r="D12" s="657"/>
      <c r="E12" s="657"/>
      <c r="F12" s="657"/>
      <c r="G12" s="657"/>
      <c r="H12" s="657"/>
      <c r="I12" s="657"/>
      <c r="J12" s="657"/>
      <c r="K12" s="657"/>
      <c r="L12" s="657"/>
      <c r="M12" s="657"/>
      <c r="N12" s="657"/>
      <c r="O12" s="657"/>
      <c r="P12" s="657"/>
      <c r="Q12" s="658"/>
      <c r="R12" s="659">
        <v>81022</v>
      </c>
      <c r="S12" s="660"/>
      <c r="T12" s="660"/>
      <c r="U12" s="660"/>
      <c r="V12" s="660"/>
      <c r="W12" s="660"/>
      <c r="X12" s="660"/>
      <c r="Y12" s="661"/>
      <c r="Z12" s="662">
        <v>0.3</v>
      </c>
      <c r="AA12" s="662"/>
      <c r="AB12" s="662"/>
      <c r="AC12" s="662"/>
      <c r="AD12" s="663">
        <v>81022</v>
      </c>
      <c r="AE12" s="663"/>
      <c r="AF12" s="663"/>
      <c r="AG12" s="663"/>
      <c r="AH12" s="663"/>
      <c r="AI12" s="663"/>
      <c r="AJ12" s="663"/>
      <c r="AK12" s="663"/>
      <c r="AL12" s="664">
        <v>0.5</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5175757</v>
      </c>
      <c r="BH12" s="660"/>
      <c r="BI12" s="660"/>
      <c r="BJ12" s="660"/>
      <c r="BK12" s="660"/>
      <c r="BL12" s="660"/>
      <c r="BM12" s="660"/>
      <c r="BN12" s="661"/>
      <c r="BO12" s="662">
        <v>48.3</v>
      </c>
      <c r="BP12" s="662"/>
      <c r="BQ12" s="662"/>
      <c r="BR12" s="662"/>
      <c r="BS12" s="663" t="s">
        <v>228</v>
      </c>
      <c r="BT12" s="663"/>
      <c r="BU12" s="663"/>
      <c r="BV12" s="663"/>
      <c r="BW12" s="663"/>
      <c r="BX12" s="663"/>
      <c r="BY12" s="663"/>
      <c r="BZ12" s="663"/>
      <c r="CA12" s="663"/>
      <c r="CB12" s="667"/>
      <c r="CD12" s="656" t="s">
        <v>253</v>
      </c>
      <c r="CE12" s="657"/>
      <c r="CF12" s="657"/>
      <c r="CG12" s="657"/>
      <c r="CH12" s="657"/>
      <c r="CI12" s="657"/>
      <c r="CJ12" s="657"/>
      <c r="CK12" s="657"/>
      <c r="CL12" s="657"/>
      <c r="CM12" s="657"/>
      <c r="CN12" s="657"/>
      <c r="CO12" s="657"/>
      <c r="CP12" s="657"/>
      <c r="CQ12" s="658"/>
      <c r="CR12" s="659">
        <v>1392695</v>
      </c>
      <c r="CS12" s="660"/>
      <c r="CT12" s="660"/>
      <c r="CU12" s="660"/>
      <c r="CV12" s="660"/>
      <c r="CW12" s="660"/>
      <c r="CX12" s="660"/>
      <c r="CY12" s="661"/>
      <c r="CZ12" s="662">
        <v>4.5999999999999996</v>
      </c>
      <c r="DA12" s="662"/>
      <c r="DB12" s="662"/>
      <c r="DC12" s="662"/>
      <c r="DD12" s="668">
        <v>53212</v>
      </c>
      <c r="DE12" s="660"/>
      <c r="DF12" s="660"/>
      <c r="DG12" s="660"/>
      <c r="DH12" s="660"/>
      <c r="DI12" s="660"/>
      <c r="DJ12" s="660"/>
      <c r="DK12" s="660"/>
      <c r="DL12" s="660"/>
      <c r="DM12" s="660"/>
      <c r="DN12" s="660"/>
      <c r="DO12" s="660"/>
      <c r="DP12" s="661"/>
      <c r="DQ12" s="668">
        <v>1117574</v>
      </c>
      <c r="DR12" s="660"/>
      <c r="DS12" s="660"/>
      <c r="DT12" s="660"/>
      <c r="DU12" s="660"/>
      <c r="DV12" s="660"/>
      <c r="DW12" s="660"/>
      <c r="DX12" s="660"/>
      <c r="DY12" s="660"/>
      <c r="DZ12" s="660"/>
      <c r="EA12" s="660"/>
      <c r="EB12" s="660"/>
      <c r="EC12" s="669"/>
    </row>
    <row r="13" spans="2:143" ht="11.25" customHeight="1" x14ac:dyDescent="0.2">
      <c r="B13" s="656" t="s">
        <v>254</v>
      </c>
      <c r="C13" s="657"/>
      <c r="D13" s="657"/>
      <c r="E13" s="657"/>
      <c r="F13" s="657"/>
      <c r="G13" s="657"/>
      <c r="H13" s="657"/>
      <c r="I13" s="657"/>
      <c r="J13" s="657"/>
      <c r="K13" s="657"/>
      <c r="L13" s="657"/>
      <c r="M13" s="657"/>
      <c r="N13" s="657"/>
      <c r="O13" s="657"/>
      <c r="P13" s="657"/>
      <c r="Q13" s="658"/>
      <c r="R13" s="659" t="s">
        <v>228</v>
      </c>
      <c r="S13" s="660"/>
      <c r="T13" s="660"/>
      <c r="U13" s="660"/>
      <c r="V13" s="660"/>
      <c r="W13" s="660"/>
      <c r="X13" s="660"/>
      <c r="Y13" s="661"/>
      <c r="Z13" s="662" t="s">
        <v>228</v>
      </c>
      <c r="AA13" s="662"/>
      <c r="AB13" s="662"/>
      <c r="AC13" s="662"/>
      <c r="AD13" s="663" t="s">
        <v>228</v>
      </c>
      <c r="AE13" s="663"/>
      <c r="AF13" s="663"/>
      <c r="AG13" s="663"/>
      <c r="AH13" s="663"/>
      <c r="AI13" s="663"/>
      <c r="AJ13" s="663"/>
      <c r="AK13" s="663"/>
      <c r="AL13" s="664" t="s">
        <v>228</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5154199</v>
      </c>
      <c r="BH13" s="660"/>
      <c r="BI13" s="660"/>
      <c r="BJ13" s="660"/>
      <c r="BK13" s="660"/>
      <c r="BL13" s="660"/>
      <c r="BM13" s="660"/>
      <c r="BN13" s="661"/>
      <c r="BO13" s="662">
        <v>48.1</v>
      </c>
      <c r="BP13" s="662"/>
      <c r="BQ13" s="662"/>
      <c r="BR13" s="662"/>
      <c r="BS13" s="663" t="s">
        <v>128</v>
      </c>
      <c r="BT13" s="663"/>
      <c r="BU13" s="663"/>
      <c r="BV13" s="663"/>
      <c r="BW13" s="663"/>
      <c r="BX13" s="663"/>
      <c r="BY13" s="663"/>
      <c r="BZ13" s="663"/>
      <c r="CA13" s="663"/>
      <c r="CB13" s="667"/>
      <c r="CD13" s="656" t="s">
        <v>256</v>
      </c>
      <c r="CE13" s="657"/>
      <c r="CF13" s="657"/>
      <c r="CG13" s="657"/>
      <c r="CH13" s="657"/>
      <c r="CI13" s="657"/>
      <c r="CJ13" s="657"/>
      <c r="CK13" s="657"/>
      <c r="CL13" s="657"/>
      <c r="CM13" s="657"/>
      <c r="CN13" s="657"/>
      <c r="CO13" s="657"/>
      <c r="CP13" s="657"/>
      <c r="CQ13" s="658"/>
      <c r="CR13" s="659">
        <v>2508990</v>
      </c>
      <c r="CS13" s="660"/>
      <c r="CT13" s="660"/>
      <c r="CU13" s="660"/>
      <c r="CV13" s="660"/>
      <c r="CW13" s="660"/>
      <c r="CX13" s="660"/>
      <c r="CY13" s="661"/>
      <c r="CZ13" s="662">
        <v>8.3000000000000007</v>
      </c>
      <c r="DA13" s="662"/>
      <c r="DB13" s="662"/>
      <c r="DC13" s="662"/>
      <c r="DD13" s="668">
        <v>877803</v>
      </c>
      <c r="DE13" s="660"/>
      <c r="DF13" s="660"/>
      <c r="DG13" s="660"/>
      <c r="DH13" s="660"/>
      <c r="DI13" s="660"/>
      <c r="DJ13" s="660"/>
      <c r="DK13" s="660"/>
      <c r="DL13" s="660"/>
      <c r="DM13" s="660"/>
      <c r="DN13" s="660"/>
      <c r="DO13" s="660"/>
      <c r="DP13" s="661"/>
      <c r="DQ13" s="668">
        <v>1679714</v>
      </c>
      <c r="DR13" s="660"/>
      <c r="DS13" s="660"/>
      <c r="DT13" s="660"/>
      <c r="DU13" s="660"/>
      <c r="DV13" s="660"/>
      <c r="DW13" s="660"/>
      <c r="DX13" s="660"/>
      <c r="DY13" s="660"/>
      <c r="DZ13" s="660"/>
      <c r="EA13" s="660"/>
      <c r="EB13" s="660"/>
      <c r="EC13" s="669"/>
    </row>
    <row r="14" spans="2:143" ht="11.25" customHeight="1" x14ac:dyDescent="0.2">
      <c r="B14" s="656" t="s">
        <v>257</v>
      </c>
      <c r="C14" s="657"/>
      <c r="D14" s="657"/>
      <c r="E14" s="657"/>
      <c r="F14" s="657"/>
      <c r="G14" s="657"/>
      <c r="H14" s="657"/>
      <c r="I14" s="657"/>
      <c r="J14" s="657"/>
      <c r="K14" s="657"/>
      <c r="L14" s="657"/>
      <c r="M14" s="657"/>
      <c r="N14" s="657"/>
      <c r="O14" s="657"/>
      <c r="P14" s="657"/>
      <c r="Q14" s="658"/>
      <c r="R14" s="659" t="s">
        <v>234</v>
      </c>
      <c r="S14" s="660"/>
      <c r="T14" s="660"/>
      <c r="U14" s="660"/>
      <c r="V14" s="660"/>
      <c r="W14" s="660"/>
      <c r="X14" s="660"/>
      <c r="Y14" s="661"/>
      <c r="Z14" s="662" t="s">
        <v>228</v>
      </c>
      <c r="AA14" s="662"/>
      <c r="AB14" s="662"/>
      <c r="AC14" s="662"/>
      <c r="AD14" s="663" t="s">
        <v>228</v>
      </c>
      <c r="AE14" s="663"/>
      <c r="AF14" s="663"/>
      <c r="AG14" s="663"/>
      <c r="AH14" s="663"/>
      <c r="AI14" s="663"/>
      <c r="AJ14" s="663"/>
      <c r="AK14" s="663"/>
      <c r="AL14" s="664" t="s">
        <v>228</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220616</v>
      </c>
      <c r="BH14" s="660"/>
      <c r="BI14" s="660"/>
      <c r="BJ14" s="660"/>
      <c r="BK14" s="660"/>
      <c r="BL14" s="660"/>
      <c r="BM14" s="660"/>
      <c r="BN14" s="661"/>
      <c r="BO14" s="662">
        <v>2.1</v>
      </c>
      <c r="BP14" s="662"/>
      <c r="BQ14" s="662"/>
      <c r="BR14" s="662"/>
      <c r="BS14" s="663" t="s">
        <v>128</v>
      </c>
      <c r="BT14" s="663"/>
      <c r="BU14" s="663"/>
      <c r="BV14" s="663"/>
      <c r="BW14" s="663"/>
      <c r="BX14" s="663"/>
      <c r="BY14" s="663"/>
      <c r="BZ14" s="663"/>
      <c r="CA14" s="663"/>
      <c r="CB14" s="667"/>
      <c r="CD14" s="656" t="s">
        <v>259</v>
      </c>
      <c r="CE14" s="657"/>
      <c r="CF14" s="657"/>
      <c r="CG14" s="657"/>
      <c r="CH14" s="657"/>
      <c r="CI14" s="657"/>
      <c r="CJ14" s="657"/>
      <c r="CK14" s="657"/>
      <c r="CL14" s="657"/>
      <c r="CM14" s="657"/>
      <c r="CN14" s="657"/>
      <c r="CO14" s="657"/>
      <c r="CP14" s="657"/>
      <c r="CQ14" s="658"/>
      <c r="CR14" s="659">
        <v>1178428</v>
      </c>
      <c r="CS14" s="660"/>
      <c r="CT14" s="660"/>
      <c r="CU14" s="660"/>
      <c r="CV14" s="660"/>
      <c r="CW14" s="660"/>
      <c r="CX14" s="660"/>
      <c r="CY14" s="661"/>
      <c r="CZ14" s="662">
        <v>3.9</v>
      </c>
      <c r="DA14" s="662"/>
      <c r="DB14" s="662"/>
      <c r="DC14" s="662"/>
      <c r="DD14" s="668">
        <v>26505</v>
      </c>
      <c r="DE14" s="660"/>
      <c r="DF14" s="660"/>
      <c r="DG14" s="660"/>
      <c r="DH14" s="660"/>
      <c r="DI14" s="660"/>
      <c r="DJ14" s="660"/>
      <c r="DK14" s="660"/>
      <c r="DL14" s="660"/>
      <c r="DM14" s="660"/>
      <c r="DN14" s="660"/>
      <c r="DO14" s="660"/>
      <c r="DP14" s="661"/>
      <c r="DQ14" s="668">
        <v>1123085</v>
      </c>
      <c r="DR14" s="660"/>
      <c r="DS14" s="660"/>
      <c r="DT14" s="660"/>
      <c r="DU14" s="660"/>
      <c r="DV14" s="660"/>
      <c r="DW14" s="660"/>
      <c r="DX14" s="660"/>
      <c r="DY14" s="660"/>
      <c r="DZ14" s="660"/>
      <c r="EA14" s="660"/>
      <c r="EB14" s="660"/>
      <c r="EC14" s="669"/>
    </row>
    <row r="15" spans="2:143" ht="11.25" customHeight="1" x14ac:dyDescent="0.2">
      <c r="B15" s="656" t="s">
        <v>260</v>
      </c>
      <c r="C15" s="657"/>
      <c r="D15" s="657"/>
      <c r="E15" s="657"/>
      <c r="F15" s="657"/>
      <c r="G15" s="657"/>
      <c r="H15" s="657"/>
      <c r="I15" s="657"/>
      <c r="J15" s="657"/>
      <c r="K15" s="657"/>
      <c r="L15" s="657"/>
      <c r="M15" s="657"/>
      <c r="N15" s="657"/>
      <c r="O15" s="657"/>
      <c r="P15" s="657"/>
      <c r="Q15" s="658"/>
      <c r="R15" s="659" t="s">
        <v>228</v>
      </c>
      <c r="S15" s="660"/>
      <c r="T15" s="660"/>
      <c r="U15" s="660"/>
      <c r="V15" s="660"/>
      <c r="W15" s="660"/>
      <c r="X15" s="660"/>
      <c r="Y15" s="661"/>
      <c r="Z15" s="662" t="s">
        <v>234</v>
      </c>
      <c r="AA15" s="662"/>
      <c r="AB15" s="662"/>
      <c r="AC15" s="662"/>
      <c r="AD15" s="663" t="s">
        <v>228</v>
      </c>
      <c r="AE15" s="663"/>
      <c r="AF15" s="663"/>
      <c r="AG15" s="663"/>
      <c r="AH15" s="663"/>
      <c r="AI15" s="663"/>
      <c r="AJ15" s="663"/>
      <c r="AK15" s="663"/>
      <c r="AL15" s="664" t="s">
        <v>228</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591795</v>
      </c>
      <c r="BH15" s="660"/>
      <c r="BI15" s="660"/>
      <c r="BJ15" s="660"/>
      <c r="BK15" s="660"/>
      <c r="BL15" s="660"/>
      <c r="BM15" s="660"/>
      <c r="BN15" s="661"/>
      <c r="BO15" s="662">
        <v>5.5</v>
      </c>
      <c r="BP15" s="662"/>
      <c r="BQ15" s="662"/>
      <c r="BR15" s="662"/>
      <c r="BS15" s="663" t="s">
        <v>228</v>
      </c>
      <c r="BT15" s="663"/>
      <c r="BU15" s="663"/>
      <c r="BV15" s="663"/>
      <c r="BW15" s="663"/>
      <c r="BX15" s="663"/>
      <c r="BY15" s="663"/>
      <c r="BZ15" s="663"/>
      <c r="CA15" s="663"/>
      <c r="CB15" s="667"/>
      <c r="CD15" s="656" t="s">
        <v>262</v>
      </c>
      <c r="CE15" s="657"/>
      <c r="CF15" s="657"/>
      <c r="CG15" s="657"/>
      <c r="CH15" s="657"/>
      <c r="CI15" s="657"/>
      <c r="CJ15" s="657"/>
      <c r="CK15" s="657"/>
      <c r="CL15" s="657"/>
      <c r="CM15" s="657"/>
      <c r="CN15" s="657"/>
      <c r="CO15" s="657"/>
      <c r="CP15" s="657"/>
      <c r="CQ15" s="658"/>
      <c r="CR15" s="659">
        <v>2763876</v>
      </c>
      <c r="CS15" s="660"/>
      <c r="CT15" s="660"/>
      <c r="CU15" s="660"/>
      <c r="CV15" s="660"/>
      <c r="CW15" s="660"/>
      <c r="CX15" s="660"/>
      <c r="CY15" s="661"/>
      <c r="CZ15" s="662">
        <v>9.1999999999999993</v>
      </c>
      <c r="DA15" s="662"/>
      <c r="DB15" s="662"/>
      <c r="DC15" s="662"/>
      <c r="DD15" s="668">
        <v>290756</v>
      </c>
      <c r="DE15" s="660"/>
      <c r="DF15" s="660"/>
      <c r="DG15" s="660"/>
      <c r="DH15" s="660"/>
      <c r="DI15" s="660"/>
      <c r="DJ15" s="660"/>
      <c r="DK15" s="660"/>
      <c r="DL15" s="660"/>
      <c r="DM15" s="660"/>
      <c r="DN15" s="660"/>
      <c r="DO15" s="660"/>
      <c r="DP15" s="661"/>
      <c r="DQ15" s="668">
        <v>2291638</v>
      </c>
      <c r="DR15" s="660"/>
      <c r="DS15" s="660"/>
      <c r="DT15" s="660"/>
      <c r="DU15" s="660"/>
      <c r="DV15" s="660"/>
      <c r="DW15" s="660"/>
      <c r="DX15" s="660"/>
      <c r="DY15" s="660"/>
      <c r="DZ15" s="660"/>
      <c r="EA15" s="660"/>
      <c r="EB15" s="660"/>
      <c r="EC15" s="669"/>
    </row>
    <row r="16" spans="2:143" ht="11.25" customHeight="1" x14ac:dyDescent="0.2">
      <c r="B16" s="656" t="s">
        <v>263</v>
      </c>
      <c r="C16" s="657"/>
      <c r="D16" s="657"/>
      <c r="E16" s="657"/>
      <c r="F16" s="657"/>
      <c r="G16" s="657"/>
      <c r="H16" s="657"/>
      <c r="I16" s="657"/>
      <c r="J16" s="657"/>
      <c r="K16" s="657"/>
      <c r="L16" s="657"/>
      <c r="M16" s="657"/>
      <c r="N16" s="657"/>
      <c r="O16" s="657"/>
      <c r="P16" s="657"/>
      <c r="Q16" s="658"/>
      <c r="R16" s="659">
        <v>21218</v>
      </c>
      <c r="S16" s="660"/>
      <c r="T16" s="660"/>
      <c r="U16" s="660"/>
      <c r="V16" s="660"/>
      <c r="W16" s="660"/>
      <c r="X16" s="660"/>
      <c r="Y16" s="661"/>
      <c r="Z16" s="662">
        <v>0.1</v>
      </c>
      <c r="AA16" s="662"/>
      <c r="AB16" s="662"/>
      <c r="AC16" s="662"/>
      <c r="AD16" s="663">
        <v>21218</v>
      </c>
      <c r="AE16" s="663"/>
      <c r="AF16" s="663"/>
      <c r="AG16" s="663"/>
      <c r="AH16" s="663"/>
      <c r="AI16" s="663"/>
      <c r="AJ16" s="663"/>
      <c r="AK16" s="663"/>
      <c r="AL16" s="664">
        <v>0.1</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228</v>
      </c>
      <c r="BH16" s="660"/>
      <c r="BI16" s="660"/>
      <c r="BJ16" s="660"/>
      <c r="BK16" s="660"/>
      <c r="BL16" s="660"/>
      <c r="BM16" s="660"/>
      <c r="BN16" s="661"/>
      <c r="BO16" s="662" t="s">
        <v>228</v>
      </c>
      <c r="BP16" s="662"/>
      <c r="BQ16" s="662"/>
      <c r="BR16" s="662"/>
      <c r="BS16" s="663" t="s">
        <v>128</v>
      </c>
      <c r="BT16" s="663"/>
      <c r="BU16" s="663"/>
      <c r="BV16" s="663"/>
      <c r="BW16" s="663"/>
      <c r="BX16" s="663"/>
      <c r="BY16" s="663"/>
      <c r="BZ16" s="663"/>
      <c r="CA16" s="663"/>
      <c r="CB16" s="667"/>
      <c r="CD16" s="656" t="s">
        <v>265</v>
      </c>
      <c r="CE16" s="657"/>
      <c r="CF16" s="657"/>
      <c r="CG16" s="657"/>
      <c r="CH16" s="657"/>
      <c r="CI16" s="657"/>
      <c r="CJ16" s="657"/>
      <c r="CK16" s="657"/>
      <c r="CL16" s="657"/>
      <c r="CM16" s="657"/>
      <c r="CN16" s="657"/>
      <c r="CO16" s="657"/>
      <c r="CP16" s="657"/>
      <c r="CQ16" s="658"/>
      <c r="CR16" s="659">
        <v>3080</v>
      </c>
      <c r="CS16" s="660"/>
      <c r="CT16" s="660"/>
      <c r="CU16" s="660"/>
      <c r="CV16" s="660"/>
      <c r="CW16" s="660"/>
      <c r="CX16" s="660"/>
      <c r="CY16" s="661"/>
      <c r="CZ16" s="662">
        <v>0</v>
      </c>
      <c r="DA16" s="662"/>
      <c r="DB16" s="662"/>
      <c r="DC16" s="662"/>
      <c r="DD16" s="668" t="s">
        <v>228</v>
      </c>
      <c r="DE16" s="660"/>
      <c r="DF16" s="660"/>
      <c r="DG16" s="660"/>
      <c r="DH16" s="660"/>
      <c r="DI16" s="660"/>
      <c r="DJ16" s="660"/>
      <c r="DK16" s="660"/>
      <c r="DL16" s="660"/>
      <c r="DM16" s="660"/>
      <c r="DN16" s="660"/>
      <c r="DO16" s="660"/>
      <c r="DP16" s="661"/>
      <c r="DQ16" s="668" t="s">
        <v>128</v>
      </c>
      <c r="DR16" s="660"/>
      <c r="DS16" s="660"/>
      <c r="DT16" s="660"/>
      <c r="DU16" s="660"/>
      <c r="DV16" s="660"/>
      <c r="DW16" s="660"/>
      <c r="DX16" s="660"/>
      <c r="DY16" s="660"/>
      <c r="DZ16" s="660"/>
      <c r="EA16" s="660"/>
      <c r="EB16" s="660"/>
      <c r="EC16" s="669"/>
    </row>
    <row r="17" spans="2:133" ht="11.25" customHeight="1" x14ac:dyDescent="0.2">
      <c r="B17" s="656" t="s">
        <v>266</v>
      </c>
      <c r="C17" s="657"/>
      <c r="D17" s="657"/>
      <c r="E17" s="657"/>
      <c r="F17" s="657"/>
      <c r="G17" s="657"/>
      <c r="H17" s="657"/>
      <c r="I17" s="657"/>
      <c r="J17" s="657"/>
      <c r="K17" s="657"/>
      <c r="L17" s="657"/>
      <c r="M17" s="657"/>
      <c r="N17" s="657"/>
      <c r="O17" s="657"/>
      <c r="P17" s="657"/>
      <c r="Q17" s="658"/>
      <c r="R17" s="659">
        <v>122005</v>
      </c>
      <c r="S17" s="660"/>
      <c r="T17" s="660"/>
      <c r="U17" s="660"/>
      <c r="V17" s="660"/>
      <c r="W17" s="660"/>
      <c r="X17" s="660"/>
      <c r="Y17" s="661"/>
      <c r="Z17" s="662">
        <v>0.4</v>
      </c>
      <c r="AA17" s="662"/>
      <c r="AB17" s="662"/>
      <c r="AC17" s="662"/>
      <c r="AD17" s="663">
        <v>122005</v>
      </c>
      <c r="AE17" s="663"/>
      <c r="AF17" s="663"/>
      <c r="AG17" s="663"/>
      <c r="AH17" s="663"/>
      <c r="AI17" s="663"/>
      <c r="AJ17" s="663"/>
      <c r="AK17" s="663"/>
      <c r="AL17" s="664">
        <v>0.7</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228</v>
      </c>
      <c r="BP17" s="662"/>
      <c r="BQ17" s="662"/>
      <c r="BR17" s="662"/>
      <c r="BS17" s="663" t="s">
        <v>228</v>
      </c>
      <c r="BT17" s="663"/>
      <c r="BU17" s="663"/>
      <c r="BV17" s="663"/>
      <c r="BW17" s="663"/>
      <c r="BX17" s="663"/>
      <c r="BY17" s="663"/>
      <c r="BZ17" s="663"/>
      <c r="CA17" s="663"/>
      <c r="CB17" s="667"/>
      <c r="CD17" s="656" t="s">
        <v>268</v>
      </c>
      <c r="CE17" s="657"/>
      <c r="CF17" s="657"/>
      <c r="CG17" s="657"/>
      <c r="CH17" s="657"/>
      <c r="CI17" s="657"/>
      <c r="CJ17" s="657"/>
      <c r="CK17" s="657"/>
      <c r="CL17" s="657"/>
      <c r="CM17" s="657"/>
      <c r="CN17" s="657"/>
      <c r="CO17" s="657"/>
      <c r="CP17" s="657"/>
      <c r="CQ17" s="658"/>
      <c r="CR17" s="659">
        <v>2436606</v>
      </c>
      <c r="CS17" s="660"/>
      <c r="CT17" s="660"/>
      <c r="CU17" s="660"/>
      <c r="CV17" s="660"/>
      <c r="CW17" s="660"/>
      <c r="CX17" s="660"/>
      <c r="CY17" s="661"/>
      <c r="CZ17" s="662">
        <v>8.1</v>
      </c>
      <c r="DA17" s="662"/>
      <c r="DB17" s="662"/>
      <c r="DC17" s="662"/>
      <c r="DD17" s="668" t="s">
        <v>228</v>
      </c>
      <c r="DE17" s="660"/>
      <c r="DF17" s="660"/>
      <c r="DG17" s="660"/>
      <c r="DH17" s="660"/>
      <c r="DI17" s="660"/>
      <c r="DJ17" s="660"/>
      <c r="DK17" s="660"/>
      <c r="DL17" s="660"/>
      <c r="DM17" s="660"/>
      <c r="DN17" s="660"/>
      <c r="DO17" s="660"/>
      <c r="DP17" s="661"/>
      <c r="DQ17" s="668">
        <v>2397865</v>
      </c>
      <c r="DR17" s="660"/>
      <c r="DS17" s="660"/>
      <c r="DT17" s="660"/>
      <c r="DU17" s="660"/>
      <c r="DV17" s="660"/>
      <c r="DW17" s="660"/>
      <c r="DX17" s="660"/>
      <c r="DY17" s="660"/>
      <c r="DZ17" s="660"/>
      <c r="EA17" s="660"/>
      <c r="EB17" s="660"/>
      <c r="EC17" s="669"/>
    </row>
    <row r="18" spans="2:133" ht="11.25" customHeight="1" x14ac:dyDescent="0.2">
      <c r="B18" s="656" t="s">
        <v>269</v>
      </c>
      <c r="C18" s="657"/>
      <c r="D18" s="657"/>
      <c r="E18" s="657"/>
      <c r="F18" s="657"/>
      <c r="G18" s="657"/>
      <c r="H18" s="657"/>
      <c r="I18" s="657"/>
      <c r="J18" s="657"/>
      <c r="K18" s="657"/>
      <c r="L18" s="657"/>
      <c r="M18" s="657"/>
      <c r="N18" s="657"/>
      <c r="O18" s="657"/>
      <c r="P18" s="657"/>
      <c r="Q18" s="658"/>
      <c r="R18" s="659">
        <v>37294</v>
      </c>
      <c r="S18" s="660"/>
      <c r="T18" s="660"/>
      <c r="U18" s="660"/>
      <c r="V18" s="660"/>
      <c r="W18" s="660"/>
      <c r="X18" s="660"/>
      <c r="Y18" s="661"/>
      <c r="Z18" s="662">
        <v>0.1</v>
      </c>
      <c r="AA18" s="662"/>
      <c r="AB18" s="662"/>
      <c r="AC18" s="662"/>
      <c r="AD18" s="663">
        <v>37294</v>
      </c>
      <c r="AE18" s="663"/>
      <c r="AF18" s="663"/>
      <c r="AG18" s="663"/>
      <c r="AH18" s="663"/>
      <c r="AI18" s="663"/>
      <c r="AJ18" s="663"/>
      <c r="AK18" s="663"/>
      <c r="AL18" s="664">
        <v>0.2</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228</v>
      </c>
      <c r="BH18" s="660"/>
      <c r="BI18" s="660"/>
      <c r="BJ18" s="660"/>
      <c r="BK18" s="660"/>
      <c r="BL18" s="660"/>
      <c r="BM18" s="660"/>
      <c r="BN18" s="661"/>
      <c r="BO18" s="662" t="s">
        <v>228</v>
      </c>
      <c r="BP18" s="662"/>
      <c r="BQ18" s="662"/>
      <c r="BR18" s="662"/>
      <c r="BS18" s="663" t="s">
        <v>228</v>
      </c>
      <c r="BT18" s="663"/>
      <c r="BU18" s="663"/>
      <c r="BV18" s="663"/>
      <c r="BW18" s="663"/>
      <c r="BX18" s="663"/>
      <c r="BY18" s="663"/>
      <c r="BZ18" s="663"/>
      <c r="CA18" s="663"/>
      <c r="CB18" s="667"/>
      <c r="CD18" s="656" t="s">
        <v>271</v>
      </c>
      <c r="CE18" s="657"/>
      <c r="CF18" s="657"/>
      <c r="CG18" s="657"/>
      <c r="CH18" s="657"/>
      <c r="CI18" s="657"/>
      <c r="CJ18" s="657"/>
      <c r="CK18" s="657"/>
      <c r="CL18" s="657"/>
      <c r="CM18" s="657"/>
      <c r="CN18" s="657"/>
      <c r="CO18" s="657"/>
      <c r="CP18" s="657"/>
      <c r="CQ18" s="658"/>
      <c r="CR18" s="659" t="s">
        <v>128</v>
      </c>
      <c r="CS18" s="660"/>
      <c r="CT18" s="660"/>
      <c r="CU18" s="660"/>
      <c r="CV18" s="660"/>
      <c r="CW18" s="660"/>
      <c r="CX18" s="660"/>
      <c r="CY18" s="661"/>
      <c r="CZ18" s="662" t="s">
        <v>228</v>
      </c>
      <c r="DA18" s="662"/>
      <c r="DB18" s="662"/>
      <c r="DC18" s="662"/>
      <c r="DD18" s="668" t="s">
        <v>228</v>
      </c>
      <c r="DE18" s="660"/>
      <c r="DF18" s="660"/>
      <c r="DG18" s="660"/>
      <c r="DH18" s="660"/>
      <c r="DI18" s="660"/>
      <c r="DJ18" s="660"/>
      <c r="DK18" s="660"/>
      <c r="DL18" s="660"/>
      <c r="DM18" s="660"/>
      <c r="DN18" s="660"/>
      <c r="DO18" s="660"/>
      <c r="DP18" s="661"/>
      <c r="DQ18" s="668" t="s">
        <v>228</v>
      </c>
      <c r="DR18" s="660"/>
      <c r="DS18" s="660"/>
      <c r="DT18" s="660"/>
      <c r="DU18" s="660"/>
      <c r="DV18" s="660"/>
      <c r="DW18" s="660"/>
      <c r="DX18" s="660"/>
      <c r="DY18" s="660"/>
      <c r="DZ18" s="660"/>
      <c r="EA18" s="660"/>
      <c r="EB18" s="660"/>
      <c r="EC18" s="669"/>
    </row>
    <row r="19" spans="2:133" ht="11.25" customHeight="1" x14ac:dyDescent="0.2">
      <c r="B19" s="656" t="s">
        <v>272</v>
      </c>
      <c r="C19" s="657"/>
      <c r="D19" s="657"/>
      <c r="E19" s="657"/>
      <c r="F19" s="657"/>
      <c r="G19" s="657"/>
      <c r="H19" s="657"/>
      <c r="I19" s="657"/>
      <c r="J19" s="657"/>
      <c r="K19" s="657"/>
      <c r="L19" s="657"/>
      <c r="M19" s="657"/>
      <c r="N19" s="657"/>
      <c r="O19" s="657"/>
      <c r="P19" s="657"/>
      <c r="Q19" s="658"/>
      <c r="R19" s="659">
        <v>37087</v>
      </c>
      <c r="S19" s="660"/>
      <c r="T19" s="660"/>
      <c r="U19" s="660"/>
      <c r="V19" s="660"/>
      <c r="W19" s="660"/>
      <c r="X19" s="660"/>
      <c r="Y19" s="661"/>
      <c r="Z19" s="662">
        <v>0.1</v>
      </c>
      <c r="AA19" s="662"/>
      <c r="AB19" s="662"/>
      <c r="AC19" s="662"/>
      <c r="AD19" s="663">
        <v>37087</v>
      </c>
      <c r="AE19" s="663"/>
      <c r="AF19" s="663"/>
      <c r="AG19" s="663"/>
      <c r="AH19" s="663"/>
      <c r="AI19" s="663"/>
      <c r="AJ19" s="663"/>
      <c r="AK19" s="663"/>
      <c r="AL19" s="664">
        <v>0.2</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v>1393152</v>
      </c>
      <c r="BH19" s="660"/>
      <c r="BI19" s="660"/>
      <c r="BJ19" s="660"/>
      <c r="BK19" s="660"/>
      <c r="BL19" s="660"/>
      <c r="BM19" s="660"/>
      <c r="BN19" s="661"/>
      <c r="BO19" s="662">
        <v>13</v>
      </c>
      <c r="BP19" s="662"/>
      <c r="BQ19" s="662"/>
      <c r="BR19" s="662"/>
      <c r="BS19" s="663" t="s">
        <v>234</v>
      </c>
      <c r="BT19" s="663"/>
      <c r="BU19" s="663"/>
      <c r="BV19" s="663"/>
      <c r="BW19" s="663"/>
      <c r="BX19" s="663"/>
      <c r="BY19" s="663"/>
      <c r="BZ19" s="663"/>
      <c r="CA19" s="663"/>
      <c r="CB19" s="667"/>
      <c r="CD19" s="656" t="s">
        <v>274</v>
      </c>
      <c r="CE19" s="657"/>
      <c r="CF19" s="657"/>
      <c r="CG19" s="657"/>
      <c r="CH19" s="657"/>
      <c r="CI19" s="657"/>
      <c r="CJ19" s="657"/>
      <c r="CK19" s="657"/>
      <c r="CL19" s="657"/>
      <c r="CM19" s="657"/>
      <c r="CN19" s="657"/>
      <c r="CO19" s="657"/>
      <c r="CP19" s="657"/>
      <c r="CQ19" s="658"/>
      <c r="CR19" s="659" t="s">
        <v>128</v>
      </c>
      <c r="CS19" s="660"/>
      <c r="CT19" s="660"/>
      <c r="CU19" s="660"/>
      <c r="CV19" s="660"/>
      <c r="CW19" s="660"/>
      <c r="CX19" s="660"/>
      <c r="CY19" s="661"/>
      <c r="CZ19" s="662" t="s">
        <v>234</v>
      </c>
      <c r="DA19" s="662"/>
      <c r="DB19" s="662"/>
      <c r="DC19" s="662"/>
      <c r="DD19" s="668" t="s">
        <v>228</v>
      </c>
      <c r="DE19" s="660"/>
      <c r="DF19" s="660"/>
      <c r="DG19" s="660"/>
      <c r="DH19" s="660"/>
      <c r="DI19" s="660"/>
      <c r="DJ19" s="660"/>
      <c r="DK19" s="660"/>
      <c r="DL19" s="660"/>
      <c r="DM19" s="660"/>
      <c r="DN19" s="660"/>
      <c r="DO19" s="660"/>
      <c r="DP19" s="661"/>
      <c r="DQ19" s="668" t="s">
        <v>234</v>
      </c>
      <c r="DR19" s="660"/>
      <c r="DS19" s="660"/>
      <c r="DT19" s="660"/>
      <c r="DU19" s="660"/>
      <c r="DV19" s="660"/>
      <c r="DW19" s="660"/>
      <c r="DX19" s="660"/>
      <c r="DY19" s="660"/>
      <c r="DZ19" s="660"/>
      <c r="EA19" s="660"/>
      <c r="EB19" s="660"/>
      <c r="EC19" s="669"/>
    </row>
    <row r="20" spans="2:133" ht="11.25" customHeight="1" x14ac:dyDescent="0.2">
      <c r="B20" s="672" t="s">
        <v>275</v>
      </c>
      <c r="C20" s="673"/>
      <c r="D20" s="673"/>
      <c r="E20" s="673"/>
      <c r="F20" s="673"/>
      <c r="G20" s="673"/>
      <c r="H20" s="673"/>
      <c r="I20" s="673"/>
      <c r="J20" s="673"/>
      <c r="K20" s="673"/>
      <c r="L20" s="673"/>
      <c r="M20" s="673"/>
      <c r="N20" s="673"/>
      <c r="O20" s="673"/>
      <c r="P20" s="673"/>
      <c r="Q20" s="674"/>
      <c r="R20" s="659">
        <v>207</v>
      </c>
      <c r="S20" s="660"/>
      <c r="T20" s="660"/>
      <c r="U20" s="660"/>
      <c r="V20" s="660"/>
      <c r="W20" s="660"/>
      <c r="X20" s="660"/>
      <c r="Y20" s="661"/>
      <c r="Z20" s="662">
        <v>0</v>
      </c>
      <c r="AA20" s="662"/>
      <c r="AB20" s="662"/>
      <c r="AC20" s="662"/>
      <c r="AD20" s="663">
        <v>207</v>
      </c>
      <c r="AE20" s="663"/>
      <c r="AF20" s="663"/>
      <c r="AG20" s="663"/>
      <c r="AH20" s="663"/>
      <c r="AI20" s="663"/>
      <c r="AJ20" s="663"/>
      <c r="AK20" s="663"/>
      <c r="AL20" s="664">
        <v>0</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v>1393152</v>
      </c>
      <c r="BH20" s="660"/>
      <c r="BI20" s="660"/>
      <c r="BJ20" s="660"/>
      <c r="BK20" s="660"/>
      <c r="BL20" s="660"/>
      <c r="BM20" s="660"/>
      <c r="BN20" s="661"/>
      <c r="BO20" s="662">
        <v>13</v>
      </c>
      <c r="BP20" s="662"/>
      <c r="BQ20" s="662"/>
      <c r="BR20" s="662"/>
      <c r="BS20" s="663" t="s">
        <v>234</v>
      </c>
      <c r="BT20" s="663"/>
      <c r="BU20" s="663"/>
      <c r="BV20" s="663"/>
      <c r="BW20" s="663"/>
      <c r="BX20" s="663"/>
      <c r="BY20" s="663"/>
      <c r="BZ20" s="663"/>
      <c r="CA20" s="663"/>
      <c r="CB20" s="667"/>
      <c r="CD20" s="656" t="s">
        <v>277</v>
      </c>
      <c r="CE20" s="657"/>
      <c r="CF20" s="657"/>
      <c r="CG20" s="657"/>
      <c r="CH20" s="657"/>
      <c r="CI20" s="657"/>
      <c r="CJ20" s="657"/>
      <c r="CK20" s="657"/>
      <c r="CL20" s="657"/>
      <c r="CM20" s="657"/>
      <c r="CN20" s="657"/>
      <c r="CO20" s="657"/>
      <c r="CP20" s="657"/>
      <c r="CQ20" s="658"/>
      <c r="CR20" s="659">
        <v>30134406</v>
      </c>
      <c r="CS20" s="660"/>
      <c r="CT20" s="660"/>
      <c r="CU20" s="660"/>
      <c r="CV20" s="660"/>
      <c r="CW20" s="660"/>
      <c r="CX20" s="660"/>
      <c r="CY20" s="661"/>
      <c r="CZ20" s="662">
        <v>100</v>
      </c>
      <c r="DA20" s="662"/>
      <c r="DB20" s="662"/>
      <c r="DC20" s="662"/>
      <c r="DD20" s="668">
        <v>1652887</v>
      </c>
      <c r="DE20" s="660"/>
      <c r="DF20" s="660"/>
      <c r="DG20" s="660"/>
      <c r="DH20" s="660"/>
      <c r="DI20" s="660"/>
      <c r="DJ20" s="660"/>
      <c r="DK20" s="660"/>
      <c r="DL20" s="660"/>
      <c r="DM20" s="660"/>
      <c r="DN20" s="660"/>
      <c r="DO20" s="660"/>
      <c r="DP20" s="661"/>
      <c r="DQ20" s="668">
        <v>20509342</v>
      </c>
      <c r="DR20" s="660"/>
      <c r="DS20" s="660"/>
      <c r="DT20" s="660"/>
      <c r="DU20" s="660"/>
      <c r="DV20" s="660"/>
      <c r="DW20" s="660"/>
      <c r="DX20" s="660"/>
      <c r="DY20" s="660"/>
      <c r="DZ20" s="660"/>
      <c r="EA20" s="660"/>
      <c r="EB20" s="660"/>
      <c r="EC20" s="669"/>
    </row>
    <row r="21" spans="2:133" ht="11.25" customHeight="1" x14ac:dyDescent="0.2">
      <c r="B21" s="656" t="s">
        <v>278</v>
      </c>
      <c r="C21" s="657"/>
      <c r="D21" s="657"/>
      <c r="E21" s="657"/>
      <c r="F21" s="657"/>
      <c r="G21" s="657"/>
      <c r="H21" s="657"/>
      <c r="I21" s="657"/>
      <c r="J21" s="657"/>
      <c r="K21" s="657"/>
      <c r="L21" s="657"/>
      <c r="M21" s="657"/>
      <c r="N21" s="657"/>
      <c r="O21" s="657"/>
      <c r="P21" s="657"/>
      <c r="Q21" s="658"/>
      <c r="R21" s="659">
        <v>5149647</v>
      </c>
      <c r="S21" s="660"/>
      <c r="T21" s="660"/>
      <c r="U21" s="660"/>
      <c r="V21" s="660"/>
      <c r="W21" s="660"/>
      <c r="X21" s="660"/>
      <c r="Y21" s="661"/>
      <c r="Z21" s="662">
        <v>16.5</v>
      </c>
      <c r="AA21" s="662"/>
      <c r="AB21" s="662"/>
      <c r="AC21" s="662"/>
      <c r="AD21" s="663">
        <v>4836371</v>
      </c>
      <c r="AE21" s="663"/>
      <c r="AF21" s="663"/>
      <c r="AG21" s="663"/>
      <c r="AH21" s="663"/>
      <c r="AI21" s="663"/>
      <c r="AJ21" s="663"/>
      <c r="AK21" s="663"/>
      <c r="AL21" s="664">
        <v>28.8</v>
      </c>
      <c r="AM21" s="665"/>
      <c r="AN21" s="665"/>
      <c r="AO21" s="666"/>
      <c r="AP21" s="656" t="s">
        <v>279</v>
      </c>
      <c r="AQ21" s="675"/>
      <c r="AR21" s="675"/>
      <c r="AS21" s="675"/>
      <c r="AT21" s="675"/>
      <c r="AU21" s="675"/>
      <c r="AV21" s="675"/>
      <c r="AW21" s="675"/>
      <c r="AX21" s="675"/>
      <c r="AY21" s="675"/>
      <c r="AZ21" s="675"/>
      <c r="BA21" s="675"/>
      <c r="BB21" s="675"/>
      <c r="BC21" s="675"/>
      <c r="BD21" s="675"/>
      <c r="BE21" s="675"/>
      <c r="BF21" s="676"/>
      <c r="BG21" s="659">
        <v>298671</v>
      </c>
      <c r="BH21" s="660"/>
      <c r="BI21" s="660"/>
      <c r="BJ21" s="660"/>
      <c r="BK21" s="660"/>
      <c r="BL21" s="660"/>
      <c r="BM21" s="660"/>
      <c r="BN21" s="661"/>
      <c r="BO21" s="662">
        <v>2.8</v>
      </c>
      <c r="BP21" s="662"/>
      <c r="BQ21" s="662"/>
      <c r="BR21" s="662"/>
      <c r="BS21" s="663" t="s">
        <v>228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280</v>
      </c>
      <c r="C22" s="657"/>
      <c r="D22" s="657"/>
      <c r="E22" s="657"/>
      <c r="F22" s="657"/>
      <c r="G22" s="657"/>
      <c r="H22" s="657"/>
      <c r="I22" s="657"/>
      <c r="J22" s="657"/>
      <c r="K22" s="657"/>
      <c r="L22" s="657"/>
      <c r="M22" s="657"/>
      <c r="N22" s="657"/>
      <c r="O22" s="657"/>
      <c r="P22" s="657"/>
      <c r="Q22" s="658"/>
      <c r="R22" s="659">
        <v>4836371</v>
      </c>
      <c r="S22" s="660"/>
      <c r="T22" s="660"/>
      <c r="U22" s="660"/>
      <c r="V22" s="660"/>
      <c r="W22" s="660"/>
      <c r="X22" s="660"/>
      <c r="Y22" s="661"/>
      <c r="Z22" s="662">
        <v>15.5</v>
      </c>
      <c r="AA22" s="662"/>
      <c r="AB22" s="662"/>
      <c r="AC22" s="662"/>
      <c r="AD22" s="663">
        <v>4836371</v>
      </c>
      <c r="AE22" s="663"/>
      <c r="AF22" s="663"/>
      <c r="AG22" s="663"/>
      <c r="AH22" s="663"/>
      <c r="AI22" s="663"/>
      <c r="AJ22" s="663"/>
      <c r="AK22" s="663"/>
      <c r="AL22" s="664">
        <v>28.8</v>
      </c>
      <c r="AM22" s="665"/>
      <c r="AN22" s="665"/>
      <c r="AO22" s="666"/>
      <c r="AP22" s="656" t="s">
        <v>281</v>
      </c>
      <c r="AQ22" s="675"/>
      <c r="AR22" s="675"/>
      <c r="AS22" s="675"/>
      <c r="AT22" s="675"/>
      <c r="AU22" s="675"/>
      <c r="AV22" s="675"/>
      <c r="AW22" s="675"/>
      <c r="AX22" s="675"/>
      <c r="AY22" s="675"/>
      <c r="AZ22" s="675"/>
      <c r="BA22" s="675"/>
      <c r="BB22" s="675"/>
      <c r="BC22" s="675"/>
      <c r="BD22" s="675"/>
      <c r="BE22" s="675"/>
      <c r="BF22" s="676"/>
      <c r="BG22" s="659" t="s">
        <v>228</v>
      </c>
      <c r="BH22" s="660"/>
      <c r="BI22" s="660"/>
      <c r="BJ22" s="660"/>
      <c r="BK22" s="660"/>
      <c r="BL22" s="660"/>
      <c r="BM22" s="660"/>
      <c r="BN22" s="661"/>
      <c r="BO22" s="662" t="s">
        <v>228</v>
      </c>
      <c r="BP22" s="662"/>
      <c r="BQ22" s="662"/>
      <c r="BR22" s="662"/>
      <c r="BS22" s="663" t="s">
        <v>228</v>
      </c>
      <c r="BT22" s="663"/>
      <c r="BU22" s="663"/>
      <c r="BV22" s="663"/>
      <c r="BW22" s="663"/>
      <c r="BX22" s="663"/>
      <c r="BY22" s="663"/>
      <c r="BZ22" s="663"/>
      <c r="CA22" s="663"/>
      <c r="CB22" s="667"/>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283</v>
      </c>
      <c r="C23" s="657"/>
      <c r="D23" s="657"/>
      <c r="E23" s="657"/>
      <c r="F23" s="657"/>
      <c r="G23" s="657"/>
      <c r="H23" s="657"/>
      <c r="I23" s="657"/>
      <c r="J23" s="657"/>
      <c r="K23" s="657"/>
      <c r="L23" s="657"/>
      <c r="M23" s="657"/>
      <c r="N23" s="657"/>
      <c r="O23" s="657"/>
      <c r="P23" s="657"/>
      <c r="Q23" s="658"/>
      <c r="R23" s="659">
        <v>313265</v>
      </c>
      <c r="S23" s="660"/>
      <c r="T23" s="660"/>
      <c r="U23" s="660"/>
      <c r="V23" s="660"/>
      <c r="W23" s="660"/>
      <c r="X23" s="660"/>
      <c r="Y23" s="661"/>
      <c r="Z23" s="662">
        <v>1</v>
      </c>
      <c r="AA23" s="662"/>
      <c r="AB23" s="662"/>
      <c r="AC23" s="662"/>
      <c r="AD23" s="663" t="s">
        <v>228</v>
      </c>
      <c r="AE23" s="663"/>
      <c r="AF23" s="663"/>
      <c r="AG23" s="663"/>
      <c r="AH23" s="663"/>
      <c r="AI23" s="663"/>
      <c r="AJ23" s="663"/>
      <c r="AK23" s="663"/>
      <c r="AL23" s="664" t="s">
        <v>228</v>
      </c>
      <c r="AM23" s="665"/>
      <c r="AN23" s="665"/>
      <c r="AO23" s="666"/>
      <c r="AP23" s="656" t="s">
        <v>284</v>
      </c>
      <c r="AQ23" s="675"/>
      <c r="AR23" s="675"/>
      <c r="AS23" s="675"/>
      <c r="AT23" s="675"/>
      <c r="AU23" s="675"/>
      <c r="AV23" s="675"/>
      <c r="AW23" s="675"/>
      <c r="AX23" s="675"/>
      <c r="AY23" s="675"/>
      <c r="AZ23" s="675"/>
      <c r="BA23" s="675"/>
      <c r="BB23" s="675"/>
      <c r="BC23" s="675"/>
      <c r="BD23" s="675"/>
      <c r="BE23" s="675"/>
      <c r="BF23" s="676"/>
      <c r="BG23" s="659">
        <v>1094481</v>
      </c>
      <c r="BH23" s="660"/>
      <c r="BI23" s="660"/>
      <c r="BJ23" s="660"/>
      <c r="BK23" s="660"/>
      <c r="BL23" s="660"/>
      <c r="BM23" s="660"/>
      <c r="BN23" s="661"/>
      <c r="BO23" s="662">
        <v>10.199999999999999</v>
      </c>
      <c r="BP23" s="662"/>
      <c r="BQ23" s="662"/>
      <c r="BR23" s="662"/>
      <c r="BS23" s="663" t="s">
        <v>228</v>
      </c>
      <c r="BT23" s="663"/>
      <c r="BU23" s="663"/>
      <c r="BV23" s="663"/>
      <c r="BW23" s="663"/>
      <c r="BX23" s="663"/>
      <c r="BY23" s="663"/>
      <c r="BZ23" s="663"/>
      <c r="CA23" s="663"/>
      <c r="CB23" s="667"/>
      <c r="CD23" s="641" t="s">
        <v>222</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6" t="s">
        <v>288</v>
      </c>
      <c r="DM23" s="687"/>
      <c r="DN23" s="687"/>
      <c r="DO23" s="687"/>
      <c r="DP23" s="687"/>
      <c r="DQ23" s="687"/>
      <c r="DR23" s="687"/>
      <c r="DS23" s="687"/>
      <c r="DT23" s="687"/>
      <c r="DU23" s="687"/>
      <c r="DV23" s="688"/>
      <c r="DW23" s="641" t="s">
        <v>289</v>
      </c>
      <c r="DX23" s="642"/>
      <c r="DY23" s="642"/>
      <c r="DZ23" s="642"/>
      <c r="EA23" s="642"/>
      <c r="EB23" s="642"/>
      <c r="EC23" s="643"/>
    </row>
    <row r="24" spans="2:133" ht="11.25" customHeight="1" x14ac:dyDescent="0.2">
      <c r="B24" s="656" t="s">
        <v>290</v>
      </c>
      <c r="C24" s="657"/>
      <c r="D24" s="657"/>
      <c r="E24" s="657"/>
      <c r="F24" s="657"/>
      <c r="G24" s="657"/>
      <c r="H24" s="657"/>
      <c r="I24" s="657"/>
      <c r="J24" s="657"/>
      <c r="K24" s="657"/>
      <c r="L24" s="657"/>
      <c r="M24" s="657"/>
      <c r="N24" s="657"/>
      <c r="O24" s="657"/>
      <c r="P24" s="657"/>
      <c r="Q24" s="658"/>
      <c r="R24" s="659">
        <v>11</v>
      </c>
      <c r="S24" s="660"/>
      <c r="T24" s="660"/>
      <c r="U24" s="660"/>
      <c r="V24" s="660"/>
      <c r="W24" s="660"/>
      <c r="X24" s="660"/>
      <c r="Y24" s="661"/>
      <c r="Z24" s="662">
        <v>0</v>
      </c>
      <c r="AA24" s="662"/>
      <c r="AB24" s="662"/>
      <c r="AC24" s="662"/>
      <c r="AD24" s="663" t="s">
        <v>228</v>
      </c>
      <c r="AE24" s="663"/>
      <c r="AF24" s="663"/>
      <c r="AG24" s="663"/>
      <c r="AH24" s="663"/>
      <c r="AI24" s="663"/>
      <c r="AJ24" s="663"/>
      <c r="AK24" s="663"/>
      <c r="AL24" s="664" t="s">
        <v>128</v>
      </c>
      <c r="AM24" s="665"/>
      <c r="AN24" s="665"/>
      <c r="AO24" s="666"/>
      <c r="AP24" s="656" t="s">
        <v>291</v>
      </c>
      <c r="AQ24" s="675"/>
      <c r="AR24" s="675"/>
      <c r="AS24" s="675"/>
      <c r="AT24" s="675"/>
      <c r="AU24" s="675"/>
      <c r="AV24" s="675"/>
      <c r="AW24" s="675"/>
      <c r="AX24" s="675"/>
      <c r="AY24" s="675"/>
      <c r="AZ24" s="675"/>
      <c r="BA24" s="675"/>
      <c r="BB24" s="675"/>
      <c r="BC24" s="675"/>
      <c r="BD24" s="675"/>
      <c r="BE24" s="675"/>
      <c r="BF24" s="676"/>
      <c r="BG24" s="659" t="s">
        <v>128</v>
      </c>
      <c r="BH24" s="660"/>
      <c r="BI24" s="660"/>
      <c r="BJ24" s="660"/>
      <c r="BK24" s="660"/>
      <c r="BL24" s="660"/>
      <c r="BM24" s="660"/>
      <c r="BN24" s="661"/>
      <c r="BO24" s="662" t="s">
        <v>228</v>
      </c>
      <c r="BP24" s="662"/>
      <c r="BQ24" s="662"/>
      <c r="BR24" s="662"/>
      <c r="BS24" s="663" t="s">
        <v>228</v>
      </c>
      <c r="BT24" s="663"/>
      <c r="BU24" s="663"/>
      <c r="BV24" s="663"/>
      <c r="BW24" s="663"/>
      <c r="BX24" s="663"/>
      <c r="BY24" s="663"/>
      <c r="BZ24" s="663"/>
      <c r="CA24" s="663"/>
      <c r="CB24" s="667"/>
      <c r="CD24" s="645" t="s">
        <v>292</v>
      </c>
      <c r="CE24" s="646"/>
      <c r="CF24" s="646"/>
      <c r="CG24" s="646"/>
      <c r="CH24" s="646"/>
      <c r="CI24" s="646"/>
      <c r="CJ24" s="646"/>
      <c r="CK24" s="646"/>
      <c r="CL24" s="646"/>
      <c r="CM24" s="646"/>
      <c r="CN24" s="646"/>
      <c r="CO24" s="646"/>
      <c r="CP24" s="646"/>
      <c r="CQ24" s="647"/>
      <c r="CR24" s="648">
        <v>14047294</v>
      </c>
      <c r="CS24" s="649"/>
      <c r="CT24" s="649"/>
      <c r="CU24" s="649"/>
      <c r="CV24" s="649"/>
      <c r="CW24" s="649"/>
      <c r="CX24" s="649"/>
      <c r="CY24" s="650"/>
      <c r="CZ24" s="653">
        <v>46.6</v>
      </c>
      <c r="DA24" s="654"/>
      <c r="DB24" s="654"/>
      <c r="DC24" s="670"/>
      <c r="DD24" s="694">
        <v>8740332</v>
      </c>
      <c r="DE24" s="649"/>
      <c r="DF24" s="649"/>
      <c r="DG24" s="649"/>
      <c r="DH24" s="649"/>
      <c r="DI24" s="649"/>
      <c r="DJ24" s="649"/>
      <c r="DK24" s="650"/>
      <c r="DL24" s="694">
        <v>8260607</v>
      </c>
      <c r="DM24" s="649"/>
      <c r="DN24" s="649"/>
      <c r="DO24" s="649"/>
      <c r="DP24" s="649"/>
      <c r="DQ24" s="649"/>
      <c r="DR24" s="649"/>
      <c r="DS24" s="649"/>
      <c r="DT24" s="649"/>
      <c r="DU24" s="649"/>
      <c r="DV24" s="650"/>
      <c r="DW24" s="653">
        <v>48.1</v>
      </c>
      <c r="DX24" s="654"/>
      <c r="DY24" s="654"/>
      <c r="DZ24" s="654"/>
      <c r="EA24" s="654"/>
      <c r="EB24" s="654"/>
      <c r="EC24" s="655"/>
    </row>
    <row r="25" spans="2:133" ht="11.25" customHeight="1" x14ac:dyDescent="0.2">
      <c r="B25" s="656" t="s">
        <v>293</v>
      </c>
      <c r="C25" s="657"/>
      <c r="D25" s="657"/>
      <c r="E25" s="657"/>
      <c r="F25" s="657"/>
      <c r="G25" s="657"/>
      <c r="H25" s="657"/>
      <c r="I25" s="657"/>
      <c r="J25" s="657"/>
      <c r="K25" s="657"/>
      <c r="L25" s="657"/>
      <c r="M25" s="657"/>
      <c r="N25" s="657"/>
      <c r="O25" s="657"/>
      <c r="P25" s="657"/>
      <c r="Q25" s="658"/>
      <c r="R25" s="659">
        <v>18041333</v>
      </c>
      <c r="S25" s="660"/>
      <c r="T25" s="660"/>
      <c r="U25" s="660"/>
      <c r="V25" s="660"/>
      <c r="W25" s="660"/>
      <c r="X25" s="660"/>
      <c r="Y25" s="661"/>
      <c r="Z25" s="662">
        <v>57.7</v>
      </c>
      <c r="AA25" s="662"/>
      <c r="AB25" s="662"/>
      <c r="AC25" s="662"/>
      <c r="AD25" s="663">
        <v>16633576</v>
      </c>
      <c r="AE25" s="663"/>
      <c r="AF25" s="663"/>
      <c r="AG25" s="663"/>
      <c r="AH25" s="663"/>
      <c r="AI25" s="663"/>
      <c r="AJ25" s="663"/>
      <c r="AK25" s="663"/>
      <c r="AL25" s="664">
        <v>99.2</v>
      </c>
      <c r="AM25" s="665"/>
      <c r="AN25" s="665"/>
      <c r="AO25" s="666"/>
      <c r="AP25" s="656" t="s">
        <v>294</v>
      </c>
      <c r="AQ25" s="675"/>
      <c r="AR25" s="675"/>
      <c r="AS25" s="675"/>
      <c r="AT25" s="675"/>
      <c r="AU25" s="675"/>
      <c r="AV25" s="675"/>
      <c r="AW25" s="675"/>
      <c r="AX25" s="675"/>
      <c r="AY25" s="675"/>
      <c r="AZ25" s="675"/>
      <c r="BA25" s="675"/>
      <c r="BB25" s="675"/>
      <c r="BC25" s="675"/>
      <c r="BD25" s="675"/>
      <c r="BE25" s="675"/>
      <c r="BF25" s="676"/>
      <c r="BG25" s="659" t="s">
        <v>128</v>
      </c>
      <c r="BH25" s="660"/>
      <c r="BI25" s="660"/>
      <c r="BJ25" s="660"/>
      <c r="BK25" s="660"/>
      <c r="BL25" s="660"/>
      <c r="BM25" s="660"/>
      <c r="BN25" s="661"/>
      <c r="BO25" s="662" t="s">
        <v>128</v>
      </c>
      <c r="BP25" s="662"/>
      <c r="BQ25" s="662"/>
      <c r="BR25" s="662"/>
      <c r="BS25" s="663" t="s">
        <v>234</v>
      </c>
      <c r="BT25" s="663"/>
      <c r="BU25" s="663"/>
      <c r="BV25" s="663"/>
      <c r="BW25" s="663"/>
      <c r="BX25" s="663"/>
      <c r="BY25" s="663"/>
      <c r="BZ25" s="663"/>
      <c r="CA25" s="663"/>
      <c r="CB25" s="667"/>
      <c r="CD25" s="656" t="s">
        <v>295</v>
      </c>
      <c r="CE25" s="657"/>
      <c r="CF25" s="657"/>
      <c r="CG25" s="657"/>
      <c r="CH25" s="657"/>
      <c r="CI25" s="657"/>
      <c r="CJ25" s="657"/>
      <c r="CK25" s="657"/>
      <c r="CL25" s="657"/>
      <c r="CM25" s="657"/>
      <c r="CN25" s="657"/>
      <c r="CO25" s="657"/>
      <c r="CP25" s="657"/>
      <c r="CQ25" s="658"/>
      <c r="CR25" s="659">
        <v>4964222</v>
      </c>
      <c r="CS25" s="691"/>
      <c r="CT25" s="691"/>
      <c r="CU25" s="691"/>
      <c r="CV25" s="691"/>
      <c r="CW25" s="691"/>
      <c r="CX25" s="691"/>
      <c r="CY25" s="692"/>
      <c r="CZ25" s="664">
        <v>16.5</v>
      </c>
      <c r="DA25" s="689"/>
      <c r="DB25" s="689"/>
      <c r="DC25" s="693"/>
      <c r="DD25" s="668">
        <v>4565241</v>
      </c>
      <c r="DE25" s="691"/>
      <c r="DF25" s="691"/>
      <c r="DG25" s="691"/>
      <c r="DH25" s="691"/>
      <c r="DI25" s="691"/>
      <c r="DJ25" s="691"/>
      <c r="DK25" s="692"/>
      <c r="DL25" s="668">
        <v>4215703</v>
      </c>
      <c r="DM25" s="691"/>
      <c r="DN25" s="691"/>
      <c r="DO25" s="691"/>
      <c r="DP25" s="691"/>
      <c r="DQ25" s="691"/>
      <c r="DR25" s="691"/>
      <c r="DS25" s="691"/>
      <c r="DT25" s="691"/>
      <c r="DU25" s="691"/>
      <c r="DV25" s="692"/>
      <c r="DW25" s="664">
        <v>24.6</v>
      </c>
      <c r="DX25" s="689"/>
      <c r="DY25" s="689"/>
      <c r="DZ25" s="689"/>
      <c r="EA25" s="689"/>
      <c r="EB25" s="689"/>
      <c r="EC25" s="690"/>
    </row>
    <row r="26" spans="2:133" ht="11.25" customHeight="1" x14ac:dyDescent="0.2">
      <c r="B26" s="656" t="s">
        <v>296</v>
      </c>
      <c r="C26" s="657"/>
      <c r="D26" s="657"/>
      <c r="E26" s="657"/>
      <c r="F26" s="657"/>
      <c r="G26" s="657"/>
      <c r="H26" s="657"/>
      <c r="I26" s="657"/>
      <c r="J26" s="657"/>
      <c r="K26" s="657"/>
      <c r="L26" s="657"/>
      <c r="M26" s="657"/>
      <c r="N26" s="657"/>
      <c r="O26" s="657"/>
      <c r="P26" s="657"/>
      <c r="Q26" s="658"/>
      <c r="R26" s="659">
        <v>10129</v>
      </c>
      <c r="S26" s="660"/>
      <c r="T26" s="660"/>
      <c r="U26" s="660"/>
      <c r="V26" s="660"/>
      <c r="W26" s="660"/>
      <c r="X26" s="660"/>
      <c r="Y26" s="661"/>
      <c r="Z26" s="662">
        <v>0</v>
      </c>
      <c r="AA26" s="662"/>
      <c r="AB26" s="662"/>
      <c r="AC26" s="662"/>
      <c r="AD26" s="663">
        <v>10129</v>
      </c>
      <c r="AE26" s="663"/>
      <c r="AF26" s="663"/>
      <c r="AG26" s="663"/>
      <c r="AH26" s="663"/>
      <c r="AI26" s="663"/>
      <c r="AJ26" s="663"/>
      <c r="AK26" s="663"/>
      <c r="AL26" s="664">
        <v>0.1</v>
      </c>
      <c r="AM26" s="665"/>
      <c r="AN26" s="665"/>
      <c r="AO26" s="666"/>
      <c r="AP26" s="656" t="s">
        <v>297</v>
      </c>
      <c r="AQ26" s="675"/>
      <c r="AR26" s="675"/>
      <c r="AS26" s="675"/>
      <c r="AT26" s="675"/>
      <c r="AU26" s="675"/>
      <c r="AV26" s="675"/>
      <c r="AW26" s="675"/>
      <c r="AX26" s="675"/>
      <c r="AY26" s="675"/>
      <c r="AZ26" s="675"/>
      <c r="BA26" s="675"/>
      <c r="BB26" s="675"/>
      <c r="BC26" s="675"/>
      <c r="BD26" s="675"/>
      <c r="BE26" s="675"/>
      <c r="BF26" s="676"/>
      <c r="BG26" s="659" t="s">
        <v>228</v>
      </c>
      <c r="BH26" s="660"/>
      <c r="BI26" s="660"/>
      <c r="BJ26" s="660"/>
      <c r="BK26" s="660"/>
      <c r="BL26" s="660"/>
      <c r="BM26" s="660"/>
      <c r="BN26" s="661"/>
      <c r="BO26" s="662" t="s">
        <v>228</v>
      </c>
      <c r="BP26" s="662"/>
      <c r="BQ26" s="662"/>
      <c r="BR26" s="662"/>
      <c r="BS26" s="663" t="s">
        <v>128</v>
      </c>
      <c r="BT26" s="663"/>
      <c r="BU26" s="663"/>
      <c r="BV26" s="663"/>
      <c r="BW26" s="663"/>
      <c r="BX26" s="663"/>
      <c r="BY26" s="663"/>
      <c r="BZ26" s="663"/>
      <c r="CA26" s="663"/>
      <c r="CB26" s="667"/>
      <c r="CD26" s="656" t="s">
        <v>298</v>
      </c>
      <c r="CE26" s="657"/>
      <c r="CF26" s="657"/>
      <c r="CG26" s="657"/>
      <c r="CH26" s="657"/>
      <c r="CI26" s="657"/>
      <c r="CJ26" s="657"/>
      <c r="CK26" s="657"/>
      <c r="CL26" s="657"/>
      <c r="CM26" s="657"/>
      <c r="CN26" s="657"/>
      <c r="CO26" s="657"/>
      <c r="CP26" s="657"/>
      <c r="CQ26" s="658"/>
      <c r="CR26" s="659">
        <v>3220151</v>
      </c>
      <c r="CS26" s="660"/>
      <c r="CT26" s="660"/>
      <c r="CU26" s="660"/>
      <c r="CV26" s="660"/>
      <c r="CW26" s="660"/>
      <c r="CX26" s="660"/>
      <c r="CY26" s="661"/>
      <c r="CZ26" s="664">
        <v>10.7</v>
      </c>
      <c r="DA26" s="689"/>
      <c r="DB26" s="689"/>
      <c r="DC26" s="693"/>
      <c r="DD26" s="668">
        <v>2935002</v>
      </c>
      <c r="DE26" s="660"/>
      <c r="DF26" s="660"/>
      <c r="DG26" s="660"/>
      <c r="DH26" s="660"/>
      <c r="DI26" s="660"/>
      <c r="DJ26" s="660"/>
      <c r="DK26" s="661"/>
      <c r="DL26" s="668" t="s">
        <v>228</v>
      </c>
      <c r="DM26" s="660"/>
      <c r="DN26" s="660"/>
      <c r="DO26" s="660"/>
      <c r="DP26" s="660"/>
      <c r="DQ26" s="660"/>
      <c r="DR26" s="660"/>
      <c r="DS26" s="660"/>
      <c r="DT26" s="660"/>
      <c r="DU26" s="660"/>
      <c r="DV26" s="661"/>
      <c r="DW26" s="664" t="s">
        <v>228</v>
      </c>
      <c r="DX26" s="689"/>
      <c r="DY26" s="689"/>
      <c r="DZ26" s="689"/>
      <c r="EA26" s="689"/>
      <c r="EB26" s="689"/>
      <c r="EC26" s="690"/>
    </row>
    <row r="27" spans="2:133" ht="11.25" customHeight="1" x14ac:dyDescent="0.2">
      <c r="B27" s="656" t="s">
        <v>299</v>
      </c>
      <c r="C27" s="657"/>
      <c r="D27" s="657"/>
      <c r="E27" s="657"/>
      <c r="F27" s="657"/>
      <c r="G27" s="657"/>
      <c r="H27" s="657"/>
      <c r="I27" s="657"/>
      <c r="J27" s="657"/>
      <c r="K27" s="657"/>
      <c r="L27" s="657"/>
      <c r="M27" s="657"/>
      <c r="N27" s="657"/>
      <c r="O27" s="657"/>
      <c r="P27" s="657"/>
      <c r="Q27" s="658"/>
      <c r="R27" s="659">
        <v>143880</v>
      </c>
      <c r="S27" s="660"/>
      <c r="T27" s="660"/>
      <c r="U27" s="660"/>
      <c r="V27" s="660"/>
      <c r="W27" s="660"/>
      <c r="X27" s="660"/>
      <c r="Y27" s="661"/>
      <c r="Z27" s="662">
        <v>0.5</v>
      </c>
      <c r="AA27" s="662"/>
      <c r="AB27" s="662"/>
      <c r="AC27" s="662"/>
      <c r="AD27" s="663" t="s">
        <v>128</v>
      </c>
      <c r="AE27" s="663"/>
      <c r="AF27" s="663"/>
      <c r="AG27" s="663"/>
      <c r="AH27" s="663"/>
      <c r="AI27" s="663"/>
      <c r="AJ27" s="663"/>
      <c r="AK27" s="663"/>
      <c r="AL27" s="664" t="s">
        <v>228</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10718895</v>
      </c>
      <c r="BH27" s="660"/>
      <c r="BI27" s="660"/>
      <c r="BJ27" s="660"/>
      <c r="BK27" s="660"/>
      <c r="BL27" s="660"/>
      <c r="BM27" s="660"/>
      <c r="BN27" s="661"/>
      <c r="BO27" s="662">
        <v>100</v>
      </c>
      <c r="BP27" s="662"/>
      <c r="BQ27" s="662"/>
      <c r="BR27" s="662"/>
      <c r="BS27" s="663" t="s">
        <v>228</v>
      </c>
      <c r="BT27" s="663"/>
      <c r="BU27" s="663"/>
      <c r="BV27" s="663"/>
      <c r="BW27" s="663"/>
      <c r="BX27" s="663"/>
      <c r="BY27" s="663"/>
      <c r="BZ27" s="663"/>
      <c r="CA27" s="663"/>
      <c r="CB27" s="667"/>
      <c r="CD27" s="656" t="s">
        <v>301</v>
      </c>
      <c r="CE27" s="657"/>
      <c r="CF27" s="657"/>
      <c r="CG27" s="657"/>
      <c r="CH27" s="657"/>
      <c r="CI27" s="657"/>
      <c r="CJ27" s="657"/>
      <c r="CK27" s="657"/>
      <c r="CL27" s="657"/>
      <c r="CM27" s="657"/>
      <c r="CN27" s="657"/>
      <c r="CO27" s="657"/>
      <c r="CP27" s="657"/>
      <c r="CQ27" s="658"/>
      <c r="CR27" s="659">
        <v>6646466</v>
      </c>
      <c r="CS27" s="691"/>
      <c r="CT27" s="691"/>
      <c r="CU27" s="691"/>
      <c r="CV27" s="691"/>
      <c r="CW27" s="691"/>
      <c r="CX27" s="691"/>
      <c r="CY27" s="692"/>
      <c r="CZ27" s="664">
        <v>22.1</v>
      </c>
      <c r="DA27" s="689"/>
      <c r="DB27" s="689"/>
      <c r="DC27" s="693"/>
      <c r="DD27" s="668">
        <v>1777226</v>
      </c>
      <c r="DE27" s="691"/>
      <c r="DF27" s="691"/>
      <c r="DG27" s="691"/>
      <c r="DH27" s="691"/>
      <c r="DI27" s="691"/>
      <c r="DJ27" s="691"/>
      <c r="DK27" s="692"/>
      <c r="DL27" s="668">
        <v>1647039</v>
      </c>
      <c r="DM27" s="691"/>
      <c r="DN27" s="691"/>
      <c r="DO27" s="691"/>
      <c r="DP27" s="691"/>
      <c r="DQ27" s="691"/>
      <c r="DR27" s="691"/>
      <c r="DS27" s="691"/>
      <c r="DT27" s="691"/>
      <c r="DU27" s="691"/>
      <c r="DV27" s="692"/>
      <c r="DW27" s="664">
        <v>9.6</v>
      </c>
      <c r="DX27" s="689"/>
      <c r="DY27" s="689"/>
      <c r="DZ27" s="689"/>
      <c r="EA27" s="689"/>
      <c r="EB27" s="689"/>
      <c r="EC27" s="690"/>
    </row>
    <row r="28" spans="2:133" ht="11.25" customHeight="1" x14ac:dyDescent="0.2">
      <c r="B28" s="656" t="s">
        <v>302</v>
      </c>
      <c r="C28" s="657"/>
      <c r="D28" s="657"/>
      <c r="E28" s="657"/>
      <c r="F28" s="657"/>
      <c r="G28" s="657"/>
      <c r="H28" s="657"/>
      <c r="I28" s="657"/>
      <c r="J28" s="657"/>
      <c r="K28" s="657"/>
      <c r="L28" s="657"/>
      <c r="M28" s="657"/>
      <c r="N28" s="657"/>
      <c r="O28" s="657"/>
      <c r="P28" s="657"/>
      <c r="Q28" s="658"/>
      <c r="R28" s="659">
        <v>426570</v>
      </c>
      <c r="S28" s="660"/>
      <c r="T28" s="660"/>
      <c r="U28" s="660"/>
      <c r="V28" s="660"/>
      <c r="W28" s="660"/>
      <c r="X28" s="660"/>
      <c r="Y28" s="661"/>
      <c r="Z28" s="662">
        <v>1.4</v>
      </c>
      <c r="AA28" s="662"/>
      <c r="AB28" s="662"/>
      <c r="AC28" s="662"/>
      <c r="AD28" s="663">
        <v>66005</v>
      </c>
      <c r="AE28" s="663"/>
      <c r="AF28" s="663"/>
      <c r="AG28" s="663"/>
      <c r="AH28" s="663"/>
      <c r="AI28" s="663"/>
      <c r="AJ28" s="663"/>
      <c r="AK28" s="663"/>
      <c r="AL28" s="664">
        <v>0.4</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303</v>
      </c>
      <c r="CE28" s="657"/>
      <c r="CF28" s="657"/>
      <c r="CG28" s="657"/>
      <c r="CH28" s="657"/>
      <c r="CI28" s="657"/>
      <c r="CJ28" s="657"/>
      <c r="CK28" s="657"/>
      <c r="CL28" s="657"/>
      <c r="CM28" s="657"/>
      <c r="CN28" s="657"/>
      <c r="CO28" s="657"/>
      <c r="CP28" s="657"/>
      <c r="CQ28" s="658"/>
      <c r="CR28" s="659">
        <v>2436606</v>
      </c>
      <c r="CS28" s="660"/>
      <c r="CT28" s="660"/>
      <c r="CU28" s="660"/>
      <c r="CV28" s="660"/>
      <c r="CW28" s="660"/>
      <c r="CX28" s="660"/>
      <c r="CY28" s="661"/>
      <c r="CZ28" s="664">
        <v>8.1</v>
      </c>
      <c r="DA28" s="689"/>
      <c r="DB28" s="689"/>
      <c r="DC28" s="693"/>
      <c r="DD28" s="668">
        <v>2397865</v>
      </c>
      <c r="DE28" s="660"/>
      <c r="DF28" s="660"/>
      <c r="DG28" s="660"/>
      <c r="DH28" s="660"/>
      <c r="DI28" s="660"/>
      <c r="DJ28" s="660"/>
      <c r="DK28" s="661"/>
      <c r="DL28" s="668">
        <v>2397865</v>
      </c>
      <c r="DM28" s="660"/>
      <c r="DN28" s="660"/>
      <c r="DO28" s="660"/>
      <c r="DP28" s="660"/>
      <c r="DQ28" s="660"/>
      <c r="DR28" s="660"/>
      <c r="DS28" s="660"/>
      <c r="DT28" s="660"/>
      <c r="DU28" s="660"/>
      <c r="DV28" s="661"/>
      <c r="DW28" s="664">
        <v>14</v>
      </c>
      <c r="DX28" s="689"/>
      <c r="DY28" s="689"/>
      <c r="DZ28" s="689"/>
      <c r="EA28" s="689"/>
      <c r="EB28" s="689"/>
      <c r="EC28" s="690"/>
    </row>
    <row r="29" spans="2:133" ht="11.25" customHeight="1" x14ac:dyDescent="0.2">
      <c r="B29" s="656" t="s">
        <v>304</v>
      </c>
      <c r="C29" s="657"/>
      <c r="D29" s="657"/>
      <c r="E29" s="657"/>
      <c r="F29" s="657"/>
      <c r="G29" s="657"/>
      <c r="H29" s="657"/>
      <c r="I29" s="657"/>
      <c r="J29" s="657"/>
      <c r="K29" s="657"/>
      <c r="L29" s="657"/>
      <c r="M29" s="657"/>
      <c r="N29" s="657"/>
      <c r="O29" s="657"/>
      <c r="P29" s="657"/>
      <c r="Q29" s="658"/>
      <c r="R29" s="659">
        <v>281869</v>
      </c>
      <c r="S29" s="660"/>
      <c r="T29" s="660"/>
      <c r="U29" s="660"/>
      <c r="V29" s="660"/>
      <c r="W29" s="660"/>
      <c r="X29" s="660"/>
      <c r="Y29" s="661"/>
      <c r="Z29" s="662">
        <v>0.9</v>
      </c>
      <c r="AA29" s="662"/>
      <c r="AB29" s="662"/>
      <c r="AC29" s="662"/>
      <c r="AD29" s="663" t="s">
        <v>234</v>
      </c>
      <c r="AE29" s="663"/>
      <c r="AF29" s="663"/>
      <c r="AG29" s="663"/>
      <c r="AH29" s="663"/>
      <c r="AI29" s="663"/>
      <c r="AJ29" s="663"/>
      <c r="AK29" s="663"/>
      <c r="AL29" s="664" t="s">
        <v>128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305</v>
      </c>
      <c r="CE29" s="696"/>
      <c r="CF29" s="656" t="s">
        <v>71</v>
      </c>
      <c r="CG29" s="657"/>
      <c r="CH29" s="657"/>
      <c r="CI29" s="657"/>
      <c r="CJ29" s="657"/>
      <c r="CK29" s="657"/>
      <c r="CL29" s="657"/>
      <c r="CM29" s="657"/>
      <c r="CN29" s="657"/>
      <c r="CO29" s="657"/>
      <c r="CP29" s="657"/>
      <c r="CQ29" s="658"/>
      <c r="CR29" s="659">
        <v>2436602</v>
      </c>
      <c r="CS29" s="691"/>
      <c r="CT29" s="691"/>
      <c r="CU29" s="691"/>
      <c r="CV29" s="691"/>
      <c r="CW29" s="691"/>
      <c r="CX29" s="691"/>
      <c r="CY29" s="692"/>
      <c r="CZ29" s="664">
        <v>8.1</v>
      </c>
      <c r="DA29" s="689"/>
      <c r="DB29" s="689"/>
      <c r="DC29" s="693"/>
      <c r="DD29" s="668">
        <v>2397861</v>
      </c>
      <c r="DE29" s="691"/>
      <c r="DF29" s="691"/>
      <c r="DG29" s="691"/>
      <c r="DH29" s="691"/>
      <c r="DI29" s="691"/>
      <c r="DJ29" s="691"/>
      <c r="DK29" s="692"/>
      <c r="DL29" s="668">
        <v>2397861</v>
      </c>
      <c r="DM29" s="691"/>
      <c r="DN29" s="691"/>
      <c r="DO29" s="691"/>
      <c r="DP29" s="691"/>
      <c r="DQ29" s="691"/>
      <c r="DR29" s="691"/>
      <c r="DS29" s="691"/>
      <c r="DT29" s="691"/>
      <c r="DU29" s="691"/>
      <c r="DV29" s="692"/>
      <c r="DW29" s="664">
        <v>14</v>
      </c>
      <c r="DX29" s="689"/>
      <c r="DY29" s="689"/>
      <c r="DZ29" s="689"/>
      <c r="EA29" s="689"/>
      <c r="EB29" s="689"/>
      <c r="EC29" s="690"/>
    </row>
    <row r="30" spans="2:133" ht="11.25" customHeight="1" x14ac:dyDescent="0.2">
      <c r="B30" s="656" t="s">
        <v>306</v>
      </c>
      <c r="C30" s="657"/>
      <c r="D30" s="657"/>
      <c r="E30" s="657"/>
      <c r="F30" s="657"/>
      <c r="G30" s="657"/>
      <c r="H30" s="657"/>
      <c r="I30" s="657"/>
      <c r="J30" s="657"/>
      <c r="K30" s="657"/>
      <c r="L30" s="657"/>
      <c r="M30" s="657"/>
      <c r="N30" s="657"/>
      <c r="O30" s="657"/>
      <c r="P30" s="657"/>
      <c r="Q30" s="658"/>
      <c r="R30" s="659">
        <v>6102102</v>
      </c>
      <c r="S30" s="660"/>
      <c r="T30" s="660"/>
      <c r="U30" s="660"/>
      <c r="V30" s="660"/>
      <c r="W30" s="660"/>
      <c r="X30" s="660"/>
      <c r="Y30" s="661"/>
      <c r="Z30" s="662">
        <v>19.5</v>
      </c>
      <c r="AA30" s="662"/>
      <c r="AB30" s="662"/>
      <c r="AC30" s="662"/>
      <c r="AD30" s="663" t="s">
        <v>228</v>
      </c>
      <c r="AE30" s="663"/>
      <c r="AF30" s="663"/>
      <c r="AG30" s="663"/>
      <c r="AH30" s="663"/>
      <c r="AI30" s="663"/>
      <c r="AJ30" s="663"/>
      <c r="AK30" s="663"/>
      <c r="AL30" s="664" t="s">
        <v>128</v>
      </c>
      <c r="AM30" s="665"/>
      <c r="AN30" s="665"/>
      <c r="AO30" s="666"/>
      <c r="AP30" s="641" t="s">
        <v>222</v>
      </c>
      <c r="AQ30" s="642"/>
      <c r="AR30" s="642"/>
      <c r="AS30" s="642"/>
      <c r="AT30" s="642"/>
      <c r="AU30" s="642"/>
      <c r="AV30" s="642"/>
      <c r="AW30" s="642"/>
      <c r="AX30" s="642"/>
      <c r="AY30" s="642"/>
      <c r="AZ30" s="642"/>
      <c r="BA30" s="642"/>
      <c r="BB30" s="642"/>
      <c r="BC30" s="642"/>
      <c r="BD30" s="642"/>
      <c r="BE30" s="642"/>
      <c r="BF30" s="643"/>
      <c r="BG30" s="641" t="s">
        <v>307</v>
      </c>
      <c r="BH30" s="701"/>
      <c r="BI30" s="701"/>
      <c r="BJ30" s="701"/>
      <c r="BK30" s="701"/>
      <c r="BL30" s="701"/>
      <c r="BM30" s="701"/>
      <c r="BN30" s="701"/>
      <c r="BO30" s="701"/>
      <c r="BP30" s="701"/>
      <c r="BQ30" s="702"/>
      <c r="BR30" s="641" t="s">
        <v>308</v>
      </c>
      <c r="BS30" s="701"/>
      <c r="BT30" s="701"/>
      <c r="BU30" s="701"/>
      <c r="BV30" s="701"/>
      <c r="BW30" s="701"/>
      <c r="BX30" s="701"/>
      <c r="BY30" s="701"/>
      <c r="BZ30" s="701"/>
      <c r="CA30" s="701"/>
      <c r="CB30" s="702"/>
      <c r="CD30" s="697"/>
      <c r="CE30" s="698"/>
      <c r="CF30" s="656" t="s">
        <v>309</v>
      </c>
      <c r="CG30" s="657"/>
      <c r="CH30" s="657"/>
      <c r="CI30" s="657"/>
      <c r="CJ30" s="657"/>
      <c r="CK30" s="657"/>
      <c r="CL30" s="657"/>
      <c r="CM30" s="657"/>
      <c r="CN30" s="657"/>
      <c r="CO30" s="657"/>
      <c r="CP30" s="657"/>
      <c r="CQ30" s="658"/>
      <c r="CR30" s="659">
        <v>2355886</v>
      </c>
      <c r="CS30" s="660"/>
      <c r="CT30" s="660"/>
      <c r="CU30" s="660"/>
      <c r="CV30" s="660"/>
      <c r="CW30" s="660"/>
      <c r="CX30" s="660"/>
      <c r="CY30" s="661"/>
      <c r="CZ30" s="664">
        <v>7.8</v>
      </c>
      <c r="DA30" s="689"/>
      <c r="DB30" s="689"/>
      <c r="DC30" s="693"/>
      <c r="DD30" s="668">
        <v>2317145</v>
      </c>
      <c r="DE30" s="660"/>
      <c r="DF30" s="660"/>
      <c r="DG30" s="660"/>
      <c r="DH30" s="660"/>
      <c r="DI30" s="660"/>
      <c r="DJ30" s="660"/>
      <c r="DK30" s="661"/>
      <c r="DL30" s="668">
        <v>2317145</v>
      </c>
      <c r="DM30" s="660"/>
      <c r="DN30" s="660"/>
      <c r="DO30" s="660"/>
      <c r="DP30" s="660"/>
      <c r="DQ30" s="660"/>
      <c r="DR30" s="660"/>
      <c r="DS30" s="660"/>
      <c r="DT30" s="660"/>
      <c r="DU30" s="660"/>
      <c r="DV30" s="661"/>
      <c r="DW30" s="664">
        <v>13.5</v>
      </c>
      <c r="DX30" s="689"/>
      <c r="DY30" s="689"/>
      <c r="DZ30" s="689"/>
      <c r="EA30" s="689"/>
      <c r="EB30" s="689"/>
      <c r="EC30" s="690"/>
    </row>
    <row r="31" spans="2:133" ht="11.25" customHeight="1" x14ac:dyDescent="0.2">
      <c r="B31" s="672" t="s">
        <v>310</v>
      </c>
      <c r="C31" s="673"/>
      <c r="D31" s="673"/>
      <c r="E31" s="673"/>
      <c r="F31" s="673"/>
      <c r="G31" s="673"/>
      <c r="H31" s="673"/>
      <c r="I31" s="673"/>
      <c r="J31" s="673"/>
      <c r="K31" s="673"/>
      <c r="L31" s="673"/>
      <c r="M31" s="673"/>
      <c r="N31" s="673"/>
      <c r="O31" s="673"/>
      <c r="P31" s="673"/>
      <c r="Q31" s="674"/>
      <c r="R31" s="659" t="s">
        <v>128</v>
      </c>
      <c r="S31" s="660"/>
      <c r="T31" s="660"/>
      <c r="U31" s="660"/>
      <c r="V31" s="660"/>
      <c r="W31" s="660"/>
      <c r="X31" s="660"/>
      <c r="Y31" s="661"/>
      <c r="Z31" s="662" t="s">
        <v>228</v>
      </c>
      <c r="AA31" s="662"/>
      <c r="AB31" s="662"/>
      <c r="AC31" s="662"/>
      <c r="AD31" s="663" t="s">
        <v>128</v>
      </c>
      <c r="AE31" s="663"/>
      <c r="AF31" s="663"/>
      <c r="AG31" s="663"/>
      <c r="AH31" s="663"/>
      <c r="AI31" s="663"/>
      <c r="AJ31" s="663"/>
      <c r="AK31" s="663"/>
      <c r="AL31" s="664" t="s">
        <v>228</v>
      </c>
      <c r="AM31" s="665"/>
      <c r="AN31" s="665"/>
      <c r="AO31" s="666"/>
      <c r="AP31" s="705" t="s">
        <v>311</v>
      </c>
      <c r="AQ31" s="706"/>
      <c r="AR31" s="706"/>
      <c r="AS31" s="706"/>
      <c r="AT31" s="711" t="s">
        <v>312</v>
      </c>
      <c r="AU31" s="214"/>
      <c r="AV31" s="214"/>
      <c r="AW31" s="214"/>
      <c r="AX31" s="645" t="s">
        <v>187</v>
      </c>
      <c r="AY31" s="646"/>
      <c r="AZ31" s="646"/>
      <c r="BA31" s="646"/>
      <c r="BB31" s="646"/>
      <c r="BC31" s="646"/>
      <c r="BD31" s="646"/>
      <c r="BE31" s="646"/>
      <c r="BF31" s="647"/>
      <c r="BG31" s="715">
        <v>98.5</v>
      </c>
      <c r="BH31" s="703"/>
      <c r="BI31" s="703"/>
      <c r="BJ31" s="703"/>
      <c r="BK31" s="703"/>
      <c r="BL31" s="703"/>
      <c r="BM31" s="654">
        <v>94.9</v>
      </c>
      <c r="BN31" s="703"/>
      <c r="BO31" s="703"/>
      <c r="BP31" s="703"/>
      <c r="BQ31" s="704"/>
      <c r="BR31" s="715">
        <v>98.3</v>
      </c>
      <c r="BS31" s="703"/>
      <c r="BT31" s="703"/>
      <c r="BU31" s="703"/>
      <c r="BV31" s="703"/>
      <c r="BW31" s="703"/>
      <c r="BX31" s="654">
        <v>94.1</v>
      </c>
      <c r="BY31" s="703"/>
      <c r="BZ31" s="703"/>
      <c r="CA31" s="703"/>
      <c r="CB31" s="704"/>
      <c r="CD31" s="697"/>
      <c r="CE31" s="698"/>
      <c r="CF31" s="656" t="s">
        <v>313</v>
      </c>
      <c r="CG31" s="657"/>
      <c r="CH31" s="657"/>
      <c r="CI31" s="657"/>
      <c r="CJ31" s="657"/>
      <c r="CK31" s="657"/>
      <c r="CL31" s="657"/>
      <c r="CM31" s="657"/>
      <c r="CN31" s="657"/>
      <c r="CO31" s="657"/>
      <c r="CP31" s="657"/>
      <c r="CQ31" s="658"/>
      <c r="CR31" s="659">
        <v>80716</v>
      </c>
      <c r="CS31" s="691"/>
      <c r="CT31" s="691"/>
      <c r="CU31" s="691"/>
      <c r="CV31" s="691"/>
      <c r="CW31" s="691"/>
      <c r="CX31" s="691"/>
      <c r="CY31" s="692"/>
      <c r="CZ31" s="664">
        <v>0.3</v>
      </c>
      <c r="DA31" s="689"/>
      <c r="DB31" s="689"/>
      <c r="DC31" s="693"/>
      <c r="DD31" s="668">
        <v>80716</v>
      </c>
      <c r="DE31" s="691"/>
      <c r="DF31" s="691"/>
      <c r="DG31" s="691"/>
      <c r="DH31" s="691"/>
      <c r="DI31" s="691"/>
      <c r="DJ31" s="691"/>
      <c r="DK31" s="692"/>
      <c r="DL31" s="668">
        <v>80716</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2">
      <c r="B32" s="656" t="s">
        <v>314</v>
      </c>
      <c r="C32" s="657"/>
      <c r="D32" s="657"/>
      <c r="E32" s="657"/>
      <c r="F32" s="657"/>
      <c r="G32" s="657"/>
      <c r="H32" s="657"/>
      <c r="I32" s="657"/>
      <c r="J32" s="657"/>
      <c r="K32" s="657"/>
      <c r="L32" s="657"/>
      <c r="M32" s="657"/>
      <c r="N32" s="657"/>
      <c r="O32" s="657"/>
      <c r="P32" s="657"/>
      <c r="Q32" s="658"/>
      <c r="R32" s="659">
        <v>1779423</v>
      </c>
      <c r="S32" s="660"/>
      <c r="T32" s="660"/>
      <c r="U32" s="660"/>
      <c r="V32" s="660"/>
      <c r="W32" s="660"/>
      <c r="X32" s="660"/>
      <c r="Y32" s="661"/>
      <c r="Z32" s="662">
        <v>5.7</v>
      </c>
      <c r="AA32" s="662"/>
      <c r="AB32" s="662"/>
      <c r="AC32" s="662"/>
      <c r="AD32" s="663" t="s">
        <v>128</v>
      </c>
      <c r="AE32" s="663"/>
      <c r="AF32" s="663"/>
      <c r="AG32" s="663"/>
      <c r="AH32" s="663"/>
      <c r="AI32" s="663"/>
      <c r="AJ32" s="663"/>
      <c r="AK32" s="663"/>
      <c r="AL32" s="664" t="s">
        <v>228</v>
      </c>
      <c r="AM32" s="665"/>
      <c r="AN32" s="665"/>
      <c r="AO32" s="666"/>
      <c r="AP32" s="707"/>
      <c r="AQ32" s="708"/>
      <c r="AR32" s="708"/>
      <c r="AS32" s="708"/>
      <c r="AT32" s="712"/>
      <c r="AU32" s="210" t="s">
        <v>315</v>
      </c>
      <c r="AX32" s="656" t="s">
        <v>316</v>
      </c>
      <c r="AY32" s="657"/>
      <c r="AZ32" s="657"/>
      <c r="BA32" s="657"/>
      <c r="BB32" s="657"/>
      <c r="BC32" s="657"/>
      <c r="BD32" s="657"/>
      <c r="BE32" s="657"/>
      <c r="BF32" s="658"/>
      <c r="BG32" s="716">
        <v>98.7</v>
      </c>
      <c r="BH32" s="691"/>
      <c r="BI32" s="691"/>
      <c r="BJ32" s="691"/>
      <c r="BK32" s="691"/>
      <c r="BL32" s="691"/>
      <c r="BM32" s="665">
        <v>95.5</v>
      </c>
      <c r="BN32" s="691"/>
      <c r="BO32" s="691"/>
      <c r="BP32" s="691"/>
      <c r="BQ32" s="714"/>
      <c r="BR32" s="716">
        <v>98.6</v>
      </c>
      <c r="BS32" s="691"/>
      <c r="BT32" s="691"/>
      <c r="BU32" s="691"/>
      <c r="BV32" s="691"/>
      <c r="BW32" s="691"/>
      <c r="BX32" s="665">
        <v>95</v>
      </c>
      <c r="BY32" s="691"/>
      <c r="BZ32" s="691"/>
      <c r="CA32" s="691"/>
      <c r="CB32" s="714"/>
      <c r="CD32" s="699"/>
      <c r="CE32" s="700"/>
      <c r="CF32" s="656" t="s">
        <v>317</v>
      </c>
      <c r="CG32" s="657"/>
      <c r="CH32" s="657"/>
      <c r="CI32" s="657"/>
      <c r="CJ32" s="657"/>
      <c r="CK32" s="657"/>
      <c r="CL32" s="657"/>
      <c r="CM32" s="657"/>
      <c r="CN32" s="657"/>
      <c r="CO32" s="657"/>
      <c r="CP32" s="657"/>
      <c r="CQ32" s="658"/>
      <c r="CR32" s="659">
        <v>4</v>
      </c>
      <c r="CS32" s="660"/>
      <c r="CT32" s="660"/>
      <c r="CU32" s="660"/>
      <c r="CV32" s="660"/>
      <c r="CW32" s="660"/>
      <c r="CX32" s="660"/>
      <c r="CY32" s="661"/>
      <c r="CZ32" s="664">
        <v>0</v>
      </c>
      <c r="DA32" s="689"/>
      <c r="DB32" s="689"/>
      <c r="DC32" s="693"/>
      <c r="DD32" s="668">
        <v>4</v>
      </c>
      <c r="DE32" s="660"/>
      <c r="DF32" s="660"/>
      <c r="DG32" s="660"/>
      <c r="DH32" s="660"/>
      <c r="DI32" s="660"/>
      <c r="DJ32" s="660"/>
      <c r="DK32" s="661"/>
      <c r="DL32" s="668">
        <v>4</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318</v>
      </c>
      <c r="C33" s="657"/>
      <c r="D33" s="657"/>
      <c r="E33" s="657"/>
      <c r="F33" s="657"/>
      <c r="G33" s="657"/>
      <c r="H33" s="657"/>
      <c r="I33" s="657"/>
      <c r="J33" s="657"/>
      <c r="K33" s="657"/>
      <c r="L33" s="657"/>
      <c r="M33" s="657"/>
      <c r="N33" s="657"/>
      <c r="O33" s="657"/>
      <c r="P33" s="657"/>
      <c r="Q33" s="658"/>
      <c r="R33" s="659">
        <v>37477</v>
      </c>
      <c r="S33" s="660"/>
      <c r="T33" s="660"/>
      <c r="U33" s="660"/>
      <c r="V33" s="660"/>
      <c r="W33" s="660"/>
      <c r="X33" s="660"/>
      <c r="Y33" s="661"/>
      <c r="Z33" s="662">
        <v>0.1</v>
      </c>
      <c r="AA33" s="662"/>
      <c r="AB33" s="662"/>
      <c r="AC33" s="662"/>
      <c r="AD33" s="663">
        <v>29070</v>
      </c>
      <c r="AE33" s="663"/>
      <c r="AF33" s="663"/>
      <c r="AG33" s="663"/>
      <c r="AH33" s="663"/>
      <c r="AI33" s="663"/>
      <c r="AJ33" s="663"/>
      <c r="AK33" s="663"/>
      <c r="AL33" s="664">
        <v>0.2</v>
      </c>
      <c r="AM33" s="665"/>
      <c r="AN33" s="665"/>
      <c r="AO33" s="666"/>
      <c r="AP33" s="709"/>
      <c r="AQ33" s="710"/>
      <c r="AR33" s="710"/>
      <c r="AS33" s="710"/>
      <c r="AT33" s="713"/>
      <c r="AU33" s="215"/>
      <c r="AV33" s="215"/>
      <c r="AW33" s="215"/>
      <c r="AX33" s="680" t="s">
        <v>319</v>
      </c>
      <c r="AY33" s="681"/>
      <c r="AZ33" s="681"/>
      <c r="BA33" s="681"/>
      <c r="BB33" s="681"/>
      <c r="BC33" s="681"/>
      <c r="BD33" s="681"/>
      <c r="BE33" s="681"/>
      <c r="BF33" s="682"/>
      <c r="BG33" s="717">
        <v>98.2</v>
      </c>
      <c r="BH33" s="718"/>
      <c r="BI33" s="718"/>
      <c r="BJ33" s="718"/>
      <c r="BK33" s="718"/>
      <c r="BL33" s="718"/>
      <c r="BM33" s="719">
        <v>93.8</v>
      </c>
      <c r="BN33" s="718"/>
      <c r="BO33" s="718"/>
      <c r="BP33" s="718"/>
      <c r="BQ33" s="720"/>
      <c r="BR33" s="717">
        <v>97.8</v>
      </c>
      <c r="BS33" s="718"/>
      <c r="BT33" s="718"/>
      <c r="BU33" s="718"/>
      <c r="BV33" s="718"/>
      <c r="BW33" s="718"/>
      <c r="BX33" s="719">
        <v>92.9</v>
      </c>
      <c r="BY33" s="718"/>
      <c r="BZ33" s="718"/>
      <c r="CA33" s="718"/>
      <c r="CB33" s="720"/>
      <c r="CD33" s="656" t="s">
        <v>320</v>
      </c>
      <c r="CE33" s="657"/>
      <c r="CF33" s="657"/>
      <c r="CG33" s="657"/>
      <c r="CH33" s="657"/>
      <c r="CI33" s="657"/>
      <c r="CJ33" s="657"/>
      <c r="CK33" s="657"/>
      <c r="CL33" s="657"/>
      <c r="CM33" s="657"/>
      <c r="CN33" s="657"/>
      <c r="CO33" s="657"/>
      <c r="CP33" s="657"/>
      <c r="CQ33" s="658"/>
      <c r="CR33" s="659">
        <v>14431145</v>
      </c>
      <c r="CS33" s="691"/>
      <c r="CT33" s="691"/>
      <c r="CU33" s="691"/>
      <c r="CV33" s="691"/>
      <c r="CW33" s="691"/>
      <c r="CX33" s="691"/>
      <c r="CY33" s="692"/>
      <c r="CZ33" s="664">
        <v>47.9</v>
      </c>
      <c r="DA33" s="689"/>
      <c r="DB33" s="689"/>
      <c r="DC33" s="693"/>
      <c r="DD33" s="668">
        <v>11370020</v>
      </c>
      <c r="DE33" s="691"/>
      <c r="DF33" s="691"/>
      <c r="DG33" s="691"/>
      <c r="DH33" s="691"/>
      <c r="DI33" s="691"/>
      <c r="DJ33" s="691"/>
      <c r="DK33" s="692"/>
      <c r="DL33" s="668">
        <v>6980934</v>
      </c>
      <c r="DM33" s="691"/>
      <c r="DN33" s="691"/>
      <c r="DO33" s="691"/>
      <c r="DP33" s="691"/>
      <c r="DQ33" s="691"/>
      <c r="DR33" s="691"/>
      <c r="DS33" s="691"/>
      <c r="DT33" s="691"/>
      <c r="DU33" s="691"/>
      <c r="DV33" s="692"/>
      <c r="DW33" s="664">
        <v>40.700000000000003</v>
      </c>
      <c r="DX33" s="689"/>
      <c r="DY33" s="689"/>
      <c r="DZ33" s="689"/>
      <c r="EA33" s="689"/>
      <c r="EB33" s="689"/>
      <c r="EC33" s="690"/>
    </row>
    <row r="34" spans="2:133" ht="11.25" customHeight="1" x14ac:dyDescent="0.2">
      <c r="B34" s="656" t="s">
        <v>321</v>
      </c>
      <c r="C34" s="657"/>
      <c r="D34" s="657"/>
      <c r="E34" s="657"/>
      <c r="F34" s="657"/>
      <c r="G34" s="657"/>
      <c r="H34" s="657"/>
      <c r="I34" s="657"/>
      <c r="J34" s="657"/>
      <c r="K34" s="657"/>
      <c r="L34" s="657"/>
      <c r="M34" s="657"/>
      <c r="N34" s="657"/>
      <c r="O34" s="657"/>
      <c r="P34" s="657"/>
      <c r="Q34" s="658"/>
      <c r="R34" s="659">
        <v>449664</v>
      </c>
      <c r="S34" s="660"/>
      <c r="T34" s="660"/>
      <c r="U34" s="660"/>
      <c r="V34" s="660"/>
      <c r="W34" s="660"/>
      <c r="X34" s="660"/>
      <c r="Y34" s="661"/>
      <c r="Z34" s="662">
        <v>1.4</v>
      </c>
      <c r="AA34" s="662"/>
      <c r="AB34" s="662"/>
      <c r="AC34" s="662"/>
      <c r="AD34" s="663" t="s">
        <v>228</v>
      </c>
      <c r="AE34" s="663"/>
      <c r="AF34" s="663"/>
      <c r="AG34" s="663"/>
      <c r="AH34" s="663"/>
      <c r="AI34" s="663"/>
      <c r="AJ34" s="663"/>
      <c r="AK34" s="663"/>
      <c r="AL34" s="664" t="s">
        <v>228</v>
      </c>
      <c r="AM34" s="665"/>
      <c r="AN34" s="665"/>
      <c r="AO34" s="666"/>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6" t="s">
        <v>322</v>
      </c>
      <c r="CE34" s="657"/>
      <c r="CF34" s="657"/>
      <c r="CG34" s="657"/>
      <c r="CH34" s="657"/>
      <c r="CI34" s="657"/>
      <c r="CJ34" s="657"/>
      <c r="CK34" s="657"/>
      <c r="CL34" s="657"/>
      <c r="CM34" s="657"/>
      <c r="CN34" s="657"/>
      <c r="CO34" s="657"/>
      <c r="CP34" s="657"/>
      <c r="CQ34" s="658"/>
      <c r="CR34" s="659">
        <v>5018193</v>
      </c>
      <c r="CS34" s="660"/>
      <c r="CT34" s="660"/>
      <c r="CU34" s="660"/>
      <c r="CV34" s="660"/>
      <c r="CW34" s="660"/>
      <c r="CX34" s="660"/>
      <c r="CY34" s="661"/>
      <c r="CZ34" s="664">
        <v>16.7</v>
      </c>
      <c r="DA34" s="689"/>
      <c r="DB34" s="689"/>
      <c r="DC34" s="693"/>
      <c r="DD34" s="668">
        <v>3856365</v>
      </c>
      <c r="DE34" s="660"/>
      <c r="DF34" s="660"/>
      <c r="DG34" s="660"/>
      <c r="DH34" s="660"/>
      <c r="DI34" s="660"/>
      <c r="DJ34" s="660"/>
      <c r="DK34" s="661"/>
      <c r="DL34" s="668">
        <v>2548620</v>
      </c>
      <c r="DM34" s="660"/>
      <c r="DN34" s="660"/>
      <c r="DO34" s="660"/>
      <c r="DP34" s="660"/>
      <c r="DQ34" s="660"/>
      <c r="DR34" s="660"/>
      <c r="DS34" s="660"/>
      <c r="DT34" s="660"/>
      <c r="DU34" s="660"/>
      <c r="DV34" s="661"/>
      <c r="DW34" s="664">
        <v>14.9</v>
      </c>
      <c r="DX34" s="689"/>
      <c r="DY34" s="689"/>
      <c r="DZ34" s="689"/>
      <c r="EA34" s="689"/>
      <c r="EB34" s="689"/>
      <c r="EC34" s="690"/>
    </row>
    <row r="35" spans="2:133" ht="11.25" customHeight="1" x14ac:dyDescent="0.2">
      <c r="B35" s="656" t="s">
        <v>323</v>
      </c>
      <c r="C35" s="657"/>
      <c r="D35" s="657"/>
      <c r="E35" s="657"/>
      <c r="F35" s="657"/>
      <c r="G35" s="657"/>
      <c r="H35" s="657"/>
      <c r="I35" s="657"/>
      <c r="J35" s="657"/>
      <c r="K35" s="657"/>
      <c r="L35" s="657"/>
      <c r="M35" s="657"/>
      <c r="N35" s="657"/>
      <c r="O35" s="657"/>
      <c r="P35" s="657"/>
      <c r="Q35" s="658"/>
      <c r="R35" s="659">
        <v>744453</v>
      </c>
      <c r="S35" s="660"/>
      <c r="T35" s="660"/>
      <c r="U35" s="660"/>
      <c r="V35" s="660"/>
      <c r="W35" s="660"/>
      <c r="X35" s="660"/>
      <c r="Y35" s="661"/>
      <c r="Z35" s="662">
        <v>2.4</v>
      </c>
      <c r="AA35" s="662"/>
      <c r="AB35" s="662"/>
      <c r="AC35" s="662"/>
      <c r="AD35" s="663" t="s">
        <v>228</v>
      </c>
      <c r="AE35" s="663"/>
      <c r="AF35" s="663"/>
      <c r="AG35" s="663"/>
      <c r="AH35" s="663"/>
      <c r="AI35" s="663"/>
      <c r="AJ35" s="663"/>
      <c r="AK35" s="663"/>
      <c r="AL35" s="664" t="s">
        <v>228</v>
      </c>
      <c r="AM35" s="665"/>
      <c r="AN35" s="665"/>
      <c r="AO35" s="666"/>
      <c r="AP35" s="218"/>
      <c r="AQ35" s="641" t="s">
        <v>324</v>
      </c>
      <c r="AR35" s="642"/>
      <c r="AS35" s="642"/>
      <c r="AT35" s="642"/>
      <c r="AU35" s="642"/>
      <c r="AV35" s="642"/>
      <c r="AW35" s="642"/>
      <c r="AX35" s="642"/>
      <c r="AY35" s="642"/>
      <c r="AZ35" s="642"/>
      <c r="BA35" s="642"/>
      <c r="BB35" s="642"/>
      <c r="BC35" s="642"/>
      <c r="BD35" s="642"/>
      <c r="BE35" s="642"/>
      <c r="BF35" s="643"/>
      <c r="BG35" s="641" t="s">
        <v>325</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326</v>
      </c>
      <c r="CE35" s="657"/>
      <c r="CF35" s="657"/>
      <c r="CG35" s="657"/>
      <c r="CH35" s="657"/>
      <c r="CI35" s="657"/>
      <c r="CJ35" s="657"/>
      <c r="CK35" s="657"/>
      <c r="CL35" s="657"/>
      <c r="CM35" s="657"/>
      <c r="CN35" s="657"/>
      <c r="CO35" s="657"/>
      <c r="CP35" s="657"/>
      <c r="CQ35" s="658"/>
      <c r="CR35" s="659">
        <v>370344</v>
      </c>
      <c r="CS35" s="691"/>
      <c r="CT35" s="691"/>
      <c r="CU35" s="691"/>
      <c r="CV35" s="691"/>
      <c r="CW35" s="691"/>
      <c r="CX35" s="691"/>
      <c r="CY35" s="692"/>
      <c r="CZ35" s="664">
        <v>1.2</v>
      </c>
      <c r="DA35" s="689"/>
      <c r="DB35" s="689"/>
      <c r="DC35" s="693"/>
      <c r="DD35" s="668">
        <v>229571</v>
      </c>
      <c r="DE35" s="691"/>
      <c r="DF35" s="691"/>
      <c r="DG35" s="691"/>
      <c r="DH35" s="691"/>
      <c r="DI35" s="691"/>
      <c r="DJ35" s="691"/>
      <c r="DK35" s="692"/>
      <c r="DL35" s="668">
        <v>64614</v>
      </c>
      <c r="DM35" s="691"/>
      <c r="DN35" s="691"/>
      <c r="DO35" s="691"/>
      <c r="DP35" s="691"/>
      <c r="DQ35" s="691"/>
      <c r="DR35" s="691"/>
      <c r="DS35" s="691"/>
      <c r="DT35" s="691"/>
      <c r="DU35" s="691"/>
      <c r="DV35" s="692"/>
      <c r="DW35" s="664">
        <v>0.4</v>
      </c>
      <c r="DX35" s="689"/>
      <c r="DY35" s="689"/>
      <c r="DZ35" s="689"/>
      <c r="EA35" s="689"/>
      <c r="EB35" s="689"/>
      <c r="EC35" s="690"/>
    </row>
    <row r="36" spans="2:133" ht="11.25" customHeight="1" x14ac:dyDescent="0.2">
      <c r="B36" s="656" t="s">
        <v>327</v>
      </c>
      <c r="C36" s="657"/>
      <c r="D36" s="657"/>
      <c r="E36" s="657"/>
      <c r="F36" s="657"/>
      <c r="G36" s="657"/>
      <c r="H36" s="657"/>
      <c r="I36" s="657"/>
      <c r="J36" s="657"/>
      <c r="K36" s="657"/>
      <c r="L36" s="657"/>
      <c r="M36" s="657"/>
      <c r="N36" s="657"/>
      <c r="O36" s="657"/>
      <c r="P36" s="657"/>
      <c r="Q36" s="658"/>
      <c r="R36" s="659">
        <v>1357324</v>
      </c>
      <c r="S36" s="660"/>
      <c r="T36" s="660"/>
      <c r="U36" s="660"/>
      <c r="V36" s="660"/>
      <c r="W36" s="660"/>
      <c r="X36" s="660"/>
      <c r="Y36" s="661"/>
      <c r="Z36" s="662">
        <v>4.3</v>
      </c>
      <c r="AA36" s="662"/>
      <c r="AB36" s="662"/>
      <c r="AC36" s="662"/>
      <c r="AD36" s="663" t="s">
        <v>228</v>
      </c>
      <c r="AE36" s="663"/>
      <c r="AF36" s="663"/>
      <c r="AG36" s="663"/>
      <c r="AH36" s="663"/>
      <c r="AI36" s="663"/>
      <c r="AJ36" s="663"/>
      <c r="AK36" s="663"/>
      <c r="AL36" s="664" t="s">
        <v>228</v>
      </c>
      <c r="AM36" s="665"/>
      <c r="AN36" s="665"/>
      <c r="AO36" s="666"/>
      <c r="AP36" s="218"/>
      <c r="AQ36" s="725" t="s">
        <v>328</v>
      </c>
      <c r="AR36" s="726"/>
      <c r="AS36" s="726"/>
      <c r="AT36" s="726"/>
      <c r="AU36" s="726"/>
      <c r="AV36" s="726"/>
      <c r="AW36" s="726"/>
      <c r="AX36" s="726"/>
      <c r="AY36" s="727"/>
      <c r="AZ36" s="648">
        <v>4841290</v>
      </c>
      <c r="BA36" s="649"/>
      <c r="BB36" s="649"/>
      <c r="BC36" s="649"/>
      <c r="BD36" s="649"/>
      <c r="BE36" s="649"/>
      <c r="BF36" s="721"/>
      <c r="BG36" s="645" t="s">
        <v>329</v>
      </c>
      <c r="BH36" s="646"/>
      <c r="BI36" s="646"/>
      <c r="BJ36" s="646"/>
      <c r="BK36" s="646"/>
      <c r="BL36" s="646"/>
      <c r="BM36" s="646"/>
      <c r="BN36" s="646"/>
      <c r="BO36" s="646"/>
      <c r="BP36" s="646"/>
      <c r="BQ36" s="646"/>
      <c r="BR36" s="646"/>
      <c r="BS36" s="646"/>
      <c r="BT36" s="646"/>
      <c r="BU36" s="647"/>
      <c r="BV36" s="648">
        <v>130936</v>
      </c>
      <c r="BW36" s="649"/>
      <c r="BX36" s="649"/>
      <c r="BY36" s="649"/>
      <c r="BZ36" s="649"/>
      <c r="CA36" s="649"/>
      <c r="CB36" s="721"/>
      <c r="CD36" s="656" t="s">
        <v>330</v>
      </c>
      <c r="CE36" s="657"/>
      <c r="CF36" s="657"/>
      <c r="CG36" s="657"/>
      <c r="CH36" s="657"/>
      <c r="CI36" s="657"/>
      <c r="CJ36" s="657"/>
      <c r="CK36" s="657"/>
      <c r="CL36" s="657"/>
      <c r="CM36" s="657"/>
      <c r="CN36" s="657"/>
      <c r="CO36" s="657"/>
      <c r="CP36" s="657"/>
      <c r="CQ36" s="658"/>
      <c r="CR36" s="659">
        <v>3809827</v>
      </c>
      <c r="CS36" s="660"/>
      <c r="CT36" s="660"/>
      <c r="CU36" s="660"/>
      <c r="CV36" s="660"/>
      <c r="CW36" s="660"/>
      <c r="CX36" s="660"/>
      <c r="CY36" s="661"/>
      <c r="CZ36" s="664">
        <v>12.6</v>
      </c>
      <c r="DA36" s="689"/>
      <c r="DB36" s="689"/>
      <c r="DC36" s="693"/>
      <c r="DD36" s="668">
        <v>3156724</v>
      </c>
      <c r="DE36" s="660"/>
      <c r="DF36" s="660"/>
      <c r="DG36" s="660"/>
      <c r="DH36" s="660"/>
      <c r="DI36" s="660"/>
      <c r="DJ36" s="660"/>
      <c r="DK36" s="661"/>
      <c r="DL36" s="668">
        <v>1826373</v>
      </c>
      <c r="DM36" s="660"/>
      <c r="DN36" s="660"/>
      <c r="DO36" s="660"/>
      <c r="DP36" s="660"/>
      <c r="DQ36" s="660"/>
      <c r="DR36" s="660"/>
      <c r="DS36" s="660"/>
      <c r="DT36" s="660"/>
      <c r="DU36" s="660"/>
      <c r="DV36" s="661"/>
      <c r="DW36" s="664">
        <v>10.6</v>
      </c>
      <c r="DX36" s="689"/>
      <c r="DY36" s="689"/>
      <c r="DZ36" s="689"/>
      <c r="EA36" s="689"/>
      <c r="EB36" s="689"/>
      <c r="EC36" s="690"/>
    </row>
    <row r="37" spans="2:133" ht="11.25" customHeight="1" x14ac:dyDescent="0.2">
      <c r="B37" s="656" t="s">
        <v>331</v>
      </c>
      <c r="C37" s="657"/>
      <c r="D37" s="657"/>
      <c r="E37" s="657"/>
      <c r="F37" s="657"/>
      <c r="G37" s="657"/>
      <c r="H37" s="657"/>
      <c r="I37" s="657"/>
      <c r="J37" s="657"/>
      <c r="K37" s="657"/>
      <c r="L37" s="657"/>
      <c r="M37" s="657"/>
      <c r="N37" s="657"/>
      <c r="O37" s="657"/>
      <c r="P37" s="657"/>
      <c r="Q37" s="658"/>
      <c r="R37" s="659">
        <v>727163</v>
      </c>
      <c r="S37" s="660"/>
      <c r="T37" s="660"/>
      <c r="U37" s="660"/>
      <c r="V37" s="660"/>
      <c r="W37" s="660"/>
      <c r="X37" s="660"/>
      <c r="Y37" s="661"/>
      <c r="Z37" s="662">
        <v>2.2999999999999998</v>
      </c>
      <c r="AA37" s="662"/>
      <c r="AB37" s="662"/>
      <c r="AC37" s="662"/>
      <c r="AD37" s="663">
        <v>26391</v>
      </c>
      <c r="AE37" s="663"/>
      <c r="AF37" s="663"/>
      <c r="AG37" s="663"/>
      <c r="AH37" s="663"/>
      <c r="AI37" s="663"/>
      <c r="AJ37" s="663"/>
      <c r="AK37" s="663"/>
      <c r="AL37" s="664">
        <v>0.2</v>
      </c>
      <c r="AM37" s="665"/>
      <c r="AN37" s="665"/>
      <c r="AO37" s="666"/>
      <c r="AQ37" s="722" t="s">
        <v>332</v>
      </c>
      <c r="AR37" s="723"/>
      <c r="AS37" s="723"/>
      <c r="AT37" s="723"/>
      <c r="AU37" s="723"/>
      <c r="AV37" s="723"/>
      <c r="AW37" s="723"/>
      <c r="AX37" s="723"/>
      <c r="AY37" s="724"/>
      <c r="AZ37" s="659">
        <v>1167000</v>
      </c>
      <c r="BA37" s="660"/>
      <c r="BB37" s="660"/>
      <c r="BC37" s="660"/>
      <c r="BD37" s="691"/>
      <c r="BE37" s="691"/>
      <c r="BF37" s="714"/>
      <c r="BG37" s="656" t="s">
        <v>333</v>
      </c>
      <c r="BH37" s="657"/>
      <c r="BI37" s="657"/>
      <c r="BJ37" s="657"/>
      <c r="BK37" s="657"/>
      <c r="BL37" s="657"/>
      <c r="BM37" s="657"/>
      <c r="BN37" s="657"/>
      <c r="BO37" s="657"/>
      <c r="BP37" s="657"/>
      <c r="BQ37" s="657"/>
      <c r="BR37" s="657"/>
      <c r="BS37" s="657"/>
      <c r="BT37" s="657"/>
      <c r="BU37" s="658"/>
      <c r="BV37" s="659">
        <v>50325</v>
      </c>
      <c r="BW37" s="660"/>
      <c r="BX37" s="660"/>
      <c r="BY37" s="660"/>
      <c r="BZ37" s="660"/>
      <c r="CA37" s="660"/>
      <c r="CB37" s="669"/>
      <c r="CD37" s="656" t="s">
        <v>334</v>
      </c>
      <c r="CE37" s="657"/>
      <c r="CF37" s="657"/>
      <c r="CG37" s="657"/>
      <c r="CH37" s="657"/>
      <c r="CI37" s="657"/>
      <c r="CJ37" s="657"/>
      <c r="CK37" s="657"/>
      <c r="CL37" s="657"/>
      <c r="CM37" s="657"/>
      <c r="CN37" s="657"/>
      <c r="CO37" s="657"/>
      <c r="CP37" s="657"/>
      <c r="CQ37" s="658"/>
      <c r="CR37" s="659">
        <v>948274</v>
      </c>
      <c r="CS37" s="691"/>
      <c r="CT37" s="691"/>
      <c r="CU37" s="691"/>
      <c r="CV37" s="691"/>
      <c r="CW37" s="691"/>
      <c r="CX37" s="691"/>
      <c r="CY37" s="692"/>
      <c r="CZ37" s="664">
        <v>3.1</v>
      </c>
      <c r="DA37" s="689"/>
      <c r="DB37" s="689"/>
      <c r="DC37" s="693"/>
      <c r="DD37" s="668">
        <v>948211</v>
      </c>
      <c r="DE37" s="691"/>
      <c r="DF37" s="691"/>
      <c r="DG37" s="691"/>
      <c r="DH37" s="691"/>
      <c r="DI37" s="691"/>
      <c r="DJ37" s="691"/>
      <c r="DK37" s="692"/>
      <c r="DL37" s="668">
        <v>939560</v>
      </c>
      <c r="DM37" s="691"/>
      <c r="DN37" s="691"/>
      <c r="DO37" s="691"/>
      <c r="DP37" s="691"/>
      <c r="DQ37" s="691"/>
      <c r="DR37" s="691"/>
      <c r="DS37" s="691"/>
      <c r="DT37" s="691"/>
      <c r="DU37" s="691"/>
      <c r="DV37" s="692"/>
      <c r="DW37" s="664">
        <v>5.5</v>
      </c>
      <c r="DX37" s="689"/>
      <c r="DY37" s="689"/>
      <c r="DZ37" s="689"/>
      <c r="EA37" s="689"/>
      <c r="EB37" s="689"/>
      <c r="EC37" s="690"/>
    </row>
    <row r="38" spans="2:133" ht="11.25" customHeight="1" x14ac:dyDescent="0.2">
      <c r="B38" s="656" t="s">
        <v>335</v>
      </c>
      <c r="C38" s="657"/>
      <c r="D38" s="657"/>
      <c r="E38" s="657"/>
      <c r="F38" s="657"/>
      <c r="G38" s="657"/>
      <c r="H38" s="657"/>
      <c r="I38" s="657"/>
      <c r="J38" s="657"/>
      <c r="K38" s="657"/>
      <c r="L38" s="657"/>
      <c r="M38" s="657"/>
      <c r="N38" s="657"/>
      <c r="O38" s="657"/>
      <c r="P38" s="657"/>
      <c r="Q38" s="658"/>
      <c r="R38" s="659">
        <v>1142493</v>
      </c>
      <c r="S38" s="660"/>
      <c r="T38" s="660"/>
      <c r="U38" s="660"/>
      <c r="V38" s="660"/>
      <c r="W38" s="660"/>
      <c r="X38" s="660"/>
      <c r="Y38" s="661"/>
      <c r="Z38" s="662">
        <v>3.7</v>
      </c>
      <c r="AA38" s="662"/>
      <c r="AB38" s="662"/>
      <c r="AC38" s="662"/>
      <c r="AD38" s="663" t="s">
        <v>228</v>
      </c>
      <c r="AE38" s="663"/>
      <c r="AF38" s="663"/>
      <c r="AG38" s="663"/>
      <c r="AH38" s="663"/>
      <c r="AI38" s="663"/>
      <c r="AJ38" s="663"/>
      <c r="AK38" s="663"/>
      <c r="AL38" s="664" t="s">
        <v>228</v>
      </c>
      <c r="AM38" s="665"/>
      <c r="AN38" s="665"/>
      <c r="AO38" s="666"/>
      <c r="AQ38" s="722" t="s">
        <v>336</v>
      </c>
      <c r="AR38" s="723"/>
      <c r="AS38" s="723"/>
      <c r="AT38" s="723"/>
      <c r="AU38" s="723"/>
      <c r="AV38" s="723"/>
      <c r="AW38" s="723"/>
      <c r="AX38" s="723"/>
      <c r="AY38" s="724"/>
      <c r="AZ38" s="659">
        <v>388000</v>
      </c>
      <c r="BA38" s="660"/>
      <c r="BB38" s="660"/>
      <c r="BC38" s="660"/>
      <c r="BD38" s="691"/>
      <c r="BE38" s="691"/>
      <c r="BF38" s="714"/>
      <c r="BG38" s="656" t="s">
        <v>337</v>
      </c>
      <c r="BH38" s="657"/>
      <c r="BI38" s="657"/>
      <c r="BJ38" s="657"/>
      <c r="BK38" s="657"/>
      <c r="BL38" s="657"/>
      <c r="BM38" s="657"/>
      <c r="BN38" s="657"/>
      <c r="BO38" s="657"/>
      <c r="BP38" s="657"/>
      <c r="BQ38" s="657"/>
      <c r="BR38" s="657"/>
      <c r="BS38" s="657"/>
      <c r="BT38" s="657"/>
      <c r="BU38" s="658"/>
      <c r="BV38" s="659">
        <v>12545</v>
      </c>
      <c r="BW38" s="660"/>
      <c r="BX38" s="660"/>
      <c r="BY38" s="660"/>
      <c r="BZ38" s="660"/>
      <c r="CA38" s="660"/>
      <c r="CB38" s="669"/>
      <c r="CD38" s="656" t="s">
        <v>338</v>
      </c>
      <c r="CE38" s="657"/>
      <c r="CF38" s="657"/>
      <c r="CG38" s="657"/>
      <c r="CH38" s="657"/>
      <c r="CI38" s="657"/>
      <c r="CJ38" s="657"/>
      <c r="CK38" s="657"/>
      <c r="CL38" s="657"/>
      <c r="CM38" s="657"/>
      <c r="CN38" s="657"/>
      <c r="CO38" s="657"/>
      <c r="CP38" s="657"/>
      <c r="CQ38" s="658"/>
      <c r="CR38" s="659">
        <v>3279646</v>
      </c>
      <c r="CS38" s="660"/>
      <c r="CT38" s="660"/>
      <c r="CU38" s="660"/>
      <c r="CV38" s="660"/>
      <c r="CW38" s="660"/>
      <c r="CX38" s="660"/>
      <c r="CY38" s="661"/>
      <c r="CZ38" s="664">
        <v>10.9</v>
      </c>
      <c r="DA38" s="689"/>
      <c r="DB38" s="689"/>
      <c r="DC38" s="693"/>
      <c r="DD38" s="668">
        <v>2633485</v>
      </c>
      <c r="DE38" s="660"/>
      <c r="DF38" s="660"/>
      <c r="DG38" s="660"/>
      <c r="DH38" s="660"/>
      <c r="DI38" s="660"/>
      <c r="DJ38" s="660"/>
      <c r="DK38" s="661"/>
      <c r="DL38" s="668">
        <v>2541327</v>
      </c>
      <c r="DM38" s="660"/>
      <c r="DN38" s="660"/>
      <c r="DO38" s="660"/>
      <c r="DP38" s="660"/>
      <c r="DQ38" s="660"/>
      <c r="DR38" s="660"/>
      <c r="DS38" s="660"/>
      <c r="DT38" s="660"/>
      <c r="DU38" s="660"/>
      <c r="DV38" s="661"/>
      <c r="DW38" s="664">
        <v>14.8</v>
      </c>
      <c r="DX38" s="689"/>
      <c r="DY38" s="689"/>
      <c r="DZ38" s="689"/>
      <c r="EA38" s="689"/>
      <c r="EB38" s="689"/>
      <c r="EC38" s="690"/>
    </row>
    <row r="39" spans="2:133" ht="11.25" customHeight="1" x14ac:dyDescent="0.2">
      <c r="B39" s="656" t="s">
        <v>339</v>
      </c>
      <c r="C39" s="657"/>
      <c r="D39" s="657"/>
      <c r="E39" s="657"/>
      <c r="F39" s="657"/>
      <c r="G39" s="657"/>
      <c r="H39" s="657"/>
      <c r="I39" s="657"/>
      <c r="J39" s="657"/>
      <c r="K39" s="657"/>
      <c r="L39" s="657"/>
      <c r="M39" s="657"/>
      <c r="N39" s="657"/>
      <c r="O39" s="657"/>
      <c r="P39" s="657"/>
      <c r="Q39" s="658"/>
      <c r="R39" s="659" t="s">
        <v>128</v>
      </c>
      <c r="S39" s="660"/>
      <c r="T39" s="660"/>
      <c r="U39" s="660"/>
      <c r="V39" s="660"/>
      <c r="W39" s="660"/>
      <c r="X39" s="660"/>
      <c r="Y39" s="661"/>
      <c r="Z39" s="662" t="s">
        <v>228</v>
      </c>
      <c r="AA39" s="662"/>
      <c r="AB39" s="662"/>
      <c r="AC39" s="662"/>
      <c r="AD39" s="663" t="s">
        <v>228</v>
      </c>
      <c r="AE39" s="663"/>
      <c r="AF39" s="663"/>
      <c r="AG39" s="663"/>
      <c r="AH39" s="663"/>
      <c r="AI39" s="663"/>
      <c r="AJ39" s="663"/>
      <c r="AK39" s="663"/>
      <c r="AL39" s="664" t="s">
        <v>128</v>
      </c>
      <c r="AM39" s="665"/>
      <c r="AN39" s="665"/>
      <c r="AO39" s="666"/>
      <c r="AQ39" s="722" t="s">
        <v>340</v>
      </c>
      <c r="AR39" s="723"/>
      <c r="AS39" s="723"/>
      <c r="AT39" s="723"/>
      <c r="AU39" s="723"/>
      <c r="AV39" s="723"/>
      <c r="AW39" s="723"/>
      <c r="AX39" s="723"/>
      <c r="AY39" s="724"/>
      <c r="AZ39" s="659">
        <v>21838</v>
      </c>
      <c r="BA39" s="660"/>
      <c r="BB39" s="660"/>
      <c r="BC39" s="660"/>
      <c r="BD39" s="691"/>
      <c r="BE39" s="691"/>
      <c r="BF39" s="714"/>
      <c r="BG39" s="656" t="s">
        <v>341</v>
      </c>
      <c r="BH39" s="657"/>
      <c r="BI39" s="657"/>
      <c r="BJ39" s="657"/>
      <c r="BK39" s="657"/>
      <c r="BL39" s="657"/>
      <c r="BM39" s="657"/>
      <c r="BN39" s="657"/>
      <c r="BO39" s="657"/>
      <c r="BP39" s="657"/>
      <c r="BQ39" s="657"/>
      <c r="BR39" s="657"/>
      <c r="BS39" s="657"/>
      <c r="BT39" s="657"/>
      <c r="BU39" s="658"/>
      <c r="BV39" s="659">
        <v>18275</v>
      </c>
      <c r="BW39" s="660"/>
      <c r="BX39" s="660"/>
      <c r="BY39" s="660"/>
      <c r="BZ39" s="660"/>
      <c r="CA39" s="660"/>
      <c r="CB39" s="669"/>
      <c r="CD39" s="656" t="s">
        <v>342</v>
      </c>
      <c r="CE39" s="657"/>
      <c r="CF39" s="657"/>
      <c r="CG39" s="657"/>
      <c r="CH39" s="657"/>
      <c r="CI39" s="657"/>
      <c r="CJ39" s="657"/>
      <c r="CK39" s="657"/>
      <c r="CL39" s="657"/>
      <c r="CM39" s="657"/>
      <c r="CN39" s="657"/>
      <c r="CO39" s="657"/>
      <c r="CP39" s="657"/>
      <c r="CQ39" s="658"/>
      <c r="CR39" s="659">
        <v>1660361</v>
      </c>
      <c r="CS39" s="691"/>
      <c r="CT39" s="691"/>
      <c r="CU39" s="691"/>
      <c r="CV39" s="691"/>
      <c r="CW39" s="691"/>
      <c r="CX39" s="691"/>
      <c r="CY39" s="692"/>
      <c r="CZ39" s="664">
        <v>5.5</v>
      </c>
      <c r="DA39" s="689"/>
      <c r="DB39" s="689"/>
      <c r="DC39" s="693"/>
      <c r="DD39" s="668">
        <v>1210168</v>
      </c>
      <c r="DE39" s="691"/>
      <c r="DF39" s="691"/>
      <c r="DG39" s="691"/>
      <c r="DH39" s="691"/>
      <c r="DI39" s="691"/>
      <c r="DJ39" s="691"/>
      <c r="DK39" s="692"/>
      <c r="DL39" s="668" t="s">
        <v>128</v>
      </c>
      <c r="DM39" s="691"/>
      <c r="DN39" s="691"/>
      <c r="DO39" s="691"/>
      <c r="DP39" s="691"/>
      <c r="DQ39" s="691"/>
      <c r="DR39" s="691"/>
      <c r="DS39" s="691"/>
      <c r="DT39" s="691"/>
      <c r="DU39" s="691"/>
      <c r="DV39" s="692"/>
      <c r="DW39" s="664" t="s">
        <v>228</v>
      </c>
      <c r="DX39" s="689"/>
      <c r="DY39" s="689"/>
      <c r="DZ39" s="689"/>
      <c r="EA39" s="689"/>
      <c r="EB39" s="689"/>
      <c r="EC39" s="690"/>
    </row>
    <row r="40" spans="2:133" ht="11.25" customHeight="1" x14ac:dyDescent="0.2">
      <c r="B40" s="656" t="s">
        <v>343</v>
      </c>
      <c r="C40" s="657"/>
      <c r="D40" s="657"/>
      <c r="E40" s="657"/>
      <c r="F40" s="657"/>
      <c r="G40" s="657"/>
      <c r="H40" s="657"/>
      <c r="I40" s="657"/>
      <c r="J40" s="657"/>
      <c r="K40" s="657"/>
      <c r="L40" s="657"/>
      <c r="M40" s="657"/>
      <c r="N40" s="657"/>
      <c r="O40" s="657"/>
      <c r="P40" s="657"/>
      <c r="Q40" s="658"/>
      <c r="R40" s="659">
        <v>392593</v>
      </c>
      <c r="S40" s="660"/>
      <c r="T40" s="660"/>
      <c r="U40" s="660"/>
      <c r="V40" s="660"/>
      <c r="W40" s="660"/>
      <c r="X40" s="660"/>
      <c r="Y40" s="661"/>
      <c r="Z40" s="662">
        <v>1.3</v>
      </c>
      <c r="AA40" s="662"/>
      <c r="AB40" s="662"/>
      <c r="AC40" s="662"/>
      <c r="AD40" s="663" t="s">
        <v>228</v>
      </c>
      <c r="AE40" s="663"/>
      <c r="AF40" s="663"/>
      <c r="AG40" s="663"/>
      <c r="AH40" s="663"/>
      <c r="AI40" s="663"/>
      <c r="AJ40" s="663"/>
      <c r="AK40" s="663"/>
      <c r="AL40" s="664" t="s">
        <v>228</v>
      </c>
      <c r="AM40" s="665"/>
      <c r="AN40" s="665"/>
      <c r="AO40" s="666"/>
      <c r="AQ40" s="722" t="s">
        <v>344</v>
      </c>
      <c r="AR40" s="723"/>
      <c r="AS40" s="723"/>
      <c r="AT40" s="723"/>
      <c r="AU40" s="723"/>
      <c r="AV40" s="723"/>
      <c r="AW40" s="723"/>
      <c r="AX40" s="723"/>
      <c r="AY40" s="724"/>
      <c r="AZ40" s="659">
        <v>6644</v>
      </c>
      <c r="BA40" s="660"/>
      <c r="BB40" s="660"/>
      <c r="BC40" s="660"/>
      <c r="BD40" s="691"/>
      <c r="BE40" s="691"/>
      <c r="BF40" s="714"/>
      <c r="BG40" s="707" t="s">
        <v>345</v>
      </c>
      <c r="BH40" s="708"/>
      <c r="BI40" s="708"/>
      <c r="BJ40" s="708"/>
      <c r="BK40" s="708"/>
      <c r="BL40" s="219"/>
      <c r="BM40" s="657" t="s">
        <v>346</v>
      </c>
      <c r="BN40" s="657"/>
      <c r="BO40" s="657"/>
      <c r="BP40" s="657"/>
      <c r="BQ40" s="657"/>
      <c r="BR40" s="657"/>
      <c r="BS40" s="657"/>
      <c r="BT40" s="657"/>
      <c r="BU40" s="658"/>
      <c r="BV40" s="659">
        <v>90</v>
      </c>
      <c r="BW40" s="660"/>
      <c r="BX40" s="660"/>
      <c r="BY40" s="660"/>
      <c r="BZ40" s="660"/>
      <c r="CA40" s="660"/>
      <c r="CB40" s="669"/>
      <c r="CD40" s="656" t="s">
        <v>347</v>
      </c>
      <c r="CE40" s="657"/>
      <c r="CF40" s="657"/>
      <c r="CG40" s="657"/>
      <c r="CH40" s="657"/>
      <c r="CI40" s="657"/>
      <c r="CJ40" s="657"/>
      <c r="CK40" s="657"/>
      <c r="CL40" s="657"/>
      <c r="CM40" s="657"/>
      <c r="CN40" s="657"/>
      <c r="CO40" s="657"/>
      <c r="CP40" s="657"/>
      <c r="CQ40" s="658"/>
      <c r="CR40" s="659">
        <v>292774</v>
      </c>
      <c r="CS40" s="660"/>
      <c r="CT40" s="660"/>
      <c r="CU40" s="660"/>
      <c r="CV40" s="660"/>
      <c r="CW40" s="660"/>
      <c r="CX40" s="660"/>
      <c r="CY40" s="661"/>
      <c r="CZ40" s="664">
        <v>1</v>
      </c>
      <c r="DA40" s="689"/>
      <c r="DB40" s="689"/>
      <c r="DC40" s="693"/>
      <c r="DD40" s="668">
        <v>283707</v>
      </c>
      <c r="DE40" s="660"/>
      <c r="DF40" s="660"/>
      <c r="DG40" s="660"/>
      <c r="DH40" s="660"/>
      <c r="DI40" s="660"/>
      <c r="DJ40" s="660"/>
      <c r="DK40" s="661"/>
      <c r="DL40" s="668" t="s">
        <v>228</v>
      </c>
      <c r="DM40" s="660"/>
      <c r="DN40" s="660"/>
      <c r="DO40" s="660"/>
      <c r="DP40" s="660"/>
      <c r="DQ40" s="660"/>
      <c r="DR40" s="660"/>
      <c r="DS40" s="660"/>
      <c r="DT40" s="660"/>
      <c r="DU40" s="660"/>
      <c r="DV40" s="661"/>
      <c r="DW40" s="664" t="s">
        <v>228</v>
      </c>
      <c r="DX40" s="689"/>
      <c r="DY40" s="689"/>
      <c r="DZ40" s="689"/>
      <c r="EA40" s="689"/>
      <c r="EB40" s="689"/>
      <c r="EC40" s="690"/>
    </row>
    <row r="41" spans="2:133" ht="11.25" customHeight="1" x14ac:dyDescent="0.2">
      <c r="B41" s="680" t="s">
        <v>348</v>
      </c>
      <c r="C41" s="681"/>
      <c r="D41" s="681"/>
      <c r="E41" s="681"/>
      <c r="F41" s="681"/>
      <c r="G41" s="681"/>
      <c r="H41" s="681"/>
      <c r="I41" s="681"/>
      <c r="J41" s="681"/>
      <c r="K41" s="681"/>
      <c r="L41" s="681"/>
      <c r="M41" s="681"/>
      <c r="N41" s="681"/>
      <c r="O41" s="681"/>
      <c r="P41" s="681"/>
      <c r="Q41" s="682"/>
      <c r="R41" s="731">
        <v>31243880</v>
      </c>
      <c r="S41" s="732"/>
      <c r="T41" s="732"/>
      <c r="U41" s="732"/>
      <c r="V41" s="732"/>
      <c r="W41" s="732"/>
      <c r="X41" s="732"/>
      <c r="Y41" s="736"/>
      <c r="Z41" s="737">
        <v>100</v>
      </c>
      <c r="AA41" s="737"/>
      <c r="AB41" s="737"/>
      <c r="AC41" s="737"/>
      <c r="AD41" s="738">
        <v>16765171</v>
      </c>
      <c r="AE41" s="738"/>
      <c r="AF41" s="738"/>
      <c r="AG41" s="738"/>
      <c r="AH41" s="738"/>
      <c r="AI41" s="738"/>
      <c r="AJ41" s="738"/>
      <c r="AK41" s="738"/>
      <c r="AL41" s="739">
        <v>100</v>
      </c>
      <c r="AM41" s="719"/>
      <c r="AN41" s="719"/>
      <c r="AO41" s="740"/>
      <c r="AQ41" s="722" t="s">
        <v>349</v>
      </c>
      <c r="AR41" s="723"/>
      <c r="AS41" s="723"/>
      <c r="AT41" s="723"/>
      <c r="AU41" s="723"/>
      <c r="AV41" s="723"/>
      <c r="AW41" s="723"/>
      <c r="AX41" s="723"/>
      <c r="AY41" s="724"/>
      <c r="AZ41" s="659">
        <v>700000</v>
      </c>
      <c r="BA41" s="660"/>
      <c r="BB41" s="660"/>
      <c r="BC41" s="660"/>
      <c r="BD41" s="691"/>
      <c r="BE41" s="691"/>
      <c r="BF41" s="714"/>
      <c r="BG41" s="707"/>
      <c r="BH41" s="708"/>
      <c r="BI41" s="708"/>
      <c r="BJ41" s="708"/>
      <c r="BK41" s="708"/>
      <c r="BL41" s="219"/>
      <c r="BM41" s="657" t="s">
        <v>350</v>
      </c>
      <c r="BN41" s="657"/>
      <c r="BO41" s="657"/>
      <c r="BP41" s="657"/>
      <c r="BQ41" s="657"/>
      <c r="BR41" s="657"/>
      <c r="BS41" s="657"/>
      <c r="BT41" s="657"/>
      <c r="BU41" s="658"/>
      <c r="BV41" s="659" t="s">
        <v>228</v>
      </c>
      <c r="BW41" s="660"/>
      <c r="BX41" s="660"/>
      <c r="BY41" s="660"/>
      <c r="BZ41" s="660"/>
      <c r="CA41" s="660"/>
      <c r="CB41" s="669"/>
      <c r="CD41" s="656" t="s">
        <v>351</v>
      </c>
      <c r="CE41" s="657"/>
      <c r="CF41" s="657"/>
      <c r="CG41" s="657"/>
      <c r="CH41" s="657"/>
      <c r="CI41" s="657"/>
      <c r="CJ41" s="657"/>
      <c r="CK41" s="657"/>
      <c r="CL41" s="657"/>
      <c r="CM41" s="657"/>
      <c r="CN41" s="657"/>
      <c r="CO41" s="657"/>
      <c r="CP41" s="657"/>
      <c r="CQ41" s="658"/>
      <c r="CR41" s="659" t="s">
        <v>228</v>
      </c>
      <c r="CS41" s="691"/>
      <c r="CT41" s="691"/>
      <c r="CU41" s="691"/>
      <c r="CV41" s="691"/>
      <c r="CW41" s="691"/>
      <c r="CX41" s="691"/>
      <c r="CY41" s="692"/>
      <c r="CZ41" s="664" t="s">
        <v>228</v>
      </c>
      <c r="DA41" s="689"/>
      <c r="DB41" s="689"/>
      <c r="DC41" s="693"/>
      <c r="DD41" s="668" t="s">
        <v>228</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352</v>
      </c>
      <c r="AR42" s="729"/>
      <c r="AS42" s="729"/>
      <c r="AT42" s="729"/>
      <c r="AU42" s="729"/>
      <c r="AV42" s="729"/>
      <c r="AW42" s="729"/>
      <c r="AX42" s="729"/>
      <c r="AY42" s="730"/>
      <c r="AZ42" s="731">
        <v>2557808</v>
      </c>
      <c r="BA42" s="732"/>
      <c r="BB42" s="732"/>
      <c r="BC42" s="732"/>
      <c r="BD42" s="718"/>
      <c r="BE42" s="718"/>
      <c r="BF42" s="720"/>
      <c r="BG42" s="709"/>
      <c r="BH42" s="710"/>
      <c r="BI42" s="710"/>
      <c r="BJ42" s="710"/>
      <c r="BK42" s="710"/>
      <c r="BL42" s="220"/>
      <c r="BM42" s="681" t="s">
        <v>353</v>
      </c>
      <c r="BN42" s="681"/>
      <c r="BO42" s="681"/>
      <c r="BP42" s="681"/>
      <c r="BQ42" s="681"/>
      <c r="BR42" s="681"/>
      <c r="BS42" s="681"/>
      <c r="BT42" s="681"/>
      <c r="BU42" s="682"/>
      <c r="BV42" s="731">
        <v>318</v>
      </c>
      <c r="BW42" s="732"/>
      <c r="BX42" s="732"/>
      <c r="BY42" s="732"/>
      <c r="BZ42" s="732"/>
      <c r="CA42" s="732"/>
      <c r="CB42" s="741"/>
      <c r="CD42" s="656" t="s">
        <v>354</v>
      </c>
      <c r="CE42" s="657"/>
      <c r="CF42" s="657"/>
      <c r="CG42" s="657"/>
      <c r="CH42" s="657"/>
      <c r="CI42" s="657"/>
      <c r="CJ42" s="657"/>
      <c r="CK42" s="657"/>
      <c r="CL42" s="657"/>
      <c r="CM42" s="657"/>
      <c r="CN42" s="657"/>
      <c r="CO42" s="657"/>
      <c r="CP42" s="657"/>
      <c r="CQ42" s="658"/>
      <c r="CR42" s="659">
        <v>1655967</v>
      </c>
      <c r="CS42" s="691"/>
      <c r="CT42" s="691"/>
      <c r="CU42" s="691"/>
      <c r="CV42" s="691"/>
      <c r="CW42" s="691"/>
      <c r="CX42" s="691"/>
      <c r="CY42" s="692"/>
      <c r="CZ42" s="664">
        <v>5.5</v>
      </c>
      <c r="DA42" s="689"/>
      <c r="DB42" s="689"/>
      <c r="DC42" s="693"/>
      <c r="DD42" s="668">
        <v>398990</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0" t="s">
        <v>355</v>
      </c>
      <c r="CD43" s="656" t="s">
        <v>356</v>
      </c>
      <c r="CE43" s="657"/>
      <c r="CF43" s="657"/>
      <c r="CG43" s="657"/>
      <c r="CH43" s="657"/>
      <c r="CI43" s="657"/>
      <c r="CJ43" s="657"/>
      <c r="CK43" s="657"/>
      <c r="CL43" s="657"/>
      <c r="CM43" s="657"/>
      <c r="CN43" s="657"/>
      <c r="CO43" s="657"/>
      <c r="CP43" s="657"/>
      <c r="CQ43" s="658"/>
      <c r="CR43" s="659">
        <v>102361</v>
      </c>
      <c r="CS43" s="691"/>
      <c r="CT43" s="691"/>
      <c r="CU43" s="691"/>
      <c r="CV43" s="691"/>
      <c r="CW43" s="691"/>
      <c r="CX43" s="691"/>
      <c r="CY43" s="692"/>
      <c r="CZ43" s="664">
        <v>0.3</v>
      </c>
      <c r="DA43" s="689"/>
      <c r="DB43" s="689"/>
      <c r="DC43" s="693"/>
      <c r="DD43" s="668">
        <v>88294</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357</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305</v>
      </c>
      <c r="CE44" s="696"/>
      <c r="CF44" s="656" t="s">
        <v>358</v>
      </c>
      <c r="CG44" s="657"/>
      <c r="CH44" s="657"/>
      <c r="CI44" s="657"/>
      <c r="CJ44" s="657"/>
      <c r="CK44" s="657"/>
      <c r="CL44" s="657"/>
      <c r="CM44" s="657"/>
      <c r="CN44" s="657"/>
      <c r="CO44" s="657"/>
      <c r="CP44" s="657"/>
      <c r="CQ44" s="658"/>
      <c r="CR44" s="659">
        <v>1652887</v>
      </c>
      <c r="CS44" s="660"/>
      <c r="CT44" s="660"/>
      <c r="CU44" s="660"/>
      <c r="CV44" s="660"/>
      <c r="CW44" s="660"/>
      <c r="CX44" s="660"/>
      <c r="CY44" s="661"/>
      <c r="CZ44" s="664">
        <v>5.5</v>
      </c>
      <c r="DA44" s="665"/>
      <c r="DB44" s="665"/>
      <c r="DC44" s="671"/>
      <c r="DD44" s="668">
        <v>398990</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359</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360</v>
      </c>
      <c r="CG45" s="657"/>
      <c r="CH45" s="657"/>
      <c r="CI45" s="657"/>
      <c r="CJ45" s="657"/>
      <c r="CK45" s="657"/>
      <c r="CL45" s="657"/>
      <c r="CM45" s="657"/>
      <c r="CN45" s="657"/>
      <c r="CO45" s="657"/>
      <c r="CP45" s="657"/>
      <c r="CQ45" s="658"/>
      <c r="CR45" s="659">
        <v>405696</v>
      </c>
      <c r="CS45" s="691"/>
      <c r="CT45" s="691"/>
      <c r="CU45" s="691"/>
      <c r="CV45" s="691"/>
      <c r="CW45" s="691"/>
      <c r="CX45" s="691"/>
      <c r="CY45" s="692"/>
      <c r="CZ45" s="664">
        <v>1.3</v>
      </c>
      <c r="DA45" s="689"/>
      <c r="DB45" s="689"/>
      <c r="DC45" s="693"/>
      <c r="DD45" s="668">
        <v>29777</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1"/>
      <c r="CD46" s="697"/>
      <c r="CE46" s="698"/>
      <c r="CF46" s="656" t="s">
        <v>361</v>
      </c>
      <c r="CG46" s="657"/>
      <c r="CH46" s="657"/>
      <c r="CI46" s="657"/>
      <c r="CJ46" s="657"/>
      <c r="CK46" s="657"/>
      <c r="CL46" s="657"/>
      <c r="CM46" s="657"/>
      <c r="CN46" s="657"/>
      <c r="CO46" s="657"/>
      <c r="CP46" s="657"/>
      <c r="CQ46" s="658"/>
      <c r="CR46" s="659">
        <v>1187069</v>
      </c>
      <c r="CS46" s="660"/>
      <c r="CT46" s="660"/>
      <c r="CU46" s="660"/>
      <c r="CV46" s="660"/>
      <c r="CW46" s="660"/>
      <c r="CX46" s="660"/>
      <c r="CY46" s="661"/>
      <c r="CZ46" s="664">
        <v>3.9</v>
      </c>
      <c r="DA46" s="665"/>
      <c r="DB46" s="665"/>
      <c r="DC46" s="671"/>
      <c r="DD46" s="668">
        <v>349551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1"/>
      <c r="CD47" s="697"/>
      <c r="CE47" s="698"/>
      <c r="CF47" s="656" t="s">
        <v>362</v>
      </c>
      <c r="CG47" s="657"/>
      <c r="CH47" s="657"/>
      <c r="CI47" s="657"/>
      <c r="CJ47" s="657"/>
      <c r="CK47" s="657"/>
      <c r="CL47" s="657"/>
      <c r="CM47" s="657"/>
      <c r="CN47" s="657"/>
      <c r="CO47" s="657"/>
      <c r="CP47" s="657"/>
      <c r="CQ47" s="658"/>
      <c r="CR47" s="659">
        <v>3080</v>
      </c>
      <c r="CS47" s="691"/>
      <c r="CT47" s="691"/>
      <c r="CU47" s="691"/>
      <c r="CV47" s="691"/>
      <c r="CW47" s="691"/>
      <c r="CX47" s="691"/>
      <c r="CY47" s="692"/>
      <c r="CZ47" s="664">
        <v>0</v>
      </c>
      <c r="DA47" s="689"/>
      <c r="DB47" s="689"/>
      <c r="DC47" s="693"/>
      <c r="DD47" s="668" t="s">
        <v>228</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1"/>
      <c r="CD48" s="699"/>
      <c r="CE48" s="700"/>
      <c r="CF48" s="656" t="s">
        <v>363</v>
      </c>
      <c r="CG48" s="657"/>
      <c r="CH48" s="657"/>
      <c r="CI48" s="657"/>
      <c r="CJ48" s="657"/>
      <c r="CK48" s="657"/>
      <c r="CL48" s="657"/>
      <c r="CM48" s="657"/>
      <c r="CN48" s="657"/>
      <c r="CO48" s="657"/>
      <c r="CP48" s="657"/>
      <c r="CQ48" s="658"/>
      <c r="CR48" s="659" t="s">
        <v>228</v>
      </c>
      <c r="CS48" s="660"/>
      <c r="CT48" s="660"/>
      <c r="CU48" s="660"/>
      <c r="CV48" s="660"/>
      <c r="CW48" s="660"/>
      <c r="CX48" s="660"/>
      <c r="CY48" s="661"/>
      <c r="CZ48" s="664" t="s">
        <v>228</v>
      </c>
      <c r="DA48" s="665"/>
      <c r="DB48" s="665"/>
      <c r="DC48" s="671"/>
      <c r="DD48" s="668" t="s">
        <v>228</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1"/>
      <c r="CD49" s="680" t="s">
        <v>364</v>
      </c>
      <c r="CE49" s="681"/>
      <c r="CF49" s="681"/>
      <c r="CG49" s="681"/>
      <c r="CH49" s="681"/>
      <c r="CI49" s="681"/>
      <c r="CJ49" s="681"/>
      <c r="CK49" s="681"/>
      <c r="CL49" s="681"/>
      <c r="CM49" s="681"/>
      <c r="CN49" s="681"/>
      <c r="CO49" s="681"/>
      <c r="CP49" s="681"/>
      <c r="CQ49" s="682"/>
      <c r="CR49" s="731">
        <v>30134406</v>
      </c>
      <c r="CS49" s="718"/>
      <c r="CT49" s="718"/>
      <c r="CU49" s="718"/>
      <c r="CV49" s="718"/>
      <c r="CW49" s="718"/>
      <c r="CX49" s="718"/>
      <c r="CY49" s="747"/>
      <c r="CZ49" s="739">
        <v>100</v>
      </c>
      <c r="DA49" s="748"/>
      <c r="DB49" s="748"/>
      <c r="DC49" s="749"/>
      <c r="DD49" s="750">
        <v>20509342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jWwecFwUrW+b/N4XQt+L859h7cqDIO4Z6GocNupoyfDp2WYOZpGzLDl/2ZHGPTqbwxSZW3WSmWfJulEhs/pOOg==" saltValue="2hQeh7u5l2+cYOpFXG7hp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57" t="s">
        <v>365</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8" t="s">
        <v>366</v>
      </c>
      <c r="DK2" s="759"/>
      <c r="DL2" s="759"/>
      <c r="DM2" s="759"/>
      <c r="DN2" s="759"/>
      <c r="DO2" s="760"/>
      <c r="DP2" s="224"/>
      <c r="DQ2" s="758" t="s">
        <v>367</v>
      </c>
      <c r="DR2" s="759"/>
      <c r="DS2" s="759"/>
      <c r="DT2" s="759"/>
      <c r="DU2" s="759"/>
      <c r="DV2" s="759"/>
      <c r="DW2" s="759"/>
      <c r="DX2" s="759"/>
      <c r="DY2" s="759"/>
      <c r="DZ2" s="760"/>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61" t="s">
        <v>368</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28"/>
      <c r="BA4" s="228"/>
      <c r="BB4" s="228"/>
      <c r="BC4" s="228"/>
      <c r="BD4" s="228"/>
      <c r="BE4" s="229"/>
      <c r="BF4" s="229"/>
      <c r="BG4" s="229"/>
      <c r="BH4" s="229"/>
      <c r="BI4" s="229"/>
      <c r="BJ4" s="229"/>
      <c r="BK4" s="229"/>
      <c r="BL4" s="229"/>
      <c r="BM4" s="229"/>
      <c r="BN4" s="229"/>
      <c r="BO4" s="229"/>
      <c r="BP4" s="229"/>
      <c r="BQ4" s="762" t="s">
        <v>369</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0"/>
    </row>
    <row r="5" spans="1:131" s="231" customFormat="1" ht="26.25" customHeight="1" x14ac:dyDescent="0.2">
      <c r="A5" s="763" t="s">
        <v>370</v>
      </c>
      <c r="B5" s="764"/>
      <c r="C5" s="764"/>
      <c r="D5" s="764"/>
      <c r="E5" s="764"/>
      <c r="F5" s="764"/>
      <c r="G5" s="764"/>
      <c r="H5" s="764"/>
      <c r="I5" s="764"/>
      <c r="J5" s="764"/>
      <c r="K5" s="764"/>
      <c r="L5" s="764"/>
      <c r="M5" s="764"/>
      <c r="N5" s="764"/>
      <c r="O5" s="764"/>
      <c r="P5" s="765"/>
      <c r="Q5" s="769" t="s">
        <v>371</v>
      </c>
      <c r="R5" s="770"/>
      <c r="S5" s="770"/>
      <c r="T5" s="770"/>
      <c r="U5" s="771"/>
      <c r="V5" s="769" t="s">
        <v>372</v>
      </c>
      <c r="W5" s="770"/>
      <c r="X5" s="770"/>
      <c r="Y5" s="770"/>
      <c r="Z5" s="771"/>
      <c r="AA5" s="769" t="s">
        <v>373</v>
      </c>
      <c r="AB5" s="770"/>
      <c r="AC5" s="770"/>
      <c r="AD5" s="770"/>
      <c r="AE5" s="770"/>
      <c r="AF5" s="775" t="s">
        <v>374</v>
      </c>
      <c r="AG5" s="770"/>
      <c r="AH5" s="770"/>
      <c r="AI5" s="770"/>
      <c r="AJ5" s="776"/>
      <c r="AK5" s="770" t="s">
        <v>375</v>
      </c>
      <c r="AL5" s="770"/>
      <c r="AM5" s="770"/>
      <c r="AN5" s="770"/>
      <c r="AO5" s="771"/>
      <c r="AP5" s="769" t="s">
        <v>376</v>
      </c>
      <c r="AQ5" s="770"/>
      <c r="AR5" s="770"/>
      <c r="AS5" s="770"/>
      <c r="AT5" s="771"/>
      <c r="AU5" s="769" t="s">
        <v>377</v>
      </c>
      <c r="AV5" s="770"/>
      <c r="AW5" s="770"/>
      <c r="AX5" s="770"/>
      <c r="AY5" s="776"/>
      <c r="AZ5" s="228"/>
      <c r="BA5" s="228"/>
      <c r="BB5" s="228"/>
      <c r="BC5" s="228"/>
      <c r="BD5" s="228"/>
      <c r="BE5" s="229"/>
      <c r="BF5" s="229"/>
      <c r="BG5" s="229"/>
      <c r="BH5" s="229"/>
      <c r="BI5" s="229"/>
      <c r="BJ5" s="229"/>
      <c r="BK5" s="229"/>
      <c r="BL5" s="229"/>
      <c r="BM5" s="229"/>
      <c r="BN5" s="229"/>
      <c r="BO5" s="229"/>
      <c r="BP5" s="229"/>
      <c r="BQ5" s="763" t="s">
        <v>378</v>
      </c>
      <c r="BR5" s="764"/>
      <c r="BS5" s="764"/>
      <c r="BT5" s="764"/>
      <c r="BU5" s="764"/>
      <c r="BV5" s="764"/>
      <c r="BW5" s="764"/>
      <c r="BX5" s="764"/>
      <c r="BY5" s="764"/>
      <c r="BZ5" s="764"/>
      <c r="CA5" s="764"/>
      <c r="CB5" s="764"/>
      <c r="CC5" s="764"/>
      <c r="CD5" s="764"/>
      <c r="CE5" s="764"/>
      <c r="CF5" s="764"/>
      <c r="CG5" s="765"/>
      <c r="CH5" s="769" t="s">
        <v>379</v>
      </c>
      <c r="CI5" s="770"/>
      <c r="CJ5" s="770"/>
      <c r="CK5" s="770"/>
      <c r="CL5" s="771"/>
      <c r="CM5" s="769" t="s">
        <v>380</v>
      </c>
      <c r="CN5" s="770"/>
      <c r="CO5" s="770"/>
      <c r="CP5" s="770"/>
      <c r="CQ5" s="771"/>
      <c r="CR5" s="769" t="s">
        <v>381</v>
      </c>
      <c r="CS5" s="770"/>
      <c r="CT5" s="770"/>
      <c r="CU5" s="770"/>
      <c r="CV5" s="771"/>
      <c r="CW5" s="769" t="s">
        <v>382</v>
      </c>
      <c r="CX5" s="770"/>
      <c r="CY5" s="770"/>
      <c r="CZ5" s="770"/>
      <c r="DA5" s="771"/>
      <c r="DB5" s="769" t="s">
        <v>383</v>
      </c>
      <c r="DC5" s="770"/>
      <c r="DD5" s="770"/>
      <c r="DE5" s="770"/>
      <c r="DF5" s="771"/>
      <c r="DG5" s="799" t="s">
        <v>384</v>
      </c>
      <c r="DH5" s="800"/>
      <c r="DI5" s="800"/>
      <c r="DJ5" s="800"/>
      <c r="DK5" s="801"/>
      <c r="DL5" s="799" t="s">
        <v>385</v>
      </c>
      <c r="DM5" s="800"/>
      <c r="DN5" s="800"/>
      <c r="DO5" s="800"/>
      <c r="DP5" s="801"/>
      <c r="DQ5" s="769" t="s">
        <v>386</v>
      </c>
      <c r="DR5" s="770"/>
      <c r="DS5" s="770"/>
      <c r="DT5" s="770"/>
      <c r="DU5" s="771"/>
      <c r="DV5" s="769" t="s">
        <v>377</v>
      </c>
      <c r="DW5" s="770"/>
      <c r="DX5" s="770"/>
      <c r="DY5" s="770"/>
      <c r="DZ5" s="776"/>
      <c r="EA5" s="230"/>
    </row>
    <row r="6" spans="1:131" s="231"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28"/>
      <c r="BA6" s="228"/>
      <c r="BB6" s="228"/>
      <c r="BC6" s="228"/>
      <c r="BD6" s="228"/>
      <c r="BE6" s="229"/>
      <c r="BF6" s="229"/>
      <c r="BG6" s="229"/>
      <c r="BH6" s="229"/>
      <c r="BI6" s="229"/>
      <c r="BJ6" s="229"/>
      <c r="BK6" s="229"/>
      <c r="BL6" s="229"/>
      <c r="BM6" s="229"/>
      <c r="BN6" s="229"/>
      <c r="BO6" s="229"/>
      <c r="BP6" s="229"/>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0"/>
    </row>
    <row r="7" spans="1:131" s="231" customFormat="1" ht="26.25" customHeight="1" thickTop="1" x14ac:dyDescent="0.2">
      <c r="A7" s="232">
        <v>1</v>
      </c>
      <c r="B7" s="785" t="s">
        <v>387</v>
      </c>
      <c r="C7" s="786"/>
      <c r="D7" s="786"/>
      <c r="E7" s="786"/>
      <c r="F7" s="786"/>
      <c r="G7" s="786"/>
      <c r="H7" s="786"/>
      <c r="I7" s="786"/>
      <c r="J7" s="786"/>
      <c r="K7" s="786"/>
      <c r="L7" s="786"/>
      <c r="M7" s="786"/>
      <c r="N7" s="786"/>
      <c r="O7" s="786"/>
      <c r="P7" s="787"/>
      <c r="Q7" s="788">
        <v>31264</v>
      </c>
      <c r="R7" s="789"/>
      <c r="S7" s="789"/>
      <c r="T7" s="789"/>
      <c r="U7" s="789"/>
      <c r="V7" s="789">
        <v>30155</v>
      </c>
      <c r="W7" s="789"/>
      <c r="X7" s="789"/>
      <c r="Y7" s="789"/>
      <c r="Z7" s="789"/>
      <c r="AA7" s="789">
        <v>1109</v>
      </c>
      <c r="AB7" s="789"/>
      <c r="AC7" s="789"/>
      <c r="AD7" s="789"/>
      <c r="AE7" s="790"/>
      <c r="AF7" s="791">
        <v>865</v>
      </c>
      <c r="AG7" s="792"/>
      <c r="AH7" s="792"/>
      <c r="AI7" s="792"/>
      <c r="AJ7" s="793"/>
      <c r="AK7" s="794">
        <v>723</v>
      </c>
      <c r="AL7" s="795"/>
      <c r="AM7" s="795"/>
      <c r="AN7" s="795"/>
      <c r="AO7" s="795"/>
      <c r="AP7" s="795">
        <v>24366</v>
      </c>
      <c r="AQ7" s="795"/>
      <c r="AR7" s="795"/>
      <c r="AS7" s="795"/>
      <c r="AT7" s="795"/>
      <c r="AU7" s="796"/>
      <c r="AV7" s="796"/>
      <c r="AW7" s="796"/>
      <c r="AX7" s="796"/>
      <c r="AY7" s="797"/>
      <c r="AZ7" s="228"/>
      <c r="BA7" s="228"/>
      <c r="BB7" s="228"/>
      <c r="BC7" s="228"/>
      <c r="BD7" s="228"/>
      <c r="BE7" s="229"/>
      <c r="BF7" s="229"/>
      <c r="BG7" s="229"/>
      <c r="BH7" s="229"/>
      <c r="BI7" s="229"/>
      <c r="BJ7" s="229"/>
      <c r="BK7" s="229"/>
      <c r="BL7" s="229"/>
      <c r="BM7" s="229"/>
      <c r="BN7" s="229"/>
      <c r="BO7" s="229"/>
      <c r="BP7" s="229"/>
      <c r="BQ7" s="232">
        <v>1</v>
      </c>
      <c r="BR7" s="233"/>
      <c r="BS7" s="782" t="s">
        <v>602</v>
      </c>
      <c r="BT7" s="783"/>
      <c r="BU7" s="783"/>
      <c r="BV7" s="783"/>
      <c r="BW7" s="783"/>
      <c r="BX7" s="783"/>
      <c r="BY7" s="783"/>
      <c r="BZ7" s="783"/>
      <c r="CA7" s="783"/>
      <c r="CB7" s="783"/>
      <c r="CC7" s="783"/>
      <c r="CD7" s="783"/>
      <c r="CE7" s="783"/>
      <c r="CF7" s="783"/>
      <c r="CG7" s="798"/>
      <c r="CH7" s="779">
        <v>53</v>
      </c>
      <c r="CI7" s="780"/>
      <c r="CJ7" s="780"/>
      <c r="CK7" s="780"/>
      <c r="CL7" s="781"/>
      <c r="CM7" s="779">
        <v>503</v>
      </c>
      <c r="CN7" s="780"/>
      <c r="CO7" s="780"/>
      <c r="CP7" s="780"/>
      <c r="CQ7" s="781"/>
      <c r="CR7" s="779">
        <v>41</v>
      </c>
      <c r="CS7" s="780"/>
      <c r="CT7" s="780"/>
      <c r="CU7" s="780"/>
      <c r="CV7" s="781"/>
      <c r="CW7" s="779" t="s">
        <v>597</v>
      </c>
      <c r="CX7" s="780"/>
      <c r="CY7" s="780"/>
      <c r="CZ7" s="780"/>
      <c r="DA7" s="781"/>
      <c r="DB7" s="779" t="s">
        <v>597</v>
      </c>
      <c r="DC7" s="780"/>
      <c r="DD7" s="780"/>
      <c r="DE7" s="780"/>
      <c r="DF7" s="781"/>
      <c r="DG7" s="779" t="s">
        <v>597</v>
      </c>
      <c r="DH7" s="780"/>
      <c r="DI7" s="780"/>
      <c r="DJ7" s="780"/>
      <c r="DK7" s="781"/>
      <c r="DL7" s="779" t="s">
        <v>597</v>
      </c>
      <c r="DM7" s="780"/>
      <c r="DN7" s="780"/>
      <c r="DO7" s="780"/>
      <c r="DP7" s="781"/>
      <c r="DQ7" s="779" t="s">
        <v>597</v>
      </c>
      <c r="DR7" s="780"/>
      <c r="DS7" s="780"/>
      <c r="DT7" s="780"/>
      <c r="DU7" s="781"/>
      <c r="DV7" s="782"/>
      <c r="DW7" s="783"/>
      <c r="DX7" s="783"/>
      <c r="DY7" s="783"/>
      <c r="DZ7" s="784"/>
      <c r="EA7" s="230"/>
    </row>
    <row r="8" spans="1:131" s="231" customFormat="1" ht="26.25" customHeight="1" x14ac:dyDescent="0.2">
      <c r="A8" s="234">
        <v>2</v>
      </c>
      <c r="B8" s="816" t="s">
        <v>388</v>
      </c>
      <c r="C8" s="817"/>
      <c r="D8" s="817"/>
      <c r="E8" s="817"/>
      <c r="F8" s="817"/>
      <c r="G8" s="817"/>
      <c r="H8" s="817"/>
      <c r="I8" s="817"/>
      <c r="J8" s="817"/>
      <c r="K8" s="817"/>
      <c r="L8" s="817"/>
      <c r="M8" s="817"/>
      <c r="N8" s="817"/>
      <c r="O8" s="817"/>
      <c r="P8" s="818"/>
      <c r="Q8" s="819">
        <v>56</v>
      </c>
      <c r="R8" s="820"/>
      <c r="S8" s="820"/>
      <c r="T8" s="820"/>
      <c r="U8" s="820"/>
      <c r="V8" s="820">
        <v>56</v>
      </c>
      <c r="W8" s="820"/>
      <c r="X8" s="820"/>
      <c r="Y8" s="820"/>
      <c r="Z8" s="820"/>
      <c r="AA8" s="820">
        <v>0</v>
      </c>
      <c r="AB8" s="820"/>
      <c r="AC8" s="820"/>
      <c r="AD8" s="820"/>
      <c r="AE8" s="821"/>
      <c r="AF8" s="822">
        <v>0</v>
      </c>
      <c r="AG8" s="823"/>
      <c r="AH8" s="823"/>
      <c r="AI8" s="823"/>
      <c r="AJ8" s="824"/>
      <c r="AK8" s="805">
        <v>56</v>
      </c>
      <c r="AL8" s="806"/>
      <c r="AM8" s="806"/>
      <c r="AN8" s="806"/>
      <c r="AO8" s="806"/>
      <c r="AP8" s="806">
        <v>77</v>
      </c>
      <c r="AQ8" s="806"/>
      <c r="AR8" s="806"/>
      <c r="AS8" s="806"/>
      <c r="AT8" s="806"/>
      <c r="AU8" s="807"/>
      <c r="AV8" s="807"/>
      <c r="AW8" s="807"/>
      <c r="AX8" s="807"/>
      <c r="AY8" s="808"/>
      <c r="AZ8" s="228"/>
      <c r="BA8" s="228"/>
      <c r="BB8" s="228"/>
      <c r="BC8" s="228"/>
      <c r="BD8" s="228"/>
      <c r="BE8" s="229"/>
      <c r="BF8" s="229"/>
      <c r="BG8" s="229"/>
      <c r="BH8" s="229"/>
      <c r="BI8" s="229"/>
      <c r="BJ8" s="229"/>
      <c r="BK8" s="229"/>
      <c r="BL8" s="229"/>
      <c r="BM8" s="229"/>
      <c r="BN8" s="229"/>
      <c r="BO8" s="229"/>
      <c r="BP8" s="229"/>
      <c r="BQ8" s="234">
        <v>2</v>
      </c>
      <c r="BR8" s="235"/>
      <c r="BS8" s="809" t="s">
        <v>603</v>
      </c>
      <c r="BT8" s="810"/>
      <c r="BU8" s="810"/>
      <c r="BV8" s="810"/>
      <c r="BW8" s="810"/>
      <c r="BX8" s="810"/>
      <c r="BY8" s="810"/>
      <c r="BZ8" s="810"/>
      <c r="CA8" s="810"/>
      <c r="CB8" s="810"/>
      <c r="CC8" s="810"/>
      <c r="CD8" s="810"/>
      <c r="CE8" s="810"/>
      <c r="CF8" s="810"/>
      <c r="CG8" s="811"/>
      <c r="CH8" s="812">
        <v>8</v>
      </c>
      <c r="CI8" s="813"/>
      <c r="CJ8" s="813"/>
      <c r="CK8" s="813"/>
      <c r="CL8" s="814"/>
      <c r="CM8" s="812">
        <v>174</v>
      </c>
      <c r="CN8" s="813"/>
      <c r="CO8" s="813"/>
      <c r="CP8" s="813"/>
      <c r="CQ8" s="814"/>
      <c r="CR8" s="812">
        <v>110</v>
      </c>
      <c r="CS8" s="813"/>
      <c r="CT8" s="813"/>
      <c r="CU8" s="813"/>
      <c r="CV8" s="814"/>
      <c r="CW8" s="812" t="s">
        <v>597</v>
      </c>
      <c r="CX8" s="813"/>
      <c r="CY8" s="813"/>
      <c r="CZ8" s="813"/>
      <c r="DA8" s="814"/>
      <c r="DB8" s="812" t="s">
        <v>597</v>
      </c>
      <c r="DC8" s="813"/>
      <c r="DD8" s="813"/>
      <c r="DE8" s="813"/>
      <c r="DF8" s="814"/>
      <c r="DG8" s="812" t="s">
        <v>597</v>
      </c>
      <c r="DH8" s="813"/>
      <c r="DI8" s="813"/>
      <c r="DJ8" s="813"/>
      <c r="DK8" s="814"/>
      <c r="DL8" s="812" t="s">
        <v>597</v>
      </c>
      <c r="DM8" s="813"/>
      <c r="DN8" s="813"/>
      <c r="DO8" s="813"/>
      <c r="DP8" s="814"/>
      <c r="DQ8" s="812" t="s">
        <v>597</v>
      </c>
      <c r="DR8" s="813"/>
      <c r="DS8" s="813"/>
      <c r="DT8" s="813"/>
      <c r="DU8" s="814"/>
      <c r="DV8" s="809"/>
      <c r="DW8" s="810"/>
      <c r="DX8" s="810"/>
      <c r="DY8" s="810"/>
      <c r="DZ8" s="815"/>
      <c r="EA8" s="230"/>
    </row>
    <row r="9" spans="1:131" s="231" customFormat="1" ht="26.25" customHeight="1" x14ac:dyDescent="0.2">
      <c r="A9" s="234">
        <v>3</v>
      </c>
      <c r="B9" s="816" t="s">
        <v>389</v>
      </c>
      <c r="C9" s="817"/>
      <c r="D9" s="817"/>
      <c r="E9" s="817"/>
      <c r="F9" s="817"/>
      <c r="G9" s="817"/>
      <c r="H9" s="817"/>
      <c r="I9" s="817"/>
      <c r="J9" s="817"/>
      <c r="K9" s="817"/>
      <c r="L9" s="817"/>
      <c r="M9" s="817"/>
      <c r="N9" s="817"/>
      <c r="O9" s="817"/>
      <c r="P9" s="818"/>
      <c r="Q9" s="819">
        <v>51</v>
      </c>
      <c r="R9" s="820"/>
      <c r="S9" s="820"/>
      <c r="T9" s="820"/>
      <c r="U9" s="820"/>
      <c r="V9" s="820">
        <v>51</v>
      </c>
      <c r="W9" s="820"/>
      <c r="X9" s="820"/>
      <c r="Y9" s="820"/>
      <c r="Z9" s="820"/>
      <c r="AA9" s="820">
        <v>0</v>
      </c>
      <c r="AB9" s="820"/>
      <c r="AC9" s="820"/>
      <c r="AD9" s="820"/>
      <c r="AE9" s="821"/>
      <c r="AF9" s="822">
        <v>0</v>
      </c>
      <c r="AG9" s="823"/>
      <c r="AH9" s="823"/>
      <c r="AI9" s="823"/>
      <c r="AJ9" s="824"/>
      <c r="AK9" s="805">
        <v>29</v>
      </c>
      <c r="AL9" s="806"/>
      <c r="AM9" s="806"/>
      <c r="AN9" s="806"/>
      <c r="AO9" s="806"/>
      <c r="AP9" s="806" t="s">
        <v>597</v>
      </c>
      <c r="AQ9" s="806"/>
      <c r="AR9" s="806"/>
      <c r="AS9" s="806"/>
      <c r="AT9" s="806"/>
      <c r="AU9" s="807"/>
      <c r="AV9" s="807"/>
      <c r="AW9" s="807"/>
      <c r="AX9" s="807"/>
      <c r="AY9" s="808"/>
      <c r="AZ9" s="228"/>
      <c r="BA9" s="228"/>
      <c r="BB9" s="228"/>
      <c r="BC9" s="228"/>
      <c r="BD9" s="228"/>
      <c r="BE9" s="229"/>
      <c r="BF9" s="229"/>
      <c r="BG9" s="229"/>
      <c r="BH9" s="229"/>
      <c r="BI9" s="229"/>
      <c r="BJ9" s="229"/>
      <c r="BK9" s="229"/>
      <c r="BL9" s="229"/>
      <c r="BM9" s="229"/>
      <c r="BN9" s="229"/>
      <c r="BO9" s="229"/>
      <c r="BP9" s="229"/>
      <c r="BQ9" s="234">
        <v>3</v>
      </c>
      <c r="BR9" s="235"/>
      <c r="BS9" s="809" t="s">
        <v>604</v>
      </c>
      <c r="BT9" s="810"/>
      <c r="BU9" s="810"/>
      <c r="BV9" s="810"/>
      <c r="BW9" s="810"/>
      <c r="BX9" s="810"/>
      <c r="BY9" s="810"/>
      <c r="BZ9" s="810"/>
      <c r="CA9" s="810"/>
      <c r="CB9" s="810"/>
      <c r="CC9" s="810"/>
      <c r="CD9" s="810"/>
      <c r="CE9" s="810"/>
      <c r="CF9" s="810"/>
      <c r="CG9" s="811"/>
      <c r="CH9" s="812">
        <v>3</v>
      </c>
      <c r="CI9" s="813"/>
      <c r="CJ9" s="813"/>
      <c r="CK9" s="813"/>
      <c r="CL9" s="814"/>
      <c r="CM9" s="812">
        <v>-2</v>
      </c>
      <c r="CN9" s="813"/>
      <c r="CO9" s="813"/>
      <c r="CP9" s="813"/>
      <c r="CQ9" s="814"/>
      <c r="CR9" s="812">
        <v>12</v>
      </c>
      <c r="CS9" s="813"/>
      <c r="CT9" s="813"/>
      <c r="CU9" s="813"/>
      <c r="CV9" s="814"/>
      <c r="CW9" s="812" t="s">
        <v>597</v>
      </c>
      <c r="CX9" s="813"/>
      <c r="CY9" s="813"/>
      <c r="CZ9" s="813"/>
      <c r="DA9" s="814"/>
      <c r="DB9" s="812">
        <v>8</v>
      </c>
      <c r="DC9" s="813"/>
      <c r="DD9" s="813"/>
      <c r="DE9" s="813"/>
      <c r="DF9" s="814"/>
      <c r="DG9" s="812" t="s">
        <v>597</v>
      </c>
      <c r="DH9" s="813"/>
      <c r="DI9" s="813"/>
      <c r="DJ9" s="813"/>
      <c r="DK9" s="814"/>
      <c r="DL9" s="812" t="s">
        <v>597</v>
      </c>
      <c r="DM9" s="813"/>
      <c r="DN9" s="813"/>
      <c r="DO9" s="813"/>
      <c r="DP9" s="814"/>
      <c r="DQ9" s="812" t="s">
        <v>597</v>
      </c>
      <c r="DR9" s="813"/>
      <c r="DS9" s="813"/>
      <c r="DT9" s="813"/>
      <c r="DU9" s="814"/>
      <c r="DV9" s="809"/>
      <c r="DW9" s="810"/>
      <c r="DX9" s="810"/>
      <c r="DY9" s="810"/>
      <c r="DZ9" s="815"/>
      <c r="EA9" s="230"/>
    </row>
    <row r="10" spans="1:131" s="231" customFormat="1" ht="26.25" customHeight="1" x14ac:dyDescent="0.2">
      <c r="A10" s="234">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28"/>
      <c r="BA10" s="228"/>
      <c r="BB10" s="228"/>
      <c r="BC10" s="228"/>
      <c r="BD10" s="228"/>
      <c r="BE10" s="229"/>
      <c r="BF10" s="229"/>
      <c r="BG10" s="229"/>
      <c r="BH10" s="229"/>
      <c r="BI10" s="229"/>
      <c r="BJ10" s="229"/>
      <c r="BK10" s="229"/>
      <c r="BL10" s="229"/>
      <c r="BM10" s="229"/>
      <c r="BN10" s="229"/>
      <c r="BO10" s="229"/>
      <c r="BP10" s="229"/>
      <c r="BQ10" s="234">
        <v>4</v>
      </c>
      <c r="BR10" s="235"/>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0"/>
    </row>
    <row r="11" spans="1:131" s="231" customFormat="1" ht="26.25" customHeight="1" x14ac:dyDescent="0.2">
      <c r="A11" s="234">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28"/>
      <c r="BA11" s="228"/>
      <c r="BB11" s="228"/>
      <c r="BC11" s="228"/>
      <c r="BD11" s="228"/>
      <c r="BE11" s="229"/>
      <c r="BF11" s="229"/>
      <c r="BG11" s="229"/>
      <c r="BH11" s="229"/>
      <c r="BI11" s="229"/>
      <c r="BJ11" s="229"/>
      <c r="BK11" s="229"/>
      <c r="BL11" s="229"/>
      <c r="BM11" s="229"/>
      <c r="BN11" s="229"/>
      <c r="BO11" s="229"/>
      <c r="BP11" s="229"/>
      <c r="BQ11" s="234">
        <v>5</v>
      </c>
      <c r="BR11" s="235"/>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0"/>
    </row>
    <row r="12" spans="1:131" s="231" customFormat="1" ht="26.25" customHeight="1" x14ac:dyDescent="0.2">
      <c r="A12" s="234">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28"/>
      <c r="BA12" s="228"/>
      <c r="BB12" s="228"/>
      <c r="BC12" s="228"/>
      <c r="BD12" s="228"/>
      <c r="BE12" s="229"/>
      <c r="BF12" s="229"/>
      <c r="BG12" s="229"/>
      <c r="BH12" s="229"/>
      <c r="BI12" s="229"/>
      <c r="BJ12" s="229"/>
      <c r="BK12" s="229"/>
      <c r="BL12" s="229"/>
      <c r="BM12" s="229"/>
      <c r="BN12" s="229"/>
      <c r="BO12" s="229"/>
      <c r="BP12" s="229"/>
      <c r="BQ12" s="234">
        <v>6</v>
      </c>
      <c r="BR12" s="235"/>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0"/>
    </row>
    <row r="13" spans="1:131" s="231" customFormat="1" ht="26.25" customHeight="1" x14ac:dyDescent="0.2">
      <c r="A13" s="234">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28"/>
      <c r="BA13" s="228"/>
      <c r="BB13" s="228"/>
      <c r="BC13" s="228"/>
      <c r="BD13" s="228"/>
      <c r="BE13" s="229"/>
      <c r="BF13" s="229"/>
      <c r="BG13" s="229"/>
      <c r="BH13" s="229"/>
      <c r="BI13" s="229"/>
      <c r="BJ13" s="229"/>
      <c r="BK13" s="229"/>
      <c r="BL13" s="229"/>
      <c r="BM13" s="229"/>
      <c r="BN13" s="229"/>
      <c r="BO13" s="229"/>
      <c r="BP13" s="229"/>
      <c r="BQ13" s="234">
        <v>7</v>
      </c>
      <c r="BR13" s="235"/>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0"/>
    </row>
    <row r="14" spans="1:131" s="231" customFormat="1" ht="26.25" customHeight="1" x14ac:dyDescent="0.2">
      <c r="A14" s="234">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28"/>
      <c r="BA14" s="228"/>
      <c r="BB14" s="228"/>
      <c r="BC14" s="228"/>
      <c r="BD14" s="228"/>
      <c r="BE14" s="229"/>
      <c r="BF14" s="229"/>
      <c r="BG14" s="229"/>
      <c r="BH14" s="229"/>
      <c r="BI14" s="229"/>
      <c r="BJ14" s="229"/>
      <c r="BK14" s="229"/>
      <c r="BL14" s="229"/>
      <c r="BM14" s="229"/>
      <c r="BN14" s="229"/>
      <c r="BO14" s="229"/>
      <c r="BP14" s="229"/>
      <c r="BQ14" s="234">
        <v>8</v>
      </c>
      <c r="BR14" s="235"/>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0"/>
    </row>
    <row r="15" spans="1:131" s="231" customFormat="1" ht="26.25" customHeight="1" x14ac:dyDescent="0.2">
      <c r="A15" s="234">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28"/>
      <c r="BA15" s="228"/>
      <c r="BB15" s="228"/>
      <c r="BC15" s="228"/>
      <c r="BD15" s="228"/>
      <c r="BE15" s="229"/>
      <c r="BF15" s="229"/>
      <c r="BG15" s="229"/>
      <c r="BH15" s="229"/>
      <c r="BI15" s="229"/>
      <c r="BJ15" s="229"/>
      <c r="BK15" s="229"/>
      <c r="BL15" s="229"/>
      <c r="BM15" s="229"/>
      <c r="BN15" s="229"/>
      <c r="BO15" s="229"/>
      <c r="BP15" s="229"/>
      <c r="BQ15" s="234">
        <v>9</v>
      </c>
      <c r="BR15" s="235"/>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0"/>
    </row>
    <row r="16" spans="1:131" s="231" customFormat="1" ht="26.25" customHeight="1" x14ac:dyDescent="0.2">
      <c r="A16" s="234">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28"/>
      <c r="BA16" s="228"/>
      <c r="BB16" s="228"/>
      <c r="BC16" s="228"/>
      <c r="BD16" s="228"/>
      <c r="BE16" s="229"/>
      <c r="BF16" s="229"/>
      <c r="BG16" s="229"/>
      <c r="BH16" s="229"/>
      <c r="BI16" s="229"/>
      <c r="BJ16" s="229"/>
      <c r="BK16" s="229"/>
      <c r="BL16" s="229"/>
      <c r="BM16" s="229"/>
      <c r="BN16" s="229"/>
      <c r="BO16" s="229"/>
      <c r="BP16" s="229"/>
      <c r="BQ16" s="234">
        <v>10</v>
      </c>
      <c r="BR16" s="235"/>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0"/>
    </row>
    <row r="17" spans="1:131" s="231" customFormat="1" ht="26.25" customHeight="1" x14ac:dyDescent="0.2">
      <c r="A17" s="234">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28"/>
      <c r="BA17" s="228"/>
      <c r="BB17" s="228"/>
      <c r="BC17" s="228"/>
      <c r="BD17" s="228"/>
      <c r="BE17" s="229"/>
      <c r="BF17" s="229"/>
      <c r="BG17" s="229"/>
      <c r="BH17" s="229"/>
      <c r="BI17" s="229"/>
      <c r="BJ17" s="229"/>
      <c r="BK17" s="229"/>
      <c r="BL17" s="229"/>
      <c r="BM17" s="229"/>
      <c r="BN17" s="229"/>
      <c r="BO17" s="229"/>
      <c r="BP17" s="229"/>
      <c r="BQ17" s="234">
        <v>11</v>
      </c>
      <c r="BR17" s="235"/>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0"/>
    </row>
    <row r="18" spans="1:131" s="231" customFormat="1" ht="26.25" customHeight="1" x14ac:dyDescent="0.2">
      <c r="A18" s="234">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28"/>
      <c r="BA18" s="228"/>
      <c r="BB18" s="228"/>
      <c r="BC18" s="228"/>
      <c r="BD18" s="228"/>
      <c r="BE18" s="229"/>
      <c r="BF18" s="229"/>
      <c r="BG18" s="229"/>
      <c r="BH18" s="229"/>
      <c r="BI18" s="229"/>
      <c r="BJ18" s="229"/>
      <c r="BK18" s="229"/>
      <c r="BL18" s="229"/>
      <c r="BM18" s="229"/>
      <c r="BN18" s="229"/>
      <c r="BO18" s="229"/>
      <c r="BP18" s="229"/>
      <c r="BQ18" s="234">
        <v>12</v>
      </c>
      <c r="BR18" s="235"/>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0"/>
    </row>
    <row r="19" spans="1:131" s="231" customFormat="1" ht="26.25" customHeight="1" x14ac:dyDescent="0.2">
      <c r="A19" s="234">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28"/>
      <c r="BA19" s="228"/>
      <c r="BB19" s="228"/>
      <c r="BC19" s="228"/>
      <c r="BD19" s="228"/>
      <c r="BE19" s="229"/>
      <c r="BF19" s="229"/>
      <c r="BG19" s="229"/>
      <c r="BH19" s="229"/>
      <c r="BI19" s="229"/>
      <c r="BJ19" s="229"/>
      <c r="BK19" s="229"/>
      <c r="BL19" s="229"/>
      <c r="BM19" s="229"/>
      <c r="BN19" s="229"/>
      <c r="BO19" s="229"/>
      <c r="BP19" s="229"/>
      <c r="BQ19" s="234">
        <v>13</v>
      </c>
      <c r="BR19" s="235"/>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0"/>
    </row>
    <row r="20" spans="1:131" s="231" customFormat="1" ht="26.25" customHeight="1" x14ac:dyDescent="0.2">
      <c r="A20" s="234">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28"/>
      <c r="BA20" s="228"/>
      <c r="BB20" s="228"/>
      <c r="BC20" s="228"/>
      <c r="BD20" s="228"/>
      <c r="BE20" s="229"/>
      <c r="BF20" s="229"/>
      <c r="BG20" s="229"/>
      <c r="BH20" s="229"/>
      <c r="BI20" s="229"/>
      <c r="BJ20" s="229"/>
      <c r="BK20" s="229"/>
      <c r="BL20" s="229"/>
      <c r="BM20" s="229"/>
      <c r="BN20" s="229"/>
      <c r="BO20" s="229"/>
      <c r="BP20" s="229"/>
      <c r="BQ20" s="234">
        <v>14</v>
      </c>
      <c r="BR20" s="235"/>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0"/>
    </row>
    <row r="21" spans="1:131" s="231" customFormat="1" ht="26.25" customHeight="1" thickBot="1" x14ac:dyDescent="0.25">
      <c r="A21" s="234">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28"/>
      <c r="BA21" s="228"/>
      <c r="BB21" s="228"/>
      <c r="BC21" s="228"/>
      <c r="BD21" s="228"/>
      <c r="BE21" s="229"/>
      <c r="BF21" s="229"/>
      <c r="BG21" s="229"/>
      <c r="BH21" s="229"/>
      <c r="BI21" s="229"/>
      <c r="BJ21" s="229"/>
      <c r="BK21" s="229"/>
      <c r="BL21" s="229"/>
      <c r="BM21" s="229"/>
      <c r="BN21" s="229"/>
      <c r="BO21" s="229"/>
      <c r="BP21" s="229"/>
      <c r="BQ21" s="234">
        <v>15</v>
      </c>
      <c r="BR21" s="235"/>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0"/>
    </row>
    <row r="22" spans="1:131" s="231" customFormat="1" ht="26.25" customHeight="1" x14ac:dyDescent="0.2">
      <c r="A22" s="234">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390</v>
      </c>
      <c r="BA22" s="842"/>
      <c r="BB22" s="842"/>
      <c r="BC22" s="842"/>
      <c r="BD22" s="843"/>
      <c r="BE22" s="229"/>
      <c r="BF22" s="229"/>
      <c r="BG22" s="229"/>
      <c r="BH22" s="229"/>
      <c r="BI22" s="229"/>
      <c r="BJ22" s="229"/>
      <c r="BK22" s="229"/>
      <c r="BL22" s="229"/>
      <c r="BM22" s="229"/>
      <c r="BN22" s="229"/>
      <c r="BO22" s="229"/>
      <c r="BP22" s="229"/>
      <c r="BQ22" s="234">
        <v>16</v>
      </c>
      <c r="BR22" s="235"/>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0"/>
    </row>
    <row r="23" spans="1:131" s="231" customFormat="1" ht="26.25" customHeight="1" thickBot="1" x14ac:dyDescent="0.25">
      <c r="A23" s="236" t="s">
        <v>391</v>
      </c>
      <c r="B23" s="825" t="s">
        <v>392</v>
      </c>
      <c r="C23" s="826"/>
      <c r="D23" s="826"/>
      <c r="E23" s="826"/>
      <c r="F23" s="826"/>
      <c r="G23" s="826"/>
      <c r="H23" s="826"/>
      <c r="I23" s="826"/>
      <c r="J23" s="826"/>
      <c r="K23" s="826"/>
      <c r="L23" s="826"/>
      <c r="M23" s="826"/>
      <c r="N23" s="826"/>
      <c r="O23" s="826"/>
      <c r="P23" s="827"/>
      <c r="Q23" s="828">
        <v>31338</v>
      </c>
      <c r="R23" s="829"/>
      <c r="S23" s="829"/>
      <c r="T23" s="829"/>
      <c r="U23" s="829"/>
      <c r="V23" s="829">
        <v>30229</v>
      </c>
      <c r="W23" s="829"/>
      <c r="X23" s="829"/>
      <c r="Y23" s="829"/>
      <c r="Z23" s="829"/>
      <c r="AA23" s="829">
        <v>1109</v>
      </c>
      <c r="AB23" s="829"/>
      <c r="AC23" s="829"/>
      <c r="AD23" s="829"/>
      <c r="AE23" s="830"/>
      <c r="AF23" s="831">
        <v>865</v>
      </c>
      <c r="AG23" s="829"/>
      <c r="AH23" s="829"/>
      <c r="AI23" s="829"/>
      <c r="AJ23" s="832"/>
      <c r="AK23" s="833"/>
      <c r="AL23" s="834"/>
      <c r="AM23" s="834"/>
      <c r="AN23" s="834"/>
      <c r="AO23" s="834"/>
      <c r="AP23" s="829">
        <v>24442</v>
      </c>
      <c r="AQ23" s="829"/>
      <c r="AR23" s="829"/>
      <c r="AS23" s="829"/>
      <c r="AT23" s="829"/>
      <c r="AU23" s="845"/>
      <c r="AV23" s="845"/>
      <c r="AW23" s="845"/>
      <c r="AX23" s="845"/>
      <c r="AY23" s="846"/>
      <c r="AZ23" s="847" t="s">
        <v>393</v>
      </c>
      <c r="BA23" s="848"/>
      <c r="BB23" s="848"/>
      <c r="BC23" s="848"/>
      <c r="BD23" s="849"/>
      <c r="BE23" s="229"/>
      <c r="BF23" s="229"/>
      <c r="BG23" s="229"/>
      <c r="BH23" s="229"/>
      <c r="BI23" s="229"/>
      <c r="BJ23" s="229"/>
      <c r="BK23" s="229"/>
      <c r="BL23" s="229"/>
      <c r="BM23" s="229"/>
      <c r="BN23" s="229"/>
      <c r="BO23" s="229"/>
      <c r="BP23" s="229"/>
      <c r="BQ23" s="234">
        <v>17</v>
      </c>
      <c r="BR23" s="235"/>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0"/>
    </row>
    <row r="24" spans="1:131" s="231" customFormat="1" ht="26.25" customHeight="1" x14ac:dyDescent="0.2">
      <c r="A24" s="844" t="s">
        <v>394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28"/>
      <c r="BA24" s="228"/>
      <c r="BB24" s="228"/>
      <c r="BC24" s="228"/>
      <c r="BD24" s="228"/>
      <c r="BE24" s="229"/>
      <c r="BF24" s="229"/>
      <c r="BG24" s="229"/>
      <c r="BH24" s="229"/>
      <c r="BI24" s="229"/>
      <c r="BJ24" s="229"/>
      <c r="BK24" s="229"/>
      <c r="BL24" s="229"/>
      <c r="BM24" s="229"/>
      <c r="BN24" s="229"/>
      <c r="BO24" s="229"/>
      <c r="BP24" s="229"/>
      <c r="BQ24" s="234">
        <v>18</v>
      </c>
      <c r="BR24" s="235"/>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0"/>
    </row>
    <row r="25" spans="1:131" ht="26.25" customHeight="1" thickBot="1" x14ac:dyDescent="0.25">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28"/>
      <c r="BK25" s="228"/>
      <c r="BL25" s="228"/>
      <c r="BM25" s="228"/>
      <c r="BN25" s="228"/>
      <c r="BO25" s="237"/>
      <c r="BP25" s="237"/>
      <c r="BQ25" s="234">
        <v>19</v>
      </c>
      <c r="BR25" s="235"/>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26"/>
    </row>
    <row r="26" spans="1:131" ht="26.25" customHeight="1" x14ac:dyDescent="0.2">
      <c r="A26" s="763" t="s">
        <v>370</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0" t="s">
        <v>399</v>
      </c>
      <c r="AG26" s="851"/>
      <c r="AH26" s="851"/>
      <c r="AI26" s="851"/>
      <c r="AJ26" s="852"/>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377</v>
      </c>
      <c r="BF26" s="770"/>
      <c r="BG26" s="770"/>
      <c r="BH26" s="770"/>
      <c r="BI26" s="776"/>
      <c r="BJ26" s="228"/>
      <c r="BK26" s="228"/>
      <c r="BL26" s="228"/>
      <c r="BM26" s="228"/>
      <c r="BN26" s="228"/>
      <c r="BO26" s="237"/>
      <c r="BP26" s="237"/>
      <c r="BQ26" s="234">
        <v>20</v>
      </c>
      <c r="BR26" s="235"/>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26"/>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28"/>
      <c r="BK27" s="228"/>
      <c r="BL27" s="228"/>
      <c r="BM27" s="228"/>
      <c r="BN27" s="228"/>
      <c r="BO27" s="237"/>
      <c r="BP27" s="237"/>
      <c r="BQ27" s="234">
        <v>21</v>
      </c>
      <c r="BR27" s="235"/>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26"/>
    </row>
    <row r="28" spans="1:131" ht="26.25" customHeight="1" thickTop="1" x14ac:dyDescent="0.2">
      <c r="A28" s="238">
        <v>1</v>
      </c>
      <c r="B28" s="785" t="s">
        <v>404</v>
      </c>
      <c r="C28" s="786"/>
      <c r="D28" s="786"/>
      <c r="E28" s="786"/>
      <c r="F28" s="786"/>
      <c r="G28" s="786"/>
      <c r="H28" s="786"/>
      <c r="I28" s="786"/>
      <c r="J28" s="786"/>
      <c r="K28" s="786"/>
      <c r="L28" s="786"/>
      <c r="M28" s="786"/>
      <c r="N28" s="786"/>
      <c r="O28" s="786"/>
      <c r="P28" s="787"/>
      <c r="Q28" s="858">
        <v>33296</v>
      </c>
      <c r="R28" s="859"/>
      <c r="S28" s="859"/>
      <c r="T28" s="859"/>
      <c r="U28" s="859"/>
      <c r="V28" s="859">
        <v>32634</v>
      </c>
      <c r="W28" s="859"/>
      <c r="X28" s="859"/>
      <c r="Y28" s="859"/>
      <c r="Z28" s="859"/>
      <c r="AA28" s="859">
        <v>662</v>
      </c>
      <c r="AB28" s="859"/>
      <c r="AC28" s="859"/>
      <c r="AD28" s="859"/>
      <c r="AE28" s="860"/>
      <c r="AF28" s="861">
        <v>662</v>
      </c>
      <c r="AG28" s="859"/>
      <c r="AH28" s="859"/>
      <c r="AI28" s="859"/>
      <c r="AJ28" s="862"/>
      <c r="AK28" s="863">
        <v>50</v>
      </c>
      <c r="AL28" s="864"/>
      <c r="AM28" s="864"/>
      <c r="AN28" s="864"/>
      <c r="AO28" s="864"/>
      <c r="AP28" s="864" t="s">
        <v>597</v>
      </c>
      <c r="AQ28" s="864"/>
      <c r="AR28" s="864"/>
      <c r="AS28" s="864"/>
      <c r="AT28" s="864"/>
      <c r="AU28" s="864" t="s">
        <v>597</v>
      </c>
      <c r="AV28" s="864"/>
      <c r="AW28" s="864"/>
      <c r="AX28" s="864"/>
      <c r="AY28" s="864"/>
      <c r="AZ28" s="865" t="s">
        <v>597</v>
      </c>
      <c r="BA28" s="865"/>
      <c r="BB28" s="865"/>
      <c r="BC28" s="865"/>
      <c r="BD28" s="865"/>
      <c r="BE28" s="856"/>
      <c r="BF28" s="856"/>
      <c r="BG28" s="856"/>
      <c r="BH28" s="856"/>
      <c r="BI28" s="857"/>
      <c r="BJ28" s="228"/>
      <c r="BK28" s="228"/>
      <c r="BL28" s="228"/>
      <c r="BM28" s="228"/>
      <c r="BN28" s="228"/>
      <c r="BO28" s="237"/>
      <c r="BP28" s="237"/>
      <c r="BQ28" s="234">
        <v>22</v>
      </c>
      <c r="BR28" s="235"/>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26"/>
    </row>
    <row r="29" spans="1:131" ht="26.25" customHeight="1" x14ac:dyDescent="0.2">
      <c r="A29" s="238">
        <v>2</v>
      </c>
      <c r="B29" s="816" t="s">
        <v>405</v>
      </c>
      <c r="C29" s="817"/>
      <c r="D29" s="817"/>
      <c r="E29" s="817"/>
      <c r="F29" s="817"/>
      <c r="G29" s="817"/>
      <c r="H29" s="817"/>
      <c r="I29" s="817"/>
      <c r="J29" s="817"/>
      <c r="K29" s="817"/>
      <c r="L29" s="817"/>
      <c r="M29" s="817"/>
      <c r="N29" s="817"/>
      <c r="O29" s="817"/>
      <c r="P29" s="818"/>
      <c r="Q29" s="819">
        <v>8630</v>
      </c>
      <c r="R29" s="820"/>
      <c r="S29" s="820"/>
      <c r="T29" s="820"/>
      <c r="U29" s="820"/>
      <c r="V29" s="820">
        <v>8500</v>
      </c>
      <c r="W29" s="820"/>
      <c r="X29" s="820"/>
      <c r="Y29" s="820"/>
      <c r="Z29" s="820"/>
      <c r="AA29" s="820">
        <v>131</v>
      </c>
      <c r="AB29" s="820"/>
      <c r="AC29" s="820"/>
      <c r="AD29" s="820"/>
      <c r="AE29" s="821"/>
      <c r="AF29" s="822">
        <v>131</v>
      </c>
      <c r="AG29" s="823"/>
      <c r="AH29" s="823"/>
      <c r="AI29" s="823"/>
      <c r="AJ29" s="824"/>
      <c r="AK29" s="870">
        <v>700</v>
      </c>
      <c r="AL29" s="866"/>
      <c r="AM29" s="866"/>
      <c r="AN29" s="866"/>
      <c r="AO29" s="866"/>
      <c r="AP29" s="866" t="s">
        <v>597</v>
      </c>
      <c r="AQ29" s="866"/>
      <c r="AR29" s="866"/>
      <c r="AS29" s="866"/>
      <c r="AT29" s="866"/>
      <c r="AU29" s="866" t="s">
        <v>597</v>
      </c>
      <c r="AV29" s="866"/>
      <c r="AW29" s="866"/>
      <c r="AX29" s="866"/>
      <c r="AY29" s="866"/>
      <c r="AZ29" s="867" t="s">
        <v>597</v>
      </c>
      <c r="BA29" s="867"/>
      <c r="BB29" s="867"/>
      <c r="BC29" s="867"/>
      <c r="BD29" s="867"/>
      <c r="BE29" s="868"/>
      <c r="BF29" s="868"/>
      <c r="BG29" s="868"/>
      <c r="BH29" s="868"/>
      <c r="BI29" s="869"/>
      <c r="BJ29" s="228"/>
      <c r="BK29" s="228"/>
      <c r="BL29" s="228"/>
      <c r="BM29" s="228"/>
      <c r="BN29" s="228"/>
      <c r="BO29" s="237"/>
      <c r="BP29" s="237"/>
      <c r="BQ29" s="234">
        <v>23</v>
      </c>
      <c r="BR29" s="235"/>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26"/>
    </row>
    <row r="30" spans="1:131" ht="26.25" customHeight="1" x14ac:dyDescent="0.2">
      <c r="A30" s="238">
        <v>3</v>
      </c>
      <c r="B30" s="816" t="s">
        <v>406</v>
      </c>
      <c r="C30" s="817"/>
      <c r="D30" s="817"/>
      <c r="E30" s="817"/>
      <c r="F30" s="817"/>
      <c r="G30" s="817"/>
      <c r="H30" s="817"/>
      <c r="I30" s="817"/>
      <c r="J30" s="817"/>
      <c r="K30" s="817"/>
      <c r="L30" s="817"/>
      <c r="M30" s="817"/>
      <c r="N30" s="817"/>
      <c r="O30" s="817"/>
      <c r="P30" s="818"/>
      <c r="Q30" s="819">
        <v>8989</v>
      </c>
      <c r="R30" s="820"/>
      <c r="S30" s="820"/>
      <c r="T30" s="820"/>
      <c r="U30" s="820"/>
      <c r="V30" s="820">
        <v>8825</v>
      </c>
      <c r="W30" s="820"/>
      <c r="X30" s="820"/>
      <c r="Y30" s="820"/>
      <c r="Z30" s="820"/>
      <c r="AA30" s="820">
        <v>164</v>
      </c>
      <c r="AB30" s="820"/>
      <c r="AC30" s="820"/>
      <c r="AD30" s="820"/>
      <c r="AE30" s="821"/>
      <c r="AF30" s="822">
        <v>164</v>
      </c>
      <c r="AG30" s="823"/>
      <c r="AH30" s="823"/>
      <c r="AI30" s="823"/>
      <c r="AJ30" s="824"/>
      <c r="AK30" s="870">
        <v>1402</v>
      </c>
      <c r="AL30" s="866"/>
      <c r="AM30" s="866"/>
      <c r="AN30" s="866"/>
      <c r="AO30" s="866"/>
      <c r="AP30" s="866" t="s">
        <v>597</v>
      </c>
      <c r="AQ30" s="866"/>
      <c r="AR30" s="866"/>
      <c r="AS30" s="866"/>
      <c r="AT30" s="866"/>
      <c r="AU30" s="866" t="s">
        <v>597</v>
      </c>
      <c r="AV30" s="866"/>
      <c r="AW30" s="866"/>
      <c r="AX30" s="866"/>
      <c r="AY30" s="866"/>
      <c r="AZ30" s="867" t="s">
        <v>597</v>
      </c>
      <c r="BA30" s="867"/>
      <c r="BB30" s="867"/>
      <c r="BC30" s="867"/>
      <c r="BD30" s="867"/>
      <c r="BE30" s="868"/>
      <c r="BF30" s="868"/>
      <c r="BG30" s="868"/>
      <c r="BH30" s="868"/>
      <c r="BI30" s="869"/>
      <c r="BJ30" s="228"/>
      <c r="BK30" s="228"/>
      <c r="BL30" s="228"/>
      <c r="BM30" s="228"/>
      <c r="BN30" s="228"/>
      <c r="BO30" s="237"/>
      <c r="BP30" s="237"/>
      <c r="BQ30" s="234">
        <v>24</v>
      </c>
      <c r="BR30" s="235"/>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26"/>
    </row>
    <row r="31" spans="1:131" ht="26.25" customHeight="1" x14ac:dyDescent="0.2">
      <c r="A31" s="238">
        <v>4</v>
      </c>
      <c r="B31" s="816" t="s">
        <v>407</v>
      </c>
      <c r="C31" s="817"/>
      <c r="D31" s="817"/>
      <c r="E31" s="817"/>
      <c r="F31" s="817"/>
      <c r="G31" s="817"/>
      <c r="H31" s="817"/>
      <c r="I31" s="817"/>
      <c r="J31" s="817"/>
      <c r="K31" s="817"/>
      <c r="L31" s="817"/>
      <c r="M31" s="817"/>
      <c r="N31" s="817"/>
      <c r="O31" s="817"/>
      <c r="P31" s="818"/>
      <c r="Q31" s="819">
        <v>2319</v>
      </c>
      <c r="R31" s="820"/>
      <c r="S31" s="820"/>
      <c r="T31" s="820"/>
      <c r="U31" s="820"/>
      <c r="V31" s="820">
        <v>2291</v>
      </c>
      <c r="W31" s="820"/>
      <c r="X31" s="820"/>
      <c r="Y31" s="820"/>
      <c r="Z31" s="820"/>
      <c r="AA31" s="820">
        <v>27</v>
      </c>
      <c r="AB31" s="820"/>
      <c r="AC31" s="820"/>
      <c r="AD31" s="820"/>
      <c r="AE31" s="821"/>
      <c r="AF31" s="822">
        <v>27</v>
      </c>
      <c r="AG31" s="823"/>
      <c r="AH31" s="823"/>
      <c r="AI31" s="823"/>
      <c r="AJ31" s="824"/>
      <c r="AK31" s="870">
        <v>1190</v>
      </c>
      <c r="AL31" s="866"/>
      <c r="AM31" s="866"/>
      <c r="AN31" s="866"/>
      <c r="AO31" s="866"/>
      <c r="AP31" s="866" t="s">
        <v>597</v>
      </c>
      <c r="AQ31" s="866"/>
      <c r="AR31" s="866"/>
      <c r="AS31" s="866"/>
      <c r="AT31" s="866"/>
      <c r="AU31" s="866" t="s">
        <v>597</v>
      </c>
      <c r="AV31" s="866"/>
      <c r="AW31" s="866"/>
      <c r="AX31" s="866"/>
      <c r="AY31" s="866"/>
      <c r="AZ31" s="867" t="s">
        <v>597</v>
      </c>
      <c r="BA31" s="867"/>
      <c r="BB31" s="867"/>
      <c r="BC31" s="867"/>
      <c r="BD31" s="867"/>
      <c r="BE31" s="868"/>
      <c r="BF31" s="868"/>
      <c r="BG31" s="868"/>
      <c r="BH31" s="868"/>
      <c r="BI31" s="869"/>
      <c r="BJ31" s="228"/>
      <c r="BK31" s="228"/>
      <c r="BL31" s="228"/>
      <c r="BM31" s="228"/>
      <c r="BN31" s="228"/>
      <c r="BO31" s="237"/>
      <c r="BP31" s="237"/>
      <c r="BQ31" s="234">
        <v>25</v>
      </c>
      <c r="BR31" s="235"/>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26"/>
    </row>
    <row r="32" spans="1:131" ht="26.25" customHeight="1" x14ac:dyDescent="0.2">
      <c r="A32" s="238">
        <v>5</v>
      </c>
      <c r="B32" s="816" t="s">
        <v>408</v>
      </c>
      <c r="C32" s="817"/>
      <c r="D32" s="817"/>
      <c r="E32" s="817"/>
      <c r="F32" s="817"/>
      <c r="G32" s="817"/>
      <c r="H32" s="817"/>
      <c r="I32" s="817"/>
      <c r="J32" s="817"/>
      <c r="K32" s="817"/>
      <c r="L32" s="817"/>
      <c r="M32" s="817"/>
      <c r="N32" s="817"/>
      <c r="O32" s="817"/>
      <c r="P32" s="818"/>
      <c r="Q32" s="819">
        <v>439</v>
      </c>
      <c r="R32" s="820"/>
      <c r="S32" s="820"/>
      <c r="T32" s="820"/>
      <c r="U32" s="820"/>
      <c r="V32" s="820">
        <v>375</v>
      </c>
      <c r="W32" s="820"/>
      <c r="X32" s="820"/>
      <c r="Y32" s="820"/>
      <c r="Z32" s="820"/>
      <c r="AA32" s="820">
        <f>439-375</f>
        <v>64</v>
      </c>
      <c r="AB32" s="820"/>
      <c r="AC32" s="820"/>
      <c r="AD32" s="820"/>
      <c r="AE32" s="821"/>
      <c r="AF32" s="822">
        <v>1737</v>
      </c>
      <c r="AG32" s="823"/>
      <c r="AH32" s="823"/>
      <c r="AI32" s="823"/>
      <c r="AJ32" s="824"/>
      <c r="AK32" s="870">
        <v>388</v>
      </c>
      <c r="AL32" s="866"/>
      <c r="AM32" s="866"/>
      <c r="AN32" s="866"/>
      <c r="AO32" s="866"/>
      <c r="AP32" s="866">
        <v>3049</v>
      </c>
      <c r="AQ32" s="866"/>
      <c r="AR32" s="866"/>
      <c r="AS32" s="866"/>
      <c r="AT32" s="866"/>
      <c r="AU32" s="866">
        <v>1604</v>
      </c>
      <c r="AV32" s="866"/>
      <c r="AW32" s="866"/>
      <c r="AX32" s="866"/>
      <c r="AY32" s="866"/>
      <c r="AZ32" s="867" t="s">
        <v>597</v>
      </c>
      <c r="BA32" s="867"/>
      <c r="BB32" s="867"/>
      <c r="BC32" s="867"/>
      <c r="BD32" s="867"/>
      <c r="BE32" s="868" t="s">
        <v>409</v>
      </c>
      <c r="BF32" s="868"/>
      <c r="BG32" s="868"/>
      <c r="BH32" s="868"/>
      <c r="BI32" s="869"/>
      <c r="BJ32" s="228"/>
      <c r="BK32" s="228"/>
      <c r="BL32" s="228"/>
      <c r="BM32" s="228"/>
      <c r="BN32" s="228"/>
      <c r="BO32" s="237"/>
      <c r="BP32" s="237"/>
      <c r="BQ32" s="234">
        <v>26</v>
      </c>
      <c r="BR32" s="235"/>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26"/>
    </row>
    <row r="33" spans="1:131" ht="26.25" customHeight="1" x14ac:dyDescent="0.2">
      <c r="A33" s="238">
        <v>6</v>
      </c>
      <c r="B33" s="816" t="s">
        <v>410</v>
      </c>
      <c r="C33" s="817"/>
      <c r="D33" s="817"/>
      <c r="E33" s="817"/>
      <c r="F33" s="817"/>
      <c r="G33" s="817"/>
      <c r="H33" s="817"/>
      <c r="I33" s="817"/>
      <c r="J33" s="817"/>
      <c r="K33" s="817"/>
      <c r="L33" s="817"/>
      <c r="M33" s="817"/>
      <c r="N33" s="817"/>
      <c r="O33" s="817"/>
      <c r="P33" s="818"/>
      <c r="Q33" s="819">
        <v>1635</v>
      </c>
      <c r="R33" s="820"/>
      <c r="S33" s="820"/>
      <c r="T33" s="820"/>
      <c r="U33" s="820"/>
      <c r="V33" s="820">
        <v>1603</v>
      </c>
      <c r="W33" s="820"/>
      <c r="X33" s="820"/>
      <c r="Y33" s="820"/>
      <c r="Z33" s="820"/>
      <c r="AA33" s="820">
        <v>32</v>
      </c>
      <c r="AB33" s="820"/>
      <c r="AC33" s="820"/>
      <c r="AD33" s="820"/>
      <c r="AE33" s="821"/>
      <c r="AF33" s="822">
        <v>76</v>
      </c>
      <c r="AG33" s="823"/>
      <c r="AH33" s="823"/>
      <c r="AI33" s="823"/>
      <c r="AJ33" s="824"/>
      <c r="AK33" s="870">
        <v>1167</v>
      </c>
      <c r="AL33" s="866"/>
      <c r="AM33" s="866"/>
      <c r="AN33" s="866"/>
      <c r="AO33" s="866"/>
      <c r="AP33" s="866">
        <v>11121</v>
      </c>
      <c r="AQ33" s="866"/>
      <c r="AR33" s="866"/>
      <c r="AS33" s="866"/>
      <c r="AT33" s="866"/>
      <c r="AU33" s="866">
        <v>7974</v>
      </c>
      <c r="AV33" s="866"/>
      <c r="AW33" s="866"/>
      <c r="AX33" s="866"/>
      <c r="AY33" s="866"/>
      <c r="AZ33" s="867" t="s">
        <v>597</v>
      </c>
      <c r="BA33" s="867"/>
      <c r="BB33" s="867"/>
      <c r="BC33" s="867"/>
      <c r="BD33" s="867"/>
      <c r="BE33" s="868" t="s">
        <v>409</v>
      </c>
      <c r="BF33" s="868"/>
      <c r="BG33" s="868"/>
      <c r="BH33" s="868"/>
      <c r="BI33" s="869"/>
      <c r="BJ33" s="228"/>
      <c r="BK33" s="228"/>
      <c r="BL33" s="228"/>
      <c r="BM33" s="228"/>
      <c r="BN33" s="228"/>
      <c r="BO33" s="237"/>
      <c r="BP33" s="237"/>
      <c r="BQ33" s="234">
        <v>27</v>
      </c>
      <c r="BR33" s="235"/>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26"/>
    </row>
    <row r="34" spans="1:131" ht="26.25" customHeight="1" x14ac:dyDescent="0.2">
      <c r="A34" s="238">
        <v>7</v>
      </c>
      <c r="B34" s="816" t="s">
        <v>411</v>
      </c>
      <c r="C34" s="817"/>
      <c r="D34" s="817"/>
      <c r="E34" s="817"/>
      <c r="F34" s="817"/>
      <c r="G34" s="817"/>
      <c r="H34" s="817"/>
      <c r="I34" s="817"/>
      <c r="J34" s="817"/>
      <c r="K34" s="817"/>
      <c r="L34" s="817"/>
      <c r="M34" s="817"/>
      <c r="N34" s="817"/>
      <c r="O34" s="817"/>
      <c r="P34" s="818"/>
      <c r="Q34" s="819">
        <v>1612</v>
      </c>
      <c r="R34" s="820"/>
      <c r="S34" s="820"/>
      <c r="T34" s="820"/>
      <c r="U34" s="820"/>
      <c r="V34" s="820">
        <v>1575</v>
      </c>
      <c r="W34" s="820"/>
      <c r="X34" s="820"/>
      <c r="Y34" s="820"/>
      <c r="Z34" s="820"/>
      <c r="AA34" s="820">
        <v>37</v>
      </c>
      <c r="AB34" s="820"/>
      <c r="AC34" s="820"/>
      <c r="AD34" s="820"/>
      <c r="AE34" s="821"/>
      <c r="AF34" s="822">
        <v>1847</v>
      </c>
      <c r="AG34" s="823"/>
      <c r="AH34" s="823"/>
      <c r="AI34" s="823"/>
      <c r="AJ34" s="824"/>
      <c r="AK34" s="870">
        <v>9</v>
      </c>
      <c r="AL34" s="866"/>
      <c r="AM34" s="866"/>
      <c r="AN34" s="866"/>
      <c r="AO34" s="866"/>
      <c r="AP34" s="866">
        <v>5205</v>
      </c>
      <c r="AQ34" s="866"/>
      <c r="AR34" s="866"/>
      <c r="AS34" s="866"/>
      <c r="AT34" s="866"/>
      <c r="AU34" s="866">
        <v>5</v>
      </c>
      <c r="AV34" s="866"/>
      <c r="AW34" s="866"/>
      <c r="AX34" s="866"/>
      <c r="AY34" s="866"/>
      <c r="AZ34" s="867" t="s">
        <v>597</v>
      </c>
      <c r="BA34" s="867"/>
      <c r="BB34" s="867"/>
      <c r="BC34" s="867"/>
      <c r="BD34" s="867"/>
      <c r="BE34" s="868" t="s">
        <v>409</v>
      </c>
      <c r="BF34" s="868"/>
      <c r="BG34" s="868"/>
      <c r="BH34" s="868"/>
      <c r="BI34" s="869"/>
      <c r="BJ34" s="228"/>
      <c r="BK34" s="228"/>
      <c r="BL34" s="228"/>
      <c r="BM34" s="228"/>
      <c r="BN34" s="228"/>
      <c r="BO34" s="237"/>
      <c r="BP34" s="237"/>
      <c r="BQ34" s="234">
        <v>28</v>
      </c>
      <c r="BR34" s="235"/>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26"/>
    </row>
    <row r="35" spans="1:131" ht="26.25" customHeight="1" x14ac:dyDescent="0.2">
      <c r="A35" s="238">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28"/>
      <c r="BK35" s="228"/>
      <c r="BL35" s="228"/>
      <c r="BM35" s="228"/>
      <c r="BN35" s="228"/>
      <c r="BO35" s="237"/>
      <c r="BP35" s="237"/>
      <c r="BQ35" s="234">
        <v>29</v>
      </c>
      <c r="BR35" s="235"/>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26"/>
    </row>
    <row r="36" spans="1:131" ht="26.25" customHeight="1" x14ac:dyDescent="0.2">
      <c r="A36" s="238">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28"/>
      <c r="BK36" s="228"/>
      <c r="BL36" s="228"/>
      <c r="BM36" s="228"/>
      <c r="BN36" s="228"/>
      <c r="BO36" s="237"/>
      <c r="BP36" s="237"/>
      <c r="BQ36" s="234">
        <v>30</v>
      </c>
      <c r="BR36" s="235"/>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26"/>
    </row>
    <row r="37" spans="1:131" ht="26.25" customHeight="1" x14ac:dyDescent="0.2">
      <c r="A37" s="238">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28"/>
      <c r="BK37" s="228"/>
      <c r="BL37" s="228"/>
      <c r="BM37" s="228"/>
      <c r="BN37" s="228"/>
      <c r="BO37" s="237"/>
      <c r="BP37" s="237"/>
      <c r="BQ37" s="234">
        <v>31</v>
      </c>
      <c r="BR37" s="235"/>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26"/>
    </row>
    <row r="38" spans="1:131" ht="26.25" customHeight="1" x14ac:dyDescent="0.2">
      <c r="A38" s="238">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28"/>
      <c r="BK38" s="228"/>
      <c r="BL38" s="228"/>
      <c r="BM38" s="228"/>
      <c r="BN38" s="228"/>
      <c r="BO38" s="237"/>
      <c r="BP38" s="237"/>
      <c r="BQ38" s="234">
        <v>32</v>
      </c>
      <c r="BR38" s="235"/>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26"/>
    </row>
    <row r="39" spans="1:131" ht="26.25" customHeight="1" x14ac:dyDescent="0.2">
      <c r="A39" s="238">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28"/>
      <c r="BK39" s="228"/>
      <c r="BL39" s="228"/>
      <c r="BM39" s="228"/>
      <c r="BN39" s="228"/>
      <c r="BO39" s="237"/>
      <c r="BP39" s="237"/>
      <c r="BQ39" s="234">
        <v>33</v>
      </c>
      <c r="BR39" s="235"/>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26"/>
    </row>
    <row r="40" spans="1:131" ht="26.25" customHeight="1" x14ac:dyDescent="0.2">
      <c r="A40" s="234">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28"/>
      <c r="BK40" s="228"/>
      <c r="BL40" s="228"/>
      <c r="BM40" s="228"/>
      <c r="BN40" s="228"/>
      <c r="BO40" s="237"/>
      <c r="BP40" s="237"/>
      <c r="BQ40" s="234">
        <v>34</v>
      </c>
      <c r="BR40" s="235"/>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26"/>
    </row>
    <row r="41" spans="1:131" ht="26.25" customHeight="1" x14ac:dyDescent="0.2">
      <c r="A41" s="234">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28"/>
      <c r="BK41" s="228"/>
      <c r="BL41" s="228"/>
      <c r="BM41" s="228"/>
      <c r="BN41" s="228"/>
      <c r="BO41" s="237"/>
      <c r="BP41" s="237"/>
      <c r="BQ41" s="234">
        <v>35</v>
      </c>
      <c r="BR41" s="235"/>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26"/>
    </row>
    <row r="42" spans="1:131" ht="26.25" customHeight="1" x14ac:dyDescent="0.2">
      <c r="A42" s="234">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28"/>
      <c r="BK42" s="228"/>
      <c r="BL42" s="228"/>
      <c r="BM42" s="228"/>
      <c r="BN42" s="228"/>
      <c r="BO42" s="237"/>
      <c r="BP42" s="237"/>
      <c r="BQ42" s="234">
        <v>36</v>
      </c>
      <c r="BR42" s="235"/>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26"/>
    </row>
    <row r="43" spans="1:131" ht="26.25" customHeight="1" x14ac:dyDescent="0.2">
      <c r="A43" s="234">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28"/>
      <c r="BK43" s="228"/>
      <c r="BL43" s="228"/>
      <c r="BM43" s="228"/>
      <c r="BN43" s="228"/>
      <c r="BO43" s="237"/>
      <c r="BP43" s="237"/>
      <c r="BQ43" s="234">
        <v>37</v>
      </c>
      <c r="BR43" s="235"/>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26"/>
    </row>
    <row r="44" spans="1:131" ht="26.25" customHeight="1" x14ac:dyDescent="0.2">
      <c r="A44" s="234">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28"/>
      <c r="BK44" s="228"/>
      <c r="BL44" s="228"/>
      <c r="BM44" s="228"/>
      <c r="BN44" s="228"/>
      <c r="BO44" s="237"/>
      <c r="BP44" s="237"/>
      <c r="BQ44" s="234">
        <v>38</v>
      </c>
      <c r="BR44" s="235"/>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26"/>
    </row>
    <row r="45" spans="1:131" ht="26.25" customHeight="1" x14ac:dyDescent="0.2">
      <c r="A45" s="234">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28"/>
      <c r="BK45" s="228"/>
      <c r="BL45" s="228"/>
      <c r="BM45" s="228"/>
      <c r="BN45" s="228"/>
      <c r="BO45" s="237"/>
      <c r="BP45" s="237"/>
      <c r="BQ45" s="234">
        <v>39</v>
      </c>
      <c r="BR45" s="235"/>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26"/>
    </row>
    <row r="46" spans="1:131" ht="26.25" customHeight="1" x14ac:dyDescent="0.2">
      <c r="A46" s="234">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28"/>
      <c r="BK46" s="228"/>
      <c r="BL46" s="228"/>
      <c r="BM46" s="228"/>
      <c r="BN46" s="228"/>
      <c r="BO46" s="237"/>
      <c r="BP46" s="237"/>
      <c r="BQ46" s="234">
        <v>40</v>
      </c>
      <c r="BR46" s="235"/>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26"/>
    </row>
    <row r="47" spans="1:131" ht="26.25" customHeight="1" x14ac:dyDescent="0.2">
      <c r="A47" s="234">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28"/>
      <c r="BK47" s="228"/>
      <c r="BL47" s="228"/>
      <c r="BM47" s="228"/>
      <c r="BN47" s="228"/>
      <c r="BO47" s="237"/>
      <c r="BP47" s="237"/>
      <c r="BQ47" s="234">
        <v>41</v>
      </c>
      <c r="BR47" s="235"/>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26"/>
    </row>
    <row r="48" spans="1:131" ht="26.25" customHeight="1" x14ac:dyDescent="0.2">
      <c r="A48" s="234">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28"/>
      <c r="BK48" s="228"/>
      <c r="BL48" s="228"/>
      <c r="BM48" s="228"/>
      <c r="BN48" s="228"/>
      <c r="BO48" s="237"/>
      <c r="BP48" s="237"/>
      <c r="BQ48" s="234">
        <v>42</v>
      </c>
      <c r="BR48" s="235"/>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26"/>
    </row>
    <row r="49" spans="1:131" ht="26.25" customHeight="1" x14ac:dyDescent="0.2">
      <c r="A49" s="234">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28"/>
      <c r="BK49" s="228"/>
      <c r="BL49" s="228"/>
      <c r="BM49" s="228"/>
      <c r="BN49" s="228"/>
      <c r="BO49" s="237"/>
      <c r="BP49" s="237"/>
      <c r="BQ49" s="234">
        <v>43</v>
      </c>
      <c r="BR49" s="235"/>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26"/>
    </row>
    <row r="50" spans="1:131" ht="26.25" customHeight="1" x14ac:dyDescent="0.2">
      <c r="A50" s="234">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28"/>
      <c r="BK50" s="228"/>
      <c r="BL50" s="228"/>
      <c r="BM50" s="228"/>
      <c r="BN50" s="228"/>
      <c r="BO50" s="237"/>
      <c r="BP50" s="237"/>
      <c r="BQ50" s="234">
        <v>44</v>
      </c>
      <c r="BR50" s="235"/>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26"/>
    </row>
    <row r="51" spans="1:131" ht="26.25" customHeight="1" x14ac:dyDescent="0.2">
      <c r="A51" s="234">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28"/>
      <c r="BK51" s="228"/>
      <c r="BL51" s="228"/>
      <c r="BM51" s="228"/>
      <c r="BN51" s="228"/>
      <c r="BO51" s="237"/>
      <c r="BP51" s="237"/>
      <c r="BQ51" s="234">
        <v>45</v>
      </c>
      <c r="BR51" s="235"/>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26"/>
    </row>
    <row r="52" spans="1:131" ht="26.25" customHeight="1" x14ac:dyDescent="0.2">
      <c r="A52" s="234">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28"/>
      <c r="BK52" s="228"/>
      <c r="BL52" s="228"/>
      <c r="BM52" s="228"/>
      <c r="BN52" s="228"/>
      <c r="BO52" s="237"/>
      <c r="BP52" s="237"/>
      <c r="BQ52" s="234">
        <v>46</v>
      </c>
      <c r="BR52" s="235"/>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26"/>
    </row>
    <row r="53" spans="1:131" ht="26.25" customHeight="1" x14ac:dyDescent="0.2">
      <c r="A53" s="234">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28"/>
      <c r="BK53" s="228"/>
      <c r="BL53" s="228"/>
      <c r="BM53" s="228"/>
      <c r="BN53" s="228"/>
      <c r="BO53" s="237"/>
      <c r="BP53" s="237"/>
      <c r="BQ53" s="234">
        <v>47</v>
      </c>
      <c r="BR53" s="235"/>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26"/>
    </row>
    <row r="54" spans="1:131" ht="26.25" customHeight="1" x14ac:dyDescent="0.2">
      <c r="A54" s="234">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28"/>
      <c r="BK54" s="228"/>
      <c r="BL54" s="228"/>
      <c r="BM54" s="228"/>
      <c r="BN54" s="228"/>
      <c r="BO54" s="237"/>
      <c r="BP54" s="237"/>
      <c r="BQ54" s="234">
        <v>48</v>
      </c>
      <c r="BR54" s="235"/>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26"/>
    </row>
    <row r="55" spans="1:131" ht="26.25" customHeight="1" x14ac:dyDescent="0.2">
      <c r="A55" s="234">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28"/>
      <c r="BK55" s="228"/>
      <c r="BL55" s="228"/>
      <c r="BM55" s="228"/>
      <c r="BN55" s="228"/>
      <c r="BO55" s="237"/>
      <c r="BP55" s="237"/>
      <c r="BQ55" s="234">
        <v>49</v>
      </c>
      <c r="BR55" s="235"/>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26"/>
    </row>
    <row r="56" spans="1:131" ht="26.25" customHeight="1" x14ac:dyDescent="0.2">
      <c r="A56" s="234">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28"/>
      <c r="BK56" s="228"/>
      <c r="BL56" s="228"/>
      <c r="BM56" s="228"/>
      <c r="BN56" s="228"/>
      <c r="BO56" s="237"/>
      <c r="BP56" s="237"/>
      <c r="BQ56" s="234">
        <v>50</v>
      </c>
      <c r="BR56" s="235"/>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26"/>
    </row>
    <row r="57" spans="1:131" ht="26.25" customHeight="1" x14ac:dyDescent="0.2">
      <c r="A57" s="234">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28"/>
      <c r="BK57" s="228"/>
      <c r="BL57" s="228"/>
      <c r="BM57" s="228"/>
      <c r="BN57" s="228"/>
      <c r="BO57" s="237"/>
      <c r="BP57" s="237"/>
      <c r="BQ57" s="234">
        <v>51</v>
      </c>
      <c r="BR57" s="235"/>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26"/>
    </row>
    <row r="58" spans="1:131" ht="26.25" customHeight="1" x14ac:dyDescent="0.2">
      <c r="A58" s="234">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28"/>
      <c r="BK58" s="228"/>
      <c r="BL58" s="228"/>
      <c r="BM58" s="228"/>
      <c r="BN58" s="228"/>
      <c r="BO58" s="237"/>
      <c r="BP58" s="237"/>
      <c r="BQ58" s="234">
        <v>52</v>
      </c>
      <c r="BR58" s="235"/>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26"/>
    </row>
    <row r="59" spans="1:131" ht="26.25" customHeight="1" x14ac:dyDescent="0.2">
      <c r="A59" s="234">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28"/>
      <c r="BK59" s="228"/>
      <c r="BL59" s="228"/>
      <c r="BM59" s="228"/>
      <c r="BN59" s="228"/>
      <c r="BO59" s="237"/>
      <c r="BP59" s="237"/>
      <c r="BQ59" s="234">
        <v>53</v>
      </c>
      <c r="BR59" s="235"/>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26"/>
    </row>
    <row r="60" spans="1:131" ht="26.25" customHeight="1" x14ac:dyDescent="0.2">
      <c r="A60" s="234">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28"/>
      <c r="BK60" s="228"/>
      <c r="BL60" s="228"/>
      <c r="BM60" s="228"/>
      <c r="BN60" s="228"/>
      <c r="BO60" s="237"/>
      <c r="BP60" s="237"/>
      <c r="BQ60" s="234">
        <v>54</v>
      </c>
      <c r="BR60" s="235"/>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26"/>
    </row>
    <row r="61" spans="1:131" ht="26.25" customHeight="1" thickBot="1" x14ac:dyDescent="0.25">
      <c r="A61" s="234">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28"/>
      <c r="BK61" s="228"/>
      <c r="BL61" s="228"/>
      <c r="BM61" s="228"/>
      <c r="BN61" s="228"/>
      <c r="BO61" s="237"/>
      <c r="BP61" s="237"/>
      <c r="BQ61" s="234">
        <v>55</v>
      </c>
      <c r="BR61" s="235"/>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26"/>
    </row>
    <row r="62" spans="1:131" ht="26.25" customHeight="1" x14ac:dyDescent="0.2">
      <c r="A62" s="234">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412</v>
      </c>
      <c r="BK62" s="842"/>
      <c r="BL62" s="842"/>
      <c r="BM62" s="842"/>
      <c r="BN62" s="843"/>
      <c r="BO62" s="237"/>
      <c r="BP62" s="237"/>
      <c r="BQ62" s="234">
        <v>56</v>
      </c>
      <c r="BR62" s="235"/>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26"/>
    </row>
    <row r="63" spans="1:131" ht="26.25" customHeight="1" thickBot="1" x14ac:dyDescent="0.25">
      <c r="A63" s="236" t="s">
        <v>391</v>
      </c>
      <c r="B63" s="825" t="s">
        <v>413</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4645</v>
      </c>
      <c r="AG63" s="880"/>
      <c r="AH63" s="880"/>
      <c r="AI63" s="880"/>
      <c r="AJ63" s="881"/>
      <c r="AK63" s="882"/>
      <c r="AL63" s="877"/>
      <c r="AM63" s="877"/>
      <c r="AN63" s="877"/>
      <c r="AO63" s="877"/>
      <c r="AP63" s="880">
        <v>19375</v>
      </c>
      <c r="AQ63" s="880"/>
      <c r="AR63" s="880"/>
      <c r="AS63" s="880"/>
      <c r="AT63" s="880"/>
      <c r="AU63" s="880">
        <v>9583</v>
      </c>
      <c r="AV63" s="880"/>
      <c r="AW63" s="880"/>
      <c r="AX63" s="880"/>
      <c r="AY63" s="880"/>
      <c r="AZ63" s="884"/>
      <c r="BA63" s="884"/>
      <c r="BB63" s="884"/>
      <c r="BC63" s="884"/>
      <c r="BD63" s="884"/>
      <c r="BE63" s="885"/>
      <c r="BF63" s="885"/>
      <c r="BG63" s="885"/>
      <c r="BH63" s="885"/>
      <c r="BI63" s="886"/>
      <c r="BJ63" s="887" t="s">
        <v>414</v>
      </c>
      <c r="BK63" s="888"/>
      <c r="BL63" s="888"/>
      <c r="BM63" s="888"/>
      <c r="BN63" s="889"/>
      <c r="BO63" s="237"/>
      <c r="BP63" s="237"/>
      <c r="BQ63" s="234">
        <v>57</v>
      </c>
      <c r="BR63" s="235"/>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26"/>
    </row>
    <row r="65" spans="1:131" ht="26.25" customHeight="1" thickBot="1" x14ac:dyDescent="0.25">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26"/>
    </row>
    <row r="66" spans="1:131" ht="26.25" customHeight="1" x14ac:dyDescent="0.2">
      <c r="A66" s="763" t="s">
        <v>416</v>
      </c>
      <c r="B66" s="764"/>
      <c r="C66" s="764"/>
      <c r="D66" s="764"/>
      <c r="E66" s="764"/>
      <c r="F66" s="764"/>
      <c r="G66" s="764"/>
      <c r="H66" s="764"/>
      <c r="I66" s="764"/>
      <c r="J66" s="764"/>
      <c r="K66" s="764"/>
      <c r="L66" s="764"/>
      <c r="M66" s="764"/>
      <c r="N66" s="764"/>
      <c r="O66" s="764"/>
      <c r="P66" s="765"/>
      <c r="Q66" s="769" t="s">
        <v>417</v>
      </c>
      <c r="R66" s="770"/>
      <c r="S66" s="770"/>
      <c r="T66" s="770"/>
      <c r="U66" s="771"/>
      <c r="V66" s="769" t="s">
        <v>418</v>
      </c>
      <c r="W66" s="770"/>
      <c r="X66" s="770"/>
      <c r="Y66" s="770"/>
      <c r="Z66" s="771"/>
      <c r="AA66" s="769" t="s">
        <v>419</v>
      </c>
      <c r="AB66" s="770"/>
      <c r="AC66" s="770"/>
      <c r="AD66" s="770"/>
      <c r="AE66" s="771"/>
      <c r="AF66" s="890" t="s">
        <v>420</v>
      </c>
      <c r="AG66" s="851"/>
      <c r="AH66" s="851"/>
      <c r="AI66" s="851"/>
      <c r="AJ66" s="891"/>
      <c r="AK66" s="769" t="s">
        <v>421</v>
      </c>
      <c r="AL66" s="764"/>
      <c r="AM66" s="764"/>
      <c r="AN66" s="764"/>
      <c r="AO66" s="765"/>
      <c r="AP66" s="769" t="s">
        <v>422</v>
      </c>
      <c r="AQ66" s="770"/>
      <c r="AR66" s="770"/>
      <c r="AS66" s="770"/>
      <c r="AT66" s="771"/>
      <c r="AU66" s="769" t="s">
        <v>423</v>
      </c>
      <c r="AV66" s="770"/>
      <c r="AW66" s="770"/>
      <c r="AX66" s="770"/>
      <c r="AY66" s="771"/>
      <c r="AZ66" s="769" t="s">
        <v>377</v>
      </c>
      <c r="BA66" s="770"/>
      <c r="BB66" s="770"/>
      <c r="BC66" s="770"/>
      <c r="BD66" s="776"/>
      <c r="BE66" s="237"/>
      <c r="BF66" s="237"/>
      <c r="BG66" s="237"/>
      <c r="BH66" s="237"/>
      <c r="BI66" s="237"/>
      <c r="BJ66" s="237"/>
      <c r="BK66" s="237"/>
      <c r="BL66" s="237"/>
      <c r="BM66" s="237"/>
      <c r="BN66" s="237"/>
      <c r="BO66" s="237"/>
      <c r="BP66" s="237"/>
      <c r="BQ66" s="234">
        <v>60</v>
      </c>
      <c r="BR66" s="239"/>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26"/>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37"/>
      <c r="BF67" s="237"/>
      <c r="BG67" s="237"/>
      <c r="BH67" s="237"/>
      <c r="BI67" s="237"/>
      <c r="BJ67" s="237"/>
      <c r="BK67" s="237"/>
      <c r="BL67" s="237"/>
      <c r="BM67" s="237"/>
      <c r="BN67" s="237"/>
      <c r="BO67" s="237"/>
      <c r="BP67" s="237"/>
      <c r="BQ67" s="234">
        <v>61</v>
      </c>
      <c r="BR67" s="239"/>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26"/>
    </row>
    <row r="68" spans="1:131" ht="26.25" customHeight="1" thickTop="1" x14ac:dyDescent="0.2">
      <c r="A68" s="232">
        <v>1</v>
      </c>
      <c r="B68" s="905" t="s">
        <v>598</v>
      </c>
      <c r="C68" s="906"/>
      <c r="D68" s="906"/>
      <c r="E68" s="906"/>
      <c r="F68" s="906"/>
      <c r="G68" s="906"/>
      <c r="H68" s="906"/>
      <c r="I68" s="906"/>
      <c r="J68" s="906"/>
      <c r="K68" s="906"/>
      <c r="L68" s="906"/>
      <c r="M68" s="906"/>
      <c r="N68" s="906"/>
      <c r="O68" s="906"/>
      <c r="P68" s="907"/>
      <c r="Q68" s="908">
        <v>129</v>
      </c>
      <c r="R68" s="902"/>
      <c r="S68" s="902"/>
      <c r="T68" s="902"/>
      <c r="U68" s="902"/>
      <c r="V68" s="902">
        <v>123</v>
      </c>
      <c r="W68" s="902"/>
      <c r="X68" s="902"/>
      <c r="Y68" s="902"/>
      <c r="Z68" s="902"/>
      <c r="AA68" s="902">
        <v>6</v>
      </c>
      <c r="AB68" s="902"/>
      <c r="AC68" s="902"/>
      <c r="AD68" s="902"/>
      <c r="AE68" s="902"/>
      <c r="AF68" s="902">
        <v>6</v>
      </c>
      <c r="AG68" s="902"/>
      <c r="AH68" s="902"/>
      <c r="AI68" s="902"/>
      <c r="AJ68" s="902"/>
      <c r="AK68" s="902" t="s">
        <v>597</v>
      </c>
      <c r="AL68" s="902"/>
      <c r="AM68" s="902"/>
      <c r="AN68" s="902"/>
      <c r="AO68" s="902"/>
      <c r="AP68" s="902" t="s">
        <v>597</v>
      </c>
      <c r="AQ68" s="902"/>
      <c r="AR68" s="902"/>
      <c r="AS68" s="902"/>
      <c r="AT68" s="902"/>
      <c r="AU68" s="902" t="s">
        <v>597</v>
      </c>
      <c r="AV68" s="902"/>
      <c r="AW68" s="902"/>
      <c r="AX68" s="902"/>
      <c r="AY68" s="902"/>
      <c r="AZ68" s="903"/>
      <c r="BA68" s="903"/>
      <c r="BB68" s="903"/>
      <c r="BC68" s="903"/>
      <c r="BD68" s="904"/>
      <c r="BE68" s="237"/>
      <c r="BF68" s="237"/>
      <c r="BG68" s="237"/>
      <c r="BH68" s="237"/>
      <c r="BI68" s="237"/>
      <c r="BJ68" s="237"/>
      <c r="BK68" s="237"/>
      <c r="BL68" s="237"/>
      <c r="BM68" s="237"/>
      <c r="BN68" s="237"/>
      <c r="BO68" s="237"/>
      <c r="BP68" s="237"/>
      <c r="BQ68" s="234">
        <v>62</v>
      </c>
      <c r="BR68" s="239"/>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26"/>
    </row>
    <row r="69" spans="1:131" ht="26.25" customHeight="1" x14ac:dyDescent="0.2">
      <c r="A69" s="234">
        <v>2</v>
      </c>
      <c r="B69" s="909" t="s">
        <v>599</v>
      </c>
      <c r="C69" s="910"/>
      <c r="D69" s="910"/>
      <c r="E69" s="910"/>
      <c r="F69" s="910"/>
      <c r="G69" s="910"/>
      <c r="H69" s="910"/>
      <c r="I69" s="910"/>
      <c r="J69" s="910"/>
      <c r="K69" s="910"/>
      <c r="L69" s="910"/>
      <c r="M69" s="910"/>
      <c r="N69" s="910"/>
      <c r="O69" s="910"/>
      <c r="P69" s="911"/>
      <c r="Q69" s="912">
        <v>466463</v>
      </c>
      <c r="R69" s="866"/>
      <c r="S69" s="866"/>
      <c r="T69" s="866"/>
      <c r="U69" s="866"/>
      <c r="V69" s="866">
        <v>453925</v>
      </c>
      <c r="W69" s="866"/>
      <c r="X69" s="866"/>
      <c r="Y69" s="866"/>
      <c r="Z69" s="866"/>
      <c r="AA69" s="866">
        <v>12537</v>
      </c>
      <c r="AB69" s="866"/>
      <c r="AC69" s="866"/>
      <c r="AD69" s="866"/>
      <c r="AE69" s="866"/>
      <c r="AF69" s="866">
        <v>12537</v>
      </c>
      <c r="AG69" s="866"/>
      <c r="AH69" s="866"/>
      <c r="AI69" s="866"/>
      <c r="AJ69" s="866"/>
      <c r="AK69" s="866" t="s">
        <v>597</v>
      </c>
      <c r="AL69" s="866"/>
      <c r="AM69" s="866"/>
      <c r="AN69" s="866"/>
      <c r="AO69" s="866"/>
      <c r="AP69" s="866" t="s">
        <v>597</v>
      </c>
      <c r="AQ69" s="866"/>
      <c r="AR69" s="866"/>
      <c r="AS69" s="866"/>
      <c r="AT69" s="866"/>
      <c r="AU69" s="866" t="s">
        <v>597</v>
      </c>
      <c r="AV69" s="866"/>
      <c r="AW69" s="866"/>
      <c r="AX69" s="866"/>
      <c r="AY69" s="866"/>
      <c r="AZ69" s="868"/>
      <c r="BA69" s="868"/>
      <c r="BB69" s="868"/>
      <c r="BC69" s="868"/>
      <c r="BD69" s="869"/>
      <c r="BE69" s="237"/>
      <c r="BF69" s="237"/>
      <c r="BG69" s="237"/>
      <c r="BH69" s="237"/>
      <c r="BI69" s="237"/>
      <c r="BJ69" s="237"/>
      <c r="BK69" s="237"/>
      <c r="BL69" s="237"/>
      <c r="BM69" s="237"/>
      <c r="BN69" s="237"/>
      <c r="BO69" s="237"/>
      <c r="BP69" s="237"/>
      <c r="BQ69" s="234">
        <v>63</v>
      </c>
      <c r="BR69" s="239"/>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26"/>
    </row>
    <row r="70" spans="1:131" ht="26.25" customHeight="1" x14ac:dyDescent="0.2">
      <c r="A70" s="234">
        <v>3</v>
      </c>
      <c r="B70" s="909" t="s">
        <v>600</v>
      </c>
      <c r="C70" s="910"/>
      <c r="D70" s="910"/>
      <c r="E70" s="910"/>
      <c r="F70" s="910"/>
      <c r="G70" s="910"/>
      <c r="H70" s="910"/>
      <c r="I70" s="910"/>
      <c r="J70" s="910"/>
      <c r="K70" s="910"/>
      <c r="L70" s="910"/>
      <c r="M70" s="910"/>
      <c r="N70" s="910"/>
      <c r="O70" s="910"/>
      <c r="P70" s="911"/>
      <c r="Q70" s="912">
        <v>301</v>
      </c>
      <c r="R70" s="866"/>
      <c r="S70" s="866"/>
      <c r="T70" s="866"/>
      <c r="U70" s="866"/>
      <c r="V70" s="866">
        <v>290</v>
      </c>
      <c r="W70" s="866"/>
      <c r="X70" s="866"/>
      <c r="Y70" s="866"/>
      <c r="Z70" s="866"/>
      <c r="AA70" s="866">
        <v>11</v>
      </c>
      <c r="AB70" s="866"/>
      <c r="AC70" s="866"/>
      <c r="AD70" s="866"/>
      <c r="AE70" s="866"/>
      <c r="AF70" s="866">
        <v>11</v>
      </c>
      <c r="AG70" s="866"/>
      <c r="AH70" s="866"/>
      <c r="AI70" s="866"/>
      <c r="AJ70" s="866"/>
      <c r="AK70" s="866">
        <v>7</v>
      </c>
      <c r="AL70" s="866"/>
      <c r="AM70" s="866"/>
      <c r="AN70" s="866"/>
      <c r="AO70" s="866"/>
      <c r="AP70" s="866" t="s">
        <v>597</v>
      </c>
      <c r="AQ70" s="866"/>
      <c r="AR70" s="866"/>
      <c r="AS70" s="866"/>
      <c r="AT70" s="866"/>
      <c r="AU70" s="866" t="s">
        <v>597</v>
      </c>
      <c r="AV70" s="866"/>
      <c r="AW70" s="866"/>
      <c r="AX70" s="866"/>
      <c r="AY70" s="866"/>
      <c r="AZ70" s="868"/>
      <c r="BA70" s="868"/>
      <c r="BB70" s="868"/>
      <c r="BC70" s="868"/>
      <c r="BD70" s="869"/>
      <c r="BE70" s="237"/>
      <c r="BF70" s="237"/>
      <c r="BG70" s="237"/>
      <c r="BH70" s="237"/>
      <c r="BI70" s="237"/>
      <c r="BJ70" s="237"/>
      <c r="BK70" s="237"/>
      <c r="BL70" s="237"/>
      <c r="BM70" s="237"/>
      <c r="BN70" s="237"/>
      <c r="BO70" s="237"/>
      <c r="BP70" s="237"/>
      <c r="BQ70" s="234">
        <v>64</v>
      </c>
      <c r="BR70" s="239"/>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26"/>
    </row>
    <row r="71" spans="1:131" ht="26.25" customHeight="1" x14ac:dyDescent="0.2">
      <c r="A71" s="234">
        <v>4</v>
      </c>
      <c r="B71" s="909" t="s">
        <v>601</v>
      </c>
      <c r="C71" s="910"/>
      <c r="D71" s="910"/>
      <c r="E71" s="910"/>
      <c r="F71" s="910"/>
      <c r="G71" s="910"/>
      <c r="H71" s="910"/>
      <c r="I71" s="910"/>
      <c r="J71" s="910"/>
      <c r="K71" s="910"/>
      <c r="L71" s="910"/>
      <c r="M71" s="910"/>
      <c r="N71" s="910"/>
      <c r="O71" s="910"/>
      <c r="P71" s="911"/>
      <c r="Q71" s="912">
        <v>6627</v>
      </c>
      <c r="R71" s="866"/>
      <c r="S71" s="866"/>
      <c r="T71" s="866"/>
      <c r="U71" s="866"/>
      <c r="V71" s="866">
        <v>6505</v>
      </c>
      <c r="W71" s="866"/>
      <c r="X71" s="866"/>
      <c r="Y71" s="866"/>
      <c r="Z71" s="866"/>
      <c r="AA71" s="866">
        <v>122</v>
      </c>
      <c r="AB71" s="866"/>
      <c r="AC71" s="866"/>
      <c r="AD71" s="866"/>
      <c r="AE71" s="866"/>
      <c r="AF71" s="866">
        <v>114</v>
      </c>
      <c r="AG71" s="866"/>
      <c r="AH71" s="866"/>
      <c r="AI71" s="866"/>
      <c r="AJ71" s="866"/>
      <c r="AK71" s="866">
        <v>99</v>
      </c>
      <c r="AL71" s="866"/>
      <c r="AM71" s="866"/>
      <c r="AN71" s="866"/>
      <c r="AO71" s="866"/>
      <c r="AP71" s="866">
        <v>1942</v>
      </c>
      <c r="AQ71" s="866"/>
      <c r="AR71" s="866"/>
      <c r="AS71" s="866"/>
      <c r="AT71" s="866"/>
      <c r="AU71" s="866">
        <v>202</v>
      </c>
      <c r="AV71" s="866"/>
      <c r="AW71" s="866"/>
      <c r="AX71" s="866"/>
      <c r="AY71" s="866"/>
      <c r="AZ71" s="868"/>
      <c r="BA71" s="868"/>
      <c r="BB71" s="868"/>
      <c r="BC71" s="868"/>
      <c r="BD71" s="869"/>
      <c r="BE71" s="237"/>
      <c r="BF71" s="237"/>
      <c r="BG71" s="237"/>
      <c r="BH71" s="237"/>
      <c r="BI71" s="237"/>
      <c r="BJ71" s="237"/>
      <c r="BK71" s="237"/>
      <c r="BL71" s="237"/>
      <c r="BM71" s="237"/>
      <c r="BN71" s="237"/>
      <c r="BO71" s="237"/>
      <c r="BP71" s="237"/>
      <c r="BQ71" s="234">
        <v>65</v>
      </c>
      <c r="BR71" s="239"/>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26"/>
    </row>
    <row r="72" spans="1:131" ht="26.25" customHeight="1" x14ac:dyDescent="0.2">
      <c r="A72" s="234">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37"/>
      <c r="BF72" s="237"/>
      <c r="BG72" s="237"/>
      <c r="BH72" s="237"/>
      <c r="BI72" s="237"/>
      <c r="BJ72" s="237"/>
      <c r="BK72" s="237"/>
      <c r="BL72" s="237"/>
      <c r="BM72" s="237"/>
      <c r="BN72" s="237"/>
      <c r="BO72" s="237"/>
      <c r="BP72" s="237"/>
      <c r="BQ72" s="234">
        <v>66</v>
      </c>
      <c r="BR72" s="239"/>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26"/>
    </row>
    <row r="73" spans="1:131" ht="26.25" customHeight="1" x14ac:dyDescent="0.2">
      <c r="A73" s="234">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37"/>
      <c r="BF73" s="237"/>
      <c r="BG73" s="237"/>
      <c r="BH73" s="237"/>
      <c r="BI73" s="237"/>
      <c r="BJ73" s="237"/>
      <c r="BK73" s="237"/>
      <c r="BL73" s="237"/>
      <c r="BM73" s="237"/>
      <c r="BN73" s="237"/>
      <c r="BO73" s="237"/>
      <c r="BP73" s="237"/>
      <c r="BQ73" s="234">
        <v>67</v>
      </c>
      <c r="BR73" s="239"/>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26"/>
    </row>
    <row r="74" spans="1:131" ht="26.25" customHeight="1" x14ac:dyDescent="0.2">
      <c r="A74" s="234">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37"/>
      <c r="BF74" s="237"/>
      <c r="BG74" s="237"/>
      <c r="BH74" s="237"/>
      <c r="BI74" s="237"/>
      <c r="BJ74" s="237"/>
      <c r="BK74" s="237"/>
      <c r="BL74" s="237"/>
      <c r="BM74" s="237"/>
      <c r="BN74" s="237"/>
      <c r="BO74" s="237"/>
      <c r="BP74" s="237"/>
      <c r="BQ74" s="234">
        <v>68</v>
      </c>
      <c r="BR74" s="239"/>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26"/>
    </row>
    <row r="75" spans="1:131" ht="26.25" customHeight="1" x14ac:dyDescent="0.2">
      <c r="A75" s="234">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37"/>
      <c r="BF75" s="237"/>
      <c r="BG75" s="237"/>
      <c r="BH75" s="237"/>
      <c r="BI75" s="237"/>
      <c r="BJ75" s="237"/>
      <c r="BK75" s="237"/>
      <c r="BL75" s="237"/>
      <c r="BM75" s="237"/>
      <c r="BN75" s="237"/>
      <c r="BO75" s="237"/>
      <c r="BP75" s="237"/>
      <c r="BQ75" s="234">
        <v>69</v>
      </c>
      <c r="BR75" s="239"/>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26"/>
    </row>
    <row r="76" spans="1:131" ht="26.25" customHeight="1" x14ac:dyDescent="0.2">
      <c r="A76" s="234">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37"/>
      <c r="BF76" s="237"/>
      <c r="BG76" s="237"/>
      <c r="BH76" s="237"/>
      <c r="BI76" s="237"/>
      <c r="BJ76" s="237"/>
      <c r="BK76" s="237"/>
      <c r="BL76" s="237"/>
      <c r="BM76" s="237"/>
      <c r="BN76" s="237"/>
      <c r="BO76" s="237"/>
      <c r="BP76" s="237"/>
      <c r="BQ76" s="234">
        <v>70</v>
      </c>
      <c r="BR76" s="239"/>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26"/>
    </row>
    <row r="77" spans="1:131" ht="26.25" customHeight="1" x14ac:dyDescent="0.2">
      <c r="A77" s="234">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37"/>
      <c r="BF77" s="237"/>
      <c r="BG77" s="237"/>
      <c r="BH77" s="237"/>
      <c r="BI77" s="237"/>
      <c r="BJ77" s="237"/>
      <c r="BK77" s="237"/>
      <c r="BL77" s="237"/>
      <c r="BM77" s="237"/>
      <c r="BN77" s="237"/>
      <c r="BO77" s="237"/>
      <c r="BP77" s="237"/>
      <c r="BQ77" s="234">
        <v>71</v>
      </c>
      <c r="BR77" s="239"/>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26"/>
    </row>
    <row r="78" spans="1:131" ht="26.25" customHeight="1" x14ac:dyDescent="0.2">
      <c r="A78" s="234">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37"/>
      <c r="BF78" s="237"/>
      <c r="BG78" s="237"/>
      <c r="BH78" s="237"/>
      <c r="BI78" s="237"/>
      <c r="BJ78" s="226"/>
      <c r="BK78" s="226"/>
      <c r="BL78" s="226"/>
      <c r="BM78" s="226"/>
      <c r="BN78" s="226"/>
      <c r="BO78" s="237"/>
      <c r="BP78" s="237"/>
      <c r="BQ78" s="234">
        <v>72</v>
      </c>
      <c r="BR78" s="239"/>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26"/>
    </row>
    <row r="79" spans="1:131" ht="26.25" customHeight="1" x14ac:dyDescent="0.2">
      <c r="A79" s="234">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37"/>
      <c r="BF79" s="237"/>
      <c r="BG79" s="237"/>
      <c r="BH79" s="237"/>
      <c r="BI79" s="237"/>
      <c r="BJ79" s="226"/>
      <c r="BK79" s="226"/>
      <c r="BL79" s="226"/>
      <c r="BM79" s="226"/>
      <c r="BN79" s="226"/>
      <c r="BO79" s="237"/>
      <c r="BP79" s="237"/>
      <c r="BQ79" s="234">
        <v>73</v>
      </c>
      <c r="BR79" s="239"/>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26"/>
    </row>
    <row r="80" spans="1:131" ht="26.25" customHeight="1" x14ac:dyDescent="0.2">
      <c r="A80" s="234">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37"/>
      <c r="BF80" s="237"/>
      <c r="BG80" s="237"/>
      <c r="BH80" s="237"/>
      <c r="BI80" s="237"/>
      <c r="BJ80" s="237"/>
      <c r="BK80" s="237"/>
      <c r="BL80" s="237"/>
      <c r="BM80" s="237"/>
      <c r="BN80" s="237"/>
      <c r="BO80" s="237"/>
      <c r="BP80" s="237"/>
      <c r="BQ80" s="234">
        <v>74</v>
      </c>
      <c r="BR80" s="239"/>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26"/>
    </row>
    <row r="81" spans="1:131" ht="26.25" customHeight="1" x14ac:dyDescent="0.2">
      <c r="A81" s="234">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37"/>
      <c r="BF81" s="237"/>
      <c r="BG81" s="237"/>
      <c r="BH81" s="237"/>
      <c r="BI81" s="237"/>
      <c r="BJ81" s="237"/>
      <c r="BK81" s="237"/>
      <c r="BL81" s="237"/>
      <c r="BM81" s="237"/>
      <c r="BN81" s="237"/>
      <c r="BO81" s="237"/>
      <c r="BP81" s="237"/>
      <c r="BQ81" s="234">
        <v>75</v>
      </c>
      <c r="BR81" s="239"/>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26"/>
    </row>
    <row r="82" spans="1:131" ht="26.25" customHeight="1" x14ac:dyDescent="0.2">
      <c r="A82" s="234">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37"/>
      <c r="BF82" s="237"/>
      <c r="BG82" s="237"/>
      <c r="BH82" s="237"/>
      <c r="BI82" s="237"/>
      <c r="BJ82" s="237"/>
      <c r="BK82" s="237"/>
      <c r="BL82" s="237"/>
      <c r="BM82" s="237"/>
      <c r="BN82" s="237"/>
      <c r="BO82" s="237"/>
      <c r="BP82" s="237"/>
      <c r="BQ82" s="234">
        <v>76</v>
      </c>
      <c r="BR82" s="239"/>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26"/>
    </row>
    <row r="83" spans="1:131" ht="26.25" customHeight="1" x14ac:dyDescent="0.2">
      <c r="A83" s="234">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37"/>
      <c r="BF83" s="237"/>
      <c r="BG83" s="237"/>
      <c r="BH83" s="237"/>
      <c r="BI83" s="237"/>
      <c r="BJ83" s="237"/>
      <c r="BK83" s="237"/>
      <c r="BL83" s="237"/>
      <c r="BM83" s="237"/>
      <c r="BN83" s="237"/>
      <c r="BO83" s="237"/>
      <c r="BP83" s="237"/>
      <c r="BQ83" s="234">
        <v>77</v>
      </c>
      <c r="BR83" s="239"/>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26"/>
    </row>
    <row r="84" spans="1:131" ht="26.25" customHeight="1" x14ac:dyDescent="0.2">
      <c r="A84" s="234">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37"/>
      <c r="BF84" s="237"/>
      <c r="BG84" s="237"/>
      <c r="BH84" s="237"/>
      <c r="BI84" s="237"/>
      <c r="BJ84" s="237"/>
      <c r="BK84" s="237"/>
      <c r="BL84" s="237"/>
      <c r="BM84" s="237"/>
      <c r="BN84" s="237"/>
      <c r="BO84" s="237"/>
      <c r="BP84" s="237"/>
      <c r="BQ84" s="234">
        <v>78</v>
      </c>
      <c r="BR84" s="239"/>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26"/>
    </row>
    <row r="85" spans="1:131" ht="26.25" customHeight="1" x14ac:dyDescent="0.2">
      <c r="A85" s="234">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37"/>
      <c r="BF85" s="237"/>
      <c r="BG85" s="237"/>
      <c r="BH85" s="237"/>
      <c r="BI85" s="237"/>
      <c r="BJ85" s="237"/>
      <c r="BK85" s="237"/>
      <c r="BL85" s="237"/>
      <c r="BM85" s="237"/>
      <c r="BN85" s="237"/>
      <c r="BO85" s="237"/>
      <c r="BP85" s="237"/>
      <c r="BQ85" s="234">
        <v>79</v>
      </c>
      <c r="BR85" s="239"/>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26"/>
    </row>
    <row r="86" spans="1:131" ht="26.25" customHeight="1" x14ac:dyDescent="0.2">
      <c r="A86" s="234">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37"/>
      <c r="BF86" s="237"/>
      <c r="BG86" s="237"/>
      <c r="BH86" s="237"/>
      <c r="BI86" s="237"/>
      <c r="BJ86" s="237"/>
      <c r="BK86" s="237"/>
      <c r="BL86" s="237"/>
      <c r="BM86" s="237"/>
      <c r="BN86" s="237"/>
      <c r="BO86" s="237"/>
      <c r="BP86" s="237"/>
      <c r="BQ86" s="234">
        <v>80</v>
      </c>
      <c r="BR86" s="239"/>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26"/>
    </row>
    <row r="87" spans="1:131" ht="26.25" customHeight="1" x14ac:dyDescent="0.2">
      <c r="A87" s="240">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37"/>
      <c r="BF87" s="237"/>
      <c r="BG87" s="237"/>
      <c r="BH87" s="237"/>
      <c r="BI87" s="237"/>
      <c r="BJ87" s="237"/>
      <c r="BK87" s="237"/>
      <c r="BL87" s="237"/>
      <c r="BM87" s="237"/>
      <c r="BN87" s="237"/>
      <c r="BO87" s="237"/>
      <c r="BP87" s="237"/>
      <c r="BQ87" s="234">
        <v>81</v>
      </c>
      <c r="BR87" s="239"/>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26"/>
    </row>
    <row r="88" spans="1:131" ht="26.25" customHeight="1" thickBot="1" x14ac:dyDescent="0.25">
      <c r="A88" s="236" t="s">
        <v>391</v>
      </c>
      <c r="B88" s="825" t="s">
        <v>424</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12668</v>
      </c>
      <c r="AG88" s="880"/>
      <c r="AH88" s="880"/>
      <c r="AI88" s="880"/>
      <c r="AJ88" s="880"/>
      <c r="AK88" s="877"/>
      <c r="AL88" s="877"/>
      <c r="AM88" s="877"/>
      <c r="AN88" s="877"/>
      <c r="AO88" s="877"/>
      <c r="AP88" s="880">
        <v>1942</v>
      </c>
      <c r="AQ88" s="880"/>
      <c r="AR88" s="880"/>
      <c r="AS88" s="880"/>
      <c r="AT88" s="880"/>
      <c r="AU88" s="880">
        <v>202</v>
      </c>
      <c r="AV88" s="880"/>
      <c r="AW88" s="880"/>
      <c r="AX88" s="880"/>
      <c r="AY88" s="880"/>
      <c r="AZ88" s="885"/>
      <c r="BA88" s="885"/>
      <c r="BB88" s="885"/>
      <c r="BC88" s="885"/>
      <c r="BD88" s="886"/>
      <c r="BE88" s="237"/>
      <c r="BF88" s="237"/>
      <c r="BG88" s="237"/>
      <c r="BH88" s="237"/>
      <c r="BI88" s="237"/>
      <c r="BJ88" s="237"/>
      <c r="BK88" s="237"/>
      <c r="BL88" s="237"/>
      <c r="BM88" s="237"/>
      <c r="BN88" s="237"/>
      <c r="BO88" s="237"/>
      <c r="BP88" s="237"/>
      <c r="BQ88" s="234">
        <v>82</v>
      </c>
      <c r="BR88" s="239"/>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25" t="s">
        <v>425</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163</v>
      </c>
      <c r="CS102" s="888"/>
      <c r="CT102" s="888"/>
      <c r="CU102" s="888"/>
      <c r="CV102" s="927"/>
      <c r="CW102" s="926" t="s">
        <v>597</v>
      </c>
      <c r="CX102" s="888"/>
      <c r="CY102" s="888"/>
      <c r="CZ102" s="888"/>
      <c r="DA102" s="927"/>
      <c r="DB102" s="926">
        <v>8</v>
      </c>
      <c r="DC102" s="888"/>
      <c r="DD102" s="888"/>
      <c r="DE102" s="888"/>
      <c r="DF102" s="927"/>
      <c r="DG102" s="926" t="s">
        <v>597</v>
      </c>
      <c r="DH102" s="888"/>
      <c r="DI102" s="888"/>
      <c r="DJ102" s="888"/>
      <c r="DK102" s="927"/>
      <c r="DL102" s="926" t="s">
        <v>597</v>
      </c>
      <c r="DM102" s="888"/>
      <c r="DN102" s="888"/>
      <c r="DO102" s="888"/>
      <c r="DP102" s="927"/>
      <c r="DQ102" s="926" t="s">
        <v>597</v>
      </c>
      <c r="DR102" s="888"/>
      <c r="DS102" s="888"/>
      <c r="DT102" s="888"/>
      <c r="DU102" s="927"/>
      <c r="DV102" s="825"/>
      <c r="DW102" s="826"/>
      <c r="DX102" s="826"/>
      <c r="DY102" s="826"/>
      <c r="DZ102" s="950"/>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51" t="s">
        <v>426</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52" t="s">
        <v>427</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53" t="s">
        <v>430</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431</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26" customFormat="1" ht="26.25" customHeight="1" x14ac:dyDescent="0.2">
      <c r="A109" s="948" t="s">
        <v>432</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433</v>
      </c>
      <c r="AB109" s="929"/>
      <c r="AC109" s="929"/>
      <c r="AD109" s="929"/>
      <c r="AE109" s="930"/>
      <c r="AF109" s="928" t="s">
        <v>434</v>
      </c>
      <c r="AG109" s="929"/>
      <c r="AH109" s="929"/>
      <c r="AI109" s="929"/>
      <c r="AJ109" s="930"/>
      <c r="AK109" s="928" t="s">
        <v>307</v>
      </c>
      <c r="AL109" s="929"/>
      <c r="AM109" s="929"/>
      <c r="AN109" s="929"/>
      <c r="AO109" s="930"/>
      <c r="AP109" s="928" t="s">
        <v>435</v>
      </c>
      <c r="AQ109" s="929"/>
      <c r="AR109" s="929"/>
      <c r="AS109" s="929"/>
      <c r="AT109" s="931"/>
      <c r="AU109" s="948" t="s">
        <v>432</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433</v>
      </c>
      <c r="BR109" s="929"/>
      <c r="BS109" s="929"/>
      <c r="BT109" s="929"/>
      <c r="BU109" s="930"/>
      <c r="BV109" s="928" t="s">
        <v>434</v>
      </c>
      <c r="BW109" s="929"/>
      <c r="BX109" s="929"/>
      <c r="BY109" s="929"/>
      <c r="BZ109" s="930"/>
      <c r="CA109" s="928" t="s">
        <v>307</v>
      </c>
      <c r="CB109" s="929"/>
      <c r="CC109" s="929"/>
      <c r="CD109" s="929"/>
      <c r="CE109" s="930"/>
      <c r="CF109" s="949" t="s">
        <v>435</v>
      </c>
      <c r="CG109" s="949"/>
      <c r="CH109" s="949"/>
      <c r="CI109" s="949"/>
      <c r="CJ109" s="949"/>
      <c r="CK109" s="928" t="s">
        <v>436</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433</v>
      </c>
      <c r="DH109" s="929"/>
      <c r="DI109" s="929"/>
      <c r="DJ109" s="929"/>
      <c r="DK109" s="930"/>
      <c r="DL109" s="928" t="s">
        <v>434</v>
      </c>
      <c r="DM109" s="929"/>
      <c r="DN109" s="929"/>
      <c r="DO109" s="929"/>
      <c r="DP109" s="930"/>
      <c r="DQ109" s="928" t="s">
        <v>307</v>
      </c>
      <c r="DR109" s="929"/>
      <c r="DS109" s="929"/>
      <c r="DT109" s="929"/>
      <c r="DU109" s="930"/>
      <c r="DV109" s="928" t="s">
        <v>435</v>
      </c>
      <c r="DW109" s="929"/>
      <c r="DX109" s="929"/>
      <c r="DY109" s="929"/>
      <c r="DZ109" s="931"/>
    </row>
    <row r="110" spans="1:131" s="226" customFormat="1" ht="26.25" customHeight="1" x14ac:dyDescent="0.2">
      <c r="A110" s="932" t="s">
        <v>437</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2471432</v>
      </c>
      <c r="AB110" s="936"/>
      <c r="AC110" s="936"/>
      <c r="AD110" s="936"/>
      <c r="AE110" s="937"/>
      <c r="AF110" s="938">
        <v>2474103</v>
      </c>
      <c r="AG110" s="936"/>
      <c r="AH110" s="936"/>
      <c r="AI110" s="936"/>
      <c r="AJ110" s="937"/>
      <c r="AK110" s="938">
        <v>2522078</v>
      </c>
      <c r="AL110" s="936"/>
      <c r="AM110" s="936"/>
      <c r="AN110" s="936"/>
      <c r="AO110" s="937"/>
      <c r="AP110" s="939">
        <v>17.3</v>
      </c>
      <c r="AQ110" s="940"/>
      <c r="AR110" s="940"/>
      <c r="AS110" s="940"/>
      <c r="AT110" s="941"/>
      <c r="AU110" s="942" t="s">
        <v>74</v>
      </c>
      <c r="AV110" s="943"/>
      <c r="AW110" s="943"/>
      <c r="AX110" s="943"/>
      <c r="AY110" s="943"/>
      <c r="AZ110" s="965" t="s">
        <v>438</v>
      </c>
      <c r="BA110" s="933"/>
      <c r="BB110" s="933"/>
      <c r="BC110" s="933"/>
      <c r="BD110" s="933"/>
      <c r="BE110" s="933"/>
      <c r="BF110" s="933"/>
      <c r="BG110" s="933"/>
      <c r="BH110" s="933"/>
      <c r="BI110" s="933"/>
      <c r="BJ110" s="933"/>
      <c r="BK110" s="933"/>
      <c r="BL110" s="933"/>
      <c r="BM110" s="933"/>
      <c r="BN110" s="933"/>
      <c r="BO110" s="933"/>
      <c r="BP110" s="934"/>
      <c r="BQ110" s="966">
        <v>25483514</v>
      </c>
      <c r="BR110" s="967"/>
      <c r="BS110" s="967"/>
      <c r="BT110" s="967"/>
      <c r="BU110" s="967"/>
      <c r="BV110" s="967">
        <v>25720725</v>
      </c>
      <c r="BW110" s="967"/>
      <c r="BX110" s="967"/>
      <c r="BY110" s="967"/>
      <c r="BZ110" s="967"/>
      <c r="CA110" s="967">
        <v>24442499</v>
      </c>
      <c r="CB110" s="967"/>
      <c r="CC110" s="967"/>
      <c r="CD110" s="967"/>
      <c r="CE110" s="967"/>
      <c r="CF110" s="980">
        <v>167.5</v>
      </c>
      <c r="CG110" s="981"/>
      <c r="CH110" s="981"/>
      <c r="CI110" s="981"/>
      <c r="CJ110" s="981"/>
      <c r="CK110" s="982" t="s">
        <v>439</v>
      </c>
      <c r="CL110" s="983"/>
      <c r="CM110" s="965" t="s">
        <v>440</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234</v>
      </c>
      <c r="DH110" s="967"/>
      <c r="DI110" s="967"/>
      <c r="DJ110" s="967"/>
      <c r="DK110" s="967"/>
      <c r="DL110" s="967" t="s">
        <v>441</v>
      </c>
      <c r="DM110" s="967"/>
      <c r="DN110" s="967"/>
      <c r="DO110" s="967"/>
      <c r="DP110" s="967"/>
      <c r="DQ110" s="967" t="s">
        <v>442</v>
      </c>
      <c r="DR110" s="967"/>
      <c r="DS110" s="967"/>
      <c r="DT110" s="967"/>
      <c r="DU110" s="967"/>
      <c r="DV110" s="968" t="s">
        <v>443</v>
      </c>
      <c r="DW110" s="968"/>
      <c r="DX110" s="968"/>
      <c r="DY110" s="968"/>
      <c r="DZ110" s="969"/>
    </row>
    <row r="111" spans="1:131" s="226" customFormat="1" ht="26.25" customHeight="1" x14ac:dyDescent="0.2">
      <c r="A111" s="970" t="s">
        <v>444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442</v>
      </c>
      <c r="AB111" s="974"/>
      <c r="AC111" s="974"/>
      <c r="AD111" s="974"/>
      <c r="AE111" s="975"/>
      <c r="AF111" s="976" t="s">
        <v>443</v>
      </c>
      <c r="AG111" s="974"/>
      <c r="AH111" s="974"/>
      <c r="AI111" s="974"/>
      <c r="AJ111" s="975"/>
      <c r="AK111" s="976" t="s">
        <v>445</v>
      </c>
      <c r="AL111" s="974"/>
      <c r="AM111" s="974"/>
      <c r="AN111" s="974"/>
      <c r="AO111" s="975"/>
      <c r="AP111" s="977" t="s">
        <v>446</v>
      </c>
      <c r="AQ111" s="978"/>
      <c r="AR111" s="978"/>
      <c r="AS111" s="978"/>
      <c r="AT111" s="979"/>
      <c r="AU111" s="944"/>
      <c r="AV111" s="945"/>
      <c r="AW111" s="945"/>
      <c r="AX111" s="945"/>
      <c r="AY111" s="945"/>
      <c r="AZ111" s="958" t="s">
        <v>447</v>
      </c>
      <c r="BA111" s="959"/>
      <c r="BB111" s="959"/>
      <c r="BC111" s="959"/>
      <c r="BD111" s="959"/>
      <c r="BE111" s="959"/>
      <c r="BF111" s="959"/>
      <c r="BG111" s="959"/>
      <c r="BH111" s="959"/>
      <c r="BI111" s="959"/>
      <c r="BJ111" s="959"/>
      <c r="BK111" s="959"/>
      <c r="BL111" s="959"/>
      <c r="BM111" s="959"/>
      <c r="BN111" s="959"/>
      <c r="BO111" s="959"/>
      <c r="BP111" s="960"/>
      <c r="BQ111" s="961" t="s">
        <v>442</v>
      </c>
      <c r="BR111" s="962"/>
      <c r="BS111" s="962"/>
      <c r="BT111" s="962"/>
      <c r="BU111" s="962"/>
      <c r="BV111" s="962" t="s">
        <v>448</v>
      </c>
      <c r="BW111" s="962"/>
      <c r="BX111" s="962"/>
      <c r="BY111" s="962"/>
      <c r="BZ111" s="962"/>
      <c r="CA111" s="962" t="s">
        <v>128</v>
      </c>
      <c r="CB111" s="962"/>
      <c r="CC111" s="962"/>
      <c r="CD111" s="962"/>
      <c r="CE111" s="962"/>
      <c r="CF111" s="956" t="s">
        <v>442</v>
      </c>
      <c r="CG111" s="957"/>
      <c r="CH111" s="957"/>
      <c r="CI111" s="957"/>
      <c r="CJ111" s="957"/>
      <c r="CK111" s="984"/>
      <c r="CL111" s="985"/>
      <c r="CM111" s="958" t="s">
        <v>449</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128</v>
      </c>
      <c r="DH111" s="962"/>
      <c r="DI111" s="962"/>
      <c r="DJ111" s="962"/>
      <c r="DK111" s="962"/>
      <c r="DL111" s="962" t="s">
        <v>442</v>
      </c>
      <c r="DM111" s="962"/>
      <c r="DN111" s="962"/>
      <c r="DO111" s="962"/>
      <c r="DP111" s="962"/>
      <c r="DQ111" s="962" t="s">
        <v>445</v>
      </c>
      <c r="DR111" s="962"/>
      <c r="DS111" s="962"/>
      <c r="DT111" s="962"/>
      <c r="DU111" s="962"/>
      <c r="DV111" s="963" t="s">
        <v>442</v>
      </c>
      <c r="DW111" s="963"/>
      <c r="DX111" s="963"/>
      <c r="DY111" s="963"/>
      <c r="DZ111" s="964"/>
    </row>
    <row r="112" spans="1:131" s="226" customFormat="1" ht="26.25" customHeight="1" x14ac:dyDescent="0.2">
      <c r="A112" s="988" t="s">
        <v>450</v>
      </c>
      <c r="B112" s="989"/>
      <c r="C112" s="959" t="s">
        <v>451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448</v>
      </c>
      <c r="AB112" s="995"/>
      <c r="AC112" s="995"/>
      <c r="AD112" s="995"/>
      <c r="AE112" s="996"/>
      <c r="AF112" s="997" t="s">
        <v>442</v>
      </c>
      <c r="AG112" s="995"/>
      <c r="AH112" s="995"/>
      <c r="AI112" s="995"/>
      <c r="AJ112" s="996"/>
      <c r="AK112" s="997" t="s">
        <v>452</v>
      </c>
      <c r="AL112" s="995"/>
      <c r="AM112" s="995"/>
      <c r="AN112" s="995"/>
      <c r="AO112" s="996"/>
      <c r="AP112" s="998" t="s">
        <v>445</v>
      </c>
      <c r="AQ112" s="999"/>
      <c r="AR112" s="999"/>
      <c r="AS112" s="999"/>
      <c r="AT112" s="1000"/>
      <c r="AU112" s="944"/>
      <c r="AV112" s="945"/>
      <c r="AW112" s="945"/>
      <c r="AX112" s="945"/>
      <c r="AY112" s="945"/>
      <c r="AZ112" s="958" t="s">
        <v>453</v>
      </c>
      <c r="BA112" s="959"/>
      <c r="BB112" s="959"/>
      <c r="BC112" s="959"/>
      <c r="BD112" s="959"/>
      <c r="BE112" s="959"/>
      <c r="BF112" s="959"/>
      <c r="BG112" s="959"/>
      <c r="BH112" s="959"/>
      <c r="BI112" s="959"/>
      <c r="BJ112" s="959"/>
      <c r="BK112" s="959"/>
      <c r="BL112" s="959"/>
      <c r="BM112" s="959"/>
      <c r="BN112" s="959"/>
      <c r="BO112" s="959"/>
      <c r="BP112" s="960"/>
      <c r="BQ112" s="961">
        <v>9959977</v>
      </c>
      <c r="BR112" s="962"/>
      <c r="BS112" s="962"/>
      <c r="BT112" s="962"/>
      <c r="BU112" s="962"/>
      <c r="BV112" s="962">
        <v>9798484</v>
      </c>
      <c r="BW112" s="962"/>
      <c r="BX112" s="962"/>
      <c r="BY112" s="962"/>
      <c r="BZ112" s="962"/>
      <c r="CA112" s="962">
        <v>9582666</v>
      </c>
      <c r="CB112" s="962"/>
      <c r="CC112" s="962"/>
      <c r="CD112" s="962"/>
      <c r="CE112" s="962"/>
      <c r="CF112" s="956">
        <v>65.7</v>
      </c>
      <c r="CG112" s="957"/>
      <c r="CH112" s="957"/>
      <c r="CI112" s="957"/>
      <c r="CJ112" s="957"/>
      <c r="CK112" s="984"/>
      <c r="CL112" s="985"/>
      <c r="CM112" s="958" t="s">
        <v>454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455</v>
      </c>
      <c r="DH112" s="962"/>
      <c r="DI112" s="962"/>
      <c r="DJ112" s="962"/>
      <c r="DK112" s="962"/>
      <c r="DL112" s="962" t="s">
        <v>445</v>
      </c>
      <c r="DM112" s="962"/>
      <c r="DN112" s="962"/>
      <c r="DO112" s="962"/>
      <c r="DP112" s="962"/>
      <c r="DQ112" s="962" t="s">
        <v>445</v>
      </c>
      <c r="DR112" s="962"/>
      <c r="DS112" s="962"/>
      <c r="DT112" s="962"/>
      <c r="DU112" s="962"/>
      <c r="DV112" s="963" t="s">
        <v>455</v>
      </c>
      <c r="DW112" s="963"/>
      <c r="DX112" s="963"/>
      <c r="DY112" s="963"/>
      <c r="DZ112" s="964"/>
    </row>
    <row r="113" spans="1:130" s="226" customFormat="1" ht="26.25" customHeight="1" x14ac:dyDescent="0.2">
      <c r="A113" s="990"/>
      <c r="B113" s="991"/>
      <c r="C113" s="959" t="s">
        <v>456</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641792</v>
      </c>
      <c r="AB113" s="974"/>
      <c r="AC113" s="974"/>
      <c r="AD113" s="974"/>
      <c r="AE113" s="975"/>
      <c r="AF113" s="976">
        <v>661294</v>
      </c>
      <c r="AG113" s="974"/>
      <c r="AH113" s="974"/>
      <c r="AI113" s="974"/>
      <c r="AJ113" s="975"/>
      <c r="AK113" s="976">
        <v>703147</v>
      </c>
      <c r="AL113" s="974"/>
      <c r="AM113" s="974"/>
      <c r="AN113" s="974"/>
      <c r="AO113" s="975"/>
      <c r="AP113" s="977">
        <v>4.8</v>
      </c>
      <c r="AQ113" s="978"/>
      <c r="AR113" s="978"/>
      <c r="AS113" s="978"/>
      <c r="AT113" s="979"/>
      <c r="AU113" s="944"/>
      <c r="AV113" s="945"/>
      <c r="AW113" s="945"/>
      <c r="AX113" s="945"/>
      <c r="AY113" s="945"/>
      <c r="AZ113" s="958" t="s">
        <v>457</v>
      </c>
      <c r="BA113" s="959"/>
      <c r="BB113" s="959"/>
      <c r="BC113" s="959"/>
      <c r="BD113" s="959"/>
      <c r="BE113" s="959"/>
      <c r="BF113" s="959"/>
      <c r="BG113" s="959"/>
      <c r="BH113" s="959"/>
      <c r="BI113" s="959"/>
      <c r="BJ113" s="959"/>
      <c r="BK113" s="959"/>
      <c r="BL113" s="959"/>
      <c r="BM113" s="959"/>
      <c r="BN113" s="959"/>
      <c r="BO113" s="959"/>
      <c r="BP113" s="960"/>
      <c r="BQ113" s="961">
        <v>139849</v>
      </c>
      <c r="BR113" s="962"/>
      <c r="BS113" s="962"/>
      <c r="BT113" s="962"/>
      <c r="BU113" s="962"/>
      <c r="BV113" s="962">
        <v>146364</v>
      </c>
      <c r="BW113" s="962"/>
      <c r="BX113" s="962"/>
      <c r="BY113" s="962"/>
      <c r="BZ113" s="962"/>
      <c r="CA113" s="962">
        <v>202201</v>
      </c>
      <c r="CB113" s="962"/>
      <c r="CC113" s="962"/>
      <c r="CD113" s="962"/>
      <c r="CE113" s="962"/>
      <c r="CF113" s="956">
        <v>1.4</v>
      </c>
      <c r="CG113" s="957"/>
      <c r="CH113" s="957"/>
      <c r="CI113" s="957"/>
      <c r="CJ113" s="957"/>
      <c r="CK113" s="984"/>
      <c r="CL113" s="985"/>
      <c r="CM113" s="958" t="s">
        <v>458</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445</v>
      </c>
      <c r="DH113" s="995"/>
      <c r="DI113" s="995"/>
      <c r="DJ113" s="995"/>
      <c r="DK113" s="996"/>
      <c r="DL113" s="997" t="s">
        <v>445</v>
      </c>
      <c r="DM113" s="995"/>
      <c r="DN113" s="995"/>
      <c r="DO113" s="995"/>
      <c r="DP113" s="996"/>
      <c r="DQ113" s="997" t="s">
        <v>443</v>
      </c>
      <c r="DR113" s="995"/>
      <c r="DS113" s="995"/>
      <c r="DT113" s="995"/>
      <c r="DU113" s="996"/>
      <c r="DV113" s="998" t="s">
        <v>446</v>
      </c>
      <c r="DW113" s="999"/>
      <c r="DX113" s="999"/>
      <c r="DY113" s="999"/>
      <c r="DZ113" s="1000"/>
    </row>
    <row r="114" spans="1:130" s="226" customFormat="1" ht="26.25" customHeight="1" x14ac:dyDescent="0.2">
      <c r="A114" s="990"/>
      <c r="B114" s="991"/>
      <c r="C114" s="959" t="s">
        <v>459</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6276</v>
      </c>
      <c r="AB114" s="995"/>
      <c r="AC114" s="995"/>
      <c r="AD114" s="995"/>
      <c r="AE114" s="996"/>
      <c r="AF114" s="997">
        <v>8828</v>
      </c>
      <c r="AG114" s="995"/>
      <c r="AH114" s="995"/>
      <c r="AI114" s="995"/>
      <c r="AJ114" s="996"/>
      <c r="AK114" s="997">
        <v>10192</v>
      </c>
      <c r="AL114" s="995"/>
      <c r="AM114" s="995"/>
      <c r="AN114" s="995"/>
      <c r="AO114" s="996"/>
      <c r="AP114" s="998">
        <v>0.1</v>
      </c>
      <c r="AQ114" s="999"/>
      <c r="AR114" s="999"/>
      <c r="AS114" s="999"/>
      <c r="AT114" s="1000"/>
      <c r="AU114" s="944"/>
      <c r="AV114" s="945"/>
      <c r="AW114" s="945"/>
      <c r="AX114" s="945"/>
      <c r="AY114" s="945"/>
      <c r="AZ114" s="958" t="s">
        <v>460</v>
      </c>
      <c r="BA114" s="959"/>
      <c r="BB114" s="959"/>
      <c r="BC114" s="959"/>
      <c r="BD114" s="959"/>
      <c r="BE114" s="959"/>
      <c r="BF114" s="959"/>
      <c r="BG114" s="959"/>
      <c r="BH114" s="959"/>
      <c r="BI114" s="959"/>
      <c r="BJ114" s="959"/>
      <c r="BK114" s="959"/>
      <c r="BL114" s="959"/>
      <c r="BM114" s="959"/>
      <c r="BN114" s="959"/>
      <c r="BO114" s="959"/>
      <c r="BP114" s="960"/>
      <c r="BQ114" s="961">
        <v>5307584</v>
      </c>
      <c r="BR114" s="962"/>
      <c r="BS114" s="962"/>
      <c r="BT114" s="962"/>
      <c r="BU114" s="962"/>
      <c r="BV114" s="962">
        <v>5427303</v>
      </c>
      <c r="BW114" s="962"/>
      <c r="BX114" s="962"/>
      <c r="BY114" s="962"/>
      <c r="BZ114" s="962"/>
      <c r="CA114" s="962">
        <v>5468399</v>
      </c>
      <c r="CB114" s="962"/>
      <c r="CC114" s="962"/>
      <c r="CD114" s="962"/>
      <c r="CE114" s="962"/>
      <c r="CF114" s="956">
        <v>37.5</v>
      </c>
      <c r="CG114" s="957"/>
      <c r="CH114" s="957"/>
      <c r="CI114" s="957"/>
      <c r="CJ114" s="957"/>
      <c r="CK114" s="984"/>
      <c r="CL114" s="985"/>
      <c r="CM114" s="958" t="s">
        <v>461</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462</v>
      </c>
      <c r="DH114" s="995"/>
      <c r="DI114" s="995"/>
      <c r="DJ114" s="995"/>
      <c r="DK114" s="996"/>
      <c r="DL114" s="997" t="s">
        <v>445</v>
      </c>
      <c r="DM114" s="995"/>
      <c r="DN114" s="995"/>
      <c r="DO114" s="995"/>
      <c r="DP114" s="996"/>
      <c r="DQ114" s="997" t="s">
        <v>443</v>
      </c>
      <c r="DR114" s="995"/>
      <c r="DS114" s="995"/>
      <c r="DT114" s="995"/>
      <c r="DU114" s="996"/>
      <c r="DV114" s="998" t="s">
        <v>443</v>
      </c>
      <c r="DW114" s="999"/>
      <c r="DX114" s="999"/>
      <c r="DY114" s="999"/>
      <c r="DZ114" s="1000"/>
    </row>
    <row r="115" spans="1:130" s="226" customFormat="1" ht="26.25" customHeight="1" x14ac:dyDescent="0.2">
      <c r="A115" s="990"/>
      <c r="B115" s="991"/>
      <c r="C115" s="959" t="s">
        <v>463</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5440</v>
      </c>
      <c r="AB115" s="974"/>
      <c r="AC115" s="974"/>
      <c r="AD115" s="974"/>
      <c r="AE115" s="975"/>
      <c r="AF115" s="976">
        <v>70175</v>
      </c>
      <c r="AG115" s="974"/>
      <c r="AH115" s="974"/>
      <c r="AI115" s="974"/>
      <c r="AJ115" s="975"/>
      <c r="AK115" s="976">
        <v>26637</v>
      </c>
      <c r="AL115" s="974"/>
      <c r="AM115" s="974"/>
      <c r="AN115" s="974"/>
      <c r="AO115" s="975"/>
      <c r="AP115" s="977">
        <v>0.2</v>
      </c>
      <c r="AQ115" s="978"/>
      <c r="AR115" s="978"/>
      <c r="AS115" s="978"/>
      <c r="AT115" s="979"/>
      <c r="AU115" s="944"/>
      <c r="AV115" s="945"/>
      <c r="AW115" s="945"/>
      <c r="AX115" s="945"/>
      <c r="AY115" s="945"/>
      <c r="AZ115" s="958" t="s">
        <v>464</v>
      </c>
      <c r="BA115" s="959"/>
      <c r="BB115" s="959"/>
      <c r="BC115" s="959"/>
      <c r="BD115" s="959"/>
      <c r="BE115" s="959"/>
      <c r="BF115" s="959"/>
      <c r="BG115" s="959"/>
      <c r="BH115" s="959"/>
      <c r="BI115" s="959"/>
      <c r="BJ115" s="959"/>
      <c r="BK115" s="959"/>
      <c r="BL115" s="959"/>
      <c r="BM115" s="959"/>
      <c r="BN115" s="959"/>
      <c r="BO115" s="959"/>
      <c r="BP115" s="960"/>
      <c r="BQ115" s="961" t="s">
        <v>462</v>
      </c>
      <c r="BR115" s="962"/>
      <c r="BS115" s="962"/>
      <c r="BT115" s="962"/>
      <c r="BU115" s="962"/>
      <c r="BV115" s="962" t="s">
        <v>443</v>
      </c>
      <c r="BW115" s="962"/>
      <c r="BX115" s="962"/>
      <c r="BY115" s="962"/>
      <c r="BZ115" s="962"/>
      <c r="CA115" s="962" t="s">
        <v>462</v>
      </c>
      <c r="CB115" s="962"/>
      <c r="CC115" s="962"/>
      <c r="CD115" s="962"/>
      <c r="CE115" s="962"/>
      <c r="CF115" s="956" t="s">
        <v>455</v>
      </c>
      <c r="CG115" s="957"/>
      <c r="CH115" s="957"/>
      <c r="CI115" s="957"/>
      <c r="CJ115" s="957"/>
      <c r="CK115" s="984"/>
      <c r="CL115" s="985"/>
      <c r="CM115" s="958" t="s">
        <v>465</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234</v>
      </c>
      <c r="DH115" s="995"/>
      <c r="DI115" s="995"/>
      <c r="DJ115" s="995"/>
      <c r="DK115" s="996"/>
      <c r="DL115" s="997" t="s">
        <v>445</v>
      </c>
      <c r="DM115" s="995"/>
      <c r="DN115" s="995"/>
      <c r="DO115" s="995"/>
      <c r="DP115" s="996"/>
      <c r="DQ115" s="997" t="s">
        <v>442</v>
      </c>
      <c r="DR115" s="995"/>
      <c r="DS115" s="995"/>
      <c r="DT115" s="995"/>
      <c r="DU115" s="996"/>
      <c r="DV115" s="998" t="s">
        <v>443</v>
      </c>
      <c r="DW115" s="999"/>
      <c r="DX115" s="999"/>
      <c r="DY115" s="999"/>
      <c r="DZ115" s="1000"/>
    </row>
    <row r="116" spans="1:130" s="226" customFormat="1" ht="26.25" customHeight="1" x14ac:dyDescent="0.2">
      <c r="A116" s="992"/>
      <c r="B116" s="993"/>
      <c r="C116" s="1001" t="s">
        <v>466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443</v>
      </c>
      <c r="AB116" s="995"/>
      <c r="AC116" s="995"/>
      <c r="AD116" s="995"/>
      <c r="AE116" s="996"/>
      <c r="AF116" s="997" t="s">
        <v>442</v>
      </c>
      <c r="AG116" s="995"/>
      <c r="AH116" s="995"/>
      <c r="AI116" s="995"/>
      <c r="AJ116" s="996"/>
      <c r="AK116" s="997" t="s">
        <v>445</v>
      </c>
      <c r="AL116" s="995"/>
      <c r="AM116" s="995"/>
      <c r="AN116" s="995"/>
      <c r="AO116" s="996"/>
      <c r="AP116" s="998" t="s">
        <v>234</v>
      </c>
      <c r="AQ116" s="999"/>
      <c r="AR116" s="999"/>
      <c r="AS116" s="999"/>
      <c r="AT116" s="1000"/>
      <c r="AU116" s="944"/>
      <c r="AV116" s="945"/>
      <c r="AW116" s="945"/>
      <c r="AX116" s="945"/>
      <c r="AY116" s="945"/>
      <c r="AZ116" s="1003" t="s">
        <v>467</v>
      </c>
      <c r="BA116" s="1004"/>
      <c r="BB116" s="1004"/>
      <c r="BC116" s="1004"/>
      <c r="BD116" s="1004"/>
      <c r="BE116" s="1004"/>
      <c r="BF116" s="1004"/>
      <c r="BG116" s="1004"/>
      <c r="BH116" s="1004"/>
      <c r="BI116" s="1004"/>
      <c r="BJ116" s="1004"/>
      <c r="BK116" s="1004"/>
      <c r="BL116" s="1004"/>
      <c r="BM116" s="1004"/>
      <c r="BN116" s="1004"/>
      <c r="BO116" s="1004"/>
      <c r="BP116" s="1005"/>
      <c r="BQ116" s="961" t="s">
        <v>442</v>
      </c>
      <c r="BR116" s="962"/>
      <c r="BS116" s="962"/>
      <c r="BT116" s="962"/>
      <c r="BU116" s="962"/>
      <c r="BV116" s="962" t="s">
        <v>442</v>
      </c>
      <c r="BW116" s="962"/>
      <c r="BX116" s="962"/>
      <c r="BY116" s="962"/>
      <c r="BZ116" s="962"/>
      <c r="CA116" s="962" t="s">
        <v>442</v>
      </c>
      <c r="CB116" s="962"/>
      <c r="CC116" s="962"/>
      <c r="CD116" s="962"/>
      <c r="CE116" s="962"/>
      <c r="CF116" s="956" t="s">
        <v>442</v>
      </c>
      <c r="CG116" s="957"/>
      <c r="CH116" s="957"/>
      <c r="CI116" s="957"/>
      <c r="CJ116" s="957"/>
      <c r="CK116" s="984"/>
      <c r="CL116" s="985"/>
      <c r="CM116" s="958" t="s">
        <v>468</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443</v>
      </c>
      <c r="DH116" s="995"/>
      <c r="DI116" s="995"/>
      <c r="DJ116" s="995"/>
      <c r="DK116" s="996"/>
      <c r="DL116" s="997" t="s">
        <v>443</v>
      </c>
      <c r="DM116" s="995"/>
      <c r="DN116" s="995"/>
      <c r="DO116" s="995"/>
      <c r="DP116" s="996"/>
      <c r="DQ116" s="997" t="s">
        <v>128</v>
      </c>
      <c r="DR116" s="995"/>
      <c r="DS116" s="995"/>
      <c r="DT116" s="995"/>
      <c r="DU116" s="996"/>
      <c r="DV116" s="998" t="s">
        <v>443</v>
      </c>
      <c r="DW116" s="999"/>
      <c r="DX116" s="999"/>
      <c r="DY116" s="999"/>
      <c r="DZ116" s="1000"/>
    </row>
    <row r="117" spans="1:130" s="226" customFormat="1" ht="26.25" customHeight="1" x14ac:dyDescent="0.2">
      <c r="A117" s="948" t="s">
        <v>187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469</v>
      </c>
      <c r="Z117" s="930"/>
      <c r="AA117" s="1014">
        <v>3124940</v>
      </c>
      <c r="AB117" s="1015"/>
      <c r="AC117" s="1015"/>
      <c r="AD117" s="1015"/>
      <c r="AE117" s="1016"/>
      <c r="AF117" s="1017">
        <v>3214400</v>
      </c>
      <c r="AG117" s="1015"/>
      <c r="AH117" s="1015"/>
      <c r="AI117" s="1015"/>
      <c r="AJ117" s="1016"/>
      <c r="AK117" s="1017">
        <v>3262054</v>
      </c>
      <c r="AL117" s="1015"/>
      <c r="AM117" s="1015"/>
      <c r="AN117" s="1015"/>
      <c r="AO117" s="1016"/>
      <c r="AP117" s="1018"/>
      <c r="AQ117" s="1019"/>
      <c r="AR117" s="1019"/>
      <c r="AS117" s="1019"/>
      <c r="AT117" s="1020"/>
      <c r="AU117" s="944"/>
      <c r="AV117" s="945"/>
      <c r="AW117" s="945"/>
      <c r="AX117" s="945"/>
      <c r="AY117" s="945"/>
      <c r="AZ117" s="1010" t="s">
        <v>470</v>
      </c>
      <c r="BA117" s="1011"/>
      <c r="BB117" s="1011"/>
      <c r="BC117" s="1011"/>
      <c r="BD117" s="1011"/>
      <c r="BE117" s="1011"/>
      <c r="BF117" s="1011"/>
      <c r="BG117" s="1011"/>
      <c r="BH117" s="1011"/>
      <c r="BI117" s="1011"/>
      <c r="BJ117" s="1011"/>
      <c r="BK117" s="1011"/>
      <c r="BL117" s="1011"/>
      <c r="BM117" s="1011"/>
      <c r="BN117" s="1011"/>
      <c r="BO117" s="1011"/>
      <c r="BP117" s="1012"/>
      <c r="BQ117" s="961" t="s">
        <v>128</v>
      </c>
      <c r="BR117" s="962"/>
      <c r="BS117" s="962"/>
      <c r="BT117" s="962"/>
      <c r="BU117" s="962"/>
      <c r="BV117" s="962" t="s">
        <v>128</v>
      </c>
      <c r="BW117" s="962"/>
      <c r="BX117" s="962"/>
      <c r="BY117" s="962"/>
      <c r="BZ117" s="962"/>
      <c r="CA117" s="962" t="s">
        <v>128</v>
      </c>
      <c r="CB117" s="962"/>
      <c r="CC117" s="962"/>
      <c r="CD117" s="962"/>
      <c r="CE117" s="962"/>
      <c r="CF117" s="956" t="s">
        <v>128</v>
      </c>
      <c r="CG117" s="957"/>
      <c r="CH117" s="957"/>
      <c r="CI117" s="957"/>
      <c r="CJ117" s="957"/>
      <c r="CK117" s="984"/>
      <c r="CL117" s="985"/>
      <c r="CM117" s="958" t="s">
        <v>471</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128</v>
      </c>
      <c r="DH117" s="995"/>
      <c r="DI117" s="995"/>
      <c r="DJ117" s="995"/>
      <c r="DK117" s="996"/>
      <c r="DL117" s="997" t="s">
        <v>128</v>
      </c>
      <c r="DM117" s="995"/>
      <c r="DN117" s="995"/>
      <c r="DO117" s="995"/>
      <c r="DP117" s="996"/>
      <c r="DQ117" s="997" t="s">
        <v>442</v>
      </c>
      <c r="DR117" s="995"/>
      <c r="DS117" s="995"/>
      <c r="DT117" s="995"/>
      <c r="DU117" s="996"/>
      <c r="DV117" s="998" t="s">
        <v>455</v>
      </c>
      <c r="DW117" s="999"/>
      <c r="DX117" s="999"/>
      <c r="DY117" s="999"/>
      <c r="DZ117" s="1000"/>
    </row>
    <row r="118" spans="1:130" s="226" customFormat="1" ht="26.25" customHeight="1" x14ac:dyDescent="0.2">
      <c r="A118" s="948" t="s">
        <v>436</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433</v>
      </c>
      <c r="AB118" s="929"/>
      <c r="AC118" s="929"/>
      <c r="AD118" s="929"/>
      <c r="AE118" s="930"/>
      <c r="AF118" s="928" t="s">
        <v>434</v>
      </c>
      <c r="AG118" s="929"/>
      <c r="AH118" s="929"/>
      <c r="AI118" s="929"/>
      <c r="AJ118" s="930"/>
      <c r="AK118" s="928" t="s">
        <v>307</v>
      </c>
      <c r="AL118" s="929"/>
      <c r="AM118" s="929"/>
      <c r="AN118" s="929"/>
      <c r="AO118" s="930"/>
      <c r="AP118" s="1006" t="s">
        <v>435</v>
      </c>
      <c r="AQ118" s="1007"/>
      <c r="AR118" s="1007"/>
      <c r="AS118" s="1007"/>
      <c r="AT118" s="1008"/>
      <c r="AU118" s="944"/>
      <c r="AV118" s="945"/>
      <c r="AW118" s="945"/>
      <c r="AX118" s="945"/>
      <c r="AY118" s="945"/>
      <c r="AZ118" s="1009" t="s">
        <v>472</v>
      </c>
      <c r="BA118" s="1001"/>
      <c r="BB118" s="1001"/>
      <c r="BC118" s="1001"/>
      <c r="BD118" s="1001"/>
      <c r="BE118" s="1001"/>
      <c r="BF118" s="1001"/>
      <c r="BG118" s="1001"/>
      <c r="BH118" s="1001"/>
      <c r="BI118" s="1001"/>
      <c r="BJ118" s="1001"/>
      <c r="BK118" s="1001"/>
      <c r="BL118" s="1001"/>
      <c r="BM118" s="1001"/>
      <c r="BN118" s="1001"/>
      <c r="BO118" s="1001"/>
      <c r="BP118" s="1002"/>
      <c r="BQ118" s="1035" t="s">
        <v>443</v>
      </c>
      <c r="BR118" s="1036"/>
      <c r="BS118" s="1036"/>
      <c r="BT118" s="1036"/>
      <c r="BU118" s="1036"/>
      <c r="BV118" s="1036" t="s">
        <v>442</v>
      </c>
      <c r="BW118" s="1036"/>
      <c r="BX118" s="1036"/>
      <c r="BY118" s="1036"/>
      <c r="BZ118" s="1036"/>
      <c r="CA118" s="1036" t="s">
        <v>443</v>
      </c>
      <c r="CB118" s="1036"/>
      <c r="CC118" s="1036"/>
      <c r="CD118" s="1036"/>
      <c r="CE118" s="1036"/>
      <c r="CF118" s="956" t="s">
        <v>443</v>
      </c>
      <c r="CG118" s="957"/>
      <c r="CH118" s="957"/>
      <c r="CI118" s="957"/>
      <c r="CJ118" s="957"/>
      <c r="CK118" s="984"/>
      <c r="CL118" s="985"/>
      <c r="CM118" s="958" t="s">
        <v>473</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443</v>
      </c>
      <c r="DH118" s="995"/>
      <c r="DI118" s="995"/>
      <c r="DJ118" s="995"/>
      <c r="DK118" s="996"/>
      <c r="DL118" s="997" t="s">
        <v>443</v>
      </c>
      <c r="DM118" s="995"/>
      <c r="DN118" s="995"/>
      <c r="DO118" s="995"/>
      <c r="DP118" s="996"/>
      <c r="DQ118" s="997" t="s">
        <v>448</v>
      </c>
      <c r="DR118" s="995"/>
      <c r="DS118" s="995"/>
      <c r="DT118" s="995"/>
      <c r="DU118" s="996"/>
      <c r="DV118" s="998" t="s">
        <v>443</v>
      </c>
      <c r="DW118" s="999"/>
      <c r="DX118" s="999"/>
      <c r="DY118" s="999"/>
      <c r="DZ118" s="1000"/>
    </row>
    <row r="119" spans="1:130" s="226" customFormat="1" ht="26.25" customHeight="1" x14ac:dyDescent="0.2">
      <c r="A119" s="1092" t="s">
        <v>439</v>
      </c>
      <c r="B119" s="983"/>
      <c r="C119" s="965" t="s">
        <v>440</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455</v>
      </c>
      <c r="AB119" s="936"/>
      <c r="AC119" s="936"/>
      <c r="AD119" s="936"/>
      <c r="AE119" s="937"/>
      <c r="AF119" s="938" t="s">
        <v>455</v>
      </c>
      <c r="AG119" s="936"/>
      <c r="AH119" s="936"/>
      <c r="AI119" s="936"/>
      <c r="AJ119" s="937"/>
      <c r="AK119" s="938" t="s">
        <v>443</v>
      </c>
      <c r="AL119" s="936"/>
      <c r="AM119" s="936"/>
      <c r="AN119" s="936"/>
      <c r="AO119" s="937"/>
      <c r="AP119" s="939" t="s">
        <v>443</v>
      </c>
      <c r="AQ119" s="940"/>
      <c r="AR119" s="940"/>
      <c r="AS119" s="940"/>
      <c r="AT119" s="941"/>
      <c r="AU119" s="946"/>
      <c r="AV119" s="947"/>
      <c r="AW119" s="947"/>
      <c r="AX119" s="947"/>
      <c r="AY119" s="947"/>
      <c r="AZ119" s="247" t="s">
        <v>187</v>
      </c>
      <c r="BA119" s="247"/>
      <c r="BB119" s="247"/>
      <c r="BC119" s="247"/>
      <c r="BD119" s="247"/>
      <c r="BE119" s="247"/>
      <c r="BF119" s="247"/>
      <c r="BG119" s="247"/>
      <c r="BH119" s="247"/>
      <c r="BI119" s="247"/>
      <c r="BJ119" s="247"/>
      <c r="BK119" s="247"/>
      <c r="BL119" s="247"/>
      <c r="BM119" s="247"/>
      <c r="BN119" s="247"/>
      <c r="BO119" s="1013" t="s">
        <v>474</v>
      </c>
      <c r="BP119" s="1041"/>
      <c r="BQ119" s="1035">
        <v>40890924</v>
      </c>
      <c r="BR119" s="1036"/>
      <c r="BS119" s="1036"/>
      <c r="BT119" s="1036"/>
      <c r="BU119" s="1036"/>
      <c r="BV119" s="1036">
        <v>41092876</v>
      </c>
      <c r="BW119" s="1036"/>
      <c r="BX119" s="1036"/>
      <c r="BY119" s="1036"/>
      <c r="BZ119" s="1036"/>
      <c r="CA119" s="1036">
        <v>39695765</v>
      </c>
      <c r="CB119" s="1036"/>
      <c r="CC119" s="1036"/>
      <c r="CD119" s="1036"/>
      <c r="CE119" s="1036"/>
      <c r="CF119" s="1037"/>
      <c r="CG119" s="1038"/>
      <c r="CH119" s="1038"/>
      <c r="CI119" s="1038"/>
      <c r="CJ119" s="1039"/>
      <c r="CK119" s="986"/>
      <c r="CL119" s="987"/>
      <c r="CM119" s="1009" t="s">
        <v>475</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443</v>
      </c>
      <c r="DH119" s="1022"/>
      <c r="DI119" s="1022"/>
      <c r="DJ119" s="1022"/>
      <c r="DK119" s="1023"/>
      <c r="DL119" s="1021" t="s">
        <v>443</v>
      </c>
      <c r="DM119" s="1022"/>
      <c r="DN119" s="1022"/>
      <c r="DO119" s="1022"/>
      <c r="DP119" s="1023"/>
      <c r="DQ119" s="1021" t="s">
        <v>443</v>
      </c>
      <c r="DR119" s="1022"/>
      <c r="DS119" s="1022"/>
      <c r="DT119" s="1022"/>
      <c r="DU119" s="1023"/>
      <c r="DV119" s="1024" t="s">
        <v>455</v>
      </c>
      <c r="DW119" s="1025"/>
      <c r="DX119" s="1025"/>
      <c r="DY119" s="1025"/>
      <c r="DZ119" s="1026"/>
    </row>
    <row r="120" spans="1:130" s="226" customFormat="1" ht="26.25" customHeight="1" x14ac:dyDescent="0.2">
      <c r="A120" s="1093"/>
      <c r="B120" s="985"/>
      <c r="C120" s="958" t="s">
        <v>449</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455</v>
      </c>
      <c r="AB120" s="995"/>
      <c r="AC120" s="995"/>
      <c r="AD120" s="995"/>
      <c r="AE120" s="996"/>
      <c r="AF120" s="997" t="s">
        <v>443</v>
      </c>
      <c r="AG120" s="995"/>
      <c r="AH120" s="995"/>
      <c r="AI120" s="995"/>
      <c r="AJ120" s="996"/>
      <c r="AK120" s="997" t="s">
        <v>443</v>
      </c>
      <c r="AL120" s="995"/>
      <c r="AM120" s="995"/>
      <c r="AN120" s="995"/>
      <c r="AO120" s="996"/>
      <c r="AP120" s="998" t="s">
        <v>442</v>
      </c>
      <c r="AQ120" s="999"/>
      <c r="AR120" s="999"/>
      <c r="AS120" s="999"/>
      <c r="AT120" s="1000"/>
      <c r="AU120" s="1027" t="s">
        <v>476</v>
      </c>
      <c r="AV120" s="1028"/>
      <c r="AW120" s="1028"/>
      <c r="AX120" s="1028"/>
      <c r="AY120" s="1029"/>
      <c r="AZ120" s="965" t="s">
        <v>477</v>
      </c>
      <c r="BA120" s="933"/>
      <c r="BB120" s="933"/>
      <c r="BC120" s="933"/>
      <c r="BD120" s="933"/>
      <c r="BE120" s="933"/>
      <c r="BF120" s="933"/>
      <c r="BG120" s="933"/>
      <c r="BH120" s="933"/>
      <c r="BI120" s="933"/>
      <c r="BJ120" s="933"/>
      <c r="BK120" s="933"/>
      <c r="BL120" s="933"/>
      <c r="BM120" s="933"/>
      <c r="BN120" s="933"/>
      <c r="BO120" s="933"/>
      <c r="BP120" s="934"/>
      <c r="BQ120" s="966">
        <v>9078966</v>
      </c>
      <c r="BR120" s="967"/>
      <c r="BS120" s="967"/>
      <c r="BT120" s="967"/>
      <c r="BU120" s="967"/>
      <c r="BV120" s="967">
        <v>10801079</v>
      </c>
      <c r="BW120" s="967"/>
      <c r="BX120" s="967"/>
      <c r="BY120" s="967"/>
      <c r="BZ120" s="967"/>
      <c r="CA120" s="967">
        <v>12820736</v>
      </c>
      <c r="CB120" s="967"/>
      <c r="CC120" s="967"/>
      <c r="CD120" s="967"/>
      <c r="CE120" s="967"/>
      <c r="CF120" s="980">
        <v>87.9</v>
      </c>
      <c r="CG120" s="981"/>
      <c r="CH120" s="981"/>
      <c r="CI120" s="981"/>
      <c r="CJ120" s="981"/>
      <c r="CK120" s="1042" t="s">
        <v>478</v>
      </c>
      <c r="CL120" s="1043"/>
      <c r="CM120" s="1043"/>
      <c r="CN120" s="1043"/>
      <c r="CO120" s="1044"/>
      <c r="CP120" s="1050" t="s">
        <v>479</v>
      </c>
      <c r="CQ120" s="1051"/>
      <c r="CR120" s="1051"/>
      <c r="CS120" s="1051"/>
      <c r="CT120" s="1051"/>
      <c r="CU120" s="1051"/>
      <c r="CV120" s="1051"/>
      <c r="CW120" s="1051"/>
      <c r="CX120" s="1051"/>
      <c r="CY120" s="1051"/>
      <c r="CZ120" s="1051"/>
      <c r="DA120" s="1051"/>
      <c r="DB120" s="1051"/>
      <c r="DC120" s="1051"/>
      <c r="DD120" s="1051"/>
      <c r="DE120" s="1051"/>
      <c r="DF120" s="1052"/>
      <c r="DG120" s="966">
        <v>8251890</v>
      </c>
      <c r="DH120" s="967"/>
      <c r="DI120" s="967"/>
      <c r="DJ120" s="967"/>
      <c r="DK120" s="967"/>
      <c r="DL120" s="967">
        <v>8117763</v>
      </c>
      <c r="DM120" s="967"/>
      <c r="DN120" s="967"/>
      <c r="DO120" s="967"/>
      <c r="DP120" s="967"/>
      <c r="DQ120" s="967">
        <v>7973625</v>
      </c>
      <c r="DR120" s="967"/>
      <c r="DS120" s="967"/>
      <c r="DT120" s="967"/>
      <c r="DU120" s="967"/>
      <c r="DV120" s="968">
        <v>54.7</v>
      </c>
      <c r="DW120" s="968"/>
      <c r="DX120" s="968"/>
      <c r="DY120" s="968"/>
      <c r="DZ120" s="969"/>
    </row>
    <row r="121" spans="1:130" s="226" customFormat="1" ht="26.25" customHeight="1" x14ac:dyDescent="0.2">
      <c r="A121" s="1093"/>
      <c r="B121" s="985"/>
      <c r="C121" s="1010" t="s">
        <v>480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445</v>
      </c>
      <c r="AB121" s="995"/>
      <c r="AC121" s="995"/>
      <c r="AD121" s="995"/>
      <c r="AE121" s="996"/>
      <c r="AF121" s="997" t="s">
        <v>455</v>
      </c>
      <c r="AG121" s="995"/>
      <c r="AH121" s="995"/>
      <c r="AI121" s="995"/>
      <c r="AJ121" s="996"/>
      <c r="AK121" s="997" t="s">
        <v>443</v>
      </c>
      <c r="AL121" s="995"/>
      <c r="AM121" s="995"/>
      <c r="AN121" s="995"/>
      <c r="AO121" s="996"/>
      <c r="AP121" s="998" t="s">
        <v>443</v>
      </c>
      <c r="AQ121" s="999"/>
      <c r="AR121" s="999"/>
      <c r="AS121" s="999"/>
      <c r="AT121" s="1000"/>
      <c r="AU121" s="1030"/>
      <c r="AV121" s="1031"/>
      <c r="AW121" s="1031"/>
      <c r="AX121" s="1031"/>
      <c r="AY121" s="1032"/>
      <c r="AZ121" s="958" t="s">
        <v>481</v>
      </c>
      <c r="BA121" s="959"/>
      <c r="BB121" s="959"/>
      <c r="BC121" s="959"/>
      <c r="BD121" s="959"/>
      <c r="BE121" s="959"/>
      <c r="BF121" s="959"/>
      <c r="BG121" s="959"/>
      <c r="BH121" s="959"/>
      <c r="BI121" s="959"/>
      <c r="BJ121" s="959"/>
      <c r="BK121" s="959"/>
      <c r="BL121" s="959"/>
      <c r="BM121" s="959"/>
      <c r="BN121" s="959"/>
      <c r="BO121" s="959"/>
      <c r="BP121" s="960"/>
      <c r="BQ121" s="961">
        <v>6115833</v>
      </c>
      <c r="BR121" s="962"/>
      <c r="BS121" s="962"/>
      <c r="BT121" s="962"/>
      <c r="BU121" s="962"/>
      <c r="BV121" s="962">
        <v>5319016</v>
      </c>
      <c r="BW121" s="962"/>
      <c r="BX121" s="962"/>
      <c r="BY121" s="962"/>
      <c r="BZ121" s="962"/>
      <c r="CA121" s="962">
        <v>4914071</v>
      </c>
      <c r="CB121" s="962"/>
      <c r="CC121" s="962"/>
      <c r="CD121" s="962"/>
      <c r="CE121" s="962"/>
      <c r="CF121" s="956">
        <v>33.700000000000003</v>
      </c>
      <c r="CG121" s="957"/>
      <c r="CH121" s="957"/>
      <c r="CI121" s="957"/>
      <c r="CJ121" s="957"/>
      <c r="CK121" s="1045"/>
      <c r="CL121" s="1046"/>
      <c r="CM121" s="1046"/>
      <c r="CN121" s="1046"/>
      <c r="CO121" s="1047"/>
      <c r="CP121" s="1055" t="s">
        <v>482</v>
      </c>
      <c r="CQ121" s="1056"/>
      <c r="CR121" s="1056"/>
      <c r="CS121" s="1056"/>
      <c r="CT121" s="1056"/>
      <c r="CU121" s="1056"/>
      <c r="CV121" s="1056"/>
      <c r="CW121" s="1056"/>
      <c r="CX121" s="1056"/>
      <c r="CY121" s="1056"/>
      <c r="CZ121" s="1056"/>
      <c r="DA121" s="1056"/>
      <c r="DB121" s="1056"/>
      <c r="DC121" s="1056"/>
      <c r="DD121" s="1056"/>
      <c r="DE121" s="1056"/>
      <c r="DF121" s="1057"/>
      <c r="DG121" s="961">
        <v>1708087</v>
      </c>
      <c r="DH121" s="962"/>
      <c r="DI121" s="962"/>
      <c r="DJ121" s="962"/>
      <c r="DK121" s="962"/>
      <c r="DL121" s="962">
        <v>1680721</v>
      </c>
      <c r="DM121" s="962"/>
      <c r="DN121" s="962"/>
      <c r="DO121" s="962"/>
      <c r="DP121" s="962"/>
      <c r="DQ121" s="962">
        <v>1603836</v>
      </c>
      <c r="DR121" s="962"/>
      <c r="DS121" s="962"/>
      <c r="DT121" s="962"/>
      <c r="DU121" s="962"/>
      <c r="DV121" s="963">
        <v>11</v>
      </c>
      <c r="DW121" s="963"/>
      <c r="DX121" s="963"/>
      <c r="DY121" s="963"/>
      <c r="DZ121" s="964"/>
    </row>
    <row r="122" spans="1:130" s="226" customFormat="1" ht="26.25" customHeight="1" x14ac:dyDescent="0.2">
      <c r="A122" s="1093"/>
      <c r="B122" s="985"/>
      <c r="C122" s="958" t="s">
        <v>461</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443</v>
      </c>
      <c r="AB122" s="995"/>
      <c r="AC122" s="995"/>
      <c r="AD122" s="995"/>
      <c r="AE122" s="996"/>
      <c r="AF122" s="997" t="s">
        <v>443</v>
      </c>
      <c r="AG122" s="995"/>
      <c r="AH122" s="995"/>
      <c r="AI122" s="995"/>
      <c r="AJ122" s="996"/>
      <c r="AK122" s="997" t="s">
        <v>443</v>
      </c>
      <c r="AL122" s="995"/>
      <c r="AM122" s="995"/>
      <c r="AN122" s="995"/>
      <c r="AO122" s="996"/>
      <c r="AP122" s="998" t="s">
        <v>455</v>
      </c>
      <c r="AQ122" s="999"/>
      <c r="AR122" s="999"/>
      <c r="AS122" s="999"/>
      <c r="AT122" s="1000"/>
      <c r="AU122" s="1030"/>
      <c r="AV122" s="1031"/>
      <c r="AW122" s="1031"/>
      <c r="AX122" s="1031"/>
      <c r="AY122" s="1032"/>
      <c r="AZ122" s="1009" t="s">
        <v>483</v>
      </c>
      <c r="BA122" s="1001"/>
      <c r="BB122" s="1001"/>
      <c r="BC122" s="1001"/>
      <c r="BD122" s="1001"/>
      <c r="BE122" s="1001"/>
      <c r="BF122" s="1001"/>
      <c r="BG122" s="1001"/>
      <c r="BH122" s="1001"/>
      <c r="BI122" s="1001"/>
      <c r="BJ122" s="1001"/>
      <c r="BK122" s="1001"/>
      <c r="BL122" s="1001"/>
      <c r="BM122" s="1001"/>
      <c r="BN122" s="1001"/>
      <c r="BO122" s="1001"/>
      <c r="BP122" s="1002"/>
      <c r="BQ122" s="1035">
        <v>23446504</v>
      </c>
      <c r="BR122" s="1036"/>
      <c r="BS122" s="1036"/>
      <c r="BT122" s="1036"/>
      <c r="BU122" s="1036"/>
      <c r="BV122" s="1036">
        <v>22871248</v>
      </c>
      <c r="BW122" s="1036"/>
      <c r="BX122" s="1036"/>
      <c r="BY122" s="1036"/>
      <c r="BZ122" s="1036"/>
      <c r="CA122" s="1036">
        <v>21721499</v>
      </c>
      <c r="CB122" s="1036"/>
      <c r="CC122" s="1036"/>
      <c r="CD122" s="1036"/>
      <c r="CE122" s="1036"/>
      <c r="CF122" s="1053">
        <v>148.9</v>
      </c>
      <c r="CG122" s="1054"/>
      <c r="CH122" s="1054"/>
      <c r="CI122" s="1054"/>
      <c r="CJ122" s="1054"/>
      <c r="CK122" s="1045"/>
      <c r="CL122" s="1046"/>
      <c r="CM122" s="1046"/>
      <c r="CN122" s="1046"/>
      <c r="CO122" s="1047"/>
      <c r="CP122" s="1055" t="s">
        <v>484</v>
      </c>
      <c r="CQ122" s="1056"/>
      <c r="CR122" s="1056"/>
      <c r="CS122" s="1056"/>
      <c r="CT122" s="1056"/>
      <c r="CU122" s="1056"/>
      <c r="CV122" s="1056"/>
      <c r="CW122" s="1056"/>
      <c r="CX122" s="1056"/>
      <c r="CY122" s="1056"/>
      <c r="CZ122" s="1056"/>
      <c r="DA122" s="1056"/>
      <c r="DB122" s="1056"/>
      <c r="DC122" s="1056"/>
      <c r="DD122" s="1056"/>
      <c r="DE122" s="1056"/>
      <c r="DF122" s="1057"/>
      <c r="DG122" s="961" t="s">
        <v>443</v>
      </c>
      <c r="DH122" s="962"/>
      <c r="DI122" s="962"/>
      <c r="DJ122" s="962"/>
      <c r="DK122" s="962"/>
      <c r="DL122" s="962" t="s">
        <v>443</v>
      </c>
      <c r="DM122" s="962"/>
      <c r="DN122" s="962"/>
      <c r="DO122" s="962"/>
      <c r="DP122" s="962"/>
      <c r="DQ122" s="962">
        <v>5205</v>
      </c>
      <c r="DR122" s="962"/>
      <c r="DS122" s="962"/>
      <c r="DT122" s="962"/>
      <c r="DU122" s="962"/>
      <c r="DV122" s="963">
        <v>0</v>
      </c>
      <c r="DW122" s="963"/>
      <c r="DX122" s="963"/>
      <c r="DY122" s="963"/>
      <c r="DZ122" s="964"/>
    </row>
    <row r="123" spans="1:130" s="226" customFormat="1" ht="26.25" customHeight="1" x14ac:dyDescent="0.2">
      <c r="A123" s="1093"/>
      <c r="B123" s="985"/>
      <c r="C123" s="958" t="s">
        <v>468</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443</v>
      </c>
      <c r="AB123" s="995"/>
      <c r="AC123" s="995"/>
      <c r="AD123" s="995"/>
      <c r="AE123" s="996"/>
      <c r="AF123" s="997" t="s">
        <v>455</v>
      </c>
      <c r="AG123" s="995"/>
      <c r="AH123" s="995"/>
      <c r="AI123" s="995"/>
      <c r="AJ123" s="996"/>
      <c r="AK123" s="997" t="s">
        <v>443</v>
      </c>
      <c r="AL123" s="995"/>
      <c r="AM123" s="995"/>
      <c r="AN123" s="995"/>
      <c r="AO123" s="996"/>
      <c r="AP123" s="998" t="s">
        <v>455</v>
      </c>
      <c r="AQ123" s="999"/>
      <c r="AR123" s="999"/>
      <c r="AS123" s="999"/>
      <c r="AT123" s="1000"/>
      <c r="AU123" s="1033"/>
      <c r="AV123" s="1034"/>
      <c r="AW123" s="1034"/>
      <c r="AX123" s="1034"/>
      <c r="AY123" s="1034"/>
      <c r="AZ123" s="247" t="s">
        <v>187</v>
      </c>
      <c r="BA123" s="247"/>
      <c r="BB123" s="247"/>
      <c r="BC123" s="247"/>
      <c r="BD123" s="247"/>
      <c r="BE123" s="247"/>
      <c r="BF123" s="247"/>
      <c r="BG123" s="247"/>
      <c r="BH123" s="247"/>
      <c r="BI123" s="247"/>
      <c r="BJ123" s="247"/>
      <c r="BK123" s="247"/>
      <c r="BL123" s="247"/>
      <c r="BM123" s="247"/>
      <c r="BN123" s="247"/>
      <c r="BO123" s="1013" t="s">
        <v>485</v>
      </c>
      <c r="BP123" s="1041"/>
      <c r="BQ123" s="1099">
        <v>38641303</v>
      </c>
      <c r="BR123" s="1100"/>
      <c r="BS123" s="1100"/>
      <c r="BT123" s="1100"/>
      <c r="BU123" s="1100"/>
      <c r="BV123" s="1100">
        <v>38991343</v>
      </c>
      <c r="BW123" s="1100"/>
      <c r="BX123" s="1100"/>
      <c r="BY123" s="1100"/>
      <c r="BZ123" s="1100"/>
      <c r="CA123" s="1100">
        <v>39456306</v>
      </c>
      <c r="CB123" s="1100"/>
      <c r="CC123" s="1100"/>
      <c r="CD123" s="1100"/>
      <c r="CE123" s="1100"/>
      <c r="CF123" s="1037"/>
      <c r="CG123" s="1038"/>
      <c r="CH123" s="1038"/>
      <c r="CI123" s="1038"/>
      <c r="CJ123" s="1039"/>
      <c r="CK123" s="1045"/>
      <c r="CL123" s="1046"/>
      <c r="CM123" s="1046"/>
      <c r="CN123" s="1046"/>
      <c r="CO123" s="1047"/>
      <c r="CP123" s="1055" t="s">
        <v>486</v>
      </c>
      <c r="CQ123" s="1056"/>
      <c r="CR123" s="1056"/>
      <c r="CS123" s="1056"/>
      <c r="CT123" s="1056"/>
      <c r="CU123" s="1056"/>
      <c r="CV123" s="1056"/>
      <c r="CW123" s="1056"/>
      <c r="CX123" s="1056"/>
      <c r="CY123" s="1056"/>
      <c r="CZ123" s="1056"/>
      <c r="DA123" s="1056"/>
      <c r="DB123" s="1056"/>
      <c r="DC123" s="1056"/>
      <c r="DD123" s="1056"/>
      <c r="DE123" s="1056"/>
      <c r="DF123" s="1057"/>
      <c r="DG123" s="994" t="s">
        <v>445</v>
      </c>
      <c r="DH123" s="995"/>
      <c r="DI123" s="995"/>
      <c r="DJ123" s="995"/>
      <c r="DK123" s="996"/>
      <c r="DL123" s="997" t="s">
        <v>442</v>
      </c>
      <c r="DM123" s="995"/>
      <c r="DN123" s="995"/>
      <c r="DO123" s="995"/>
      <c r="DP123" s="996"/>
      <c r="DQ123" s="997" t="s">
        <v>442</v>
      </c>
      <c r="DR123" s="995"/>
      <c r="DS123" s="995"/>
      <c r="DT123" s="995"/>
      <c r="DU123" s="996"/>
      <c r="DV123" s="998" t="s">
        <v>442</v>
      </c>
      <c r="DW123" s="999"/>
      <c r="DX123" s="999"/>
      <c r="DY123" s="999"/>
      <c r="DZ123" s="1000"/>
    </row>
    <row r="124" spans="1:130" s="226" customFormat="1" ht="26.25" customHeight="1" thickBot="1" x14ac:dyDescent="0.25">
      <c r="A124" s="1093"/>
      <c r="B124" s="985"/>
      <c r="C124" s="958" t="s">
        <v>471</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442</v>
      </c>
      <c r="AB124" s="995"/>
      <c r="AC124" s="995"/>
      <c r="AD124" s="995"/>
      <c r="AE124" s="996"/>
      <c r="AF124" s="997" t="s">
        <v>442</v>
      </c>
      <c r="AG124" s="995"/>
      <c r="AH124" s="995"/>
      <c r="AI124" s="995"/>
      <c r="AJ124" s="996"/>
      <c r="AK124" s="997" t="s">
        <v>455</v>
      </c>
      <c r="AL124" s="995"/>
      <c r="AM124" s="995"/>
      <c r="AN124" s="995"/>
      <c r="AO124" s="996"/>
      <c r="AP124" s="998" t="s">
        <v>442</v>
      </c>
      <c r="AQ124" s="999"/>
      <c r="AR124" s="999"/>
      <c r="AS124" s="999"/>
      <c r="AT124" s="1000"/>
      <c r="AU124" s="1095" t="s">
        <v>487</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16</v>
      </c>
      <c r="BR124" s="1063"/>
      <c r="BS124" s="1063"/>
      <c r="BT124" s="1063"/>
      <c r="BU124" s="1063"/>
      <c r="BV124" s="1063">
        <v>14</v>
      </c>
      <c r="BW124" s="1063"/>
      <c r="BX124" s="1063"/>
      <c r="BY124" s="1063"/>
      <c r="BZ124" s="1063"/>
      <c r="CA124" s="1063">
        <v>1.6</v>
      </c>
      <c r="CB124" s="1063"/>
      <c r="CC124" s="1063"/>
      <c r="CD124" s="1063"/>
      <c r="CE124" s="1063"/>
      <c r="CF124" s="1064"/>
      <c r="CG124" s="1065"/>
      <c r="CH124" s="1065"/>
      <c r="CI124" s="1065"/>
      <c r="CJ124" s="1066"/>
      <c r="CK124" s="1048"/>
      <c r="CL124" s="1048"/>
      <c r="CM124" s="1048"/>
      <c r="CN124" s="1048"/>
      <c r="CO124" s="1049"/>
      <c r="CP124" s="1055" t="s">
        <v>488</v>
      </c>
      <c r="CQ124" s="1056"/>
      <c r="CR124" s="1056"/>
      <c r="CS124" s="1056"/>
      <c r="CT124" s="1056"/>
      <c r="CU124" s="1056"/>
      <c r="CV124" s="1056"/>
      <c r="CW124" s="1056"/>
      <c r="CX124" s="1056"/>
      <c r="CY124" s="1056"/>
      <c r="CZ124" s="1056"/>
      <c r="DA124" s="1056"/>
      <c r="DB124" s="1056"/>
      <c r="DC124" s="1056"/>
      <c r="DD124" s="1056"/>
      <c r="DE124" s="1056"/>
      <c r="DF124" s="1057"/>
      <c r="DG124" s="1040" t="s">
        <v>489</v>
      </c>
      <c r="DH124" s="1022"/>
      <c r="DI124" s="1022"/>
      <c r="DJ124" s="1022"/>
      <c r="DK124" s="1023"/>
      <c r="DL124" s="1021" t="s">
        <v>490</v>
      </c>
      <c r="DM124" s="1022"/>
      <c r="DN124" s="1022"/>
      <c r="DO124" s="1022"/>
      <c r="DP124" s="1023"/>
      <c r="DQ124" s="1021" t="s">
        <v>491</v>
      </c>
      <c r="DR124" s="1022"/>
      <c r="DS124" s="1022"/>
      <c r="DT124" s="1022"/>
      <c r="DU124" s="1023"/>
      <c r="DV124" s="1024" t="s">
        <v>492</v>
      </c>
      <c r="DW124" s="1025"/>
      <c r="DX124" s="1025"/>
      <c r="DY124" s="1025"/>
      <c r="DZ124" s="1026"/>
    </row>
    <row r="125" spans="1:130" s="226" customFormat="1" ht="26.25" customHeight="1" x14ac:dyDescent="0.2">
      <c r="A125" s="1093"/>
      <c r="B125" s="985"/>
      <c r="C125" s="958" t="s">
        <v>473</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493</v>
      </c>
      <c r="AB125" s="995"/>
      <c r="AC125" s="995"/>
      <c r="AD125" s="995"/>
      <c r="AE125" s="996"/>
      <c r="AF125" s="997" t="s">
        <v>492</v>
      </c>
      <c r="AG125" s="995"/>
      <c r="AH125" s="995"/>
      <c r="AI125" s="995"/>
      <c r="AJ125" s="996"/>
      <c r="AK125" s="997" t="s">
        <v>492</v>
      </c>
      <c r="AL125" s="995"/>
      <c r="AM125" s="995"/>
      <c r="AN125" s="995"/>
      <c r="AO125" s="996"/>
      <c r="AP125" s="998" t="s">
        <v>234</v>
      </c>
      <c r="AQ125" s="999"/>
      <c r="AR125" s="999"/>
      <c r="AS125" s="999"/>
      <c r="AT125" s="100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8" t="s">
        <v>494</v>
      </c>
      <c r="CL125" s="1043"/>
      <c r="CM125" s="1043"/>
      <c r="CN125" s="1043"/>
      <c r="CO125" s="1044"/>
      <c r="CP125" s="965" t="s">
        <v>495</v>
      </c>
      <c r="CQ125" s="933"/>
      <c r="CR125" s="933"/>
      <c r="CS125" s="933"/>
      <c r="CT125" s="933"/>
      <c r="CU125" s="933"/>
      <c r="CV125" s="933"/>
      <c r="CW125" s="933"/>
      <c r="CX125" s="933"/>
      <c r="CY125" s="933"/>
      <c r="CZ125" s="933"/>
      <c r="DA125" s="933"/>
      <c r="DB125" s="933"/>
      <c r="DC125" s="933"/>
      <c r="DD125" s="933"/>
      <c r="DE125" s="933"/>
      <c r="DF125" s="934"/>
      <c r="DG125" s="966" t="s">
        <v>496</v>
      </c>
      <c r="DH125" s="967"/>
      <c r="DI125" s="967"/>
      <c r="DJ125" s="967"/>
      <c r="DK125" s="967"/>
      <c r="DL125" s="967" t="s">
        <v>492</v>
      </c>
      <c r="DM125" s="967"/>
      <c r="DN125" s="967"/>
      <c r="DO125" s="967"/>
      <c r="DP125" s="967"/>
      <c r="DQ125" s="967" t="s">
        <v>493</v>
      </c>
      <c r="DR125" s="967"/>
      <c r="DS125" s="967"/>
      <c r="DT125" s="967"/>
      <c r="DU125" s="967"/>
      <c r="DV125" s="968" t="s">
        <v>445</v>
      </c>
      <c r="DW125" s="968"/>
      <c r="DX125" s="968"/>
      <c r="DY125" s="968"/>
      <c r="DZ125" s="969"/>
    </row>
    <row r="126" spans="1:130" s="226" customFormat="1" ht="26.25" customHeight="1" thickBot="1" x14ac:dyDescent="0.25">
      <c r="A126" s="1093"/>
      <c r="B126" s="985"/>
      <c r="C126" s="958" t="s">
        <v>475</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234</v>
      </c>
      <c r="AB126" s="995"/>
      <c r="AC126" s="995"/>
      <c r="AD126" s="995"/>
      <c r="AE126" s="996"/>
      <c r="AF126" s="997" t="s">
        <v>128</v>
      </c>
      <c r="AG126" s="995"/>
      <c r="AH126" s="995"/>
      <c r="AI126" s="995"/>
      <c r="AJ126" s="996"/>
      <c r="AK126" s="997" t="s">
        <v>445</v>
      </c>
      <c r="AL126" s="995"/>
      <c r="AM126" s="995"/>
      <c r="AN126" s="995"/>
      <c r="AO126" s="996"/>
      <c r="AP126" s="998" t="s">
        <v>493</v>
      </c>
      <c r="AQ126" s="999"/>
      <c r="AR126" s="999"/>
      <c r="AS126" s="999"/>
      <c r="AT126" s="100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9"/>
      <c r="CL126" s="1046"/>
      <c r="CM126" s="1046"/>
      <c r="CN126" s="1046"/>
      <c r="CO126" s="1047"/>
      <c r="CP126" s="958" t="s">
        <v>497</v>
      </c>
      <c r="CQ126" s="959"/>
      <c r="CR126" s="959"/>
      <c r="CS126" s="959"/>
      <c r="CT126" s="959"/>
      <c r="CU126" s="959"/>
      <c r="CV126" s="959"/>
      <c r="CW126" s="959"/>
      <c r="CX126" s="959"/>
      <c r="CY126" s="959"/>
      <c r="CZ126" s="959"/>
      <c r="DA126" s="959"/>
      <c r="DB126" s="959"/>
      <c r="DC126" s="959"/>
      <c r="DD126" s="959"/>
      <c r="DE126" s="959"/>
      <c r="DF126" s="960"/>
      <c r="DG126" s="961" t="s">
        <v>498</v>
      </c>
      <c r="DH126" s="962"/>
      <c r="DI126" s="962"/>
      <c r="DJ126" s="962"/>
      <c r="DK126" s="962"/>
      <c r="DL126" s="962" t="s">
        <v>493</v>
      </c>
      <c r="DM126" s="962"/>
      <c r="DN126" s="962"/>
      <c r="DO126" s="962"/>
      <c r="DP126" s="962"/>
      <c r="DQ126" s="962" t="s">
        <v>498</v>
      </c>
      <c r="DR126" s="962"/>
      <c r="DS126" s="962"/>
      <c r="DT126" s="962"/>
      <c r="DU126" s="962"/>
      <c r="DV126" s="963" t="s">
        <v>491</v>
      </c>
      <c r="DW126" s="963"/>
      <c r="DX126" s="963"/>
      <c r="DY126" s="963"/>
      <c r="DZ126" s="964"/>
    </row>
    <row r="127" spans="1:130" s="226" customFormat="1" ht="26.25" customHeight="1" x14ac:dyDescent="0.2">
      <c r="A127" s="1094"/>
      <c r="B127" s="987"/>
      <c r="C127" s="1009" t="s">
        <v>499</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5440</v>
      </c>
      <c r="AB127" s="995"/>
      <c r="AC127" s="995"/>
      <c r="AD127" s="995"/>
      <c r="AE127" s="996"/>
      <c r="AF127" s="997">
        <v>70175</v>
      </c>
      <c r="AG127" s="995"/>
      <c r="AH127" s="995"/>
      <c r="AI127" s="995"/>
      <c r="AJ127" s="996"/>
      <c r="AK127" s="997">
        <v>26637</v>
      </c>
      <c r="AL127" s="995"/>
      <c r="AM127" s="995"/>
      <c r="AN127" s="995"/>
      <c r="AO127" s="996"/>
      <c r="AP127" s="998">
        <v>0.2</v>
      </c>
      <c r="AQ127" s="999"/>
      <c r="AR127" s="999"/>
      <c r="AS127" s="999"/>
      <c r="AT127" s="1000"/>
      <c r="AU127" s="228"/>
      <c r="AV127" s="228"/>
      <c r="AW127" s="228"/>
      <c r="AX127" s="1067" t="s">
        <v>500</v>
      </c>
      <c r="AY127" s="1068"/>
      <c r="AZ127" s="1068"/>
      <c r="BA127" s="1068"/>
      <c r="BB127" s="1068"/>
      <c r="BC127" s="1068"/>
      <c r="BD127" s="1068"/>
      <c r="BE127" s="1069"/>
      <c r="BF127" s="1070" t="s">
        <v>501</v>
      </c>
      <c r="BG127" s="1068"/>
      <c r="BH127" s="1068"/>
      <c r="BI127" s="1068"/>
      <c r="BJ127" s="1068"/>
      <c r="BK127" s="1068"/>
      <c r="BL127" s="1069"/>
      <c r="BM127" s="1070" t="s">
        <v>502</v>
      </c>
      <c r="BN127" s="1068"/>
      <c r="BO127" s="1068"/>
      <c r="BP127" s="1068"/>
      <c r="BQ127" s="1068"/>
      <c r="BR127" s="1068"/>
      <c r="BS127" s="1069"/>
      <c r="BT127" s="1070" t="s">
        <v>503</v>
      </c>
      <c r="BU127" s="1068"/>
      <c r="BV127" s="1068"/>
      <c r="BW127" s="1068"/>
      <c r="BX127" s="1068"/>
      <c r="BY127" s="1068"/>
      <c r="BZ127" s="1091"/>
      <c r="CA127" s="228"/>
      <c r="CB127" s="228"/>
      <c r="CC127" s="228"/>
      <c r="CD127" s="251"/>
      <c r="CE127" s="251"/>
      <c r="CF127" s="251"/>
      <c r="CG127" s="228"/>
      <c r="CH127" s="228"/>
      <c r="CI127" s="228"/>
      <c r="CJ127" s="250"/>
      <c r="CK127" s="1059"/>
      <c r="CL127" s="1046"/>
      <c r="CM127" s="1046"/>
      <c r="CN127" s="1046"/>
      <c r="CO127" s="1047"/>
      <c r="CP127" s="958" t="s">
        <v>504</v>
      </c>
      <c r="CQ127" s="959"/>
      <c r="CR127" s="959"/>
      <c r="CS127" s="959"/>
      <c r="CT127" s="959"/>
      <c r="CU127" s="959"/>
      <c r="CV127" s="959"/>
      <c r="CW127" s="959"/>
      <c r="CX127" s="959"/>
      <c r="CY127" s="959"/>
      <c r="CZ127" s="959"/>
      <c r="DA127" s="959"/>
      <c r="DB127" s="959"/>
      <c r="DC127" s="959"/>
      <c r="DD127" s="959"/>
      <c r="DE127" s="959"/>
      <c r="DF127" s="960"/>
      <c r="DG127" s="961" t="s">
        <v>445</v>
      </c>
      <c r="DH127" s="962"/>
      <c r="DI127" s="962"/>
      <c r="DJ127" s="962"/>
      <c r="DK127" s="962"/>
      <c r="DL127" s="962" t="s">
        <v>445</v>
      </c>
      <c r="DM127" s="962"/>
      <c r="DN127" s="962"/>
      <c r="DO127" s="962"/>
      <c r="DP127" s="962"/>
      <c r="DQ127" s="962" t="s">
        <v>234</v>
      </c>
      <c r="DR127" s="962"/>
      <c r="DS127" s="962"/>
      <c r="DT127" s="962"/>
      <c r="DU127" s="962"/>
      <c r="DV127" s="963" t="s">
        <v>128</v>
      </c>
      <c r="DW127" s="963"/>
      <c r="DX127" s="963"/>
      <c r="DY127" s="963"/>
      <c r="DZ127" s="964"/>
    </row>
    <row r="128" spans="1:130" s="226" customFormat="1" ht="26.25" customHeight="1" thickBot="1" x14ac:dyDescent="0.25">
      <c r="A128" s="1077" t="s">
        <v>505</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506</v>
      </c>
      <c r="X128" s="1079"/>
      <c r="Y128" s="1079"/>
      <c r="Z128" s="1080"/>
      <c r="AA128" s="1081">
        <v>579907</v>
      </c>
      <c r="AB128" s="1082"/>
      <c r="AC128" s="1082"/>
      <c r="AD128" s="1082"/>
      <c r="AE128" s="1083"/>
      <c r="AF128" s="1084">
        <v>558986</v>
      </c>
      <c r="AG128" s="1082"/>
      <c r="AH128" s="1082"/>
      <c r="AI128" s="1082"/>
      <c r="AJ128" s="1083"/>
      <c r="AK128" s="1084">
        <v>551075</v>
      </c>
      <c r="AL128" s="1082"/>
      <c r="AM128" s="1082"/>
      <c r="AN128" s="1082"/>
      <c r="AO128" s="1083"/>
      <c r="AP128" s="1085"/>
      <c r="AQ128" s="1086"/>
      <c r="AR128" s="1086"/>
      <c r="AS128" s="1086"/>
      <c r="AT128" s="1087"/>
      <c r="AU128" s="228"/>
      <c r="AV128" s="228"/>
      <c r="AW128" s="228"/>
      <c r="AX128" s="932" t="s">
        <v>507</v>
      </c>
      <c r="AY128" s="933"/>
      <c r="AZ128" s="933"/>
      <c r="BA128" s="933"/>
      <c r="BB128" s="933"/>
      <c r="BC128" s="933"/>
      <c r="BD128" s="933"/>
      <c r="BE128" s="934"/>
      <c r="BF128" s="1088" t="s">
        <v>445</v>
      </c>
      <c r="BG128" s="1089"/>
      <c r="BH128" s="1089"/>
      <c r="BI128" s="1089"/>
      <c r="BJ128" s="1089"/>
      <c r="BK128" s="1089"/>
      <c r="BL128" s="1090"/>
      <c r="BM128" s="1088">
        <v>12.68</v>
      </c>
      <c r="BN128" s="1089"/>
      <c r="BO128" s="1089"/>
      <c r="BP128" s="1089"/>
      <c r="BQ128" s="1089"/>
      <c r="BR128" s="1089"/>
      <c r="BS128" s="1090"/>
      <c r="BT128" s="1088">
        <v>20</v>
      </c>
      <c r="BU128" s="1089"/>
      <c r="BV128" s="1089"/>
      <c r="BW128" s="1089"/>
      <c r="BX128" s="1089"/>
      <c r="BY128" s="1089"/>
      <c r="BZ128" s="1112"/>
      <c r="CA128" s="251"/>
      <c r="CB128" s="251"/>
      <c r="CC128" s="251"/>
      <c r="CD128" s="251"/>
      <c r="CE128" s="251"/>
      <c r="CF128" s="251"/>
      <c r="CG128" s="228"/>
      <c r="CH128" s="228"/>
      <c r="CI128" s="228"/>
      <c r="CJ128" s="250"/>
      <c r="CK128" s="1060"/>
      <c r="CL128" s="1061"/>
      <c r="CM128" s="1061"/>
      <c r="CN128" s="1061"/>
      <c r="CO128" s="1062"/>
      <c r="CP128" s="1071" t="s">
        <v>508</v>
      </c>
      <c r="CQ128" s="762"/>
      <c r="CR128" s="762"/>
      <c r="CS128" s="762"/>
      <c r="CT128" s="762"/>
      <c r="CU128" s="762"/>
      <c r="CV128" s="762"/>
      <c r="CW128" s="762"/>
      <c r="CX128" s="762"/>
      <c r="CY128" s="762"/>
      <c r="CZ128" s="762"/>
      <c r="DA128" s="762"/>
      <c r="DB128" s="762"/>
      <c r="DC128" s="762"/>
      <c r="DD128" s="762"/>
      <c r="DE128" s="762"/>
      <c r="DF128" s="1072"/>
      <c r="DG128" s="1073" t="s">
        <v>445</v>
      </c>
      <c r="DH128" s="1074"/>
      <c r="DI128" s="1074"/>
      <c r="DJ128" s="1074"/>
      <c r="DK128" s="1074"/>
      <c r="DL128" s="1074" t="s">
        <v>492</v>
      </c>
      <c r="DM128" s="1074"/>
      <c r="DN128" s="1074"/>
      <c r="DO128" s="1074"/>
      <c r="DP128" s="1074"/>
      <c r="DQ128" s="1074" t="s">
        <v>496</v>
      </c>
      <c r="DR128" s="1074"/>
      <c r="DS128" s="1074"/>
      <c r="DT128" s="1074"/>
      <c r="DU128" s="1074"/>
      <c r="DV128" s="1075" t="s">
        <v>509</v>
      </c>
      <c r="DW128" s="1075"/>
      <c r="DX128" s="1075"/>
      <c r="DY128" s="1075"/>
      <c r="DZ128" s="1076"/>
    </row>
    <row r="129" spans="1:131" s="226" customFormat="1" ht="26.25" customHeight="1" x14ac:dyDescent="0.2">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510</v>
      </c>
      <c r="X129" s="1107"/>
      <c r="Y129" s="1107"/>
      <c r="Z129" s="1108"/>
      <c r="AA129" s="994">
        <v>15806803</v>
      </c>
      <c r="AB129" s="995"/>
      <c r="AC129" s="995"/>
      <c r="AD129" s="995"/>
      <c r="AE129" s="996"/>
      <c r="AF129" s="997">
        <v>16786855</v>
      </c>
      <c r="AG129" s="995"/>
      <c r="AH129" s="995"/>
      <c r="AI129" s="995"/>
      <c r="AJ129" s="996"/>
      <c r="AK129" s="997">
        <v>16421195</v>
      </c>
      <c r="AL129" s="995"/>
      <c r="AM129" s="995"/>
      <c r="AN129" s="995"/>
      <c r="AO129" s="996"/>
      <c r="AP129" s="1109"/>
      <c r="AQ129" s="1110"/>
      <c r="AR129" s="1110"/>
      <c r="AS129" s="1110"/>
      <c r="AT129" s="1111"/>
      <c r="AU129" s="229"/>
      <c r="AV129" s="229"/>
      <c r="AW129" s="229"/>
      <c r="AX129" s="1101" t="s">
        <v>511</v>
      </c>
      <c r="AY129" s="959"/>
      <c r="AZ129" s="959"/>
      <c r="BA129" s="959"/>
      <c r="BB129" s="959"/>
      <c r="BC129" s="959"/>
      <c r="BD129" s="959"/>
      <c r="BE129" s="960"/>
      <c r="BF129" s="1102" t="s">
        <v>509</v>
      </c>
      <c r="BG129" s="1103"/>
      <c r="BH129" s="1103"/>
      <c r="BI129" s="1103"/>
      <c r="BJ129" s="1103"/>
      <c r="BK129" s="1103"/>
      <c r="BL129" s="1104"/>
      <c r="BM129" s="1102">
        <v>17.68</v>
      </c>
      <c r="BN129" s="1103"/>
      <c r="BO129" s="1103"/>
      <c r="BP129" s="1103"/>
      <c r="BQ129" s="1103"/>
      <c r="BR129" s="1103"/>
      <c r="BS129" s="1104"/>
      <c r="BT129" s="1102">
        <v>30</v>
      </c>
      <c r="BU129" s="1103"/>
      <c r="BV129" s="1103"/>
      <c r="BW129" s="1103"/>
      <c r="BX129" s="1103"/>
      <c r="BY129" s="1103"/>
      <c r="BZ129" s="1105"/>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70" t="s">
        <v>512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513</v>
      </c>
      <c r="X130" s="1107"/>
      <c r="Y130" s="1107"/>
      <c r="Z130" s="1108"/>
      <c r="AA130" s="994">
        <v>1779335</v>
      </c>
      <c r="AB130" s="995"/>
      <c r="AC130" s="995"/>
      <c r="AD130" s="995"/>
      <c r="AE130" s="996"/>
      <c r="AF130" s="997">
        <v>1817048</v>
      </c>
      <c r="AG130" s="995"/>
      <c r="AH130" s="995"/>
      <c r="AI130" s="995"/>
      <c r="AJ130" s="996"/>
      <c r="AK130" s="997">
        <v>1831753</v>
      </c>
      <c r="AL130" s="995"/>
      <c r="AM130" s="995"/>
      <c r="AN130" s="995"/>
      <c r="AO130" s="996"/>
      <c r="AP130" s="1109"/>
      <c r="AQ130" s="1110"/>
      <c r="AR130" s="1110"/>
      <c r="AS130" s="1110"/>
      <c r="AT130" s="1111"/>
      <c r="AU130" s="229"/>
      <c r="AV130" s="229"/>
      <c r="AW130" s="229"/>
      <c r="AX130" s="1101" t="s">
        <v>514</v>
      </c>
      <c r="AY130" s="959"/>
      <c r="AZ130" s="959"/>
      <c r="BA130" s="959"/>
      <c r="BB130" s="959"/>
      <c r="BC130" s="959"/>
      <c r="BD130" s="959"/>
      <c r="BE130" s="960"/>
      <c r="BF130" s="1137">
        <v>5.6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515</v>
      </c>
      <c r="X131" s="1144"/>
      <c r="Y131" s="1144"/>
      <c r="Z131" s="1145"/>
      <c r="AA131" s="1040">
        <v>14027468</v>
      </c>
      <c r="AB131" s="1022"/>
      <c r="AC131" s="1022"/>
      <c r="AD131" s="1022"/>
      <c r="AE131" s="1023"/>
      <c r="AF131" s="1021">
        <v>14969807</v>
      </c>
      <c r="AG131" s="1022"/>
      <c r="AH131" s="1022"/>
      <c r="AI131" s="1022"/>
      <c r="AJ131" s="1023"/>
      <c r="AK131" s="1021">
        <v>14589442</v>
      </c>
      <c r="AL131" s="1022"/>
      <c r="AM131" s="1022"/>
      <c r="AN131" s="1022"/>
      <c r="AO131" s="1023"/>
      <c r="AP131" s="1146"/>
      <c r="AQ131" s="1147"/>
      <c r="AR131" s="1147"/>
      <c r="AS131" s="1147"/>
      <c r="AT131" s="1148"/>
      <c r="AU131" s="229"/>
      <c r="AV131" s="229"/>
      <c r="AW131" s="229"/>
      <c r="AX131" s="1119" t="s">
        <v>516</v>
      </c>
      <c r="AY131" s="762"/>
      <c r="AZ131" s="762"/>
      <c r="BA131" s="762"/>
      <c r="BB131" s="762"/>
      <c r="BC131" s="762"/>
      <c r="BD131" s="762"/>
      <c r="BE131" s="1072"/>
      <c r="BF131" s="1120">
        <v>1.6</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26" t="s">
        <v>517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518</v>
      </c>
      <c r="W132" s="1130"/>
      <c r="X132" s="1130"/>
      <c r="Y132" s="1130"/>
      <c r="Z132" s="1131"/>
      <c r="AA132" s="1132">
        <v>5.4585617299999996</v>
      </c>
      <c r="AB132" s="1133"/>
      <c r="AC132" s="1133"/>
      <c r="AD132" s="1133"/>
      <c r="AE132" s="1134"/>
      <c r="AF132" s="1135">
        <v>5.6003796479999997</v>
      </c>
      <c r="AG132" s="1133"/>
      <c r="AH132" s="1133"/>
      <c r="AI132" s="1133"/>
      <c r="AJ132" s="1134"/>
      <c r="AK132" s="1135">
        <v>6.0264564429999998</v>
      </c>
      <c r="AL132" s="1133"/>
      <c r="AM132" s="1133"/>
      <c r="AN132" s="1133"/>
      <c r="AO132" s="1134"/>
      <c r="AP132" s="1037"/>
      <c r="AQ132" s="1038"/>
      <c r="AR132" s="1038"/>
      <c r="AS132" s="1038"/>
      <c r="AT132" s="113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519</v>
      </c>
      <c r="W133" s="1113"/>
      <c r="X133" s="1113"/>
      <c r="Y133" s="1113"/>
      <c r="Z133" s="1114"/>
      <c r="AA133" s="1115">
        <v>5.9</v>
      </c>
      <c r="AB133" s="1116"/>
      <c r="AC133" s="1116"/>
      <c r="AD133" s="1116"/>
      <c r="AE133" s="1117"/>
      <c r="AF133" s="1115">
        <v>5.7</v>
      </c>
      <c r="AG133" s="1116"/>
      <c r="AH133" s="1116"/>
      <c r="AI133" s="1116"/>
      <c r="AJ133" s="1117"/>
      <c r="AK133" s="1115">
        <v>5.6</v>
      </c>
      <c r="AL133" s="1116"/>
      <c r="AM133" s="1116"/>
      <c r="AN133" s="1116"/>
      <c r="AO133" s="1117"/>
      <c r="AP133" s="1064"/>
      <c r="AQ133" s="1065"/>
      <c r="AR133" s="1065"/>
      <c r="AS133" s="1065"/>
      <c r="AT133" s="111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p6KehFhqeBoGYGau03wUdPjxLB/EWRvWoRr4KWaV4tgAABtCq26HNGiVd9hfYgr6dq0eGZGylG7moh+b80MWQA==" saltValue="qKXrb+Ff5ArzdshH8zY5j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520</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7TZ/q9V2M//3YUdqKtY857GU5IGVgAqc29JVbpev1/ba/KtX91ha8CSCl6IC3DXK8SIzznoNXCHhovGWoT5wWg==" saltValue="qOSmnGINwLiJLEPAX+Ttl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UnkvPGxm8elcBGbxmoCH9cXMgcT02hoDXnyFOKyuk5DfvgGm5jZldCdSqn+FFkyGrYOnptq+GewFoeunxsNIA==" saltValue="S38zRURTP2vKVkkTi0RPU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521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522</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50" t="s">
        <v>523</v>
      </c>
      <c r="AP7" s="268"/>
      <c r="AQ7" s="269" t="s">
        <v>524</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1"/>
      <c r="AP8" s="274" t="s">
        <v>525</v>
      </c>
      <c r="AQ8" s="275" t="s">
        <v>526</v>
      </c>
      <c r="AR8" s="276" t="s">
        <v>527</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2" t="s">
        <v>528</v>
      </c>
      <c r="AL9" s="1153"/>
      <c r="AM9" s="1153"/>
      <c r="AN9" s="1154"/>
      <c r="AO9" s="277">
        <v>4964222</v>
      </c>
      <c r="AP9" s="277">
        <v>74891</v>
      </c>
      <c r="AQ9" s="278">
        <v>65316</v>
      </c>
      <c r="AR9" s="279">
        <v>14.7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2" t="s">
        <v>529</v>
      </c>
      <c r="AL10" s="1153"/>
      <c r="AM10" s="1153"/>
      <c r="AN10" s="1154"/>
      <c r="AO10" s="280">
        <v>746324</v>
      </c>
      <c r="AP10" s="280">
        <v>11259</v>
      </c>
      <c r="AQ10" s="281">
        <v>6075</v>
      </c>
      <c r="AR10" s="282">
        <v>85.3</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2" t="s">
        <v>530</v>
      </c>
      <c r="AL11" s="1153"/>
      <c r="AM11" s="1153"/>
      <c r="AN11" s="1154"/>
      <c r="AO11" s="280" t="s">
        <v>531</v>
      </c>
      <c r="AP11" s="280" t="s">
        <v>531</v>
      </c>
      <c r="AQ11" s="281">
        <v>1232</v>
      </c>
      <c r="AR11" s="282" t="s">
        <v>531</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2" t="s">
        <v>532</v>
      </c>
      <c r="AL12" s="1153"/>
      <c r="AM12" s="1153"/>
      <c r="AN12" s="1154"/>
      <c r="AO12" s="280" t="s">
        <v>531</v>
      </c>
      <c r="AP12" s="280" t="s">
        <v>531</v>
      </c>
      <c r="AQ12" s="281">
        <v>18</v>
      </c>
      <c r="AR12" s="282" t="s">
        <v>531</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2" t="s">
        <v>533</v>
      </c>
      <c r="AL13" s="1153"/>
      <c r="AM13" s="1153"/>
      <c r="AN13" s="1154"/>
      <c r="AO13" s="280" t="s">
        <v>531</v>
      </c>
      <c r="AP13" s="280" t="s">
        <v>531</v>
      </c>
      <c r="AQ13" s="281">
        <v>2791</v>
      </c>
      <c r="AR13" s="282" t="s">
        <v>531</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2" t="s">
        <v>534</v>
      </c>
      <c r="AL14" s="1153"/>
      <c r="AM14" s="1153"/>
      <c r="AN14" s="1154"/>
      <c r="AO14" s="280">
        <v>102361</v>
      </c>
      <c r="AP14" s="280">
        <v>1544</v>
      </c>
      <c r="AQ14" s="281">
        <v>1364</v>
      </c>
      <c r="AR14" s="282">
        <v>13.2</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5" t="s">
        <v>535</v>
      </c>
      <c r="AL15" s="1156"/>
      <c r="AM15" s="1156"/>
      <c r="AN15" s="1157"/>
      <c r="AO15" s="280">
        <v>-408265</v>
      </c>
      <c r="AP15" s="280">
        <v>-6159</v>
      </c>
      <c r="AQ15" s="281">
        <v>-4006</v>
      </c>
      <c r="AR15" s="282">
        <v>53.7</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5" t="s">
        <v>187</v>
      </c>
      <c r="AL16" s="1156"/>
      <c r="AM16" s="1156"/>
      <c r="AN16" s="1157"/>
      <c r="AO16" s="280">
        <v>5404642</v>
      </c>
      <c r="AP16" s="280">
        <v>81535</v>
      </c>
      <c r="AQ16" s="281">
        <v>72790</v>
      </c>
      <c r="AR16" s="282">
        <v>12</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536</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537</v>
      </c>
      <c r="AP20" s="289" t="s">
        <v>538</v>
      </c>
      <c r="AQ20" s="290" t="s">
        <v>539</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8" t="s">
        <v>540</v>
      </c>
      <c r="AL21" s="1159"/>
      <c r="AM21" s="1159"/>
      <c r="AN21" s="1160"/>
      <c r="AO21" s="293">
        <v>8.06</v>
      </c>
      <c r="AP21" s="294">
        <v>6.54</v>
      </c>
      <c r="AQ21" s="295">
        <v>1.52</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8" t="s">
        <v>541</v>
      </c>
      <c r="AL22" s="1159"/>
      <c r="AM22" s="1159"/>
      <c r="AN22" s="1160"/>
      <c r="AO22" s="298">
        <v>100.6</v>
      </c>
      <c r="AP22" s="299">
        <v>98.3</v>
      </c>
      <c r="AQ22" s="300">
        <v>2.2999999999999998</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49" t="s">
        <v>542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3"/>
    </row>
    <row r="27" spans="1:46" ht="13" x14ac:dyDescent="0.2">
      <c r="A27" s="305"/>
      <c r="AO27" s="258"/>
      <c r="AP27" s="258"/>
      <c r="AQ27" s="258"/>
      <c r="AR27" s="258"/>
      <c r="AS27" s="258"/>
      <c r="AT27" s="258"/>
    </row>
    <row r="28" spans="1:46" ht="16.5" x14ac:dyDescent="0.2">
      <c r="A28" s="259" t="s">
        <v>543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544</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50" t="s">
        <v>523</v>
      </c>
      <c r="AP30" s="268"/>
      <c r="AQ30" s="269" t="s">
        <v>524</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1"/>
      <c r="AP31" s="274" t="s">
        <v>525</v>
      </c>
      <c r="AQ31" s="275" t="s">
        <v>526</v>
      </c>
      <c r="AR31" s="276" t="s">
        <v>527</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6" t="s">
        <v>545</v>
      </c>
      <c r="AL32" s="1167"/>
      <c r="AM32" s="1167"/>
      <c r="AN32" s="1168"/>
      <c r="AO32" s="308">
        <v>2522078</v>
      </c>
      <c r="AP32" s="308">
        <v>38048</v>
      </c>
      <c r="AQ32" s="309">
        <v>35011</v>
      </c>
      <c r="AR32" s="310">
        <v>8.6999999999999993</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6" t="s">
        <v>546</v>
      </c>
      <c r="AL33" s="1167"/>
      <c r="AM33" s="1167"/>
      <c r="AN33" s="1168"/>
      <c r="AO33" s="308" t="s">
        <v>531</v>
      </c>
      <c r="AP33" s="308" t="s">
        <v>531</v>
      </c>
      <c r="AQ33" s="309" t="s">
        <v>531</v>
      </c>
      <c r="AR33" s="310" t="s">
        <v>531</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6" t="s">
        <v>547</v>
      </c>
      <c r="AL34" s="1167"/>
      <c r="AM34" s="1167"/>
      <c r="AN34" s="1168"/>
      <c r="AO34" s="308" t="s">
        <v>531</v>
      </c>
      <c r="AP34" s="308" t="s">
        <v>531</v>
      </c>
      <c r="AQ34" s="309">
        <v>4</v>
      </c>
      <c r="AR34" s="310" t="s">
        <v>531</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6" t="s">
        <v>548</v>
      </c>
      <c r="AL35" s="1167"/>
      <c r="AM35" s="1167"/>
      <c r="AN35" s="1168"/>
      <c r="AO35" s="308">
        <v>703147</v>
      </c>
      <c r="AP35" s="308">
        <v>10608</v>
      </c>
      <c r="AQ35" s="309">
        <v>8351</v>
      </c>
      <c r="AR35" s="310">
        <v>27</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6" t="s">
        <v>549</v>
      </c>
      <c r="AL36" s="1167"/>
      <c r="AM36" s="1167"/>
      <c r="AN36" s="1168"/>
      <c r="AO36" s="308">
        <v>10192</v>
      </c>
      <c r="AP36" s="308">
        <v>154</v>
      </c>
      <c r="AQ36" s="309">
        <v>1645</v>
      </c>
      <c r="AR36" s="310">
        <v>-90.6</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6" t="s">
        <v>550</v>
      </c>
      <c r="AL37" s="1167"/>
      <c r="AM37" s="1167"/>
      <c r="AN37" s="1168"/>
      <c r="AO37" s="308">
        <v>26637</v>
      </c>
      <c r="AP37" s="308">
        <v>402</v>
      </c>
      <c r="AQ37" s="309">
        <v>1050</v>
      </c>
      <c r="AR37" s="310">
        <v>-61.7</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9" t="s">
        <v>551</v>
      </c>
      <c r="AL38" s="1170"/>
      <c r="AM38" s="1170"/>
      <c r="AN38" s="1171"/>
      <c r="AO38" s="311" t="s">
        <v>531</v>
      </c>
      <c r="AP38" s="311" t="s">
        <v>531</v>
      </c>
      <c r="AQ38" s="312">
        <v>1</v>
      </c>
      <c r="AR38" s="300" t="s">
        <v>531</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9" t="s">
        <v>552</v>
      </c>
      <c r="AL39" s="1170"/>
      <c r="AM39" s="1170"/>
      <c r="AN39" s="1171"/>
      <c r="AO39" s="308">
        <v>-551075</v>
      </c>
      <c r="AP39" s="308">
        <v>-8314</v>
      </c>
      <c r="AQ39" s="309">
        <v>-5851</v>
      </c>
      <c r="AR39" s="310">
        <v>42.1</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6" t="s">
        <v>553</v>
      </c>
      <c r="AL40" s="1167"/>
      <c r="AM40" s="1167"/>
      <c r="AN40" s="1168"/>
      <c r="AO40" s="308">
        <v>-1831753</v>
      </c>
      <c r="AP40" s="308">
        <v>-27634</v>
      </c>
      <c r="AQ40" s="309">
        <v>-27858</v>
      </c>
      <c r="AR40" s="310">
        <v>-0.8</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72" t="s">
        <v>300</v>
      </c>
      <c r="AL41" s="1173"/>
      <c r="AM41" s="1173"/>
      <c r="AN41" s="1174"/>
      <c r="AO41" s="308">
        <v>879226</v>
      </c>
      <c r="AP41" s="308">
        <v>13264</v>
      </c>
      <c r="AQ41" s="309">
        <v>12351</v>
      </c>
      <c r="AR41" s="310">
        <v>7.4</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554</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556</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61" t="s">
        <v>523</v>
      </c>
      <c r="AN49" s="1163" t="s">
        <v>557</v>
      </c>
      <c r="AO49" s="1164"/>
      <c r="AP49" s="1164"/>
      <c r="AQ49" s="1164"/>
      <c r="AR49" s="1165"/>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62"/>
      <c r="AN50" s="324" t="s">
        <v>558</v>
      </c>
      <c r="AO50" s="325" t="s">
        <v>559</v>
      </c>
      <c r="AP50" s="326" t="s">
        <v>560</v>
      </c>
      <c r="AQ50" s="327" t="s">
        <v>561</v>
      </c>
      <c r="AR50" s="328" t="s">
        <v>562</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563</v>
      </c>
      <c r="AL51" s="321"/>
      <c r="AM51" s="329">
        <v>1755335</v>
      </c>
      <c r="AN51" s="330">
        <v>25361</v>
      </c>
      <c r="AO51" s="331">
        <v>-14</v>
      </c>
      <c r="AP51" s="332">
        <v>41934</v>
      </c>
      <c r="AQ51" s="333">
        <v>-12.3</v>
      </c>
      <c r="AR51" s="334">
        <v>-1.7</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564</v>
      </c>
      <c r="AM52" s="337">
        <v>1091472</v>
      </c>
      <c r="AN52" s="338">
        <v>15769</v>
      </c>
      <c r="AO52" s="339">
        <v>-22.7</v>
      </c>
      <c r="AP52" s="340">
        <v>23352</v>
      </c>
      <c r="AQ52" s="341">
        <v>-9.6999999999999993</v>
      </c>
      <c r="AR52" s="342">
        <v>-13</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565</v>
      </c>
      <c r="AL53" s="321"/>
      <c r="AM53" s="329">
        <v>2145888</v>
      </c>
      <c r="AN53" s="330">
        <v>31333</v>
      </c>
      <c r="AO53" s="331">
        <v>23.5</v>
      </c>
      <c r="AP53" s="332">
        <v>45588</v>
      </c>
      <c r="AQ53" s="333">
        <v>8.6999999999999993</v>
      </c>
      <c r="AR53" s="334">
        <v>14.8</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564</v>
      </c>
      <c r="AM54" s="337">
        <v>1177646</v>
      </c>
      <c r="AN54" s="338">
        <v>17195</v>
      </c>
      <c r="AO54" s="339">
        <v>9</v>
      </c>
      <c r="AP54" s="340">
        <v>24150</v>
      </c>
      <c r="AQ54" s="341">
        <v>3.4</v>
      </c>
      <c r="AR54" s="342">
        <v>5.6</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566</v>
      </c>
      <c r="AL55" s="321"/>
      <c r="AM55" s="329">
        <v>1843309</v>
      </c>
      <c r="AN55" s="330">
        <v>27220</v>
      </c>
      <c r="AO55" s="331">
        <v>-13.1</v>
      </c>
      <c r="AP55" s="332">
        <v>45483</v>
      </c>
      <c r="AQ55" s="333">
        <v>-0.2</v>
      </c>
      <c r="AR55" s="334">
        <v>-12.9</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564</v>
      </c>
      <c r="AM56" s="337">
        <v>1363870</v>
      </c>
      <c r="AN56" s="338">
        <v>20140</v>
      </c>
      <c r="AO56" s="339">
        <v>17.100000000000001</v>
      </c>
      <c r="AP56" s="340">
        <v>24241</v>
      </c>
      <c r="AQ56" s="341">
        <v>0.4</v>
      </c>
      <c r="AR56" s="342">
        <v>16.7</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567</v>
      </c>
      <c r="AL57" s="321"/>
      <c r="AM57" s="329">
        <v>2232384</v>
      </c>
      <c r="AN57" s="330">
        <v>33282</v>
      </c>
      <c r="AO57" s="331">
        <v>22.3</v>
      </c>
      <c r="AP57" s="332">
        <v>45945</v>
      </c>
      <c r="AQ57" s="333">
        <v>1</v>
      </c>
      <c r="AR57" s="334">
        <v>21.3</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564</v>
      </c>
      <c r="AM58" s="337">
        <v>1790124</v>
      </c>
      <c r="AN58" s="338">
        <v>26689</v>
      </c>
      <c r="AO58" s="339">
        <v>32.5</v>
      </c>
      <c r="AP58" s="340">
        <v>25180</v>
      </c>
      <c r="AQ58" s="341">
        <v>3.9</v>
      </c>
      <c r="AR58" s="342">
        <v>28.6</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568</v>
      </c>
      <c r="AL59" s="321"/>
      <c r="AM59" s="329">
        <v>1652887</v>
      </c>
      <c r="AN59" s="330">
        <v>24936</v>
      </c>
      <c r="AO59" s="331">
        <v>-25.1</v>
      </c>
      <c r="AP59" s="332">
        <v>44475</v>
      </c>
      <c r="AQ59" s="333">
        <v>-3.2</v>
      </c>
      <c r="AR59" s="334">
        <v>-21.9</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564</v>
      </c>
      <c r="AM60" s="337">
        <v>1187069</v>
      </c>
      <c r="AN60" s="338">
        <v>17908</v>
      </c>
      <c r="AO60" s="339">
        <v>-32.9</v>
      </c>
      <c r="AP60" s="340">
        <v>24780</v>
      </c>
      <c r="AQ60" s="341">
        <v>-1.6</v>
      </c>
      <c r="AR60" s="342">
        <v>-31.3</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569</v>
      </c>
      <c r="AL61" s="343"/>
      <c r="AM61" s="344">
        <v>1925961</v>
      </c>
      <c r="AN61" s="345">
        <v>28426</v>
      </c>
      <c r="AO61" s="346">
        <v>-1.3</v>
      </c>
      <c r="AP61" s="347">
        <v>44685</v>
      </c>
      <c r="AQ61" s="348">
        <v>-1.2</v>
      </c>
      <c r="AR61" s="334">
        <v>-0.1</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564</v>
      </c>
      <c r="AM62" s="337">
        <v>1322036</v>
      </c>
      <c r="AN62" s="338">
        <v>19540</v>
      </c>
      <c r="AO62" s="339">
        <v>0.6</v>
      </c>
      <c r="AP62" s="340">
        <v>24341</v>
      </c>
      <c r="AQ62" s="341">
        <v>-0.7</v>
      </c>
      <c r="AR62" s="342">
        <v>1.3</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e3GvRkxH8RwPBCHRPQiHEGAbTsogAMQIpwjX0hYuMfPbmKdMGiURIPy4VQt2fJ5uzN3BCEcg7XdJ/zQnXsd0Gw==" saltValue="n/LDbRyHh98b60Hyliuf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571</v>
      </c>
    </row>
    <row r="121" spans="125:125" ht="13.5" hidden="1" customHeight="1" x14ac:dyDescent="0.2">
      <c r="DU121" s="255"/>
    </row>
  </sheetData>
  <sheetProtection algorithmName="SHA-512" hashValue="GXy7vwB/SMfsghl32b4R5IOu96sEh+I2YwLYRTtvC39efzPopR5yo/LMuA1X19VzhOixS1KzjtxAa0p7+pyujA==" saltValue="1HeItkxqGJEQaRZoBHu/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572</v>
      </c>
    </row>
  </sheetData>
  <sheetProtection algorithmName="SHA-512" hashValue="0VMInqViqgrtNkISW2OfR8cs34cg/DrOMKkrBmPVADoxL6L6S/6V+NXuP/UaBXxmc8xSwUoXd+4MWiiHFNnR3g==" saltValue="MGpJ4mT6xBPFNUq9LmcW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573</v>
      </c>
      <c r="G46" s="8" t="s">
        <v>574</v>
      </c>
      <c r="H46" s="8" t="s">
        <v>575</v>
      </c>
      <c r="I46" s="8" t="s">
        <v>576</v>
      </c>
      <c r="J46" s="9" t="s">
        <v>577</v>
      </c>
    </row>
    <row r="47" spans="2:10" ht="57.75" customHeight="1" x14ac:dyDescent="0.2">
      <c r="B47" s="10"/>
      <c r="C47" s="1175" t="s">
        <v>3</v>
      </c>
      <c r="D47" s="1175"/>
      <c r="E47" s="1176"/>
      <c r="F47" s="11">
        <v>20.8</v>
      </c>
      <c r="G47" s="12">
        <v>20.84</v>
      </c>
      <c r="H47" s="12">
        <v>16.27</v>
      </c>
      <c r="I47" s="12">
        <v>17.579999999999998</v>
      </c>
      <c r="J47" s="13">
        <v>20.77</v>
      </c>
    </row>
    <row r="48" spans="2:10" ht="57.75" customHeight="1" x14ac:dyDescent="0.2">
      <c r="B48" s="14"/>
      <c r="C48" s="1177" t="s">
        <v>4</v>
      </c>
      <c r="D48" s="1177"/>
      <c r="E48" s="1178"/>
      <c r="F48" s="15">
        <v>5.0999999999999996</v>
      </c>
      <c r="G48" s="16">
        <v>2.2599999999999998</v>
      </c>
      <c r="H48" s="16">
        <v>4.25</v>
      </c>
      <c r="I48" s="16">
        <v>5.37</v>
      </c>
      <c r="J48" s="17">
        <v>5.27</v>
      </c>
    </row>
    <row r="49" spans="2:10" ht="57.75" customHeight="1" thickBot="1" x14ac:dyDescent="0.25">
      <c r="B49" s="18"/>
      <c r="C49" s="1179" t="s">
        <v>5</v>
      </c>
      <c r="D49" s="1179"/>
      <c r="E49" s="1180"/>
      <c r="F49" s="19" t="s">
        <v>578</v>
      </c>
      <c r="G49" s="20" t="s">
        <v>579</v>
      </c>
      <c r="H49" s="20" t="s">
        <v>580</v>
      </c>
      <c r="I49" s="20">
        <v>3.63</v>
      </c>
      <c r="J49" s="21">
        <v>2.58</v>
      </c>
    </row>
    <row r="50" spans="2:10" ht="13" x14ac:dyDescent="0.2"/>
  </sheetData>
  <sheetProtection algorithmName="SHA-512" hashValue="/LAd3QTwUJosiHVoUDFhGKnP0HsDJfmxNOAaapIfBNtSmoArvEtWFQWHRA/0GQN4Z9qwyYLYh0YSpef76l1chQ==" saltValue="Jupwsd3MZNaPJSIWxBRP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573</v>
      </c>
      <c r="G33" s="29" t="s">
        <v>574</v>
      </c>
      <c r="H33" s="29" t="s">
        <v>575</v>
      </c>
      <c r="I33" s="29" t="s">
        <v>576</v>
      </c>
      <c r="J33" s="30" t="s">
        <v>577</v>
      </c>
      <c r="K33" s="22"/>
      <c r="L33" s="22"/>
      <c r="M33" s="22"/>
      <c r="N33" s="22"/>
      <c r="O33" s="22"/>
      <c r="P33" s="22"/>
    </row>
    <row r="34" spans="1:16" ht="39" customHeight="1" x14ac:dyDescent="0.2">
      <c r="A34" s="22"/>
      <c r="B34" s="31"/>
      <c r="C34" s="1187" t="s">
        <v>581</v>
      </c>
      <c r="D34" s="1187"/>
      <c r="E34" s="1188"/>
      <c r="F34" s="32">
        <v>11.74</v>
      </c>
      <c r="G34" s="33">
        <v>12.13</v>
      </c>
      <c r="H34" s="33">
        <v>11.27</v>
      </c>
      <c r="I34" s="33">
        <v>10.59</v>
      </c>
      <c r="J34" s="34">
        <v>11.24</v>
      </c>
      <c r="K34" s="22"/>
      <c r="L34" s="22"/>
      <c r="M34" s="22"/>
      <c r="N34" s="22"/>
      <c r="O34" s="22"/>
      <c r="P34" s="22"/>
    </row>
    <row r="35" spans="1:16" ht="39" customHeight="1" x14ac:dyDescent="0.2">
      <c r="A35" s="22"/>
      <c r="B35" s="35"/>
      <c r="C35" s="1181" t="s">
        <v>582</v>
      </c>
      <c r="D35" s="1182"/>
      <c r="E35" s="1183"/>
      <c r="F35" s="36">
        <v>8.39</v>
      </c>
      <c r="G35" s="37">
        <v>8.86</v>
      </c>
      <c r="H35" s="37">
        <v>8.7899999999999991</v>
      </c>
      <c r="I35" s="37">
        <v>9.34</v>
      </c>
      <c r="J35" s="38">
        <v>10.57</v>
      </c>
      <c r="K35" s="22"/>
      <c r="L35" s="22"/>
      <c r="M35" s="22"/>
      <c r="N35" s="22"/>
      <c r="O35" s="22"/>
      <c r="P35" s="22"/>
    </row>
    <row r="36" spans="1:16" ht="39" customHeight="1" x14ac:dyDescent="0.2">
      <c r="A36" s="22"/>
      <c r="B36" s="35"/>
      <c r="C36" s="1181" t="s">
        <v>583</v>
      </c>
      <c r="D36" s="1182"/>
      <c r="E36" s="1183"/>
      <c r="F36" s="36">
        <v>5.05</v>
      </c>
      <c r="G36" s="37">
        <v>2.25</v>
      </c>
      <c r="H36" s="37">
        <v>4.25</v>
      </c>
      <c r="I36" s="37">
        <v>5.36</v>
      </c>
      <c r="J36" s="38">
        <v>5.26</v>
      </c>
      <c r="K36" s="22"/>
      <c r="L36" s="22"/>
      <c r="M36" s="22"/>
      <c r="N36" s="22"/>
      <c r="O36" s="22"/>
      <c r="P36" s="22"/>
    </row>
    <row r="37" spans="1:16" ht="39" customHeight="1" x14ac:dyDescent="0.2">
      <c r="A37" s="22"/>
      <c r="B37" s="35"/>
      <c r="C37" s="1181" t="s">
        <v>584</v>
      </c>
      <c r="D37" s="1182"/>
      <c r="E37" s="1183"/>
      <c r="F37" s="36">
        <v>2.83</v>
      </c>
      <c r="G37" s="37">
        <v>2.27</v>
      </c>
      <c r="H37" s="37">
        <v>3.25</v>
      </c>
      <c r="I37" s="37">
        <v>3.84</v>
      </c>
      <c r="J37" s="38">
        <v>4.03</v>
      </c>
      <c r="K37" s="22"/>
      <c r="L37" s="22"/>
      <c r="M37" s="22"/>
      <c r="N37" s="22"/>
      <c r="O37" s="22"/>
      <c r="P37" s="22"/>
    </row>
    <row r="38" spans="1:16" ht="39" customHeight="1" x14ac:dyDescent="0.2">
      <c r="A38" s="22"/>
      <c r="B38" s="35"/>
      <c r="C38" s="1181" t="s">
        <v>585</v>
      </c>
      <c r="D38" s="1182"/>
      <c r="E38" s="1183"/>
      <c r="F38" s="36">
        <v>1.18</v>
      </c>
      <c r="G38" s="37">
        <v>0.28999999999999998</v>
      </c>
      <c r="H38" s="37">
        <v>0.26</v>
      </c>
      <c r="I38" s="37">
        <v>1.1200000000000001</v>
      </c>
      <c r="J38" s="38">
        <v>1</v>
      </c>
      <c r="K38" s="22"/>
      <c r="L38" s="22"/>
      <c r="M38" s="22"/>
      <c r="N38" s="22"/>
      <c r="O38" s="22"/>
      <c r="P38" s="22"/>
    </row>
    <row r="39" spans="1:16" ht="39" customHeight="1" x14ac:dyDescent="0.2">
      <c r="A39" s="22"/>
      <c r="B39" s="35"/>
      <c r="C39" s="1181" t="s">
        <v>586</v>
      </c>
      <c r="D39" s="1182"/>
      <c r="E39" s="1183"/>
      <c r="F39" s="36">
        <v>1.7</v>
      </c>
      <c r="G39" s="37">
        <v>0.9</v>
      </c>
      <c r="H39" s="37">
        <v>1</v>
      </c>
      <c r="I39" s="37">
        <v>1.58</v>
      </c>
      <c r="J39" s="38">
        <v>0.79</v>
      </c>
      <c r="K39" s="22"/>
      <c r="L39" s="22"/>
      <c r="M39" s="22"/>
      <c r="N39" s="22"/>
      <c r="O39" s="22"/>
      <c r="P39" s="22"/>
    </row>
    <row r="40" spans="1:16" ht="39" customHeight="1" x14ac:dyDescent="0.2">
      <c r="A40" s="22"/>
      <c r="B40" s="35"/>
      <c r="C40" s="1181" t="s">
        <v>587</v>
      </c>
      <c r="D40" s="1182"/>
      <c r="E40" s="1183"/>
      <c r="F40" s="36" t="s">
        <v>531</v>
      </c>
      <c r="G40" s="37" t="s">
        <v>531</v>
      </c>
      <c r="H40" s="37">
        <v>0.38</v>
      </c>
      <c r="I40" s="37">
        <v>0.48</v>
      </c>
      <c r="J40" s="38">
        <v>0.46</v>
      </c>
      <c r="K40" s="22"/>
      <c r="L40" s="22"/>
      <c r="M40" s="22"/>
      <c r="N40" s="22"/>
      <c r="O40" s="22"/>
      <c r="P40" s="22"/>
    </row>
    <row r="41" spans="1:16" ht="39" customHeight="1" x14ac:dyDescent="0.2">
      <c r="A41" s="22"/>
      <c r="B41" s="35"/>
      <c r="C41" s="1181" t="s">
        <v>588</v>
      </c>
      <c r="D41" s="1182"/>
      <c r="E41" s="1183"/>
      <c r="F41" s="36">
        <v>0.16</v>
      </c>
      <c r="G41" s="37">
        <v>0.14000000000000001</v>
      </c>
      <c r="H41" s="37">
        <v>0.14000000000000001</v>
      </c>
      <c r="I41" s="37">
        <v>0.14000000000000001</v>
      </c>
      <c r="J41" s="38">
        <v>0.16</v>
      </c>
      <c r="K41" s="22"/>
      <c r="L41" s="22"/>
      <c r="M41" s="22"/>
      <c r="N41" s="22"/>
      <c r="O41" s="22"/>
      <c r="P41" s="22"/>
    </row>
    <row r="42" spans="1:16" ht="39" customHeight="1" x14ac:dyDescent="0.2">
      <c r="A42" s="22"/>
      <c r="B42" s="39"/>
      <c r="C42" s="1181" t="s">
        <v>589</v>
      </c>
      <c r="D42" s="1182"/>
      <c r="E42" s="1183"/>
      <c r="F42" s="36" t="s">
        <v>531</v>
      </c>
      <c r="G42" s="37" t="s">
        <v>531</v>
      </c>
      <c r="H42" s="37" t="s">
        <v>531</v>
      </c>
      <c r="I42" s="37" t="s">
        <v>531</v>
      </c>
      <c r="J42" s="38" t="s">
        <v>531</v>
      </c>
      <c r="K42" s="22"/>
      <c r="L42" s="22"/>
      <c r="M42" s="22"/>
      <c r="N42" s="22"/>
      <c r="O42" s="22"/>
      <c r="P42" s="22"/>
    </row>
    <row r="43" spans="1:16" ht="39" customHeight="1" thickBot="1" x14ac:dyDescent="0.25">
      <c r="A43" s="22"/>
      <c r="B43" s="40"/>
      <c r="C43" s="1184" t="s">
        <v>590</v>
      </c>
      <c r="D43" s="1185"/>
      <c r="E43" s="1186"/>
      <c r="F43" s="41">
        <v>0.08</v>
      </c>
      <c r="G43" s="42">
        <v>0.28000000000000003</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R11npYoh9hcgLKxHPcGaKUs2MBXaNL14ozwdK+S4QwB9/BA31kIoHiLvRNWwvUGvFFaFezalH/NoaCbV2z7IDQ==" saltValue="QCagGClpHlQCrjuLw32e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2">
      <c r="A45" s="48"/>
      <c r="B45" s="1189" t="s">
        <v>10</v>
      </c>
      <c r="C45" s="1190"/>
      <c r="D45" s="58"/>
      <c r="E45" s="1195" t="s">
        <v>11</v>
      </c>
      <c r="F45" s="1195"/>
      <c r="G45" s="1195"/>
      <c r="H45" s="1195"/>
      <c r="I45" s="1195"/>
      <c r="J45" s="1196"/>
      <c r="K45" s="59">
        <v>2629</v>
      </c>
      <c r="L45" s="60">
        <v>2518</v>
      </c>
      <c r="M45" s="60">
        <v>2471</v>
      </c>
      <c r="N45" s="60">
        <v>2474</v>
      </c>
      <c r="O45" s="61">
        <v>2522</v>
      </c>
      <c r="P45" s="48"/>
      <c r="Q45" s="48"/>
      <c r="R45" s="48"/>
      <c r="S45" s="48"/>
      <c r="T45" s="48"/>
      <c r="U45" s="48"/>
    </row>
    <row r="46" spans="1:21" ht="30.75" customHeight="1" x14ac:dyDescent="0.2">
      <c r="A46" s="48"/>
      <c r="B46" s="1191"/>
      <c r="C46" s="1192"/>
      <c r="D46" s="62"/>
      <c r="E46" s="1197" t="s">
        <v>12</v>
      </c>
      <c r="F46" s="1197"/>
      <c r="G46" s="1197"/>
      <c r="H46" s="1197"/>
      <c r="I46" s="1197"/>
      <c r="J46" s="1198"/>
      <c r="K46" s="63" t="s">
        <v>531</v>
      </c>
      <c r="L46" s="64" t="s">
        <v>531</v>
      </c>
      <c r="M46" s="64" t="s">
        <v>531</v>
      </c>
      <c r="N46" s="64" t="s">
        <v>531</v>
      </c>
      <c r="O46" s="65" t="s">
        <v>531</v>
      </c>
      <c r="P46" s="48"/>
      <c r="Q46" s="48"/>
      <c r="R46" s="48"/>
      <c r="S46" s="48"/>
      <c r="T46" s="48"/>
      <c r="U46" s="48"/>
    </row>
    <row r="47" spans="1:21" ht="30.75" customHeight="1" x14ac:dyDescent="0.2">
      <c r="A47" s="48"/>
      <c r="B47" s="1191"/>
      <c r="C47" s="1192"/>
      <c r="D47" s="62"/>
      <c r="E47" s="1197" t="s">
        <v>13</v>
      </c>
      <c r="F47" s="1197"/>
      <c r="G47" s="1197"/>
      <c r="H47" s="1197"/>
      <c r="I47" s="1197"/>
      <c r="J47" s="1198"/>
      <c r="K47" s="63" t="s">
        <v>531</v>
      </c>
      <c r="L47" s="64" t="s">
        <v>531</v>
      </c>
      <c r="M47" s="64" t="s">
        <v>531</v>
      </c>
      <c r="N47" s="64" t="s">
        <v>531</v>
      </c>
      <c r="O47" s="65" t="s">
        <v>531</v>
      </c>
      <c r="P47" s="48"/>
      <c r="Q47" s="48"/>
      <c r="R47" s="48"/>
      <c r="S47" s="48"/>
      <c r="T47" s="48"/>
      <c r="U47" s="48"/>
    </row>
    <row r="48" spans="1:21" ht="30.75" customHeight="1" x14ac:dyDescent="0.2">
      <c r="A48" s="48"/>
      <c r="B48" s="1191"/>
      <c r="C48" s="1192"/>
      <c r="D48" s="62"/>
      <c r="E48" s="1197" t="s">
        <v>14</v>
      </c>
      <c r="F48" s="1197"/>
      <c r="G48" s="1197"/>
      <c r="H48" s="1197"/>
      <c r="I48" s="1197"/>
      <c r="J48" s="1198"/>
      <c r="K48" s="63">
        <v>648</v>
      </c>
      <c r="L48" s="64">
        <v>702</v>
      </c>
      <c r="M48" s="64">
        <v>642</v>
      </c>
      <c r="N48" s="64">
        <v>661</v>
      </c>
      <c r="O48" s="65">
        <v>703</v>
      </c>
      <c r="P48" s="48"/>
      <c r="Q48" s="48"/>
      <c r="R48" s="48"/>
      <c r="S48" s="48"/>
      <c r="T48" s="48"/>
      <c r="U48" s="48"/>
    </row>
    <row r="49" spans="1:21" ht="30.75" customHeight="1" x14ac:dyDescent="0.2">
      <c r="A49" s="48"/>
      <c r="B49" s="1191"/>
      <c r="C49" s="1192"/>
      <c r="D49" s="62"/>
      <c r="E49" s="1197" t="s">
        <v>15</v>
      </c>
      <c r="F49" s="1197"/>
      <c r="G49" s="1197"/>
      <c r="H49" s="1197"/>
      <c r="I49" s="1197"/>
      <c r="J49" s="1198"/>
      <c r="K49" s="63">
        <v>0</v>
      </c>
      <c r="L49" s="64">
        <v>3</v>
      </c>
      <c r="M49" s="64">
        <v>6</v>
      </c>
      <c r="N49" s="64">
        <v>9</v>
      </c>
      <c r="O49" s="65">
        <v>10</v>
      </c>
      <c r="P49" s="48"/>
      <c r="Q49" s="48"/>
      <c r="R49" s="48"/>
      <c r="S49" s="48"/>
      <c r="T49" s="48"/>
      <c r="U49" s="48"/>
    </row>
    <row r="50" spans="1:21" ht="30.75" customHeight="1" x14ac:dyDescent="0.2">
      <c r="A50" s="48"/>
      <c r="B50" s="1191"/>
      <c r="C50" s="1192"/>
      <c r="D50" s="62"/>
      <c r="E50" s="1197" t="s">
        <v>16</v>
      </c>
      <c r="F50" s="1197"/>
      <c r="G50" s="1197"/>
      <c r="H50" s="1197"/>
      <c r="I50" s="1197"/>
      <c r="J50" s="1198"/>
      <c r="K50" s="63">
        <v>16</v>
      </c>
      <c r="L50" s="64">
        <v>7</v>
      </c>
      <c r="M50" s="64">
        <v>5</v>
      </c>
      <c r="N50" s="64">
        <v>70</v>
      </c>
      <c r="O50" s="65">
        <v>27</v>
      </c>
      <c r="P50" s="48"/>
      <c r="Q50" s="48"/>
      <c r="R50" s="48"/>
      <c r="S50" s="48"/>
      <c r="T50" s="48"/>
      <c r="U50" s="48"/>
    </row>
    <row r="51" spans="1:21" ht="30.75" customHeight="1" x14ac:dyDescent="0.2">
      <c r="A51" s="48"/>
      <c r="B51" s="1193"/>
      <c r="C51" s="1194"/>
      <c r="D51" s="66"/>
      <c r="E51" s="1197" t="s">
        <v>17</v>
      </c>
      <c r="F51" s="1197"/>
      <c r="G51" s="1197"/>
      <c r="H51" s="1197"/>
      <c r="I51" s="1197"/>
      <c r="J51" s="1198"/>
      <c r="K51" s="63" t="s">
        <v>531</v>
      </c>
      <c r="L51" s="64" t="s">
        <v>531</v>
      </c>
      <c r="M51" s="64" t="s">
        <v>531</v>
      </c>
      <c r="N51" s="64" t="s">
        <v>531</v>
      </c>
      <c r="O51" s="65" t="s">
        <v>531</v>
      </c>
      <c r="P51" s="48"/>
      <c r="Q51" s="48"/>
      <c r="R51" s="48"/>
      <c r="S51" s="48"/>
      <c r="T51" s="48"/>
      <c r="U51" s="48"/>
    </row>
    <row r="52" spans="1:21" ht="30.75" customHeight="1" x14ac:dyDescent="0.2">
      <c r="A52" s="48"/>
      <c r="B52" s="1199" t="s">
        <v>18</v>
      </c>
      <c r="C52" s="1200"/>
      <c r="D52" s="66"/>
      <c r="E52" s="1197" t="s">
        <v>19</v>
      </c>
      <c r="F52" s="1197"/>
      <c r="G52" s="1197"/>
      <c r="H52" s="1197"/>
      <c r="I52" s="1197"/>
      <c r="J52" s="1198"/>
      <c r="K52" s="63">
        <v>2437</v>
      </c>
      <c r="L52" s="64">
        <v>2408</v>
      </c>
      <c r="M52" s="64">
        <v>2360</v>
      </c>
      <c r="N52" s="64">
        <v>2376</v>
      </c>
      <c r="O52" s="65">
        <v>2383</v>
      </c>
      <c r="P52" s="48"/>
      <c r="Q52" s="48"/>
      <c r="R52" s="48"/>
      <c r="S52" s="48"/>
      <c r="T52" s="48"/>
      <c r="U52" s="48"/>
    </row>
    <row r="53" spans="1:21" ht="30.75" customHeight="1" thickBot="1" x14ac:dyDescent="0.25">
      <c r="A53" s="48"/>
      <c r="B53" s="1201" t="s">
        <v>20</v>
      </c>
      <c r="C53" s="1202"/>
      <c r="D53" s="67"/>
      <c r="E53" s="1203" t="s">
        <v>21</v>
      </c>
      <c r="F53" s="1203"/>
      <c r="G53" s="1203"/>
      <c r="H53" s="1203"/>
      <c r="I53" s="1203"/>
      <c r="J53" s="1204"/>
      <c r="K53" s="68">
        <v>856</v>
      </c>
      <c r="L53" s="69">
        <v>822</v>
      </c>
      <c r="M53" s="69">
        <v>764</v>
      </c>
      <c r="N53" s="69">
        <v>838</v>
      </c>
      <c r="O53" s="70">
        <v>879</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3">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2">
      <c r="B58" s="1205" t="s">
        <v>25</v>
      </c>
      <c r="C58" s="1206"/>
      <c r="D58" s="1211" t="s">
        <v>26</v>
      </c>
      <c r="E58" s="1212"/>
      <c r="F58" s="1212"/>
      <c r="G58" s="1212"/>
      <c r="H58" s="1212"/>
      <c r="I58" s="1212"/>
      <c r="J58" s="1213"/>
      <c r="K58" s="83"/>
      <c r="L58" s="84"/>
      <c r="M58" s="84"/>
      <c r="N58" s="84"/>
      <c r="O58" s="85"/>
    </row>
    <row r="59" spans="1:21" ht="31.5" customHeight="1" x14ac:dyDescent="0.2">
      <c r="B59" s="1207"/>
      <c r="C59" s="1208"/>
      <c r="D59" s="1214" t="s">
        <v>27</v>
      </c>
      <c r="E59" s="1215"/>
      <c r="F59" s="1215"/>
      <c r="G59" s="1215"/>
      <c r="H59" s="1215"/>
      <c r="I59" s="1215"/>
      <c r="J59" s="1216"/>
      <c r="K59" s="86"/>
      <c r="L59" s="87"/>
      <c r="M59" s="87"/>
      <c r="N59" s="87"/>
      <c r="O59" s="88"/>
    </row>
    <row r="60" spans="1:21" ht="31.5" customHeight="1" thickBot="1" x14ac:dyDescent="0.25">
      <c r="B60" s="1209"/>
      <c r="C60" s="1210"/>
      <c r="D60" s="1217" t="s">
        <v>28</v>
      </c>
      <c r="E60" s="1218"/>
      <c r="F60" s="1218"/>
      <c r="G60" s="1218"/>
      <c r="H60" s="1218"/>
      <c r="I60" s="1218"/>
      <c r="J60" s="1219"/>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95hFJzIX5+muohb7T+lKKdN4O5HA29a3UFwWbu/yDDxCaWJYqodH+vJIX83hU5F5dEFAB0JmutDSpVzGrfSdg==" saltValue="e7B7X52bATqZb6qvjwCfz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3">
      <c r="B40" s="98" t="s">
        <v>9</v>
      </c>
      <c r="C40" s="99"/>
      <c r="D40" s="99"/>
      <c r="E40" s="100"/>
      <c r="F40" s="100"/>
      <c r="G40" s="100"/>
      <c r="H40" s="101" t="s">
        <v>2</v>
      </c>
      <c r="I40" s="102" t="s">
        <v>573</v>
      </c>
      <c r="J40" s="103" t="s">
        <v>574</v>
      </c>
      <c r="K40" s="103" t="s">
        <v>575</v>
      </c>
      <c r="L40" s="103" t="s">
        <v>576</v>
      </c>
      <c r="M40" s="104" t="s">
        <v>577</v>
      </c>
    </row>
    <row r="41" spans="2:13" ht="27.75" customHeight="1" x14ac:dyDescent="0.2">
      <c r="B41" s="1220" t="s">
        <v>31</v>
      </c>
      <c r="C41" s="1221"/>
      <c r="D41" s="105"/>
      <c r="E41" s="1226" t="s">
        <v>32</v>
      </c>
      <c r="F41" s="1226"/>
      <c r="G41" s="1226"/>
      <c r="H41" s="1227"/>
      <c r="I41" s="351">
        <v>26206</v>
      </c>
      <c r="J41" s="352">
        <v>25751</v>
      </c>
      <c r="K41" s="352">
        <v>25484</v>
      </c>
      <c r="L41" s="352">
        <v>25721</v>
      </c>
      <c r="M41" s="353">
        <v>24442</v>
      </c>
    </row>
    <row r="42" spans="2:13" ht="27.75" customHeight="1" x14ac:dyDescent="0.2">
      <c r="B42" s="1222"/>
      <c r="C42" s="1223"/>
      <c r="D42" s="106"/>
      <c r="E42" s="1228" t="s">
        <v>33</v>
      </c>
      <c r="F42" s="1228"/>
      <c r="G42" s="1228"/>
      <c r="H42" s="1229"/>
      <c r="I42" s="354" t="s">
        <v>531</v>
      </c>
      <c r="J42" s="355" t="s">
        <v>531</v>
      </c>
      <c r="K42" s="355" t="s">
        <v>531</v>
      </c>
      <c r="L42" s="355" t="s">
        <v>531</v>
      </c>
      <c r="M42" s="356" t="s">
        <v>531</v>
      </c>
    </row>
    <row r="43" spans="2:13" ht="27.75" customHeight="1" x14ac:dyDescent="0.2">
      <c r="B43" s="1222"/>
      <c r="C43" s="1223"/>
      <c r="D43" s="106"/>
      <c r="E43" s="1228" t="s">
        <v>34</v>
      </c>
      <c r="F43" s="1228"/>
      <c r="G43" s="1228"/>
      <c r="H43" s="1229"/>
      <c r="I43" s="354">
        <v>10467</v>
      </c>
      <c r="J43" s="355">
        <v>10425</v>
      </c>
      <c r="K43" s="355">
        <v>9960</v>
      </c>
      <c r="L43" s="355">
        <v>9798</v>
      </c>
      <c r="M43" s="356">
        <v>9583</v>
      </c>
    </row>
    <row r="44" spans="2:13" ht="27.75" customHeight="1" x14ac:dyDescent="0.2">
      <c r="B44" s="1222"/>
      <c r="C44" s="1223"/>
      <c r="D44" s="106"/>
      <c r="E44" s="1228" t="s">
        <v>35</v>
      </c>
      <c r="F44" s="1228"/>
      <c r="G44" s="1228"/>
      <c r="H44" s="1229"/>
      <c r="I44" s="354">
        <v>78</v>
      </c>
      <c r="J44" s="355">
        <v>114</v>
      </c>
      <c r="K44" s="355">
        <v>140</v>
      </c>
      <c r="L44" s="355">
        <v>146</v>
      </c>
      <c r="M44" s="356">
        <v>202</v>
      </c>
    </row>
    <row r="45" spans="2:13" ht="27.75" customHeight="1" x14ac:dyDescent="0.2">
      <c r="B45" s="1222"/>
      <c r="C45" s="1223"/>
      <c r="D45" s="106"/>
      <c r="E45" s="1228" t="s">
        <v>36</v>
      </c>
      <c r="F45" s="1228"/>
      <c r="G45" s="1228"/>
      <c r="H45" s="1229"/>
      <c r="I45" s="354">
        <v>5422</v>
      </c>
      <c r="J45" s="355">
        <v>5444</v>
      </c>
      <c r="K45" s="355">
        <v>5308</v>
      </c>
      <c r="L45" s="355">
        <v>5427</v>
      </c>
      <c r="M45" s="356">
        <v>5468</v>
      </c>
    </row>
    <row r="46" spans="2:13" ht="27.75" customHeight="1" x14ac:dyDescent="0.2">
      <c r="B46" s="1222"/>
      <c r="C46" s="1223"/>
      <c r="D46" s="107"/>
      <c r="E46" s="1228" t="s">
        <v>37</v>
      </c>
      <c r="F46" s="1228"/>
      <c r="G46" s="1228"/>
      <c r="H46" s="1229"/>
      <c r="I46" s="354" t="s">
        <v>531</v>
      </c>
      <c r="J46" s="355" t="s">
        <v>531</v>
      </c>
      <c r="K46" s="355" t="s">
        <v>531</v>
      </c>
      <c r="L46" s="355" t="s">
        <v>531</v>
      </c>
      <c r="M46" s="356" t="s">
        <v>531</v>
      </c>
    </row>
    <row r="47" spans="2:13" ht="27.75" customHeight="1" x14ac:dyDescent="0.2">
      <c r="B47" s="1222"/>
      <c r="C47" s="1223"/>
      <c r="D47" s="108"/>
      <c r="E47" s="1230" t="s">
        <v>38</v>
      </c>
      <c r="F47" s="1231"/>
      <c r="G47" s="1231"/>
      <c r="H47" s="1232"/>
      <c r="I47" s="354" t="s">
        <v>531</v>
      </c>
      <c r="J47" s="355" t="s">
        <v>531</v>
      </c>
      <c r="K47" s="355" t="s">
        <v>531</v>
      </c>
      <c r="L47" s="355" t="s">
        <v>531</v>
      </c>
      <c r="M47" s="356" t="s">
        <v>531</v>
      </c>
    </row>
    <row r="48" spans="2:13" ht="27.75" customHeight="1" x14ac:dyDescent="0.2">
      <c r="B48" s="1222"/>
      <c r="C48" s="1223"/>
      <c r="D48" s="106"/>
      <c r="E48" s="1228" t="s">
        <v>39</v>
      </c>
      <c r="F48" s="1228"/>
      <c r="G48" s="1228"/>
      <c r="H48" s="1229"/>
      <c r="I48" s="354" t="s">
        <v>531</v>
      </c>
      <c r="J48" s="355" t="s">
        <v>531</v>
      </c>
      <c r="K48" s="355" t="s">
        <v>531</v>
      </c>
      <c r="L48" s="355" t="s">
        <v>531</v>
      </c>
      <c r="M48" s="356" t="s">
        <v>531</v>
      </c>
    </row>
    <row r="49" spans="2:13" ht="27.75" customHeight="1" x14ac:dyDescent="0.2">
      <c r="B49" s="1224"/>
      <c r="C49" s="1225"/>
      <c r="D49" s="106"/>
      <c r="E49" s="1228" t="s">
        <v>40</v>
      </c>
      <c r="F49" s="1228"/>
      <c r="G49" s="1228"/>
      <c r="H49" s="1229"/>
      <c r="I49" s="354" t="s">
        <v>531</v>
      </c>
      <c r="J49" s="355" t="s">
        <v>531</v>
      </c>
      <c r="K49" s="355" t="s">
        <v>531</v>
      </c>
      <c r="L49" s="355" t="s">
        <v>531</v>
      </c>
      <c r="M49" s="356" t="s">
        <v>531</v>
      </c>
    </row>
    <row r="50" spans="2:13" ht="27.75" customHeight="1" x14ac:dyDescent="0.2">
      <c r="B50" s="1233" t="s">
        <v>41</v>
      </c>
      <c r="C50" s="1234"/>
      <c r="D50" s="109"/>
      <c r="E50" s="1228" t="s">
        <v>42</v>
      </c>
      <c r="F50" s="1228"/>
      <c r="G50" s="1228"/>
      <c r="H50" s="1229"/>
      <c r="I50" s="354">
        <v>9257</v>
      </c>
      <c r="J50" s="355">
        <v>9793</v>
      </c>
      <c r="K50" s="355">
        <v>9079</v>
      </c>
      <c r="L50" s="355">
        <v>10801</v>
      </c>
      <c r="M50" s="356">
        <v>12821</v>
      </c>
    </row>
    <row r="51" spans="2:13" ht="27.75" customHeight="1" x14ac:dyDescent="0.2">
      <c r="B51" s="1222"/>
      <c r="C51" s="1223"/>
      <c r="D51" s="106"/>
      <c r="E51" s="1228" t="s">
        <v>43</v>
      </c>
      <c r="F51" s="1228"/>
      <c r="G51" s="1228"/>
      <c r="H51" s="1229"/>
      <c r="I51" s="354">
        <v>7609</v>
      </c>
      <c r="J51" s="355">
        <v>6810</v>
      </c>
      <c r="K51" s="355">
        <v>6116</v>
      </c>
      <c r="L51" s="355">
        <v>5319</v>
      </c>
      <c r="M51" s="356">
        <v>4914</v>
      </c>
    </row>
    <row r="52" spans="2:13" ht="27.75" customHeight="1" x14ac:dyDescent="0.2">
      <c r="B52" s="1224"/>
      <c r="C52" s="1225"/>
      <c r="D52" s="106"/>
      <c r="E52" s="1228" t="s">
        <v>44</v>
      </c>
      <c r="F52" s="1228"/>
      <c r="G52" s="1228"/>
      <c r="H52" s="1229"/>
      <c r="I52" s="354">
        <v>23951</v>
      </c>
      <c r="J52" s="355">
        <v>23595</v>
      </c>
      <c r="K52" s="355">
        <v>23447</v>
      </c>
      <c r="L52" s="355">
        <v>22871</v>
      </c>
      <c r="M52" s="356">
        <v>21721</v>
      </c>
    </row>
    <row r="53" spans="2:13" ht="27.75" customHeight="1" thickBot="1" x14ac:dyDescent="0.25">
      <c r="B53" s="1235" t="s">
        <v>45</v>
      </c>
      <c r="C53" s="1236"/>
      <c r="D53" s="110"/>
      <c r="E53" s="1237" t="s">
        <v>46</v>
      </c>
      <c r="F53" s="1237"/>
      <c r="G53" s="1237"/>
      <c r="H53" s="1238"/>
      <c r="I53" s="357">
        <v>1356</v>
      </c>
      <c r="J53" s="358">
        <v>1536</v>
      </c>
      <c r="K53" s="358">
        <v>2250</v>
      </c>
      <c r="L53" s="358">
        <v>2102</v>
      </c>
      <c r="M53" s="359">
        <v>239</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bnCnYxZfpVRQxPBXrIVKUkszNfX87MNPotY/gDAEQmorc/eOY993rtb5E7ljY3xCbbZcRq+t+ZIOU8Fx2OvvvQ==" saltValue="5afoaNBY5H3vhY+sNoxY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575</v>
      </c>
      <c r="G54" s="119" t="s">
        <v>576</v>
      </c>
      <c r="H54" s="120" t="s">
        <v>577</v>
      </c>
    </row>
    <row r="55" spans="2:8" ht="52.5" customHeight="1" x14ac:dyDescent="0.2">
      <c r="B55" s="121"/>
      <c r="C55" s="1247" t="s">
        <v>49</v>
      </c>
      <c r="D55" s="1247"/>
      <c r="E55" s="1248"/>
      <c r="F55" s="122">
        <v>2571</v>
      </c>
      <c r="G55" s="122">
        <v>2951</v>
      </c>
      <c r="H55" s="123">
        <v>3411</v>
      </c>
    </row>
    <row r="56" spans="2:8" ht="52.5" customHeight="1" x14ac:dyDescent="0.2">
      <c r="B56" s="124"/>
      <c r="C56" s="1249" t="s">
        <v>50</v>
      </c>
      <c r="D56" s="1249"/>
      <c r="E56" s="1250"/>
      <c r="F56" s="125">
        <v>574</v>
      </c>
      <c r="G56" s="125">
        <v>948</v>
      </c>
      <c r="H56" s="126">
        <v>998</v>
      </c>
    </row>
    <row r="57" spans="2:8" ht="53.25" customHeight="1" x14ac:dyDescent="0.2">
      <c r="B57" s="124"/>
      <c r="C57" s="1251" t="s">
        <v>51</v>
      </c>
      <c r="D57" s="1251"/>
      <c r="E57" s="1252"/>
      <c r="F57" s="127">
        <v>1838</v>
      </c>
      <c r="G57" s="127">
        <v>2033</v>
      </c>
      <c r="H57" s="128">
        <v>2439</v>
      </c>
    </row>
    <row r="58" spans="2:8" ht="45.75" customHeight="1" x14ac:dyDescent="0.2">
      <c r="B58" s="129"/>
      <c r="C58" s="1239" t="s">
        <v>605</v>
      </c>
      <c r="D58" s="1240"/>
      <c r="E58" s="1241"/>
      <c r="F58" s="360">
        <v>212</v>
      </c>
      <c r="G58" s="360">
        <v>412</v>
      </c>
      <c r="H58" s="361">
        <v>716</v>
      </c>
    </row>
    <row r="59" spans="2:8" ht="45.75" customHeight="1" x14ac:dyDescent="0.2">
      <c r="B59" s="129"/>
      <c r="C59" s="1239" t="s">
        <v>606</v>
      </c>
      <c r="D59" s="1240"/>
      <c r="E59" s="1241"/>
      <c r="F59" s="360">
        <v>144</v>
      </c>
      <c r="G59" s="360">
        <v>212</v>
      </c>
      <c r="H59" s="361">
        <v>436</v>
      </c>
    </row>
    <row r="60" spans="2:8" ht="45.75" customHeight="1" x14ac:dyDescent="0.2">
      <c r="B60" s="129"/>
      <c r="C60" s="1239" t="s">
        <v>607</v>
      </c>
      <c r="D60" s="1240"/>
      <c r="E60" s="1241"/>
      <c r="F60" s="360">
        <v>54</v>
      </c>
      <c r="G60" s="360">
        <v>254</v>
      </c>
      <c r="H60" s="361">
        <v>304</v>
      </c>
    </row>
    <row r="61" spans="2:8" ht="45.75" customHeight="1" x14ac:dyDescent="0.2">
      <c r="B61" s="129"/>
      <c r="C61" s="1239" t="s">
        <v>608</v>
      </c>
      <c r="D61" s="1240"/>
      <c r="E61" s="1241"/>
      <c r="F61" s="360">
        <v>330</v>
      </c>
      <c r="G61" s="360">
        <v>317</v>
      </c>
      <c r="H61" s="361">
        <v>294</v>
      </c>
    </row>
    <row r="62" spans="2:8" ht="45.75" customHeight="1" thickBot="1" x14ac:dyDescent="0.25">
      <c r="B62" s="130"/>
      <c r="C62" s="1242" t="s">
        <v>609</v>
      </c>
      <c r="D62" s="1243"/>
      <c r="E62" s="1244"/>
      <c r="F62" s="362">
        <v>383</v>
      </c>
      <c r="G62" s="362">
        <v>343</v>
      </c>
      <c r="H62" s="363">
        <v>285</v>
      </c>
    </row>
    <row r="63" spans="2:8" ht="52.5" customHeight="1" thickBot="1" x14ac:dyDescent="0.25">
      <c r="B63" s="131"/>
      <c r="C63" s="1245" t="s">
        <v>52</v>
      </c>
      <c r="D63" s="1245"/>
      <c r="E63" s="1246"/>
      <c r="F63" s="132">
        <v>4982</v>
      </c>
      <c r="G63" s="132">
        <v>5932</v>
      </c>
      <c r="H63" s="133">
        <v>6848</v>
      </c>
    </row>
    <row r="64" spans="2:8" ht="13" x14ac:dyDescent="0.2"/>
  </sheetData>
  <sheetProtection algorithmName="SHA-512" hashValue="Aslfzzv9aE6IjbzDPaMMqY1XMvyc5bguMya+tUvOzWKjRkakQUNcgMdKO02rlgStTXAf69HW6AAPyK0pUO6P7g==" saltValue="75T8+ZOv0eDLEu1ICcyR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807A4-A28B-4C2C-8D01-9C2AC25A14AD}">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5"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5"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5"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5"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5"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5"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5"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5"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5"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5"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5"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5"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5"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5"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5"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610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611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4" t="s">
        <v>619</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ht="13" x14ac:dyDescent="0.2">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ht="13" x14ac:dyDescent="0.2">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ht="13" x14ac:dyDescent="0.2">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ht="13" x14ac:dyDescent="0.2">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612</v>
      </c>
    </row>
    <row r="50" spans="1:109" ht="13" x14ac:dyDescent="0.2">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573</v>
      </c>
      <c r="BQ50" s="1267"/>
      <c r="BR50" s="1267"/>
      <c r="BS50" s="1267"/>
      <c r="BT50" s="1267"/>
      <c r="BU50" s="1267"/>
      <c r="BV50" s="1267"/>
      <c r="BW50" s="1267"/>
      <c r="BX50" s="1267" t="s">
        <v>574</v>
      </c>
      <c r="BY50" s="1267"/>
      <c r="BZ50" s="1267"/>
      <c r="CA50" s="1267"/>
      <c r="CB50" s="1267"/>
      <c r="CC50" s="1267"/>
      <c r="CD50" s="1267"/>
      <c r="CE50" s="1267"/>
      <c r="CF50" s="1267" t="s">
        <v>575</v>
      </c>
      <c r="CG50" s="1267"/>
      <c r="CH50" s="1267"/>
      <c r="CI50" s="1267"/>
      <c r="CJ50" s="1267"/>
      <c r="CK50" s="1267"/>
      <c r="CL50" s="1267"/>
      <c r="CM50" s="1267"/>
      <c r="CN50" s="1267" t="s">
        <v>576</v>
      </c>
      <c r="CO50" s="1267"/>
      <c r="CP50" s="1267"/>
      <c r="CQ50" s="1267"/>
      <c r="CR50" s="1267"/>
      <c r="CS50" s="1267"/>
      <c r="CT50" s="1267"/>
      <c r="CU50" s="1267"/>
      <c r="CV50" s="1267" t="s">
        <v>577</v>
      </c>
      <c r="CW50" s="1267"/>
      <c r="CX50" s="1267"/>
      <c r="CY50" s="1267"/>
      <c r="CZ50" s="1267"/>
      <c r="DA50" s="1267"/>
      <c r="DB50" s="1267"/>
      <c r="DC50" s="1267"/>
    </row>
    <row r="51" spans="1:109" ht="13.5" customHeight="1" x14ac:dyDescent="0.2">
      <c r="B51" s="372"/>
      <c r="G51" s="1268"/>
      <c r="H51" s="1268"/>
      <c r="I51" s="1271"/>
      <c r="J51" s="1271"/>
      <c r="K51" s="1269"/>
      <c r="L51" s="1269"/>
      <c r="M51" s="1269"/>
      <c r="N51" s="1269"/>
      <c r="AM51" s="381"/>
      <c r="AN51" s="1270" t="s">
        <v>613</v>
      </c>
      <c r="AO51" s="1270"/>
      <c r="AP51" s="1270"/>
      <c r="AQ51" s="1270"/>
      <c r="AR51" s="1270"/>
      <c r="AS51" s="1270"/>
      <c r="AT51" s="1270"/>
      <c r="AU51" s="1270"/>
      <c r="AV51" s="1270"/>
      <c r="AW51" s="1270"/>
      <c r="AX51" s="1270"/>
      <c r="AY51" s="1270"/>
      <c r="AZ51" s="1270"/>
      <c r="BA51" s="1270"/>
      <c r="BB51" s="1270" t="s">
        <v>614</v>
      </c>
      <c r="BC51" s="1270"/>
      <c r="BD51" s="1270"/>
      <c r="BE51" s="1270"/>
      <c r="BF51" s="1270"/>
      <c r="BG51" s="1270"/>
      <c r="BH51" s="1270"/>
      <c r="BI51" s="1270"/>
      <c r="BJ51" s="1270"/>
      <c r="BK51" s="1270"/>
      <c r="BL51" s="1270"/>
      <c r="BM51" s="1270"/>
      <c r="BN51" s="1270"/>
      <c r="BO51" s="1270"/>
      <c r="BP51" s="1253">
        <v>9.9</v>
      </c>
      <c r="BQ51" s="1253"/>
      <c r="BR51" s="1253"/>
      <c r="BS51" s="1253"/>
      <c r="BT51" s="1253"/>
      <c r="BU51" s="1253"/>
      <c r="BV51" s="1253"/>
      <c r="BW51" s="1253"/>
      <c r="BX51" s="1253">
        <v>11.3</v>
      </c>
      <c r="BY51" s="1253"/>
      <c r="BZ51" s="1253"/>
      <c r="CA51" s="1253"/>
      <c r="CB51" s="1253"/>
      <c r="CC51" s="1253"/>
      <c r="CD51" s="1253"/>
      <c r="CE51" s="1253"/>
      <c r="CF51" s="1253">
        <v>16</v>
      </c>
      <c r="CG51" s="1253"/>
      <c r="CH51" s="1253"/>
      <c r="CI51" s="1253"/>
      <c r="CJ51" s="1253"/>
      <c r="CK51" s="1253"/>
      <c r="CL51" s="1253"/>
      <c r="CM51" s="1253"/>
      <c r="CN51" s="1253">
        <v>14</v>
      </c>
      <c r="CO51" s="1253"/>
      <c r="CP51" s="1253"/>
      <c r="CQ51" s="1253"/>
      <c r="CR51" s="1253"/>
      <c r="CS51" s="1253"/>
      <c r="CT51" s="1253"/>
      <c r="CU51" s="1253"/>
      <c r="CV51" s="1253">
        <v>1.6</v>
      </c>
      <c r="CW51" s="1253"/>
      <c r="CX51" s="1253"/>
      <c r="CY51" s="1253"/>
      <c r="CZ51" s="1253"/>
      <c r="DA51" s="1253"/>
      <c r="DB51" s="1253"/>
      <c r="DC51" s="1253"/>
    </row>
    <row r="52" spans="1:109" ht="13" x14ac:dyDescent="0.2">
      <c r="B52" s="372"/>
      <c r="G52" s="1268"/>
      <c r="H52" s="1268"/>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80"/>
      <c r="B53" s="372"/>
      <c r="G53" s="1268"/>
      <c r="H53" s="1268"/>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615</v>
      </c>
      <c r="BC53" s="1270"/>
      <c r="BD53" s="1270"/>
      <c r="BE53" s="1270"/>
      <c r="BF53" s="1270"/>
      <c r="BG53" s="1270"/>
      <c r="BH53" s="1270"/>
      <c r="BI53" s="1270"/>
      <c r="BJ53" s="1270"/>
      <c r="BK53" s="1270"/>
      <c r="BL53" s="1270"/>
      <c r="BM53" s="1270"/>
      <c r="BN53" s="1270"/>
      <c r="BO53" s="1270"/>
      <c r="BP53" s="1253">
        <v>59.9</v>
      </c>
      <c r="BQ53" s="1253"/>
      <c r="BR53" s="1253"/>
      <c r="BS53" s="1253"/>
      <c r="BT53" s="1253"/>
      <c r="BU53" s="1253"/>
      <c r="BV53" s="1253"/>
      <c r="BW53" s="1253"/>
      <c r="BX53" s="1253">
        <v>61.3</v>
      </c>
      <c r="BY53" s="1253"/>
      <c r="BZ53" s="1253"/>
      <c r="CA53" s="1253"/>
      <c r="CB53" s="1253"/>
      <c r="CC53" s="1253"/>
      <c r="CD53" s="1253"/>
      <c r="CE53" s="1253"/>
      <c r="CF53" s="1253">
        <v>62.8</v>
      </c>
      <c r="CG53" s="1253"/>
      <c r="CH53" s="1253"/>
      <c r="CI53" s="1253"/>
      <c r="CJ53" s="1253"/>
      <c r="CK53" s="1253"/>
      <c r="CL53" s="1253"/>
      <c r="CM53" s="1253"/>
      <c r="CN53" s="1253">
        <v>64</v>
      </c>
      <c r="CO53" s="1253"/>
      <c r="CP53" s="1253"/>
      <c r="CQ53" s="1253"/>
      <c r="CR53" s="1253"/>
      <c r="CS53" s="1253"/>
      <c r="CT53" s="1253"/>
      <c r="CU53" s="1253"/>
      <c r="CV53" s="1253">
        <v>65.5</v>
      </c>
      <c r="CW53" s="1253"/>
      <c r="CX53" s="1253"/>
      <c r="CY53" s="1253"/>
      <c r="CZ53" s="1253"/>
      <c r="DA53" s="1253"/>
      <c r="DB53" s="1253"/>
      <c r="DC53" s="1253"/>
    </row>
    <row r="54" spans="1:109" ht="13" x14ac:dyDescent="0.2">
      <c r="A54" s="380"/>
      <c r="B54" s="372"/>
      <c r="G54" s="1268"/>
      <c r="H54" s="1268"/>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80"/>
      <c r="B55" s="372"/>
      <c r="G55" s="1263"/>
      <c r="H55" s="1263"/>
      <c r="I55" s="1263"/>
      <c r="J55" s="1263"/>
      <c r="K55" s="1269"/>
      <c r="L55" s="1269"/>
      <c r="M55" s="1269"/>
      <c r="N55" s="1269"/>
      <c r="AN55" s="1267" t="s">
        <v>616</v>
      </c>
      <c r="AO55" s="1267"/>
      <c r="AP55" s="1267"/>
      <c r="AQ55" s="1267"/>
      <c r="AR55" s="1267"/>
      <c r="AS55" s="1267"/>
      <c r="AT55" s="1267"/>
      <c r="AU55" s="1267"/>
      <c r="AV55" s="1267"/>
      <c r="AW55" s="1267"/>
      <c r="AX55" s="1267"/>
      <c r="AY55" s="1267"/>
      <c r="AZ55" s="1267"/>
      <c r="BA55" s="1267"/>
      <c r="BB55" s="1270" t="s">
        <v>614</v>
      </c>
      <c r="BC55" s="1270"/>
      <c r="BD55" s="1270"/>
      <c r="BE55" s="1270"/>
      <c r="BF55" s="1270"/>
      <c r="BG55" s="1270"/>
      <c r="BH55" s="1270"/>
      <c r="BI55" s="1270"/>
      <c r="BJ55" s="1270"/>
      <c r="BK55" s="1270"/>
      <c r="BL55" s="1270"/>
      <c r="BM55" s="1270"/>
      <c r="BN55" s="1270"/>
      <c r="BO55" s="1270"/>
      <c r="BP55" s="1253">
        <v>24.2</v>
      </c>
      <c r="BQ55" s="1253"/>
      <c r="BR55" s="1253"/>
      <c r="BS55" s="1253"/>
      <c r="BT55" s="1253"/>
      <c r="BU55" s="1253"/>
      <c r="BV55" s="1253"/>
      <c r="BW55" s="1253"/>
      <c r="BX55" s="1253">
        <v>22.1</v>
      </c>
      <c r="BY55" s="1253"/>
      <c r="BZ55" s="1253"/>
      <c r="CA55" s="1253"/>
      <c r="CB55" s="1253"/>
      <c r="CC55" s="1253"/>
      <c r="CD55" s="1253"/>
      <c r="CE55" s="1253"/>
      <c r="CF55" s="1253">
        <v>20.399999999999999</v>
      </c>
      <c r="CG55" s="1253"/>
      <c r="CH55" s="1253"/>
      <c r="CI55" s="1253"/>
      <c r="CJ55" s="1253"/>
      <c r="CK55" s="1253"/>
      <c r="CL55" s="1253"/>
      <c r="CM55" s="1253"/>
      <c r="CN55" s="1253">
        <v>11.2</v>
      </c>
      <c r="CO55" s="1253"/>
      <c r="CP55" s="1253"/>
      <c r="CQ55" s="1253"/>
      <c r="CR55" s="1253"/>
      <c r="CS55" s="1253"/>
      <c r="CT55" s="1253"/>
      <c r="CU55" s="1253"/>
      <c r="CV55" s="1253">
        <v>4.5999999999999996</v>
      </c>
      <c r="CW55" s="1253"/>
      <c r="CX55" s="1253"/>
      <c r="CY55" s="1253"/>
      <c r="CZ55" s="1253"/>
      <c r="DA55" s="1253"/>
      <c r="DB55" s="1253"/>
      <c r="DC55" s="1253"/>
    </row>
    <row r="56" spans="1:109" ht="13" x14ac:dyDescent="0.2">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 x14ac:dyDescent="0.2">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615</v>
      </c>
      <c r="BC57" s="1270"/>
      <c r="BD57" s="1270"/>
      <c r="BE57" s="1270"/>
      <c r="BF57" s="1270"/>
      <c r="BG57" s="1270"/>
      <c r="BH57" s="1270"/>
      <c r="BI57" s="1270"/>
      <c r="BJ57" s="1270"/>
      <c r="BK57" s="1270"/>
      <c r="BL57" s="1270"/>
      <c r="BM57" s="1270"/>
      <c r="BN57" s="1270"/>
      <c r="BO57" s="1270"/>
      <c r="BP57" s="1253">
        <v>60.1</v>
      </c>
      <c r="BQ57" s="1253"/>
      <c r="BR57" s="1253"/>
      <c r="BS57" s="1253"/>
      <c r="BT57" s="1253"/>
      <c r="BU57" s="1253"/>
      <c r="BV57" s="1253"/>
      <c r="BW57" s="1253"/>
      <c r="BX57" s="1253">
        <v>61.5</v>
      </c>
      <c r="BY57" s="1253"/>
      <c r="BZ57" s="1253"/>
      <c r="CA57" s="1253"/>
      <c r="CB57" s="1253"/>
      <c r="CC57" s="1253"/>
      <c r="CD57" s="1253"/>
      <c r="CE57" s="1253"/>
      <c r="CF57" s="1253">
        <v>63</v>
      </c>
      <c r="CG57" s="1253"/>
      <c r="CH57" s="1253"/>
      <c r="CI57" s="1253"/>
      <c r="CJ57" s="1253"/>
      <c r="CK57" s="1253"/>
      <c r="CL57" s="1253"/>
      <c r="CM57" s="1253"/>
      <c r="CN57" s="1253">
        <v>63.7</v>
      </c>
      <c r="CO57" s="1253"/>
      <c r="CP57" s="1253"/>
      <c r="CQ57" s="1253"/>
      <c r="CR57" s="1253"/>
      <c r="CS57" s="1253"/>
      <c r="CT57" s="1253"/>
      <c r="CU57" s="1253"/>
      <c r="CV57" s="1253">
        <v>64.099999999999994</v>
      </c>
      <c r="CW57" s="1253"/>
      <c r="CX57" s="1253"/>
      <c r="CY57" s="1253"/>
      <c r="CZ57" s="1253"/>
      <c r="DA57" s="1253"/>
      <c r="DB57" s="1253"/>
      <c r="DC57" s="1253"/>
      <c r="DD57" s="385"/>
      <c r="DE57" s="384"/>
    </row>
    <row r="58" spans="1:109" s="380" customFormat="1" ht="13" x14ac:dyDescent="0.2">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617</v>
      </c>
    </row>
    <row r="64" spans="1:109" ht="13" x14ac:dyDescent="0.2">
      <c r="B64" s="372"/>
      <c r="G64" s="379"/>
      <c r="I64" s="392"/>
      <c r="J64" s="392"/>
      <c r="K64" s="392"/>
      <c r="L64" s="392"/>
      <c r="M64" s="392"/>
      <c r="N64" s="393"/>
      <c r="AM64" s="379"/>
      <c r="AN64" s="379" t="s">
        <v>611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54" t="s">
        <v>620</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ht="13" x14ac:dyDescent="0.2">
      <c r="B66" s="372"/>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ht="13" x14ac:dyDescent="0.2">
      <c r="B67" s="372"/>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ht="13" x14ac:dyDescent="0.2">
      <c r="B68" s="372"/>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ht="13" x14ac:dyDescent="0.2">
      <c r="B69" s="372"/>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612</v>
      </c>
    </row>
    <row r="72" spans="2:107" ht="13" x14ac:dyDescent="0.2">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573</v>
      </c>
      <c r="BQ72" s="1267"/>
      <c r="BR72" s="1267"/>
      <c r="BS72" s="1267"/>
      <c r="BT72" s="1267"/>
      <c r="BU72" s="1267"/>
      <c r="BV72" s="1267"/>
      <c r="BW72" s="1267"/>
      <c r="BX72" s="1267" t="s">
        <v>574</v>
      </c>
      <c r="BY72" s="1267"/>
      <c r="BZ72" s="1267"/>
      <c r="CA72" s="1267"/>
      <c r="CB72" s="1267"/>
      <c r="CC72" s="1267"/>
      <c r="CD72" s="1267"/>
      <c r="CE72" s="1267"/>
      <c r="CF72" s="1267" t="s">
        <v>575</v>
      </c>
      <c r="CG72" s="1267"/>
      <c r="CH72" s="1267"/>
      <c r="CI72" s="1267"/>
      <c r="CJ72" s="1267"/>
      <c r="CK72" s="1267"/>
      <c r="CL72" s="1267"/>
      <c r="CM72" s="1267"/>
      <c r="CN72" s="1267" t="s">
        <v>576</v>
      </c>
      <c r="CO72" s="1267"/>
      <c r="CP72" s="1267"/>
      <c r="CQ72" s="1267"/>
      <c r="CR72" s="1267"/>
      <c r="CS72" s="1267"/>
      <c r="CT72" s="1267"/>
      <c r="CU72" s="1267"/>
      <c r="CV72" s="1267" t="s">
        <v>577</v>
      </c>
      <c r="CW72" s="1267"/>
      <c r="CX72" s="1267"/>
      <c r="CY72" s="1267"/>
      <c r="CZ72" s="1267"/>
      <c r="DA72" s="1267"/>
      <c r="DB72" s="1267"/>
      <c r="DC72" s="1267"/>
    </row>
    <row r="73" spans="2:107" ht="13" x14ac:dyDescent="0.2">
      <c r="B73" s="372"/>
      <c r="G73" s="1268"/>
      <c r="H73" s="1268"/>
      <c r="I73" s="1268"/>
      <c r="J73" s="1268"/>
      <c r="K73" s="1273"/>
      <c r="L73" s="1273"/>
      <c r="M73" s="1273"/>
      <c r="N73" s="1273"/>
      <c r="AM73" s="381"/>
      <c r="AN73" s="1270" t="s">
        <v>613</v>
      </c>
      <c r="AO73" s="1270"/>
      <c r="AP73" s="1270"/>
      <c r="AQ73" s="1270"/>
      <c r="AR73" s="1270"/>
      <c r="AS73" s="1270"/>
      <c r="AT73" s="1270"/>
      <c r="AU73" s="1270"/>
      <c r="AV73" s="1270"/>
      <c r="AW73" s="1270"/>
      <c r="AX73" s="1270"/>
      <c r="AY73" s="1270"/>
      <c r="AZ73" s="1270"/>
      <c r="BA73" s="1270"/>
      <c r="BB73" s="1270" t="s">
        <v>614</v>
      </c>
      <c r="BC73" s="1270"/>
      <c r="BD73" s="1270"/>
      <c r="BE73" s="1270"/>
      <c r="BF73" s="1270"/>
      <c r="BG73" s="1270"/>
      <c r="BH73" s="1270"/>
      <c r="BI73" s="1270"/>
      <c r="BJ73" s="1270"/>
      <c r="BK73" s="1270"/>
      <c r="BL73" s="1270"/>
      <c r="BM73" s="1270"/>
      <c r="BN73" s="1270"/>
      <c r="BO73" s="1270"/>
      <c r="BP73" s="1253">
        <v>9.9</v>
      </c>
      <c r="BQ73" s="1253"/>
      <c r="BR73" s="1253"/>
      <c r="BS73" s="1253"/>
      <c r="BT73" s="1253"/>
      <c r="BU73" s="1253"/>
      <c r="BV73" s="1253"/>
      <c r="BW73" s="1253"/>
      <c r="BX73" s="1253">
        <v>11.3</v>
      </c>
      <c r="BY73" s="1253"/>
      <c r="BZ73" s="1253"/>
      <c r="CA73" s="1253"/>
      <c r="CB73" s="1253"/>
      <c r="CC73" s="1253"/>
      <c r="CD73" s="1253"/>
      <c r="CE73" s="1253"/>
      <c r="CF73" s="1253">
        <v>16</v>
      </c>
      <c r="CG73" s="1253"/>
      <c r="CH73" s="1253"/>
      <c r="CI73" s="1253"/>
      <c r="CJ73" s="1253"/>
      <c r="CK73" s="1253"/>
      <c r="CL73" s="1253"/>
      <c r="CM73" s="1253"/>
      <c r="CN73" s="1253">
        <v>14</v>
      </c>
      <c r="CO73" s="1253"/>
      <c r="CP73" s="1253"/>
      <c r="CQ73" s="1253"/>
      <c r="CR73" s="1253"/>
      <c r="CS73" s="1253"/>
      <c r="CT73" s="1253"/>
      <c r="CU73" s="1253"/>
      <c r="CV73" s="1253">
        <v>1.6</v>
      </c>
      <c r="CW73" s="1253"/>
      <c r="CX73" s="1253"/>
      <c r="CY73" s="1253"/>
      <c r="CZ73" s="1253"/>
      <c r="DA73" s="1253"/>
      <c r="DB73" s="1253"/>
      <c r="DC73" s="1253"/>
    </row>
    <row r="74" spans="2:107" ht="13" x14ac:dyDescent="0.2">
      <c r="B74" s="372"/>
      <c r="G74" s="1268"/>
      <c r="H74" s="1268"/>
      <c r="I74" s="1268"/>
      <c r="J74" s="1268"/>
      <c r="K74" s="1273"/>
      <c r="L74" s="1273"/>
      <c r="M74" s="1273"/>
      <c r="N74" s="1273"/>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72"/>
      <c r="G75" s="1268"/>
      <c r="H75" s="1268"/>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618</v>
      </c>
      <c r="BC75" s="1270"/>
      <c r="BD75" s="1270"/>
      <c r="BE75" s="1270"/>
      <c r="BF75" s="1270"/>
      <c r="BG75" s="1270"/>
      <c r="BH75" s="1270"/>
      <c r="BI75" s="1270"/>
      <c r="BJ75" s="1270"/>
      <c r="BK75" s="1270"/>
      <c r="BL75" s="1270"/>
      <c r="BM75" s="1270"/>
      <c r="BN75" s="1270"/>
      <c r="BO75" s="1270"/>
      <c r="BP75" s="1253">
        <v>6.1</v>
      </c>
      <c r="BQ75" s="1253"/>
      <c r="BR75" s="1253"/>
      <c r="BS75" s="1253"/>
      <c r="BT75" s="1253"/>
      <c r="BU75" s="1253"/>
      <c r="BV75" s="1253"/>
      <c r="BW75" s="1253"/>
      <c r="BX75" s="1253">
        <v>6.1</v>
      </c>
      <c r="BY75" s="1253"/>
      <c r="BZ75" s="1253"/>
      <c r="CA75" s="1253"/>
      <c r="CB75" s="1253"/>
      <c r="CC75" s="1253"/>
      <c r="CD75" s="1253"/>
      <c r="CE75" s="1253"/>
      <c r="CF75" s="1253">
        <v>5.9</v>
      </c>
      <c r="CG75" s="1253"/>
      <c r="CH75" s="1253"/>
      <c r="CI75" s="1253"/>
      <c r="CJ75" s="1253"/>
      <c r="CK75" s="1253"/>
      <c r="CL75" s="1253"/>
      <c r="CM75" s="1253"/>
      <c r="CN75" s="1253">
        <v>5.7</v>
      </c>
      <c r="CO75" s="1253"/>
      <c r="CP75" s="1253"/>
      <c r="CQ75" s="1253"/>
      <c r="CR75" s="1253"/>
      <c r="CS75" s="1253"/>
      <c r="CT75" s="1253"/>
      <c r="CU75" s="1253"/>
      <c r="CV75" s="1253">
        <v>5.6</v>
      </c>
      <c r="CW75" s="1253"/>
      <c r="CX75" s="1253"/>
      <c r="CY75" s="1253"/>
      <c r="CZ75" s="1253"/>
      <c r="DA75" s="1253"/>
      <c r="DB75" s="1253"/>
      <c r="DC75" s="1253"/>
    </row>
    <row r="76" spans="2:107" ht="13" x14ac:dyDescent="0.2">
      <c r="B76" s="372"/>
      <c r="G76" s="1268"/>
      <c r="H76" s="1268"/>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72"/>
      <c r="G77" s="1263"/>
      <c r="H77" s="1263"/>
      <c r="I77" s="1263"/>
      <c r="J77" s="1263"/>
      <c r="K77" s="1273"/>
      <c r="L77" s="1273"/>
      <c r="M77" s="1273"/>
      <c r="N77" s="1273"/>
      <c r="AN77" s="1267" t="s">
        <v>616</v>
      </c>
      <c r="AO77" s="1267"/>
      <c r="AP77" s="1267"/>
      <c r="AQ77" s="1267"/>
      <c r="AR77" s="1267"/>
      <c r="AS77" s="1267"/>
      <c r="AT77" s="1267"/>
      <c r="AU77" s="1267"/>
      <c r="AV77" s="1267"/>
      <c r="AW77" s="1267"/>
      <c r="AX77" s="1267"/>
      <c r="AY77" s="1267"/>
      <c r="AZ77" s="1267"/>
      <c r="BA77" s="1267"/>
      <c r="BB77" s="1270" t="s">
        <v>614</v>
      </c>
      <c r="BC77" s="1270"/>
      <c r="BD77" s="1270"/>
      <c r="BE77" s="1270"/>
      <c r="BF77" s="1270"/>
      <c r="BG77" s="1270"/>
      <c r="BH77" s="1270"/>
      <c r="BI77" s="1270"/>
      <c r="BJ77" s="1270"/>
      <c r="BK77" s="1270"/>
      <c r="BL77" s="1270"/>
      <c r="BM77" s="1270"/>
      <c r="BN77" s="1270"/>
      <c r="BO77" s="1270"/>
      <c r="BP77" s="1253">
        <v>24.2</v>
      </c>
      <c r="BQ77" s="1253"/>
      <c r="BR77" s="1253"/>
      <c r="BS77" s="1253"/>
      <c r="BT77" s="1253"/>
      <c r="BU77" s="1253"/>
      <c r="BV77" s="1253"/>
      <c r="BW77" s="1253"/>
      <c r="BX77" s="1253">
        <v>22.1</v>
      </c>
      <c r="BY77" s="1253"/>
      <c r="BZ77" s="1253"/>
      <c r="CA77" s="1253"/>
      <c r="CB77" s="1253"/>
      <c r="CC77" s="1253"/>
      <c r="CD77" s="1253"/>
      <c r="CE77" s="1253"/>
      <c r="CF77" s="1253">
        <v>20.399999999999999</v>
      </c>
      <c r="CG77" s="1253"/>
      <c r="CH77" s="1253"/>
      <c r="CI77" s="1253"/>
      <c r="CJ77" s="1253"/>
      <c r="CK77" s="1253"/>
      <c r="CL77" s="1253"/>
      <c r="CM77" s="1253"/>
      <c r="CN77" s="1253">
        <v>11.2</v>
      </c>
      <c r="CO77" s="1253"/>
      <c r="CP77" s="1253"/>
      <c r="CQ77" s="1253"/>
      <c r="CR77" s="1253"/>
      <c r="CS77" s="1253"/>
      <c r="CT77" s="1253"/>
      <c r="CU77" s="1253"/>
      <c r="CV77" s="1253">
        <v>4.5999999999999996</v>
      </c>
      <c r="CW77" s="1253"/>
      <c r="CX77" s="1253"/>
      <c r="CY77" s="1253"/>
      <c r="CZ77" s="1253"/>
      <c r="DA77" s="1253"/>
      <c r="DB77" s="1253"/>
      <c r="DC77" s="1253"/>
    </row>
    <row r="78" spans="2:107" ht="13" x14ac:dyDescent="0.2">
      <c r="B78" s="372"/>
      <c r="G78" s="1263"/>
      <c r="H78" s="1263"/>
      <c r="I78" s="1263"/>
      <c r="J78" s="1263"/>
      <c r="K78" s="1273"/>
      <c r="L78" s="1273"/>
      <c r="M78" s="1273"/>
      <c r="N78" s="1273"/>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72"/>
      <c r="G79" s="1263"/>
      <c r="H79" s="1263"/>
      <c r="I79" s="1272"/>
      <c r="J79" s="1272"/>
      <c r="K79" s="1274"/>
      <c r="L79" s="1274"/>
      <c r="M79" s="1274"/>
      <c r="N79" s="1274"/>
      <c r="AN79" s="1267"/>
      <c r="AO79" s="1267"/>
      <c r="AP79" s="1267"/>
      <c r="AQ79" s="1267"/>
      <c r="AR79" s="1267"/>
      <c r="AS79" s="1267"/>
      <c r="AT79" s="1267"/>
      <c r="AU79" s="1267"/>
      <c r="AV79" s="1267"/>
      <c r="AW79" s="1267"/>
      <c r="AX79" s="1267"/>
      <c r="AY79" s="1267"/>
      <c r="AZ79" s="1267"/>
      <c r="BA79" s="1267"/>
      <c r="BB79" s="1270" t="s">
        <v>618</v>
      </c>
      <c r="BC79" s="1270"/>
      <c r="BD79" s="1270"/>
      <c r="BE79" s="1270"/>
      <c r="BF79" s="1270"/>
      <c r="BG79" s="1270"/>
      <c r="BH79" s="1270"/>
      <c r="BI79" s="1270"/>
      <c r="BJ79" s="1270"/>
      <c r="BK79" s="1270"/>
      <c r="BL79" s="1270"/>
      <c r="BM79" s="1270"/>
      <c r="BN79" s="1270"/>
      <c r="BO79" s="1270"/>
      <c r="BP79" s="1253">
        <v>6.4</v>
      </c>
      <c r="BQ79" s="1253"/>
      <c r="BR79" s="1253"/>
      <c r="BS79" s="1253"/>
      <c r="BT79" s="1253"/>
      <c r="BU79" s="1253"/>
      <c r="BV79" s="1253"/>
      <c r="BW79" s="1253"/>
      <c r="BX79" s="1253">
        <v>6.3</v>
      </c>
      <c r="BY79" s="1253"/>
      <c r="BZ79" s="1253"/>
      <c r="CA79" s="1253"/>
      <c r="CB79" s="1253"/>
      <c r="CC79" s="1253"/>
      <c r="CD79" s="1253"/>
      <c r="CE79" s="1253"/>
      <c r="CF79" s="1253">
        <v>6.2</v>
      </c>
      <c r="CG79" s="1253"/>
      <c r="CH79" s="1253"/>
      <c r="CI79" s="1253"/>
      <c r="CJ79" s="1253"/>
      <c r="CK79" s="1253"/>
      <c r="CL79" s="1253"/>
      <c r="CM79" s="1253"/>
      <c r="CN79" s="1253">
        <v>5.7</v>
      </c>
      <c r="CO79" s="1253"/>
      <c r="CP79" s="1253"/>
      <c r="CQ79" s="1253"/>
      <c r="CR79" s="1253"/>
      <c r="CS79" s="1253"/>
      <c r="CT79" s="1253"/>
      <c r="CU79" s="1253"/>
      <c r="CV79" s="1253">
        <v>5.8</v>
      </c>
      <c r="CW79" s="1253"/>
      <c r="CX79" s="1253"/>
      <c r="CY79" s="1253"/>
      <c r="CZ79" s="1253"/>
      <c r="DA79" s="1253"/>
      <c r="DB79" s="1253"/>
      <c r="DC79" s="1253"/>
    </row>
    <row r="80" spans="2:107" ht="13" x14ac:dyDescent="0.2">
      <c r="B80" s="372"/>
      <c r="G80" s="1263"/>
      <c r="H80" s="1263"/>
      <c r="I80" s="1272"/>
      <c r="J80" s="1272"/>
      <c r="K80" s="1274"/>
      <c r="L80" s="1274"/>
      <c r="M80" s="1274"/>
      <c r="N80" s="1274"/>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75x5XYjSMuDAPbQ/b5IEruWaWrG5i4gwQXQm8kHPddZGZVCZXUwcSd3nQl8yIbdhxHleRrtMev+XGrNNfTYX3g==" saltValue="T1ndkkuB4UnPGZAYGL3v8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5D7A6-1823-498F-8340-FCA135201EE1}">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520</v>
      </c>
    </row>
  </sheetData>
  <sheetProtection algorithmName="SHA-512" hashValue="zVXHfvGV928XvXr4V/ol3xorBK7CRgdTZunD/FvzDXBjuRvO08KllMI3kKq70E/ZYN4kCXQb5zcpdtg7erKhpg==" saltValue="Mo/3ngLU/ALW6TGfAzG9d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386EC-4824-43A2-8018-CF3C40F556F1}">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520</v>
      </c>
    </row>
  </sheetData>
  <sheetProtection algorithmName="SHA-512" hashValue="yokC7fFauZWtHP/GpZJu6wdmS1jj2Vf/81O/TVQs4z8VFHCG0HH6tnRxdYsjF4jrtHF6nV9SJ3uIamY18VygNg==" saltValue="ru29eNSWdSX955ECRhxYf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0" customWidth="1"/>
    <col min="2" max="8" width="13.36328125" style="140" customWidth="1"/>
    <col min="9" max="16384" width="11.08984375" style="140"/>
  </cols>
  <sheetData>
    <row r="1" spans="1:8" x14ac:dyDescent="0.2">
      <c r="A1" s="134"/>
      <c r="B1" s="135"/>
      <c r="C1" s="136"/>
      <c r="D1" s="137"/>
      <c r="E1" s="138"/>
      <c r="F1" s="138"/>
      <c r="G1" s="138"/>
      <c r="H1" s="139"/>
    </row>
    <row r="2" spans="1:8" x14ac:dyDescent="0.2">
      <c r="A2" s="141"/>
      <c r="B2" s="142"/>
      <c r="C2" s="143"/>
      <c r="D2" s="144" t="s">
        <v>53</v>
      </c>
      <c r="E2" s="145"/>
      <c r="F2" s="146" t="s">
        <v>570</v>
      </c>
      <c r="G2" s="147"/>
      <c r="H2" s="148"/>
    </row>
    <row r="3" spans="1:8" x14ac:dyDescent="0.2">
      <c r="A3" s="144" t="s">
        <v>563</v>
      </c>
      <c r="B3" s="149"/>
      <c r="C3" s="150"/>
      <c r="D3" s="151">
        <v>25361</v>
      </c>
      <c r="E3" s="152"/>
      <c r="F3" s="153">
        <v>41934</v>
      </c>
      <c r="G3" s="154"/>
      <c r="H3" s="155"/>
    </row>
    <row r="4" spans="1:8" x14ac:dyDescent="0.2">
      <c r="A4" s="156"/>
      <c r="B4" s="157"/>
      <c r="C4" s="158"/>
      <c r="D4" s="159">
        <v>15769</v>
      </c>
      <c r="E4" s="160"/>
      <c r="F4" s="161">
        <v>23352</v>
      </c>
      <c r="G4" s="162"/>
      <c r="H4" s="163"/>
    </row>
    <row r="5" spans="1:8" x14ac:dyDescent="0.2">
      <c r="A5" s="144" t="s">
        <v>565</v>
      </c>
      <c r="B5" s="149"/>
      <c r="C5" s="150"/>
      <c r="D5" s="151">
        <v>31333</v>
      </c>
      <c r="E5" s="152"/>
      <c r="F5" s="153">
        <v>45588</v>
      </c>
      <c r="G5" s="154"/>
      <c r="H5" s="155"/>
    </row>
    <row r="6" spans="1:8" x14ac:dyDescent="0.2">
      <c r="A6" s="156"/>
      <c r="B6" s="157"/>
      <c r="C6" s="158"/>
      <c r="D6" s="159">
        <v>17195</v>
      </c>
      <c r="E6" s="160"/>
      <c r="F6" s="161">
        <v>24150</v>
      </c>
      <c r="G6" s="162"/>
      <c r="H6" s="163"/>
    </row>
    <row r="7" spans="1:8" x14ac:dyDescent="0.2">
      <c r="A7" s="144" t="s">
        <v>566</v>
      </c>
      <c r="B7" s="149"/>
      <c r="C7" s="150"/>
      <c r="D7" s="151">
        <v>27220</v>
      </c>
      <c r="E7" s="152"/>
      <c r="F7" s="153">
        <v>45483</v>
      </c>
      <c r="G7" s="154"/>
      <c r="H7" s="155"/>
    </row>
    <row r="8" spans="1:8" x14ac:dyDescent="0.2">
      <c r="A8" s="156"/>
      <c r="B8" s="157"/>
      <c r="C8" s="158"/>
      <c r="D8" s="159">
        <v>20140</v>
      </c>
      <c r="E8" s="160"/>
      <c r="F8" s="161">
        <v>24241</v>
      </c>
      <c r="G8" s="162"/>
      <c r="H8" s="163"/>
    </row>
    <row r="9" spans="1:8" x14ac:dyDescent="0.2">
      <c r="A9" s="144" t="s">
        <v>567</v>
      </c>
      <c r="B9" s="149"/>
      <c r="C9" s="150"/>
      <c r="D9" s="151">
        <v>33282</v>
      </c>
      <c r="E9" s="152"/>
      <c r="F9" s="153">
        <v>45945</v>
      </c>
      <c r="G9" s="154"/>
      <c r="H9" s="155"/>
    </row>
    <row r="10" spans="1:8" x14ac:dyDescent="0.2">
      <c r="A10" s="156"/>
      <c r="B10" s="157"/>
      <c r="C10" s="158"/>
      <c r="D10" s="159">
        <v>26689</v>
      </c>
      <c r="E10" s="160"/>
      <c r="F10" s="161">
        <v>25180</v>
      </c>
      <c r="G10" s="162"/>
      <c r="H10" s="163"/>
    </row>
    <row r="11" spans="1:8" x14ac:dyDescent="0.2">
      <c r="A11" s="144" t="s">
        <v>568</v>
      </c>
      <c r="B11" s="149"/>
      <c r="C11" s="150"/>
      <c r="D11" s="151">
        <v>24936</v>
      </c>
      <c r="E11" s="152"/>
      <c r="F11" s="153">
        <v>44475</v>
      </c>
      <c r="G11" s="154"/>
      <c r="H11" s="155"/>
    </row>
    <row r="12" spans="1:8" x14ac:dyDescent="0.2">
      <c r="A12" s="156"/>
      <c r="B12" s="157"/>
      <c r="C12" s="164"/>
      <c r="D12" s="159">
        <v>17908</v>
      </c>
      <c r="E12" s="160"/>
      <c r="F12" s="161">
        <v>24780</v>
      </c>
      <c r="G12" s="162"/>
      <c r="H12" s="163"/>
    </row>
    <row r="13" spans="1:8" x14ac:dyDescent="0.2">
      <c r="A13" s="144"/>
      <c r="B13" s="149"/>
      <c r="C13" s="165"/>
      <c r="D13" s="166">
        <v>28426</v>
      </c>
      <c r="E13" s="167"/>
      <c r="F13" s="168">
        <v>44685</v>
      </c>
      <c r="G13" s="169"/>
      <c r="H13" s="155"/>
    </row>
    <row r="14" spans="1:8" x14ac:dyDescent="0.2">
      <c r="A14" s="156"/>
      <c r="B14" s="157"/>
      <c r="C14" s="158"/>
      <c r="D14" s="159">
        <v>19540</v>
      </c>
      <c r="E14" s="160"/>
      <c r="F14" s="161">
        <v>24341</v>
      </c>
      <c r="G14" s="162"/>
      <c r="H14" s="163"/>
    </row>
    <row r="17" spans="1:11" x14ac:dyDescent="0.2">
      <c r="A17" s="140" t="s">
        <v>54</v>
      </c>
    </row>
    <row r="18" spans="1:11" x14ac:dyDescent="0.2">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2">
      <c r="A19" s="170" t="s">
        <v>55</v>
      </c>
      <c r="B19" s="170">
        <f>ROUND(VALUE(SUBSTITUTE(実質収支比率等に係る経年分析!F$48,"▲","-")),2)</f>
        <v>5.0999999999999996</v>
      </c>
      <c r="C19" s="170">
        <f>ROUND(VALUE(SUBSTITUTE(実質収支比率等に係る経年分析!G$48,"▲","-")),2)</f>
        <v>2.2599999999999998</v>
      </c>
      <c r="D19" s="170">
        <f>ROUND(VALUE(SUBSTITUTE(実質収支比率等に係る経年分析!H$48,"▲","-")),2)</f>
        <v>4.25</v>
      </c>
      <c r="E19" s="170">
        <f>ROUND(VALUE(SUBSTITUTE(実質収支比率等に係る経年分析!I$48,"▲","-")),2)</f>
        <v>5.37</v>
      </c>
      <c r="F19" s="170">
        <f>ROUND(VALUE(SUBSTITUTE(実質収支比率等に係る経年分析!J$48,"▲","-")),2)</f>
        <v>5.27</v>
      </c>
    </row>
    <row r="20" spans="1:11" x14ac:dyDescent="0.2">
      <c r="A20" s="170" t="s">
        <v>56</v>
      </c>
      <c r="B20" s="170">
        <f>ROUND(VALUE(SUBSTITUTE(実質収支比率等に係る経年分析!F$47,"▲","-")),2)</f>
        <v>20.8</v>
      </c>
      <c r="C20" s="170">
        <f>ROUND(VALUE(SUBSTITUTE(実質収支比率等に係る経年分析!G$47,"▲","-")),2)</f>
        <v>20.84</v>
      </c>
      <c r="D20" s="170">
        <f>ROUND(VALUE(SUBSTITUTE(実質収支比率等に係る経年分析!H$47,"▲","-")),2)</f>
        <v>16.27</v>
      </c>
      <c r="E20" s="170">
        <f>ROUND(VALUE(SUBSTITUTE(実質収支比率等に係る経年分析!I$47,"▲","-")),2)</f>
        <v>17.579999999999998</v>
      </c>
      <c r="F20" s="170">
        <f>ROUND(VALUE(SUBSTITUTE(実質収支比率等に係る経年分析!J$47,"▲","-")),2)</f>
        <v>20.77</v>
      </c>
    </row>
    <row r="21" spans="1:11" x14ac:dyDescent="0.2">
      <c r="A21" s="170" t="s">
        <v>57</v>
      </c>
      <c r="B21" s="170">
        <f>IF(ISNUMBER(VALUE(SUBSTITUTE(実質収支比率等に係る経年分析!F$49,"▲","-"))),ROUND(VALUE(SUBSTITUTE(実質収支比率等に係る経年分析!F$49,"▲","-")),2),NA())</f>
        <v>-0.05</v>
      </c>
      <c r="C21" s="170">
        <f>IF(ISNUMBER(VALUE(SUBSTITUTE(実質収支比率等に係る経年分析!G$49,"▲","-"))),ROUND(VALUE(SUBSTITUTE(実質収支比率等に係る経年分析!G$49,"▲","-")),2),NA())</f>
        <v>-2.84</v>
      </c>
      <c r="D21" s="170">
        <f>IF(ISNUMBER(VALUE(SUBSTITUTE(実質収支比率等に係る経年分析!H$49,"▲","-"))),ROUND(VALUE(SUBSTITUTE(実質収支比率等に係る経年分析!H$49,"▲","-")),2),NA())</f>
        <v>-1.86</v>
      </c>
      <c r="E21" s="170">
        <f>IF(ISNUMBER(VALUE(SUBSTITUTE(実質収支比率等に係る経年分析!I$49,"▲","-"))),ROUND(VALUE(SUBSTITUTE(実質収支比率等に係る経年分析!I$49,"▲","-")),2),NA())</f>
        <v>3.63</v>
      </c>
      <c r="F21" s="170">
        <f>IF(ISNUMBER(VALUE(SUBSTITUTE(実質収支比率等に係る経年分析!J$49,"▲","-"))),ROUND(VALUE(SUBSTITUTE(実質収支比率等に係る経年分析!J$49,"▲","-")),2),NA())</f>
        <v>2.58</v>
      </c>
    </row>
    <row r="24" spans="1:11" x14ac:dyDescent="0.2">
      <c r="A24" s="140" t="s">
        <v>58</v>
      </c>
    </row>
    <row r="25" spans="1:11" x14ac:dyDescent="0.2">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2">
      <c r="A26" s="171"/>
      <c r="B26" s="171" t="s">
        <v>59</v>
      </c>
      <c r="C26" s="171" t="s">
        <v>60</v>
      </c>
      <c r="D26" s="171" t="s">
        <v>59</v>
      </c>
      <c r="E26" s="171" t="s">
        <v>60</v>
      </c>
      <c r="F26" s="171" t="s">
        <v>59</v>
      </c>
      <c r="G26" s="171" t="s">
        <v>60</v>
      </c>
      <c r="H26" s="171" t="s">
        <v>59</v>
      </c>
      <c r="I26" s="171" t="s">
        <v>60</v>
      </c>
      <c r="J26" s="171" t="s">
        <v>59</v>
      </c>
      <c r="K26" s="171" t="s">
        <v>60</v>
      </c>
    </row>
    <row r="27" spans="1:11" x14ac:dyDescent="0.2">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0.08</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0.28000000000000003</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v>
      </c>
    </row>
    <row r="28" spans="1:11" x14ac:dyDescent="0.2">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2">
      <c r="A29" s="171" t="str">
        <f>IF(連結実質赤字比率に係る赤字・黒字の構成分析!C$41="",NA(),連結実質赤字比率に係る赤字・黒字の構成分析!C$41)</f>
        <v>後期高齢者医療特別会計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0.16</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0.14000000000000001</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0.14000000000000001</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0.14000000000000001</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0.16</v>
      </c>
    </row>
    <row r="30" spans="1:11" x14ac:dyDescent="0.2">
      <c r="A30" s="171" t="str">
        <f>IF(連結実質赤字比率に係る赤字・黒字の構成分析!C$40="",NA(),連結実質赤字比率に係る赤字・黒字の構成分析!C$40)</f>
        <v>下水道事業会計</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#VALUE!</v>
      </c>
      <c r="E30" s="171" t="e">
        <f>IF(ROUND(VALUE(SUBSTITUTE(連結実質赤字比率に係る赤字・黒字の構成分析!G$40,"▲", "-")), 2) &gt;= 0, ABS(ROUND(VALUE(SUBSTITUTE(連結実質赤字比率に係る赤字・黒字の構成分析!G$40,"▲", "-")), 2)), NA())</f>
        <v>#VALUE!</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0.38</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0.48</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0.46</v>
      </c>
    </row>
    <row r="31" spans="1:11" x14ac:dyDescent="0.2">
      <c r="A31" s="171" t="str">
        <f>IF(連結実質赤字比率に係る赤字・黒字の構成分析!C$39="",NA(),連結実質赤字比率に係る赤字・黒字の構成分析!C$39)</f>
        <v>国民健康保険事業特別会計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1.7</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0.9</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1</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1.58</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0.79</v>
      </c>
    </row>
    <row r="32" spans="1:11" x14ac:dyDescent="0.2">
      <c r="A32" s="171" t="str">
        <f>IF(連結実質赤字比率に係る赤字・黒字の構成分析!C$38="",NA(),連結実質赤字比率に係る赤字・黒字の構成分析!C$38)</f>
        <v>介護保険事業特別会計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1.18</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0.28999999999999998</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0.26</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1.1200000000000001</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1</v>
      </c>
    </row>
    <row r="33" spans="1:16" x14ac:dyDescent="0.2">
      <c r="A33" s="171" t="str">
        <f>IF(連結実質赤字比率に係る赤字・黒字の構成分析!C$37="",NA(),連結実質赤字比率に係る赤字・黒字の構成分析!C$37)</f>
        <v>競輪事業特別会計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2.83</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2.27</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3.25</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3.84</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4.03</v>
      </c>
    </row>
    <row r="34" spans="1:16" x14ac:dyDescent="0.2">
      <c r="A34" s="171" t="str">
        <f>IF(連結実質赤字比率に係る赤字・黒字の構成分析!C$36="",NA(),連結実質赤字比率に係る赤字・黒字の構成分析!C$36)</f>
        <v>一般会計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5.05</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2.25</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4.25</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5.36</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5.26</v>
      </c>
    </row>
    <row r="35" spans="1:16" x14ac:dyDescent="0.2">
      <c r="A35" s="171" t="str">
        <f>IF(連結実質赤字比率に係る赤字・黒字の構成分析!C$35="",NA(),連結実質赤字比率に係る赤字・黒字の構成分析!C$35)</f>
        <v>病院事業会計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8.39</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8.86</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8.7899999999999991</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9.34</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10.57</v>
      </c>
    </row>
    <row r="36" spans="1:16" x14ac:dyDescent="0.2">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11.74</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12.13</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11.27</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10.59</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11.24</v>
      </c>
    </row>
    <row r="39" spans="1:16" x14ac:dyDescent="0.2">
      <c r="A39" s="140" t="s">
        <v>61</v>
      </c>
    </row>
    <row r="40" spans="1:16" x14ac:dyDescent="0.2">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2">
      <c r="A41" s="172"/>
      <c r="B41" s="172" t="s">
        <v>62</v>
      </c>
      <c r="C41" s="172"/>
      <c r="D41" s="172" t="s">
        <v>63</v>
      </c>
      <c r="E41" s="172" t="s">
        <v>62</v>
      </c>
      <c r="F41" s="172"/>
      <c r="G41" s="172" t="s">
        <v>63</v>
      </c>
      <c r="H41" s="172" t="s">
        <v>62</v>
      </c>
      <c r="I41" s="172"/>
      <c r="J41" s="172" t="s">
        <v>63</v>
      </c>
      <c r="K41" s="172" t="s">
        <v>62</v>
      </c>
      <c r="L41" s="172"/>
      <c r="M41" s="172" t="s">
        <v>63</v>
      </c>
      <c r="N41" s="172" t="s">
        <v>62</v>
      </c>
      <c r="O41" s="172"/>
      <c r="P41" s="172" t="s">
        <v>63</v>
      </c>
    </row>
    <row r="42" spans="1:16" x14ac:dyDescent="0.2">
      <c r="A42" s="172" t="s">
        <v>64</v>
      </c>
      <c r="B42" s="172"/>
      <c r="C42" s="172"/>
      <c r="D42" s="172">
        <f>'実質公債費比率（分子）の構造'!K$52</f>
        <v>2437</v>
      </c>
      <c r="E42" s="172"/>
      <c r="F42" s="172"/>
      <c r="G42" s="172">
        <f>'実質公債費比率（分子）の構造'!L$52</f>
        <v>2408</v>
      </c>
      <c r="H42" s="172"/>
      <c r="I42" s="172"/>
      <c r="J42" s="172">
        <f>'実質公債費比率（分子）の構造'!M$52</f>
        <v>2360</v>
      </c>
      <c r="K42" s="172"/>
      <c r="L42" s="172"/>
      <c r="M42" s="172">
        <f>'実質公債費比率（分子）の構造'!N$52</f>
        <v>2376</v>
      </c>
      <c r="N42" s="172"/>
      <c r="O42" s="172"/>
      <c r="P42" s="172">
        <f>'実質公債費比率（分子）の構造'!O$52</f>
        <v>2383</v>
      </c>
    </row>
    <row r="43" spans="1:16" x14ac:dyDescent="0.2">
      <c r="A43" s="172" t="s">
        <v>65</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2">
      <c r="A44" s="172" t="s">
        <v>66</v>
      </c>
      <c r="B44" s="172">
        <f>'実質公債費比率（分子）の構造'!K$50</f>
        <v>16</v>
      </c>
      <c r="C44" s="172"/>
      <c r="D44" s="172"/>
      <c r="E44" s="172">
        <f>'実質公債費比率（分子）の構造'!L$50</f>
        <v>7</v>
      </c>
      <c r="F44" s="172"/>
      <c r="G44" s="172"/>
      <c r="H44" s="172">
        <f>'実質公債費比率（分子）の構造'!M$50</f>
        <v>5</v>
      </c>
      <c r="I44" s="172"/>
      <c r="J44" s="172"/>
      <c r="K44" s="172">
        <f>'実質公債費比率（分子）の構造'!N$50</f>
        <v>70</v>
      </c>
      <c r="L44" s="172"/>
      <c r="M44" s="172"/>
      <c r="N44" s="172">
        <f>'実質公債費比率（分子）の構造'!O$50</f>
        <v>27</v>
      </c>
      <c r="O44" s="172"/>
      <c r="P44" s="172"/>
    </row>
    <row r="45" spans="1:16" x14ac:dyDescent="0.2">
      <c r="A45" s="172" t="s">
        <v>67</v>
      </c>
      <c r="B45" s="172">
        <f>'実質公債費比率（分子）の構造'!K$49</f>
        <v>0</v>
      </c>
      <c r="C45" s="172"/>
      <c r="D45" s="172"/>
      <c r="E45" s="172">
        <f>'実質公債費比率（分子）の構造'!L$49</f>
        <v>3</v>
      </c>
      <c r="F45" s="172"/>
      <c r="G45" s="172"/>
      <c r="H45" s="172">
        <f>'実質公債費比率（分子）の構造'!M$49</f>
        <v>6</v>
      </c>
      <c r="I45" s="172"/>
      <c r="J45" s="172"/>
      <c r="K45" s="172">
        <f>'実質公債費比率（分子）の構造'!N$49</f>
        <v>9</v>
      </c>
      <c r="L45" s="172"/>
      <c r="M45" s="172"/>
      <c r="N45" s="172">
        <f>'実質公債費比率（分子）の構造'!O$49</f>
        <v>10</v>
      </c>
      <c r="O45" s="172"/>
      <c r="P45" s="172"/>
    </row>
    <row r="46" spans="1:16" x14ac:dyDescent="0.2">
      <c r="A46" s="172" t="s">
        <v>68</v>
      </c>
      <c r="B46" s="172">
        <f>'実質公債費比率（分子）の構造'!K$48</f>
        <v>648</v>
      </c>
      <c r="C46" s="172"/>
      <c r="D46" s="172"/>
      <c r="E46" s="172">
        <f>'実質公債費比率（分子）の構造'!L$48</f>
        <v>702</v>
      </c>
      <c r="F46" s="172"/>
      <c r="G46" s="172"/>
      <c r="H46" s="172">
        <f>'実質公債費比率（分子）の構造'!M$48</f>
        <v>642</v>
      </c>
      <c r="I46" s="172"/>
      <c r="J46" s="172"/>
      <c r="K46" s="172">
        <f>'実質公債費比率（分子）の構造'!N$48</f>
        <v>661</v>
      </c>
      <c r="L46" s="172"/>
      <c r="M46" s="172"/>
      <c r="N46" s="172">
        <f>'実質公債費比率（分子）の構造'!O$48</f>
        <v>703</v>
      </c>
      <c r="O46" s="172"/>
      <c r="P46" s="172"/>
    </row>
    <row r="47" spans="1:16" x14ac:dyDescent="0.2">
      <c r="A47" s="172" t="s">
        <v>69</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2">
      <c r="A48" s="172" t="s">
        <v>70</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2">
      <c r="A49" s="172" t="s">
        <v>71</v>
      </c>
      <c r="B49" s="172">
        <f>'実質公債費比率（分子）の構造'!K$45</f>
        <v>2629</v>
      </c>
      <c r="C49" s="172"/>
      <c r="D49" s="172"/>
      <c r="E49" s="172">
        <f>'実質公債費比率（分子）の構造'!L$45</f>
        <v>2518</v>
      </c>
      <c r="F49" s="172"/>
      <c r="G49" s="172"/>
      <c r="H49" s="172">
        <f>'実質公債費比率（分子）の構造'!M$45</f>
        <v>2471</v>
      </c>
      <c r="I49" s="172"/>
      <c r="J49" s="172"/>
      <c r="K49" s="172">
        <f>'実質公債費比率（分子）の構造'!N$45</f>
        <v>2474</v>
      </c>
      <c r="L49" s="172"/>
      <c r="M49" s="172"/>
      <c r="N49" s="172">
        <f>'実質公債費比率（分子）の構造'!O$45</f>
        <v>2522</v>
      </c>
      <c r="O49" s="172"/>
      <c r="P49" s="172"/>
    </row>
    <row r="50" spans="1:16" x14ac:dyDescent="0.2">
      <c r="A50" s="172" t="s">
        <v>72</v>
      </c>
      <c r="B50" s="172" t="e">
        <f>NA()</f>
        <v>#N/A</v>
      </c>
      <c r="C50" s="172">
        <f>IF(ISNUMBER('実質公債費比率（分子）の構造'!K$53),'実質公債費比率（分子）の構造'!K$53,NA())</f>
        <v>856</v>
      </c>
      <c r="D50" s="172" t="e">
        <f>NA()</f>
        <v>#N/A</v>
      </c>
      <c r="E50" s="172" t="e">
        <f>NA()</f>
        <v>#N/A</v>
      </c>
      <c r="F50" s="172">
        <f>IF(ISNUMBER('実質公債費比率（分子）の構造'!L$53),'実質公債費比率（分子）の構造'!L$53,NA())</f>
        <v>822</v>
      </c>
      <c r="G50" s="172" t="e">
        <f>NA()</f>
        <v>#N/A</v>
      </c>
      <c r="H50" s="172" t="e">
        <f>NA()</f>
        <v>#N/A</v>
      </c>
      <c r="I50" s="172">
        <f>IF(ISNUMBER('実質公債費比率（分子）の構造'!M$53),'実質公債費比率（分子）の構造'!M$53,NA())</f>
        <v>764</v>
      </c>
      <c r="J50" s="172" t="e">
        <f>NA()</f>
        <v>#N/A</v>
      </c>
      <c r="K50" s="172" t="e">
        <f>NA()</f>
        <v>#N/A</v>
      </c>
      <c r="L50" s="172">
        <f>IF(ISNUMBER('実質公債費比率（分子）の構造'!N$53),'実質公債費比率（分子）の構造'!N$53,NA())</f>
        <v>838</v>
      </c>
      <c r="M50" s="172" t="e">
        <f>NA()</f>
        <v>#N/A</v>
      </c>
      <c r="N50" s="172" t="e">
        <f>NA()</f>
        <v>#N/A</v>
      </c>
      <c r="O50" s="172">
        <f>IF(ISNUMBER('実質公債費比率（分子）の構造'!O$53),'実質公債費比率（分子）の構造'!O$53,NA())</f>
        <v>879</v>
      </c>
      <c r="P50" s="172" t="e">
        <f>NA()</f>
        <v>#N/A</v>
      </c>
    </row>
    <row r="53" spans="1:16" x14ac:dyDescent="0.2">
      <c r="A53" s="140" t="s">
        <v>73</v>
      </c>
    </row>
    <row r="54" spans="1:16" x14ac:dyDescent="0.2">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2">
      <c r="A55" s="171"/>
      <c r="B55" s="171" t="s">
        <v>74</v>
      </c>
      <c r="C55" s="171"/>
      <c r="D55" s="171" t="s">
        <v>75</v>
      </c>
      <c r="E55" s="171" t="s">
        <v>74</v>
      </c>
      <c r="F55" s="171"/>
      <c r="G55" s="171" t="s">
        <v>75</v>
      </c>
      <c r="H55" s="171" t="s">
        <v>74</v>
      </c>
      <c r="I55" s="171"/>
      <c r="J55" s="171" t="s">
        <v>75</v>
      </c>
      <c r="K55" s="171" t="s">
        <v>74</v>
      </c>
      <c r="L55" s="171"/>
      <c r="M55" s="171" t="s">
        <v>75</v>
      </c>
      <c r="N55" s="171" t="s">
        <v>74</v>
      </c>
      <c r="O55" s="171"/>
      <c r="P55" s="171" t="s">
        <v>75</v>
      </c>
    </row>
    <row r="56" spans="1:16" x14ac:dyDescent="0.2">
      <c r="A56" s="171" t="s">
        <v>44</v>
      </c>
      <c r="B56" s="171"/>
      <c r="C56" s="171"/>
      <c r="D56" s="171">
        <f>'将来負担比率（分子）の構造'!I$52</f>
        <v>23951</v>
      </c>
      <c r="E56" s="171"/>
      <c r="F56" s="171"/>
      <c r="G56" s="171">
        <f>'将来負担比率（分子）の構造'!J$52</f>
        <v>23595</v>
      </c>
      <c r="H56" s="171"/>
      <c r="I56" s="171"/>
      <c r="J56" s="171">
        <f>'将来負担比率（分子）の構造'!K$52</f>
        <v>23447</v>
      </c>
      <c r="K56" s="171"/>
      <c r="L56" s="171"/>
      <c r="M56" s="171">
        <f>'将来負担比率（分子）の構造'!L$52</f>
        <v>22871</v>
      </c>
      <c r="N56" s="171"/>
      <c r="O56" s="171"/>
      <c r="P56" s="171">
        <f>'将来負担比率（分子）の構造'!M$52</f>
        <v>21721</v>
      </c>
    </row>
    <row r="57" spans="1:16" x14ac:dyDescent="0.2">
      <c r="A57" s="171" t="s">
        <v>43</v>
      </c>
      <c r="B57" s="171"/>
      <c r="C57" s="171"/>
      <c r="D57" s="171">
        <f>'将来負担比率（分子）の構造'!I$51</f>
        <v>7609</v>
      </c>
      <c r="E57" s="171"/>
      <c r="F57" s="171"/>
      <c r="G57" s="171">
        <f>'将来負担比率（分子）の構造'!J$51</f>
        <v>6810</v>
      </c>
      <c r="H57" s="171"/>
      <c r="I57" s="171"/>
      <c r="J57" s="171">
        <f>'将来負担比率（分子）の構造'!K$51</f>
        <v>6116</v>
      </c>
      <c r="K57" s="171"/>
      <c r="L57" s="171"/>
      <c r="M57" s="171">
        <f>'将来負担比率（分子）の構造'!L$51</f>
        <v>5319</v>
      </c>
      <c r="N57" s="171"/>
      <c r="O57" s="171"/>
      <c r="P57" s="171">
        <f>'将来負担比率（分子）の構造'!M$51</f>
        <v>4914</v>
      </c>
    </row>
    <row r="58" spans="1:16" x14ac:dyDescent="0.2">
      <c r="A58" s="171" t="s">
        <v>42</v>
      </c>
      <c r="B58" s="171"/>
      <c r="C58" s="171"/>
      <c r="D58" s="171">
        <f>'将来負担比率（分子）の構造'!I$50</f>
        <v>9257</v>
      </c>
      <c r="E58" s="171"/>
      <c r="F58" s="171"/>
      <c r="G58" s="171">
        <f>'将来負担比率（分子）の構造'!J$50</f>
        <v>9793</v>
      </c>
      <c r="H58" s="171"/>
      <c r="I58" s="171"/>
      <c r="J58" s="171">
        <f>'将来負担比率（分子）の構造'!K$50</f>
        <v>9079</v>
      </c>
      <c r="K58" s="171"/>
      <c r="L58" s="171"/>
      <c r="M58" s="171">
        <f>'将来負担比率（分子）の構造'!L$50</f>
        <v>10801</v>
      </c>
      <c r="N58" s="171"/>
      <c r="O58" s="171"/>
      <c r="P58" s="171">
        <f>'将来負担比率（分子）の構造'!M$50</f>
        <v>12821</v>
      </c>
    </row>
    <row r="59" spans="1:16" x14ac:dyDescent="0.2">
      <c r="A59" s="171" t="s">
        <v>40</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2">
      <c r="A60" s="171" t="s">
        <v>39</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2">
      <c r="A61" s="171" t="s">
        <v>37</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2">
      <c r="A62" s="171" t="s">
        <v>36</v>
      </c>
      <c r="B62" s="171">
        <f>'将来負担比率（分子）の構造'!I$45</f>
        <v>5422</v>
      </c>
      <c r="C62" s="171"/>
      <c r="D62" s="171"/>
      <c r="E62" s="171">
        <f>'将来負担比率（分子）の構造'!J$45</f>
        <v>5444</v>
      </c>
      <c r="F62" s="171"/>
      <c r="G62" s="171"/>
      <c r="H62" s="171">
        <f>'将来負担比率（分子）の構造'!K$45</f>
        <v>5308</v>
      </c>
      <c r="I62" s="171"/>
      <c r="J62" s="171"/>
      <c r="K62" s="171">
        <f>'将来負担比率（分子）の構造'!L$45</f>
        <v>5427</v>
      </c>
      <c r="L62" s="171"/>
      <c r="M62" s="171"/>
      <c r="N62" s="171">
        <f>'将来負担比率（分子）の構造'!M$45</f>
        <v>5468</v>
      </c>
      <c r="O62" s="171"/>
      <c r="P62" s="171"/>
    </row>
    <row r="63" spans="1:16" x14ac:dyDescent="0.2">
      <c r="A63" s="171" t="s">
        <v>35</v>
      </c>
      <c r="B63" s="171">
        <f>'将来負担比率（分子）の構造'!I$44</f>
        <v>78</v>
      </c>
      <c r="C63" s="171"/>
      <c r="D63" s="171"/>
      <c r="E63" s="171">
        <f>'将来負担比率（分子）の構造'!J$44</f>
        <v>114</v>
      </c>
      <c r="F63" s="171"/>
      <c r="G63" s="171"/>
      <c r="H63" s="171">
        <f>'将来負担比率（分子）の構造'!K$44</f>
        <v>140</v>
      </c>
      <c r="I63" s="171"/>
      <c r="J63" s="171"/>
      <c r="K63" s="171">
        <f>'将来負担比率（分子）の構造'!L$44</f>
        <v>146</v>
      </c>
      <c r="L63" s="171"/>
      <c r="M63" s="171"/>
      <c r="N63" s="171">
        <f>'将来負担比率（分子）の構造'!M$44</f>
        <v>202</v>
      </c>
      <c r="O63" s="171"/>
      <c r="P63" s="171"/>
    </row>
    <row r="64" spans="1:16" x14ac:dyDescent="0.2">
      <c r="A64" s="171" t="s">
        <v>34</v>
      </c>
      <c r="B64" s="171">
        <f>'将来負担比率（分子）の構造'!I$43</f>
        <v>10467</v>
      </c>
      <c r="C64" s="171"/>
      <c r="D64" s="171"/>
      <c r="E64" s="171">
        <f>'将来負担比率（分子）の構造'!J$43</f>
        <v>10425</v>
      </c>
      <c r="F64" s="171"/>
      <c r="G64" s="171"/>
      <c r="H64" s="171">
        <f>'将来負担比率（分子）の構造'!K$43</f>
        <v>9960</v>
      </c>
      <c r="I64" s="171"/>
      <c r="J64" s="171"/>
      <c r="K64" s="171">
        <f>'将来負担比率（分子）の構造'!L$43</f>
        <v>9798</v>
      </c>
      <c r="L64" s="171"/>
      <c r="M64" s="171"/>
      <c r="N64" s="171">
        <f>'将来負担比率（分子）の構造'!M$43</f>
        <v>9583</v>
      </c>
      <c r="O64" s="171"/>
      <c r="P64" s="171"/>
    </row>
    <row r="65" spans="1:16" x14ac:dyDescent="0.2">
      <c r="A65" s="171" t="s">
        <v>33</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2">
      <c r="A66" s="171" t="s">
        <v>32</v>
      </c>
      <c r="B66" s="171">
        <f>'将来負担比率（分子）の構造'!I$41</f>
        <v>26206</v>
      </c>
      <c r="C66" s="171"/>
      <c r="D66" s="171"/>
      <c r="E66" s="171">
        <f>'将来負担比率（分子）の構造'!J$41</f>
        <v>25751</v>
      </c>
      <c r="F66" s="171"/>
      <c r="G66" s="171"/>
      <c r="H66" s="171">
        <f>'将来負担比率（分子）の構造'!K$41</f>
        <v>25484</v>
      </c>
      <c r="I66" s="171"/>
      <c r="J66" s="171"/>
      <c r="K66" s="171">
        <f>'将来負担比率（分子）の構造'!L$41</f>
        <v>25721</v>
      </c>
      <c r="L66" s="171"/>
      <c r="M66" s="171"/>
      <c r="N66" s="171">
        <f>'将来負担比率（分子）の構造'!M$41</f>
        <v>24442</v>
      </c>
      <c r="O66" s="171"/>
      <c r="P66" s="171"/>
    </row>
    <row r="67" spans="1:16" x14ac:dyDescent="0.2">
      <c r="A67" s="171" t="s">
        <v>76</v>
      </c>
      <c r="B67" s="171" t="e">
        <f>NA()</f>
        <v>#N/A</v>
      </c>
      <c r="C67" s="171">
        <f>IF(ISNUMBER('将来負担比率（分子）の構造'!I$53), IF('将来負担比率（分子）の構造'!I$53 &lt; 0, 0, '将来負担比率（分子）の構造'!I$53), NA())</f>
        <v>1356</v>
      </c>
      <c r="D67" s="171" t="e">
        <f>NA()</f>
        <v>#N/A</v>
      </c>
      <c r="E67" s="171" t="e">
        <f>NA()</f>
        <v>#N/A</v>
      </c>
      <c r="F67" s="171">
        <f>IF(ISNUMBER('将来負担比率（分子）の構造'!J$53), IF('将来負担比率（分子）の構造'!J$53 &lt; 0, 0, '将来負担比率（分子）の構造'!J$53), NA())</f>
        <v>1536</v>
      </c>
      <c r="G67" s="171" t="e">
        <f>NA()</f>
        <v>#N/A</v>
      </c>
      <c r="H67" s="171" t="e">
        <f>NA()</f>
        <v>#N/A</v>
      </c>
      <c r="I67" s="171">
        <f>IF(ISNUMBER('将来負担比率（分子）の構造'!K$53), IF('将来負担比率（分子）の構造'!K$53 &lt; 0, 0, '将来負担比率（分子）の構造'!K$53), NA())</f>
        <v>2250</v>
      </c>
      <c r="J67" s="171" t="e">
        <f>NA()</f>
        <v>#N/A</v>
      </c>
      <c r="K67" s="171" t="e">
        <f>NA()</f>
        <v>#N/A</v>
      </c>
      <c r="L67" s="171">
        <f>IF(ISNUMBER('将来負担比率（分子）の構造'!L$53), IF('将来負担比率（分子）の構造'!L$53 &lt; 0, 0, '将来負担比率（分子）の構造'!L$53), NA())</f>
        <v>2102</v>
      </c>
      <c r="M67" s="171" t="e">
        <f>NA()</f>
        <v>#N/A</v>
      </c>
      <c r="N67" s="171" t="e">
        <f>NA()</f>
        <v>#N/A</v>
      </c>
      <c r="O67" s="171">
        <f>IF(ISNUMBER('将来負担比率（分子）の構造'!M$53), IF('将来負担比率（分子）の構造'!M$53 &lt; 0, 0, '将来負担比率（分子）の構造'!M$53), NA())</f>
        <v>239</v>
      </c>
      <c r="P67" s="171" t="e">
        <f>NA()</f>
        <v>#N/A</v>
      </c>
    </row>
    <row r="70" spans="1:16" x14ac:dyDescent="0.2">
      <c r="A70" s="173" t="s">
        <v>77</v>
      </c>
      <c r="B70" s="173"/>
      <c r="C70" s="173"/>
      <c r="D70" s="173"/>
      <c r="E70" s="173"/>
      <c r="F70" s="173"/>
    </row>
    <row r="71" spans="1:16" x14ac:dyDescent="0.2">
      <c r="A71" s="174"/>
      <c r="B71" s="174" t="str">
        <f>基金残高に係る経年分析!F54</f>
        <v>R02</v>
      </c>
      <c r="C71" s="174" t="str">
        <f>基金残高に係る経年分析!G54</f>
        <v>R03</v>
      </c>
      <c r="D71" s="174" t="str">
        <f>基金残高に係る経年分析!H54</f>
        <v>R04</v>
      </c>
    </row>
    <row r="72" spans="1:16" x14ac:dyDescent="0.2">
      <c r="A72" s="174" t="s">
        <v>78</v>
      </c>
      <c r="B72" s="175">
        <f>基金残高に係る経年分析!F55</f>
        <v>2571</v>
      </c>
      <c r="C72" s="175">
        <f>基金残高に係る経年分析!G55</f>
        <v>2951</v>
      </c>
      <c r="D72" s="175">
        <f>基金残高に係る経年分析!H55</f>
        <v>3411</v>
      </c>
    </row>
    <row r="73" spans="1:16" x14ac:dyDescent="0.2">
      <c r="A73" s="174" t="s">
        <v>79</v>
      </c>
      <c r="B73" s="175">
        <f>基金残高に係る経年分析!F56</f>
        <v>574</v>
      </c>
      <c r="C73" s="175">
        <f>基金残高に係る経年分析!G56</f>
        <v>948</v>
      </c>
      <c r="D73" s="175">
        <f>基金残高に係る経年分析!H56</f>
        <v>998</v>
      </c>
    </row>
    <row r="74" spans="1:16" x14ac:dyDescent="0.2">
      <c r="A74" s="174" t="s">
        <v>80</v>
      </c>
      <c r="B74" s="175">
        <f>基金残高に係る経年分析!F57</f>
        <v>1838</v>
      </c>
      <c r="C74" s="175">
        <f>基金残高に係る経年分析!G57</f>
        <v>2033</v>
      </c>
      <c r="D74" s="175">
        <f>基金残高に係る経年分析!H57</f>
        <v>2439</v>
      </c>
    </row>
  </sheetData>
  <sheetProtection algorithmName="SHA-512" hashValue="l/FwSJ+YvM8oEIFCXgbYxU+gC7KFyp349aqpHqO40a4Q1uH7dD8VS/ZjRdRu9KAyGPwmJLUCl8IwCzV64CgZFQ==" saltValue="CWj/i6bv/xL/+jMaEOGZ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DAS17037</cp:lastModifiedBy>
  <cp:lastPrinted>2024-09-14T08:04:30Z</cp:lastPrinted>
  <dcterms:created xsi:type="dcterms:W3CDTF">2024-03-14T02:46:23Z</dcterms:created>
  <dcterms:modified xsi:type="dcterms:W3CDTF">2024-09-14T08:04:34Z</dcterms:modified>
  <cp:category/>
</cp:coreProperties>
</file>