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67"/>
  </bookViews>
  <sheets>
    <sheet name="基本情報入力シート" sheetId="73" r:id="rId1"/>
    <sheet name="様式第2-1号" sheetId="78" r:id="rId2"/>
    <sheet name="様式第2-2号" sheetId="79" r:id="rId3"/>
    <sheet name="【参考】数式用" sheetId="81" state="hidden" r:id="rId4"/>
  </sheets>
  <definedNames>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沖縄県">'【参考】数式用'!$G$1709:$G$1749</definedName>
    <definedName name="京都府">'【参考】数式用'!$G$1095:$G$1120</definedName>
    <definedName name="北海道">'【参考】数式用'!$G$3:$G$187</definedName>
    <definedName name="宮城県">'【参考】数式用'!$G$261:$G$295</definedName>
    <definedName name="和歌山県">'【参考】数式用'!$G$1244:$G$1273</definedName>
    <definedName name="富山県">'【参考】数式用'!$G$761:$G$775</definedName>
    <definedName name="岡山県">'【参考】数式用'!$G$1312:$G$1338</definedName>
    <definedName name="宮崎県">'【参考】数式用'!$G$1640:$G$1665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_xlnm.Print_Area" localSheetId="0">基本情報入力シート!$A$1:$AC$59</definedName>
    <definedName name="_xlnm.Print_Area" localSheetId="1">'様式第2-1号'!$A$1:$AJ$91</definedName>
    <definedName name="_xlnm.Print_Area" localSheetId="2">'様式第2-2号'!$A$1:$Y$31</definedName>
    <definedName name="_xlnm.Print_Titles" localSheetId="2">'様式第2-2号'!$9:$11</definedName>
    <definedName name="_xlnm._FilterDatabase" localSheetId="3" hidden="1">#REF!</definedName>
    <definedName name="_xlnm.Print_Area" localSheetId="3">'【参考】数式用'!$A$1:$B$28</definedName>
    <definedName name="サービス名" localSheetId="3">'【参考】数式用'!$A$3:$A$28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38" authorId="0">
      <text>
        <r>
          <rPr>
            <sz val="11"/>
            <color indexed="81"/>
            <rFont val="MS P ゴシック"/>
          </rPr>
          <t>必ずプルダウンで入力してください。
介護予防サービスは、行を分ける必要はありません。
短期入所・総合事業については、行を分けてください。</t>
        </r>
      </text>
    </comment>
    <comment ref="M31" authorId="0">
      <text>
        <r>
          <rPr>
            <sz val="11"/>
            <color indexed="81"/>
            <rFont val="MS P ゴシック"/>
          </rPr>
          <t>社会保険労務士事務所等の担当者の
氏名・連絡先を記入しても構いません。</t>
        </r>
      </text>
    </comment>
    <comment ref="C18" authorId="0">
      <text>
        <r>
          <rPr>
            <b/>
            <u/>
            <sz val="11"/>
            <color indexed="81"/>
            <rFont val="MS P ゴシック"/>
          </rPr>
          <t>補助金の計画書の提出先は都道府県です。</t>
        </r>
        <r>
          <rPr>
            <sz val="11"/>
            <color indexed="81"/>
            <rFont val="MS P ゴシック"/>
          </rPr>
          <t>処遇改善加算とは提出先が異なる場合があります。</t>
        </r>
      </text>
    </comment>
    <comment ref="M38" authorId="0">
      <text>
        <r>
          <rPr>
            <sz val="11"/>
            <color indexed="81"/>
            <rFont val="MS P ゴシック"/>
          </rPr>
          <t>指定申請等の届出先を記入してください。
地域密着型サービスや総合事業については、指定元の市町村を全て記載してください。
その際、指定権者ごとに行を分ける必要はありません。</t>
        </r>
      </text>
    </comment>
    <comment ref="M29" authorId="0">
      <text>
        <r>
          <rPr>
            <sz val="11"/>
            <color indexed="81"/>
            <rFont val="MS P ゴシック"/>
          </rPr>
          <t>13桁の法人番号を入力してください
（13桁の入力以外は受け付けません。）</t>
        </r>
      </text>
    </comment>
    <comment ref="C38" authorId="0">
      <text>
        <r>
          <rPr>
            <sz val="11"/>
            <color indexed="81"/>
            <rFont val="MS P ゴシック"/>
          </rPr>
          <t>10桁の事業所番号を入力してください
（10桁の入力以外は受け付けません。）</t>
        </r>
      </text>
    </comment>
    <comment ref="Z38" authorId="0">
      <text>
        <r>
          <rPr>
            <sz val="11"/>
            <color indexed="81"/>
            <rFont val="MS P ゴシック"/>
          </rPr>
          <t>一月当たりの介護報酬総単位数の見込みを</t>
        </r>
        <r>
          <rPr>
            <b/>
            <u/>
            <sz val="11"/>
            <color indexed="81"/>
            <rFont val="MS P ゴシック"/>
          </rPr>
          <t>できるだけ正確に</t>
        </r>
        <r>
          <rPr>
            <sz val="11"/>
            <color indexed="81"/>
            <rFont val="MS P ゴシック"/>
          </rPr>
          <t>記載するようにしてください。</t>
        </r>
      </text>
    </comment>
    <comment ref="AA38" authorId="0">
      <text>
        <r>
          <rPr>
            <sz val="11"/>
            <color indexed="81"/>
            <rFont val="MS P ゴシック"/>
          </rPr>
          <t xml:space="preserve">所在地・サービス名に応じて地域単価を自動入力されます。
</t>
        </r>
        <r>
          <rPr>
            <b/>
            <u/>
            <sz val="11"/>
            <color indexed="81"/>
            <rFont val="MS P ゴシック"/>
          </rPr>
          <t>総合事業については、「数式を削除して手入力」という記載が表示されるため、市町村において設定されている
単価を記載してください。</t>
        </r>
      </text>
    </comment>
  </commentList>
</comments>
</file>

<file path=xl/comments2.xml><?xml version="1.0" encoding="utf-8"?>
<comments xmlns="http://schemas.openxmlformats.org/spreadsheetml/2006/main">
  <authors>
    <author>作成者</author>
  </authors>
  <commentList>
    <comment ref="AG16" authorId="0">
      <text>
        <r>
          <rPr>
            <sz val="10"/>
            <color rgb="FF000000"/>
            <rFont val="MS P ゴシック"/>
          </rPr>
          <t>基本情報入力シートの「一月当たり介護報酬総単位数」と「１単位当たりの単価」及び様式</t>
        </r>
        <r>
          <rPr>
            <sz val="10"/>
            <color rgb="FF000000"/>
            <rFont val="ＭＳ Ｐゴシック"/>
          </rPr>
          <t>第</t>
        </r>
        <r>
          <rPr>
            <sz val="10"/>
            <color rgb="FF000000"/>
            <rFont val="MS P ゴシック"/>
          </rPr>
          <t>２-２</t>
        </r>
        <r>
          <rPr>
            <sz val="10"/>
            <color rgb="FF000000"/>
            <rFont val="ＭＳ Ｐゴシック"/>
          </rPr>
          <t>号</t>
        </r>
        <r>
          <rPr>
            <sz val="10"/>
            <color rgb="FF000000"/>
            <rFont val="MS P ゴシック"/>
          </rPr>
          <t>の「交付対象月」に基づき算出されます。
空欄の場合、基本情報入力シート又は様式</t>
        </r>
        <r>
          <rPr>
            <sz val="10"/>
            <color rgb="FF000000"/>
            <rFont val="ＭＳ Ｐゴシック"/>
          </rPr>
          <t>第</t>
        </r>
        <r>
          <rPr>
            <sz val="10"/>
            <color rgb="FF000000"/>
            <rFont val="MS P ゴシック"/>
          </rPr>
          <t>２-２</t>
        </r>
        <r>
          <rPr>
            <sz val="10"/>
            <color rgb="FF000000"/>
            <rFont val="ＭＳ Ｐゴシック"/>
          </rPr>
          <t>号</t>
        </r>
        <r>
          <rPr>
            <sz val="10"/>
            <color rgb="FF000000"/>
            <rFont val="MS P ゴシック"/>
          </rPr>
          <t xml:space="preserve">に記入漏れがあります。
</t>
        </r>
      </text>
    </comment>
    <comment ref="A35" authorId="0">
      <text>
        <r>
          <rPr>
            <sz val="10"/>
            <color rgb="FF000000"/>
            <rFont val="MS P ゴシック"/>
          </rPr>
          <t>例えば、法人で補助金額を配分するために設定した手当（「処遇改善手当」等）の水準を引き上げたとしても、
手当の引上げ幅以上に基本給やその他の手当を引き下げることで、</t>
        </r>
        <r>
          <rPr>
            <u/>
            <sz val="10"/>
            <color rgb="FF000000"/>
            <rFont val="MS P ゴシック"/>
          </rPr>
          <t>全体として職員の賃金水準を引き下げていた場合、補助金の要件を満たしたことにはなりません。</t>
        </r>
      </text>
    </comment>
    <comment ref="G6" authorId="0">
      <text>
        <r>
          <rPr>
            <sz val="10"/>
            <color rgb="FF000000"/>
            <rFont val="MS P ゴシック"/>
          </rPr>
          <t>本様式</t>
        </r>
        <r>
          <rPr>
            <sz val="10"/>
            <color rgb="FF000000"/>
            <rFont val="ＭＳ Ｐゴシック"/>
          </rPr>
          <t>第</t>
        </r>
        <r>
          <rPr>
            <sz val="10"/>
            <color rgb="FF000000"/>
            <rFont val="MS P ゴシック"/>
          </rPr>
          <t>２-１</t>
        </r>
        <r>
          <rPr>
            <sz val="10"/>
            <color rgb="FF000000"/>
            <rFont val="ＭＳ Ｐゴシック"/>
          </rPr>
          <t>号</t>
        </r>
        <r>
          <rPr>
            <sz val="10"/>
            <color rgb="FF000000"/>
            <rFont val="MS P ゴシック"/>
          </rPr>
          <t>を完成させるには、「基本情報入力シート」「様式</t>
        </r>
        <r>
          <rPr>
            <sz val="10"/>
            <color rgb="FF000000"/>
            <rFont val="ＭＳ Ｐゴシック"/>
          </rPr>
          <t>第</t>
        </r>
        <r>
          <rPr>
            <sz val="10"/>
            <color rgb="FF000000"/>
            <rFont val="MS P ゴシック"/>
          </rPr>
          <t>２-２</t>
        </r>
        <r>
          <rPr>
            <sz val="10"/>
            <color rgb="FF000000"/>
            <rFont val="ＭＳ Ｐゴシック"/>
          </rPr>
          <t>号</t>
        </r>
        <r>
          <rPr>
            <sz val="10"/>
            <color rgb="FF000000"/>
            <rFont val="MS P ゴシック"/>
          </rPr>
          <t xml:space="preserve">」から転記される情報が必要です。
</t>
        </r>
        <r>
          <rPr>
            <b/>
            <u/>
            <sz val="10"/>
            <color rgb="FF000000"/>
            <rFont val="MS P ゴシック"/>
          </rPr>
          <t>まずは他のシートを完成させてください。</t>
        </r>
      </text>
    </comment>
    <comment ref="R41" authorId="0">
      <text>
        <r>
          <rPr>
            <sz val="10"/>
            <color rgb="FF000000"/>
            <rFont val="MS P ゴシック"/>
          </rPr>
          <t>「その他」をチェックする場合は、
右側のカッコに具体的な項目を記入してください。</t>
        </r>
      </text>
    </comment>
    <comment ref="V23" authorId="0">
      <text>
        <r>
          <rPr>
            <sz val="10"/>
            <color rgb="FF000000"/>
            <rFont val="MS P ゴシック"/>
          </rPr>
          <t>要件は令和６年４・５月分の</t>
        </r>
        <r>
          <rPr>
            <u/>
            <sz val="10"/>
            <color rgb="FF000000"/>
            <rFont val="MS P ゴシック"/>
          </rPr>
          <t>補助額</t>
        </r>
        <r>
          <rPr>
            <sz val="10"/>
            <color rgb="FF000000"/>
            <rFont val="MS P ゴシック"/>
          </rPr>
          <t>の２／３以上の基本給等による賃金改善を行うことであり、令和６年４・５月分の</t>
        </r>
        <r>
          <rPr>
            <u/>
            <sz val="10"/>
            <color rgb="FF000000"/>
            <rFont val="MS P ゴシック"/>
          </rPr>
          <t>賃金改善額</t>
        </r>
        <r>
          <rPr>
            <sz val="10"/>
            <color rgb="FF000000"/>
            <rFont val="MS P ゴシック"/>
          </rPr>
          <t>の２／３以上ではないため、この欄が２／３以上となっていなくても差し支えありませんが、なるべく２／３以上とするようにしてください。その他の職員についても同様です。</t>
        </r>
      </text>
    </comment>
    <comment ref="AC19" authorId="0">
      <text>
        <r>
          <rPr>
            <sz val="10"/>
            <color rgb="FF000000"/>
            <rFont val="MS P ゴシック"/>
          </rPr>
          <t xml:space="preserve">（ⅲの額）÷（ⅰの額）の値が自動で入力されます。この欄が66.66%（３分の２）以上となる必要があります。
なお、実際の介護報酬の総額が想定を上回った場合、補助金の総額が見込額を上回り、
要件（令和６年４・５月分の補助金額の３分の２以上は、基本給又は決まって毎月支払われる手当の引上げに充てる）を満たせなくなる場合があります。
</t>
        </r>
        <r>
          <rPr>
            <b/>
            <u/>
            <sz val="10"/>
            <color rgb="FF000000"/>
            <rFont val="MS P ゴシック"/>
          </rPr>
          <t>賃金改善計画を立てる段階で、この欄が３分の２ギリギリとならないよう（例えば80％以上となるよう）にするなど、余裕のある設定としてください。</t>
        </r>
      </text>
    </comment>
    <comment ref="AI39" authorId="0">
      <text>
        <r>
          <rPr>
            <sz val="10"/>
            <color rgb="FF000000"/>
            <rFont val="MS P ゴシック"/>
          </rPr>
          <t>「基本給等」に当てはまらない賃金改善（４・５月分の補助額の１／３未満まで）は、この行に記入してください。
また、本補助額による賃金改善を全て基本給等により行う場合は、この行は「該当なし（全て基本給等）」の欄を選択してください。</t>
        </r>
      </text>
    </comment>
    <comment ref="L44" authorId="0">
      <text>
        <r>
          <rPr>
            <sz val="10"/>
            <color rgb="FF000000"/>
            <rFont val="MS P ゴシック"/>
          </rPr>
          <t>４「③ベースアップの実施予定」で「実施しない」を選択した場合も、２③で確認する要件（令和６年４・５月分の補助金額の３分の２以上は、基本給又は決まって毎月支払われる手当の引上げに充てる）は満たす必要があります。</t>
        </r>
      </text>
    </comment>
    <comment ref="B57" authorId="0">
      <text>
        <r>
          <rPr>
            <sz val="10"/>
            <color rgb="FF000000"/>
            <rFont val="MS P ゴシック"/>
          </rPr>
          <t>例えば、従来の加算を２か月遅れで職員に配分している場合（例：４月のサービス提供に対する加算を６月に職員に支払）、補助金の支払も同じタイミング（例：４月分の補助金を６月に職員に支払）に揃えることで、６月以降の新しい処遇改善加算への移行がスムーズになります。</t>
        </r>
      </text>
    </comment>
  </commentList>
</comments>
</file>

<file path=xl/comments3.xml><?xml version="1.0" encoding="utf-8"?>
<comments xmlns="http://schemas.openxmlformats.org/spreadsheetml/2006/main">
  <authors>
    <author>作成者</author>
  </authors>
  <commentList>
    <comment ref="O12" authorId="0">
      <text>
        <r>
          <rPr>
            <sz val="12"/>
            <color rgb="FF000000"/>
            <rFont val="MS P ゴシック"/>
          </rPr>
          <t>新規開設事業所の場合のみ、交付対象期間の開始月を３月以降とすることが可能です。</t>
        </r>
      </text>
    </comment>
    <comment ref="X9" authorId="0">
      <text>
        <r>
          <rPr>
            <sz val="12"/>
            <color rgb="FF000000"/>
            <rFont val="MS P ゴシック"/>
          </rPr>
          <t>計算結果が表示されない場合、
他の欄を先に記入して下さい。</t>
        </r>
      </text>
    </comment>
    <comment ref="H9" authorId="0">
      <text>
        <r>
          <rPr>
            <u/>
            <sz val="12"/>
            <color rgb="FF000000"/>
            <rFont val="MS P ゴシック"/>
          </rPr>
          <t>ベースアップ等加算を算定していない事業所は補助金を受けられません。</t>
        </r>
        <r>
          <rPr>
            <sz val="12"/>
            <color rgb="FF000000"/>
            <rFont val="MS P ゴシック"/>
          </rPr>
          <t xml:space="preserve">
総合事業の場合、市町村がベースアップ等加算と同等の加算を設けており、
その加算を算定している場合のみ、補助金を受けられます。</t>
        </r>
      </text>
    </comment>
    <comment ref="G9" authorId="0">
      <text>
        <r>
          <rPr>
            <b/>
            <u/>
            <sz val="12"/>
            <color rgb="FF000000"/>
            <rFont val="MS P ゴシック"/>
          </rPr>
          <t>空欄の場合、先に「基本情報入力シート」を記入してください。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<sst xmlns="http://schemas.openxmlformats.org/spreadsheetml/2006/main" xmlns:r="http://schemas.openxmlformats.org/officeDocument/2006/relationships" count="2029" uniqueCount="2029">
  <si>
    <t>土佐清水市</t>
  </si>
  <si>
    <t>寒河江市</t>
  </si>
  <si>
    <t>尾鷲市</t>
  </si>
  <si>
    <t>２　基本情報</t>
    <rPh sb="2" eb="4">
      <t>キホン</t>
    </rPh>
    <rPh sb="4" eb="6">
      <t>ジョウホウ</t>
    </rPh>
    <phoneticPr fontId="58"/>
  </si>
  <si>
    <t>介護保険事業所番号</t>
    <rPh sb="0" eb="2">
      <t>カイゴ</t>
    </rPh>
    <rPh sb="2" eb="4">
      <t>ホケン</t>
    </rPh>
    <rPh sb="4" eb="7">
      <t>ジギョウショ</t>
    </rPh>
    <rPh sb="7" eb="9">
      <t>バンゴウ</t>
    </rPh>
    <phoneticPr fontId="21"/>
  </si>
  <si>
    <t>幸田町</t>
  </si>
  <si>
    <t>睦沢町</t>
  </si>
  <si>
    <t>書類作成担当者</t>
    <rPh sb="0" eb="2">
      <t>ショルイ</t>
    </rPh>
    <rPh sb="2" eb="4">
      <t>サクセイ</t>
    </rPh>
    <rPh sb="4" eb="7">
      <t>タントウシャ</t>
    </rPh>
    <phoneticPr fontId="21"/>
  </si>
  <si>
    <t>1級地</t>
    <rPh sb="1" eb="3">
      <t>キュウチ</t>
    </rPh>
    <phoneticPr fontId="21"/>
  </si>
  <si>
    <t>新地町</t>
  </si>
  <si>
    <t>球磨村</t>
  </si>
  <si>
    <t>大津市</t>
  </si>
  <si>
    <t>魚津市</t>
  </si>
  <si>
    <t>双葉町</t>
  </si>
  <si>
    <t>御浜町</t>
  </si>
  <si>
    <t>月</t>
    <rPh sb="0" eb="1">
      <t>ゲツ</t>
    </rPh>
    <phoneticPr fontId="21"/>
  </si>
  <si>
    <t>尾張旭市</t>
  </si>
  <si>
    <t>事業所名</t>
    <rPh sb="0" eb="3">
      <t>ジギョウショ</t>
    </rPh>
    <rPh sb="3" eb="4">
      <t>メイ</t>
    </rPh>
    <phoneticPr fontId="21"/>
  </si>
  <si>
    <t>五條市</t>
  </si>
  <si>
    <t>安八町</t>
  </si>
  <si>
    <t>東京都</t>
  </si>
  <si>
    <t>清瀬市</t>
  </si>
  <si>
    <t>年</t>
    <rPh sb="0" eb="1">
      <t>ネン</t>
    </rPh>
    <phoneticPr fontId="21"/>
  </si>
  <si>
    <t>置戸町</t>
  </si>
  <si>
    <t>白糠町</t>
  </si>
  <si>
    <t>長門市</t>
  </si>
  <si>
    <t>ひたちなか市</t>
  </si>
  <si>
    <t>青梅市</t>
  </si>
  <si>
    <t>ヶ月）</t>
    <rPh sb="1" eb="2">
      <t>ゲツ</t>
    </rPh>
    <phoneticPr fontId="21"/>
  </si>
  <si>
    <t>葛巻町</t>
  </si>
  <si>
    <t>電話番号</t>
    <rPh sb="0" eb="2">
      <t>デンワ</t>
    </rPh>
    <rPh sb="2" eb="4">
      <t>バンゴウ</t>
    </rPh>
    <phoneticPr fontId="21"/>
  </si>
  <si>
    <t>三郷市</t>
  </si>
  <si>
    <t>月</t>
    <rPh sb="0" eb="1">
      <t>ツキ</t>
    </rPh>
    <phoneticPr fontId="21"/>
  </si>
  <si>
    <t>山北町</t>
  </si>
  <si>
    <t>白井市</t>
  </si>
  <si>
    <t>知多市</t>
  </si>
  <si>
    <t>事業所の所在地</t>
    <rPh sb="0" eb="3">
      <t>ジギョウショ</t>
    </rPh>
    <rPh sb="4" eb="7">
      <t>ショザイチ</t>
    </rPh>
    <phoneticPr fontId="21"/>
  </si>
  <si>
    <t>行橋市</t>
  </si>
  <si>
    <t>）</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</si>
  <si>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</si>
  <si>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</si>
  <si>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</si>
  <si>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21"/>
  </si>
  <si>
    <t>柏崎市</t>
  </si>
  <si>
    <t>蘭越町</t>
  </si>
  <si>
    <t>幸手市</t>
  </si>
  <si>
    <t>河内長野市</t>
  </si>
  <si>
    <t>弟子屈町</t>
  </si>
  <si>
    <t>袖ケ浦市</t>
  </si>
  <si>
    <t>円</t>
    <rPh sb="0" eb="1">
      <t>エン</t>
    </rPh>
    <phoneticPr fontId="21"/>
  </si>
  <si>
    <t>山中湖村</t>
  </si>
  <si>
    <t>穴水町</t>
  </si>
  <si>
    <t>基本給</t>
    <rPh sb="0" eb="3">
      <t>キホンキュウ</t>
    </rPh>
    <phoneticPr fontId="21"/>
  </si>
  <si>
    <t>新潟県</t>
  </si>
  <si>
    <t>日</t>
    <rPh sb="0" eb="1">
      <t>ニチ</t>
    </rPh>
    <phoneticPr fontId="21"/>
  </si>
  <si>
    <t>大川村</t>
  </si>
  <si>
    <t>箕輪町</t>
  </si>
  <si>
    <t>猪名川町</t>
  </si>
  <si>
    <t>法人名</t>
    <rPh sb="0" eb="2">
      <t>ホウジン</t>
    </rPh>
    <rPh sb="2" eb="3">
      <t>メイ</t>
    </rPh>
    <phoneticPr fontId="21"/>
  </si>
  <si>
    <t>君津市</t>
  </si>
  <si>
    <t>松本市</t>
  </si>
  <si>
    <t>美祢市</t>
  </si>
  <si>
    <t>就業規則の見直し</t>
    <rPh sb="0" eb="2">
      <t>シュウギョウ</t>
    </rPh>
    <rPh sb="2" eb="4">
      <t>キソク</t>
    </rPh>
    <rPh sb="5" eb="7">
      <t>ミナオ</t>
    </rPh>
    <phoneticPr fontId="21"/>
  </si>
  <si>
    <t>鴻巣市</t>
  </si>
  <si>
    <t>生坂村</t>
  </si>
  <si>
    <t>安堵町</t>
  </si>
  <si>
    <t>吉見町</t>
  </si>
  <si>
    <t>八幡市</t>
  </si>
  <si>
    <t>〒</t>
  </si>
  <si>
    <t>賃金規程の見直し</t>
    <rPh sb="0" eb="2">
      <t>チンギン</t>
    </rPh>
    <rPh sb="2" eb="4">
      <t>キテイ</t>
    </rPh>
    <rPh sb="5" eb="7">
      <t>ミナオ</t>
    </rPh>
    <phoneticPr fontId="21"/>
  </si>
  <si>
    <t>宝達志水町</t>
  </si>
  <si>
    <t>小矢部市</t>
  </si>
  <si>
    <t>鳩山町</t>
  </si>
  <si>
    <t>村上市</t>
  </si>
  <si>
    <t>入間市</t>
  </si>
  <si>
    <t>代表者</t>
    <rPh sb="0" eb="3">
      <t>ダイヒョウシャ</t>
    </rPh>
    <phoneticPr fontId="21"/>
  </si>
  <si>
    <t>安曇野市</t>
  </si>
  <si>
    <t>那須烏山市</t>
  </si>
  <si>
    <t>長久手市</t>
  </si>
  <si>
    <t>会議録、周知文書</t>
    <rPh sb="0" eb="3">
      <t>カイギロク</t>
    </rPh>
    <rPh sb="4" eb="6">
      <t>シュウチ</t>
    </rPh>
    <rPh sb="6" eb="8">
      <t>ブンショ</t>
    </rPh>
    <phoneticPr fontId="21"/>
  </si>
  <si>
    <t>大船渡市</t>
  </si>
  <si>
    <t>竜王町</t>
  </si>
  <si>
    <t>島田市</t>
  </si>
  <si>
    <t>賞与</t>
    <rPh sb="0" eb="2">
      <t>ショウヨ</t>
    </rPh>
    <phoneticPr fontId="21"/>
  </si>
  <si>
    <t>余市町</t>
  </si>
  <si>
    <t>瑞浪市</t>
  </si>
  <si>
    <t>フリガナ</t>
  </si>
  <si>
    <t>北方町</t>
  </si>
  <si>
    <t>年</t>
  </si>
  <si>
    <t>円）</t>
  </si>
  <si>
    <t>能代市</t>
  </si>
  <si>
    <t>中之条町</t>
  </si>
  <si>
    <t>加古川市</t>
  </si>
  <si>
    <t>証明する資料の例</t>
    <rPh sb="0" eb="2">
      <t>ショウメイ</t>
    </rPh>
    <rPh sb="4" eb="6">
      <t>シリョウ</t>
    </rPh>
    <rPh sb="7" eb="8">
      <t>レイ</t>
    </rPh>
    <phoneticPr fontId="21"/>
  </si>
  <si>
    <t>夜間対応型訪問介護</t>
  </si>
  <si>
    <t>栗原市</t>
  </si>
  <si>
    <t>高原町</t>
  </si>
  <si>
    <t>三島市</t>
  </si>
  <si>
    <t>大和町</t>
  </si>
  <si>
    <t>地域密着型通所介護</t>
  </si>
  <si>
    <t>群馬県</t>
  </si>
  <si>
    <t>サービス区分</t>
  </si>
  <si>
    <t>法人代表者</t>
    <rPh sb="0" eb="2">
      <t>ホウジン</t>
    </rPh>
    <rPh sb="2" eb="5">
      <t>ダイヒョウシャ</t>
    </rPh>
    <phoneticPr fontId="21"/>
  </si>
  <si>
    <t>砥部町</t>
  </si>
  <si>
    <t>明和町</t>
  </si>
  <si>
    <t>日立市</t>
  </si>
  <si>
    <t>多賀城市</t>
  </si>
  <si>
    <t>東洋町</t>
  </si>
  <si>
    <t>廿日市市</t>
  </si>
  <si>
    <t>大崎市</t>
  </si>
  <si>
    <t>地域密着型特定施設入居者生活介護</t>
  </si>
  <si>
    <t>周防大島町</t>
  </si>
  <si>
    <t>稲城市</t>
  </si>
  <si>
    <t>平群町</t>
  </si>
  <si>
    <t>広陵町</t>
  </si>
  <si>
    <t>古賀市</t>
  </si>
  <si>
    <t>西川町</t>
  </si>
  <si>
    <t>地域密着型介護老人福祉施設</t>
  </si>
  <si>
    <t>湖西市</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</si>
  <si>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</si>
  <si>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稲美町</t>
  </si>
  <si>
    <t>野洲市</t>
  </si>
  <si>
    <t>羅臼町</t>
  </si>
  <si>
    <t>令和</t>
    <rPh sb="0" eb="2">
      <t>レイワ</t>
    </rPh>
    <phoneticPr fontId="21"/>
  </si>
  <si>
    <t>甲府市</t>
  </si>
  <si>
    <t>その他</t>
    <rPh sb="2" eb="3">
      <t>タ</t>
    </rPh>
    <phoneticPr fontId="21"/>
  </si>
  <si>
    <t>利尻富士町</t>
  </si>
  <si>
    <t>座間味村</t>
  </si>
  <si>
    <t>東金市</t>
  </si>
  <si>
    <t>（</t>
  </si>
  <si>
    <t>！この欄が×の場合、チェック（✔）が入っていない項目か、空欄の項目があります。</t>
    <rPh sb="3" eb="4">
      <t>ラン</t>
    </rPh>
    <rPh sb="7" eb="9">
      <t>バアイ</t>
    </rPh>
    <phoneticPr fontId="21"/>
  </si>
  <si>
    <t>サービス名</t>
    <rPh sb="4" eb="5">
      <t>メイ</t>
    </rPh>
    <phoneticPr fontId="21"/>
  </si>
  <si>
    <t>給与明細</t>
    <rPh sb="0" eb="2">
      <t>キュウヨ</t>
    </rPh>
    <rPh sb="2" eb="4">
      <t>メイサイ</t>
    </rPh>
    <phoneticPr fontId="21"/>
  </si>
  <si>
    <t>仁淀川町</t>
  </si>
  <si>
    <t>大館市</t>
  </si>
  <si>
    <t>神奈川県</t>
  </si>
  <si>
    <t>月～令和</t>
    <rPh sb="0" eb="1">
      <t>ツキ</t>
    </rPh>
    <rPh sb="2" eb="4">
      <t>レイワ</t>
    </rPh>
    <phoneticPr fontId="21"/>
  </si>
  <si>
    <t>上士幌町</t>
  </si>
  <si>
    <t>手当（新設）</t>
    <rPh sb="0" eb="2">
      <t>テアテ</t>
    </rPh>
    <rPh sb="3" eb="5">
      <t>シンセツ</t>
    </rPh>
    <phoneticPr fontId="21"/>
  </si>
  <si>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</si>
  <si>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</si>
  <si>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福津市</t>
  </si>
  <si>
    <t>生駒市</t>
  </si>
  <si>
    <t>八街市</t>
  </si>
  <si>
    <t>－</t>
  </si>
  <si>
    <t>E-mail</t>
  </si>
  <si>
    <t>いわき市</t>
  </si>
  <si>
    <t>3級地</t>
    <rPh sb="1" eb="3">
      <t>キュウチ</t>
    </rPh>
    <phoneticPr fontId="21"/>
  </si>
  <si>
    <t>安芸高田市</t>
  </si>
  <si>
    <t>職名</t>
    <rPh sb="0" eb="2">
      <t>ショクメイ</t>
    </rPh>
    <phoneticPr fontId="21"/>
  </si>
  <si>
    <t>（確認用）提出前のチェックリスト</t>
    <rPh sb="1" eb="4">
      <t>カクニンヨウ</t>
    </rPh>
    <phoneticPr fontId="21"/>
  </si>
  <si>
    <t>本別町</t>
  </si>
  <si>
    <t>大牟田市</t>
  </si>
  <si>
    <t>清須市</t>
    <rPh sb="0" eb="3">
      <t>キヨスシ</t>
    </rPh>
    <phoneticPr fontId="21"/>
  </si>
  <si>
    <t>尾道市</t>
  </si>
  <si>
    <t>氏名</t>
    <rPh sb="0" eb="2">
      <t>シメイ</t>
    </rPh>
    <phoneticPr fontId="21"/>
  </si>
  <si>
    <t>該当なし（全て基本給等）</t>
    <rPh sb="0" eb="2">
      <t>ガイトウ</t>
    </rPh>
    <rPh sb="5" eb="6">
      <t>スベ</t>
    </rPh>
    <rPh sb="7" eb="10">
      <t>キホンキュウ</t>
    </rPh>
    <rPh sb="10" eb="11">
      <t>トウ</t>
    </rPh>
    <phoneticPr fontId="21"/>
  </si>
  <si>
    <t>木古内町</t>
  </si>
  <si>
    <t>東海村</t>
  </si>
  <si>
    <t>月</t>
  </si>
  <si>
    <t>志賀町</t>
  </si>
  <si>
    <t>四街道市</t>
  </si>
  <si>
    <t>宮崎県</t>
  </si>
  <si>
    <t>当別町</t>
  </si>
  <si>
    <t>佐世保市</t>
  </si>
  <si>
    <t>提出先</t>
    <rPh sb="0" eb="2">
      <t>テイシュツ</t>
    </rPh>
    <rPh sb="2" eb="3">
      <t>サキ</t>
    </rPh>
    <phoneticPr fontId="21"/>
  </si>
  <si>
    <t>錦江町</t>
  </si>
  <si>
    <t>１　提出先に関する情報</t>
    <rPh sb="2" eb="4">
      <t>テイシュツ</t>
    </rPh>
    <rPh sb="4" eb="5">
      <t>サキ</t>
    </rPh>
    <rPh sb="6" eb="7">
      <t>カン</t>
    </rPh>
    <rPh sb="9" eb="11">
      <t>ジョウホウ</t>
    </rPh>
    <phoneticPr fontId="58"/>
  </si>
  <si>
    <t>真岡市</t>
  </si>
  <si>
    <t>京極町</t>
  </si>
  <si>
    <t>東川町</t>
  </si>
  <si>
    <t>「賃金改善を行う賃金項目及び方法」について、チェック（✔）が入っていない項目か、空欄の項目がない</t>
  </si>
  <si>
    <t>小豆島町</t>
  </si>
  <si>
    <t>舟橋村</t>
  </si>
  <si>
    <t>住所２（建物名等）</t>
    <rPh sb="0" eb="2">
      <t>ジュウショ</t>
    </rPh>
    <rPh sb="4" eb="6">
      <t>タテモノ</t>
    </rPh>
    <rPh sb="6" eb="7">
      <t>メイ</t>
    </rPh>
    <rPh sb="7" eb="8">
      <t>トウ</t>
    </rPh>
    <phoneticPr fontId="21"/>
  </si>
  <si>
    <t>阿蘇市</t>
  </si>
  <si>
    <t>確認項目</t>
    <rPh sb="0" eb="2">
      <t>カクニン</t>
    </rPh>
    <rPh sb="2" eb="4">
      <t>コウモク</t>
    </rPh>
    <phoneticPr fontId="21"/>
  </si>
  <si>
    <t>藤里町</t>
  </si>
  <si>
    <t>名称</t>
    <rPh sb="0" eb="2">
      <t>メイショウ</t>
    </rPh>
    <phoneticPr fontId="21"/>
  </si>
  <si>
    <t>日高町</t>
  </si>
  <si>
    <t>ベースアップ等
（必ず選択）</t>
    <rPh sb="6" eb="7">
      <t>トウ</t>
    </rPh>
    <rPh sb="9" eb="10">
      <t>カナラ</t>
    </rPh>
    <rPh sb="11" eb="13">
      <t>センタク</t>
    </rPh>
    <phoneticPr fontId="21"/>
  </si>
  <si>
    <t>海津市</t>
  </si>
  <si>
    <t>中央区</t>
  </si>
  <si>
    <t>法人住所</t>
    <rPh sb="0" eb="2">
      <t>ホウジン</t>
    </rPh>
    <rPh sb="2" eb="4">
      <t>ジュウショ</t>
    </rPh>
    <phoneticPr fontId="21"/>
  </si>
  <si>
    <t>表４　１単位あたりの単価</t>
    <rPh sb="0" eb="1">
      <t>ヒョウ</t>
    </rPh>
    <rPh sb="4" eb="6">
      <t>タンイ</t>
    </rPh>
    <rPh sb="10" eb="12">
      <t>タンカ</t>
    </rPh>
    <phoneticPr fontId="21"/>
  </si>
  <si>
    <t>宮崎市</t>
  </si>
  <si>
    <t>川崎市</t>
  </si>
  <si>
    <t>安平町</t>
  </si>
  <si>
    <t>田舎館村</t>
  </si>
  <si>
    <t>太子町</t>
  </si>
  <si>
    <t>古河市</t>
  </si>
  <si>
    <t>通し番号</t>
    <rPh sb="0" eb="1">
      <t>トオ</t>
    </rPh>
    <rPh sb="2" eb="4">
      <t>バンゴウ</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</si>
  <si>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</si>
  <si>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</si>
  <si>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t>豊前市</t>
  </si>
  <si>
    <t>守山市</t>
  </si>
  <si>
    <t>土浦市</t>
  </si>
  <si>
    <t>都道府県</t>
    <rPh sb="0" eb="4">
      <t>トドウフケン</t>
    </rPh>
    <phoneticPr fontId="21"/>
  </si>
  <si>
    <t>ヶ月）</t>
  </si>
  <si>
    <t>南風原町</t>
  </si>
  <si>
    <t>玖珠町</t>
  </si>
  <si>
    <t>川口市</t>
  </si>
  <si>
    <t>指定権者名</t>
    <rPh sb="0" eb="2">
      <t>シテイ</t>
    </rPh>
    <rPh sb="2" eb="3">
      <t>ケン</t>
    </rPh>
    <rPh sb="3" eb="4">
      <t>ジャ</t>
    </rPh>
    <rPh sb="4" eb="5">
      <t>メイ</t>
    </rPh>
    <phoneticPr fontId="21"/>
  </si>
  <si>
    <t>皆野町</t>
  </si>
  <si>
    <t>富津市</t>
  </si>
  <si>
    <t>南木曽町</t>
  </si>
  <si>
    <t>事業所名</t>
    <rPh sb="0" eb="2">
      <t>ジギョウ</t>
    </rPh>
    <rPh sb="2" eb="3">
      <t>ショ</t>
    </rPh>
    <rPh sb="3" eb="4">
      <t>メイ</t>
    </rPh>
    <phoneticPr fontId="21"/>
  </si>
  <si>
    <t>南陽市</t>
  </si>
  <si>
    <t>東御市</t>
  </si>
  <si>
    <t>〒結合</t>
    <rPh sb="1" eb="3">
      <t>ケツゴウ</t>
    </rPh>
    <phoneticPr fontId="21"/>
  </si>
  <si>
    <t>木曽岬町</t>
  </si>
  <si>
    <t>牧之原市</t>
  </si>
  <si>
    <t>熊本県</t>
  </si>
  <si>
    <t>↓隠し列</t>
    <rPh sb="1" eb="2">
      <t>カク</t>
    </rPh>
    <rPh sb="3" eb="4">
      <t>レツ</t>
    </rPh>
    <phoneticPr fontId="21"/>
  </si>
  <si>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</si>
  <si>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</si>
  <si>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南相馬市</t>
  </si>
  <si>
    <t>荒川区</t>
    <rPh sb="0" eb="3">
      <t>アラカワク</t>
    </rPh>
    <phoneticPr fontId="21"/>
  </si>
  <si>
    <t>東北町</t>
  </si>
  <si>
    <t>南伊豆町</t>
  </si>
  <si>
    <t>連絡先</t>
    <rPh sb="0" eb="3">
      <t>レンラクサキ</t>
    </rPh>
    <phoneticPr fontId="21"/>
  </si>
  <si>
    <t>上川町</t>
  </si>
  <si>
    <t>行田市</t>
  </si>
  <si>
    <t>みどり市</t>
  </si>
  <si>
    <t>法人所在地</t>
    <rPh sb="0" eb="2">
      <t>ホウジン</t>
    </rPh>
    <rPh sb="2" eb="5">
      <t>ショザイチ</t>
    </rPh>
    <phoneticPr fontId="21"/>
  </si>
  <si>
    <t>越前市</t>
  </si>
  <si>
    <t>金沢市</t>
  </si>
  <si>
    <t>御蔵島村</t>
  </si>
  <si>
    <t>書類作成
担当者</t>
    <rPh sb="0" eb="2">
      <t>ショルイ</t>
    </rPh>
    <rPh sb="2" eb="4">
      <t>サクセイ</t>
    </rPh>
    <rPh sb="5" eb="8">
      <t>タントウシャ</t>
    </rPh>
    <phoneticPr fontId="21"/>
  </si>
  <si>
    <t>粟島浦村</t>
  </si>
  <si>
    <t>大島町</t>
  </si>
  <si>
    <t>草津市</t>
  </si>
  <si>
    <t>５　要件を満たすことの確認・誓約等</t>
    <rPh sb="2" eb="4">
      <t>ヨウケン</t>
    </rPh>
    <rPh sb="5" eb="6">
      <t>ミ</t>
    </rPh>
    <rPh sb="11" eb="13">
      <t>カクニン</t>
    </rPh>
    <rPh sb="14" eb="16">
      <t>セイヤク</t>
    </rPh>
    <rPh sb="16" eb="17">
      <t>トウ</t>
    </rPh>
    <phoneticPr fontId="21"/>
  </si>
  <si>
    <t>新温泉町</t>
  </si>
  <si>
    <t>十和田市</t>
  </si>
  <si>
    <t>千早赤阪村</t>
  </si>
  <si>
    <t>―</t>
  </si>
  <si>
    <t>羽村市</t>
  </si>
  <si>
    <t>宇都宮市</t>
  </si>
  <si>
    <t>市区町村</t>
    <rPh sb="0" eb="2">
      <t>シク</t>
    </rPh>
    <rPh sb="2" eb="4">
      <t>チョウソン</t>
    </rPh>
    <phoneticPr fontId="21"/>
  </si>
  <si>
    <t>姫路市</t>
  </si>
  <si>
    <t>九戸村</t>
  </si>
  <si>
    <t>能登町</t>
  </si>
  <si>
    <t>岩手町</t>
  </si>
  <si>
    <t>沖縄県</t>
  </si>
  <si>
    <t>飛島村</t>
  </si>
  <si>
    <t>七戸町</t>
  </si>
  <si>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</si>
  <si>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久米南町</t>
  </si>
  <si>
    <t>逗子市</t>
  </si>
  <si>
    <t>豊後大野市</t>
  </si>
  <si>
    <t>％</t>
  </si>
  <si>
    <t>浦河町</t>
  </si>
  <si>
    <t>龍ケ崎市</t>
  </si>
  <si>
    <t>石岡市</t>
  </si>
  <si>
    <t>手当（既存の増額）</t>
  </si>
  <si>
    <t>新居浜市</t>
  </si>
  <si>
    <t>本宮市</t>
  </si>
  <si>
    <t>訪問介護</t>
  </si>
  <si>
    <t>河津町</t>
  </si>
  <si>
    <t>西目屋村</t>
  </si>
  <si>
    <t>北島町</t>
  </si>
  <si>
    <t>我孫子市</t>
  </si>
  <si>
    <t>定期巡回･随時対応型訪問介護看護</t>
  </si>
  <si>
    <t>通所介護</t>
  </si>
  <si>
    <t>壮瞥町</t>
  </si>
  <si>
    <t>八郎潟町</t>
  </si>
  <si>
    <t>（介護予防）通所リハビリテーション</t>
  </si>
  <si>
    <t>笛吹市</t>
  </si>
  <si>
    <t>東郷町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</si>
  <si>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21"/>
  </si>
  <si>
    <t>さつま町</t>
  </si>
  <si>
    <t>鴨川市</t>
  </si>
  <si>
    <t>八千代市</t>
  </si>
  <si>
    <t>（介護予防）特定施設入居者生活介護</t>
  </si>
  <si>
    <t>吉野町</t>
  </si>
  <si>
    <t>鶴ヶ島市</t>
  </si>
  <si>
    <t>大河原町</t>
  </si>
  <si>
    <t>伊江村</t>
  </si>
  <si>
    <t>上勝町</t>
  </si>
  <si>
    <t>岩泉町</t>
  </si>
  <si>
    <t>（介護予防）認知症対応型通所介護</t>
  </si>
  <si>
    <t>（介護予防）小規模多機能型居宅介護</t>
  </si>
  <si>
    <t>渋川市</t>
  </si>
  <si>
    <t>士幌町</t>
  </si>
  <si>
    <t>（介護予防）認知症対応型共同生活介護</t>
  </si>
  <si>
    <t>（介護予防）短期入所生活介護</t>
  </si>
  <si>
    <t>岐阜市</t>
  </si>
  <si>
    <t>西ノ島町</t>
  </si>
  <si>
    <t>茨城県</t>
  </si>
  <si>
    <t>亘理町</t>
  </si>
  <si>
    <t>天草市</t>
  </si>
  <si>
    <t>（介護予防）短期入所療養介護（老健）</t>
  </si>
  <si>
    <t>別海町</t>
  </si>
  <si>
    <t>下妻市</t>
  </si>
  <si>
    <t>千葉県</t>
  </si>
  <si>
    <t>（介護予防）短期入所療養介護 （病院等（老健以外）)</t>
  </si>
  <si>
    <t>矢祭町</t>
  </si>
  <si>
    <t>大崎上島町</t>
  </si>
  <si>
    <t>高崎市</t>
  </si>
  <si>
    <t>小金井市</t>
  </si>
  <si>
    <t>村田町</t>
  </si>
  <si>
    <t>３　補助金以外の部分で賃金水準を引き下げないことについて</t>
  </si>
  <si>
    <t>（介護予防）訪問入浴介護</t>
  </si>
  <si>
    <t>松川町</t>
  </si>
  <si>
    <t>看護小規模多機能型居宅介護</t>
  </si>
  <si>
    <t>御所市</t>
  </si>
  <si>
    <t>介護老人福祉施設</t>
  </si>
  <si>
    <t>熊谷市</t>
  </si>
  <si>
    <t>大阪府</t>
  </si>
  <si>
    <t>介護老人保健施設</t>
  </si>
  <si>
    <t>幌延町</t>
  </si>
  <si>
    <t>介護療養型医療施設</t>
  </si>
  <si>
    <t>介護医療院</t>
  </si>
  <si>
    <t>小樽市</t>
  </si>
  <si>
    <t>時津町</t>
  </si>
  <si>
    <t>（介護予防）短期入所療養介護（医療院）</t>
  </si>
  <si>
    <t>延岡市</t>
  </si>
  <si>
    <t>西条市</t>
  </si>
  <si>
    <t>←</t>
  </si>
  <si>
    <t>鹿部町</t>
  </si>
  <si>
    <t>酒々井町</t>
  </si>
  <si>
    <t>１単位あたりの
単価（地域単価）[円]</t>
    <rPh sb="1" eb="3">
      <t>タンイ</t>
    </rPh>
    <rPh sb="8" eb="10">
      <t>タンカ</t>
    </rPh>
    <rPh sb="11" eb="13">
      <t>チイキ</t>
    </rPh>
    <rPh sb="13" eb="15">
      <t>タンカ</t>
    </rPh>
    <rPh sb="17" eb="18">
      <t>エン</t>
    </rPh>
    <phoneticPr fontId="21"/>
  </si>
  <si>
    <t>枚方市</t>
  </si>
  <si>
    <t>１単位あたりの単価[円](b)</t>
    <rPh sb="1" eb="3">
      <t>タンイ</t>
    </rPh>
    <rPh sb="7" eb="9">
      <t>タンカ</t>
    </rPh>
    <rPh sb="10" eb="11">
      <t>エン</t>
    </rPh>
    <phoneticPr fontId="21"/>
  </si>
  <si>
    <t>富田林市</t>
  </si>
  <si>
    <t>横須賀市</t>
  </si>
  <si>
    <t>4級地</t>
    <rPh sb="1" eb="3">
      <t>キュウチ</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</si>
  <si>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</si>
  <si>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葛尾村</t>
  </si>
  <si>
    <t>１　基本情報</t>
    <rPh sb="2" eb="4">
      <t>キホン</t>
    </rPh>
    <rPh sb="4" eb="6">
      <t>ジョウホウ</t>
    </rPh>
    <phoneticPr fontId="21"/>
  </si>
  <si>
    <t>みやき町</t>
  </si>
  <si>
    <t>弥富市</t>
  </si>
  <si>
    <t>２　賃金改善計画について</t>
  </si>
  <si>
    <t>石川県</t>
  </si>
  <si>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1"/>
  </si>
  <si>
    <t>令和６年２月分から賃金改善を実施しています。</t>
    <rPh sb="0" eb="2">
      <t>レイワ</t>
    </rPh>
    <rPh sb="3" eb="4">
      <t>ネン</t>
    </rPh>
    <rPh sb="5" eb="6">
      <t>ガツ</t>
    </rPh>
    <rPh sb="6" eb="7">
      <t>ブン</t>
    </rPh>
    <rPh sb="9" eb="11">
      <t>チンギン</t>
    </rPh>
    <rPh sb="11" eb="13">
      <t>カイゼン</t>
    </rPh>
    <rPh sb="14" eb="16">
      <t>ジッシ</t>
    </rPh>
    <phoneticPr fontId="21"/>
  </si>
  <si>
    <t>大阪狭山市</t>
  </si>
  <si>
    <t>雫石町</t>
  </si>
  <si>
    <t>可児市</t>
  </si>
  <si>
    <t>（一月あたり</t>
    <rPh sb="1" eb="2">
      <t>ヒト</t>
    </rPh>
    <rPh sb="2" eb="3">
      <t>ツキ</t>
    </rPh>
    <phoneticPr fontId="21"/>
  </si>
  <si>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21"/>
  </si>
  <si>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21"/>
  </si>
  <si>
    <t>印西市</t>
  </si>
  <si>
    <t>山梨県</t>
  </si>
  <si>
    <t>伊根町</t>
  </si>
  <si>
    <t>韮崎市</t>
  </si>
  <si>
    <t>山口県</t>
  </si>
  <si>
    <t>館林市</t>
  </si>
  <si>
    <t>川西町</t>
  </si>
  <si>
    <t>勤務体制表</t>
    <rPh sb="0" eb="2">
      <t>キンム</t>
    </rPh>
    <rPh sb="2" eb="5">
      <t>タイセイヒョウ</t>
    </rPh>
    <phoneticPr fontId="21"/>
  </si>
  <si>
    <t>岬町</t>
  </si>
  <si>
    <t>気仙沼市</t>
  </si>
  <si>
    <t>交付率(c)</t>
    <rPh sb="0" eb="2">
      <t>コウフ</t>
    </rPh>
    <rPh sb="2" eb="3">
      <t>リツ</t>
    </rPh>
    <phoneticPr fontId="21"/>
  </si>
  <si>
    <t>一月あたり介護報酬総単位数[単位]</t>
    <rPh sb="0" eb="1">
      <t>ヒト</t>
    </rPh>
    <rPh sb="1" eb="2">
      <t>ツキ</t>
    </rPh>
    <rPh sb="5" eb="7">
      <t>カイゴ</t>
    </rPh>
    <rPh sb="7" eb="9">
      <t>ホウシュウ</t>
    </rPh>
    <rPh sb="9" eb="10">
      <t>ソウ</t>
    </rPh>
    <rPh sb="10" eb="13">
      <t>タンイスウ</t>
    </rPh>
    <phoneticPr fontId="21"/>
  </si>
  <si>
    <t>三笠市</t>
  </si>
  <si>
    <t>嬉野市</t>
  </si>
  <si>
    <t>表１　補助金対象サービス</t>
    <rPh sb="0" eb="1">
      <t>ヒョウ</t>
    </rPh>
    <rPh sb="3" eb="6">
      <t>ホジョキン</t>
    </rPh>
    <rPh sb="6" eb="8">
      <t>タイショウ</t>
    </rPh>
    <phoneticPr fontId="21"/>
  </si>
  <si>
    <t>五霞町</t>
  </si>
  <si>
    <t>表２　提出先一覧</t>
    <rPh sb="0" eb="1">
      <t>ヒョウ</t>
    </rPh>
    <rPh sb="3" eb="5">
      <t>テイシュツ</t>
    </rPh>
    <rPh sb="5" eb="6">
      <t>サキ</t>
    </rPh>
    <rPh sb="6" eb="8">
      <t>イチラン</t>
    </rPh>
    <phoneticPr fontId="21"/>
  </si>
  <si>
    <t>介護職員処遇改善支援補助金額（見込額）の合計［円］(e)</t>
    <rPh sb="8" eb="10">
      <t>シエン</t>
    </rPh>
    <rPh sb="10" eb="13">
      <t>ホジョキン</t>
    </rPh>
    <rPh sb="13" eb="14">
      <t>ガク</t>
    </rPh>
    <rPh sb="15" eb="17">
      <t>ミコ</t>
    </rPh>
    <rPh sb="17" eb="18">
      <t>ガク</t>
    </rPh>
    <rPh sb="20" eb="22">
      <t>ゴウケイ</t>
    </rPh>
    <rPh sb="23" eb="24">
      <t>エン</t>
    </rPh>
    <phoneticPr fontId="21"/>
  </si>
  <si>
    <t>小平町</t>
  </si>
  <si>
    <t>補助金の対象となる職員の勤務体制を確認しました。</t>
    <rPh sb="0" eb="3">
      <t>ホジョキン</t>
    </rPh>
    <rPh sb="4" eb="6">
      <t>タイショウ</t>
    </rPh>
    <rPh sb="9" eb="11">
      <t>ショクイン</t>
    </rPh>
    <rPh sb="12" eb="14">
      <t>キンム</t>
    </rPh>
    <rPh sb="14" eb="16">
      <t>タイセイ</t>
    </rPh>
    <rPh sb="17" eb="19">
      <t>カクニン</t>
    </rPh>
    <phoneticPr fontId="21"/>
  </si>
  <si>
    <t>愛川町</t>
  </si>
  <si>
    <t>花巻市</t>
  </si>
  <si>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21"/>
  </si>
  <si>
    <t>鹿沼市</t>
  </si>
  <si>
    <t>壬生町</t>
  </si>
  <si>
    <t>中島村</t>
  </si>
  <si>
    <t>奈良県</t>
  </si>
  <si>
    <t>根室市</t>
  </si>
  <si>
    <t>東みよし町</t>
  </si>
  <si>
    <t>北海道</t>
  </si>
  <si>
    <t>会津若松市</t>
  </si>
  <si>
    <t>富士市</t>
  </si>
  <si>
    <t>藤崎町</t>
  </si>
  <si>
    <t>青森県</t>
  </si>
  <si>
    <t>対馬市</t>
  </si>
  <si>
    <t>決まって毎月支払われる手当（新設）</t>
    <rPh sb="0" eb="1">
      <t>キ</t>
    </rPh>
    <rPh sb="4" eb="6">
      <t>マイツキ</t>
    </rPh>
    <rPh sb="6" eb="8">
      <t>シハラ</t>
    </rPh>
    <rPh sb="11" eb="13">
      <t>テアテ</t>
    </rPh>
    <rPh sb="14" eb="16">
      <t>シンセツ</t>
    </rPh>
    <phoneticPr fontId="21"/>
  </si>
  <si>
    <t>島原市</t>
  </si>
  <si>
    <t>堺市</t>
  </si>
  <si>
    <t>立山町</t>
  </si>
  <si>
    <t>岩手県</t>
  </si>
  <si>
    <t>大町市</t>
  </si>
  <si>
    <t>宮城県</t>
  </si>
  <si>
    <t>秋田県</t>
  </si>
  <si>
    <t>山形県</t>
  </si>
  <si>
    <t>長泉町</t>
  </si>
  <si>
    <t>③</t>
  </si>
  <si>
    <t>福島県</t>
  </si>
  <si>
    <t>香南市</t>
  </si>
  <si>
    <t>小清水町</t>
  </si>
  <si>
    <t>前橋市</t>
  </si>
  <si>
    <t>栃木県</t>
  </si>
  <si>
    <t>処遇改善計画書（介護職員処遇改善支援事業費補助金）作成用　基本情報入力シート</t>
    <rPh sb="18" eb="21">
      <t>ジギョウヒ</t>
    </rPh>
    <rPh sb="29" eb="31">
      <t>カサン</t>
    </rPh>
    <rPh sb="34" eb="36">
      <t>カサントウカサンサクセイヨウ</t>
    </rPh>
    <phoneticPr fontId="21"/>
  </si>
  <si>
    <t>宇土市</t>
  </si>
  <si>
    <t>埼玉県</t>
  </si>
  <si>
    <t>富山県</t>
  </si>
  <si>
    <t>徳之島町</t>
  </si>
  <si>
    <t>茂原市</t>
  </si>
  <si>
    <t>梼原町</t>
  </si>
  <si>
    <t>湯梨浜町</t>
  </si>
  <si>
    <t>すさみ町</t>
  </si>
  <si>
    <t>福井県</t>
  </si>
  <si>
    <t>色麻町</t>
  </si>
  <si>
    <t>苅田町</t>
  </si>
  <si>
    <t>長野県</t>
  </si>
  <si>
    <t>相馬市</t>
  </si>
  <si>
    <t>新潟市</t>
  </si>
  <si>
    <t>売木村</t>
  </si>
  <si>
    <t>岐阜県</t>
  </si>
  <si>
    <t>清瀬市</t>
    <rPh sb="0" eb="3">
      <t>キヨセシ</t>
    </rPh>
    <phoneticPr fontId="59"/>
  </si>
  <si>
    <t>志免町</t>
  </si>
  <si>
    <t>泉佐野市</t>
  </si>
  <si>
    <t>文京区</t>
  </si>
  <si>
    <t>芦別市</t>
  </si>
  <si>
    <t>静岡県</t>
  </si>
  <si>
    <t>愛知県</t>
  </si>
  <si>
    <t>半田市</t>
  </si>
  <si>
    <t>松戸市</t>
  </si>
  <si>
    <t>三重県</t>
  </si>
  <si>
    <t>滋賀県</t>
  </si>
  <si>
    <t>愛知県</t>
    <rPh sb="0" eb="3">
      <t>アイチケン</t>
    </rPh>
    <phoneticPr fontId="21"/>
  </si>
  <si>
    <t>京都府</t>
  </si>
  <si>
    <t>北大東村</t>
  </si>
  <si>
    <t>上野原市</t>
  </si>
  <si>
    <t>常陸大宮市</t>
  </si>
  <si>
    <t>近江八幡市</t>
  </si>
  <si>
    <t>小平市</t>
  </si>
  <si>
    <t>兵庫県</t>
  </si>
  <si>
    <t>羽後町</t>
  </si>
  <si>
    <t>和歌山県</t>
  </si>
  <si>
    <t>日高市</t>
  </si>
  <si>
    <t>屋久島町</t>
  </si>
  <si>
    <t>鳥取県</t>
  </si>
  <si>
    <t>島根県</t>
  </si>
  <si>
    <t>小国町</t>
  </si>
  <si>
    <t>香川県</t>
  </si>
  <si>
    <t>岡山県</t>
  </si>
  <si>
    <t>広島県</t>
  </si>
  <si>
    <t>関川村</t>
  </si>
  <si>
    <t>徳島県</t>
  </si>
  <si>
    <t>愛媛県</t>
  </si>
  <si>
    <t>西興部村</t>
  </si>
  <si>
    <t>肝付町</t>
  </si>
  <si>
    <t>高松市</t>
  </si>
  <si>
    <t>西米良村</t>
  </si>
  <si>
    <t>甲佐町</t>
  </si>
  <si>
    <t>高知県</t>
  </si>
  <si>
    <t>豊浦町</t>
  </si>
  <si>
    <t>福岡県</t>
  </si>
  <si>
    <t>佐賀県</t>
  </si>
  <si>
    <t>大垣市</t>
  </si>
  <si>
    <t>喜茂別町</t>
  </si>
  <si>
    <t>世羅町</t>
  </si>
  <si>
    <t>長崎県</t>
  </si>
  <si>
    <t>大分県</t>
  </si>
  <si>
    <t>蓬田村</t>
  </si>
  <si>
    <t>まんのう町</t>
  </si>
  <si>
    <t>箱根町</t>
  </si>
  <si>
    <t>美唄市</t>
  </si>
  <si>
    <t>瀬戸市</t>
    <rPh sb="0" eb="3">
      <t>セトシ</t>
    </rPh>
    <phoneticPr fontId="21"/>
  </si>
  <si>
    <t>うち、令和６年４・５月分の補助金の見込額（f）（e×1/2）［円］</t>
    <rPh sb="3" eb="5">
      <t>レイワ</t>
    </rPh>
    <rPh sb="6" eb="7">
      <t>ネン</t>
    </rPh>
    <rPh sb="10" eb="11">
      <t>ガツ</t>
    </rPh>
    <rPh sb="11" eb="12">
      <t>ブン</t>
    </rPh>
    <rPh sb="13" eb="16">
      <t>ホジョキン</t>
    </rPh>
    <rPh sb="17" eb="19">
      <t>ミコミ</t>
    </rPh>
    <rPh sb="19" eb="20">
      <t>ガク</t>
    </rPh>
    <rPh sb="31" eb="32">
      <t>エン</t>
    </rPh>
    <phoneticPr fontId="21"/>
  </si>
  <si>
    <t>松浦市</t>
  </si>
  <si>
    <t>うち、令和６年４・５月分の補助金額（見込額）の合計［円］（f）</t>
    <rPh sb="3" eb="5">
      <t>レイワ</t>
    </rPh>
    <rPh sb="6" eb="7">
      <t>ネン</t>
    </rPh>
    <rPh sb="10" eb="11">
      <t>ガツ</t>
    </rPh>
    <rPh sb="11" eb="12">
      <t>ブン</t>
    </rPh>
    <rPh sb="13" eb="16">
      <t>ホジョキン</t>
    </rPh>
    <rPh sb="16" eb="17">
      <t>ガク</t>
    </rPh>
    <rPh sb="18" eb="20">
      <t>ミコ</t>
    </rPh>
    <rPh sb="20" eb="21">
      <t>ガク</t>
    </rPh>
    <rPh sb="23" eb="25">
      <t>ゴウケイ</t>
    </rPh>
    <rPh sb="26" eb="27">
      <t>エン</t>
    </rPh>
    <phoneticPr fontId="21"/>
  </si>
  <si>
    <t>交付対象期間(d)</t>
    <rPh sb="4" eb="6">
      <t>キカン</t>
    </rPh>
    <phoneticPr fontId="21"/>
  </si>
  <si>
    <t>都道府県・市町村への体制届出</t>
    <rPh sb="0" eb="4">
      <t>トドウフケン</t>
    </rPh>
    <rPh sb="5" eb="8">
      <t>シチョウソン</t>
    </rPh>
    <rPh sb="10" eb="14">
      <t>タイセイトドケデ</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</si>
  <si>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</si>
  <si>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t>大鰐町</t>
  </si>
  <si>
    <t>東串良町</t>
  </si>
  <si>
    <t>伊予市</t>
  </si>
  <si>
    <t>小田原市</t>
  </si>
  <si>
    <t>妹背牛町</t>
  </si>
  <si>
    <t>香取市</t>
  </si>
  <si>
    <t>八戸市</t>
  </si>
  <si>
    <t>栗東市</t>
    <rPh sb="0" eb="3">
      <t>リットウシ</t>
    </rPh>
    <phoneticPr fontId="21"/>
  </si>
  <si>
    <t>沖縄市</t>
  </si>
  <si>
    <t>津島市</t>
  </si>
  <si>
    <t>和歌山市</t>
  </si>
  <si>
    <t>熊本市</t>
  </si>
  <si>
    <t xml:space="preserve">一月あたり介護報酬総単位数
[単位](a)
</t>
    <rPh sb="0" eb="1">
      <t>ヒト</t>
    </rPh>
    <rPh sb="1" eb="2">
      <t>ツキ</t>
    </rPh>
    <rPh sb="5" eb="7">
      <t>カイゴ</t>
    </rPh>
    <rPh sb="7" eb="9">
      <t>ホウシュウ</t>
    </rPh>
    <rPh sb="9" eb="10">
      <t>ソウ</t>
    </rPh>
    <rPh sb="10" eb="13">
      <t>タンイスウ</t>
    </rPh>
    <rPh sb="15" eb="17">
      <t>タンイ</t>
    </rPh>
    <phoneticPr fontId="21"/>
  </si>
  <si>
    <t>以下の点を確認し、満たしている項目に全てチェック（✔）すること。</t>
  </si>
  <si>
    <t>池田町</t>
  </si>
  <si>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</si>
  <si>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21"/>
  </si>
  <si>
    <t>以下の項目に「×」がないか、提出前に確認すること。「×」がある場合、当該項目の記載を修正すること。</t>
  </si>
  <si>
    <t>大野町</t>
  </si>
  <si>
    <t>和泉市</t>
  </si>
  <si>
    <t>②</t>
  </si>
  <si>
    <r>
      <t>③基本給等による賃金改善の見込額</t>
    </r>
    <r>
      <rPr>
        <b/>
        <sz val="10"/>
        <color theme="1"/>
        <rFont val="ＭＳ Ｐゴシック"/>
      </rPr>
      <t>（令和６年４・５月分）</t>
    </r>
    <rPh sb="1" eb="4">
      <t>キホンキュウ</t>
    </rPh>
    <rPh sb="4" eb="5">
      <t>トウ</t>
    </rPh>
    <rPh sb="13" eb="15">
      <t>ミコ</t>
    </rPh>
    <rPh sb="15" eb="16">
      <t>ガク</t>
    </rPh>
    <phoneticPr fontId="21"/>
  </si>
  <si>
    <t>鈴鹿市</t>
  </si>
  <si>
    <t>久御山町</t>
  </si>
  <si>
    <t>米沢市</t>
  </si>
  <si>
    <t>新座市</t>
  </si>
  <si>
    <t>国立市</t>
  </si>
  <si>
    <r>
      <t>②賃金改善の見込額</t>
    </r>
    <r>
      <rPr>
        <b/>
        <sz val="10"/>
        <color theme="1"/>
        <rFont val="ＭＳ Ｐゴシック"/>
      </rPr>
      <t>（令和６年２～５月分）(右欄の額は①欄の額以上となること）</t>
    </r>
    <rPh sb="30" eb="32">
      <t>イジョウ</t>
    </rPh>
    <phoneticPr fontId="21"/>
  </si>
  <si>
    <t>大東市</t>
  </si>
  <si>
    <t>青森市</t>
  </si>
  <si>
    <t>長岡京市</t>
  </si>
  <si>
    <t>介護職員の賃金改善の見込額（参考）</t>
    <rPh sb="14" eb="16">
      <t>サンコウ</t>
    </rPh>
    <phoneticPr fontId="21"/>
  </si>
  <si>
    <t>その他の職員の賃金改善の見込額（参考）</t>
    <rPh sb="2" eb="3">
      <t>ホカ</t>
    </rPh>
    <rPh sb="4" eb="6">
      <t>ショクイン</t>
    </rPh>
    <rPh sb="16" eb="18">
      <t>サンコウ</t>
    </rPh>
    <phoneticPr fontId="21"/>
  </si>
  <si>
    <t>墨田区</t>
  </si>
  <si>
    <t>２　賃金改善計画について</t>
    <rPh sb="2" eb="4">
      <t>チンギン</t>
    </rPh>
    <rPh sb="4" eb="6">
      <t>カイゼン</t>
    </rPh>
    <rPh sb="6" eb="8">
      <t>ケイカク</t>
    </rPh>
    <phoneticPr fontId="21"/>
  </si>
  <si>
    <t>笠松町</t>
  </si>
  <si>
    <t>羽生市</t>
  </si>
  <si>
    <t>！この欄が×の場合、チェックが入っていない項目があります。</t>
    <rPh sb="3" eb="4">
      <t>ラン</t>
    </rPh>
    <rPh sb="7" eb="9">
      <t>バアイ</t>
    </rPh>
    <rPh sb="15" eb="16">
      <t>ハイ</t>
    </rPh>
    <rPh sb="21" eb="23">
      <t>コウモク</t>
    </rPh>
    <phoneticPr fontId="21"/>
  </si>
  <si>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21"/>
  </si>
  <si>
    <t>長沼町</t>
  </si>
  <si>
    <t>川島町</t>
  </si>
  <si>
    <t>西脇市</t>
  </si>
  <si>
    <t>河南町</t>
  </si>
  <si>
    <t>由利本荘市</t>
  </si>
  <si>
    <t>うち、基本給等による改善の見込額</t>
    <rPh sb="3" eb="6">
      <t>キホンキュウ</t>
    </rPh>
    <rPh sb="6" eb="7">
      <t>トウ</t>
    </rPh>
    <rPh sb="10" eb="12">
      <t>カイゼン</t>
    </rPh>
    <rPh sb="13" eb="15">
      <t>ミコ</t>
    </rPh>
    <rPh sb="15" eb="16">
      <t>ガク</t>
    </rPh>
    <phoneticPr fontId="21"/>
  </si>
  <si>
    <t>今治市</t>
  </si>
  <si>
    <t>！この欄が○でない場合、ⅲ基本給等による賃金改善の見込額（令和６年４・５月分）がⅰ補助金の見込額（令和６年４・５月分）の２／３以上となっていません。</t>
    <rPh sb="3" eb="4">
      <t>ラン</t>
    </rPh>
    <rPh sb="9" eb="11">
      <t>バアイ</t>
    </rPh>
    <rPh sb="13" eb="15">
      <t>キホン</t>
    </rPh>
    <rPh sb="15" eb="16">
      <t>キュウ</t>
    </rPh>
    <rPh sb="16" eb="17">
      <t>トウ</t>
    </rPh>
    <rPh sb="20" eb="24">
      <t>チンギンカイゼン</t>
    </rPh>
    <rPh sb="25" eb="28">
      <t>ミコミガク</t>
    </rPh>
    <rPh sb="29" eb="31">
      <t>レイワ</t>
    </rPh>
    <rPh sb="32" eb="33">
      <t>ネン</t>
    </rPh>
    <rPh sb="36" eb="38">
      <t>ガツブン</t>
    </rPh>
    <rPh sb="41" eb="44">
      <t>ホジョキン</t>
    </rPh>
    <rPh sb="45" eb="47">
      <t>ミコミ</t>
    </rPh>
    <rPh sb="47" eb="48">
      <t>ガク</t>
    </rPh>
    <rPh sb="49" eb="51">
      <t>レイワ</t>
    </rPh>
    <rPh sb="52" eb="53">
      <t>ネン</t>
    </rPh>
    <rPh sb="56" eb="58">
      <t>ガツブン</t>
    </rPh>
    <rPh sb="63" eb="65">
      <t>イジョウ</t>
    </rPh>
    <phoneticPr fontId="21"/>
  </si>
  <si>
    <t>南会津町</t>
  </si>
  <si>
    <t>補助金交付率</t>
    <rPh sb="0" eb="3">
      <t>ホジョキン</t>
    </rPh>
    <rPh sb="3" eb="6">
      <t>コウフリツ</t>
    </rPh>
    <phoneticPr fontId="21"/>
  </si>
  <si>
    <t>神流町</t>
  </si>
  <si>
    <t>牛久市</t>
  </si>
  <si>
    <t>仁木町</t>
  </si>
  <si>
    <t>石川町</t>
  </si>
  <si>
    <t>宮古島市</t>
  </si>
  <si>
    <t>●はじめに本シート（基本情報入力シート）の黄色セルに入力することで、補助金の対象事業所等に関する基本的な情報が、各様式に自動的に転記されます。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ホジョキン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21"/>
  </si>
  <si>
    <t>檜原村</t>
  </si>
  <si>
    <t>伊豆の国市</t>
  </si>
  <si>
    <t>つくばみらい市</t>
  </si>
  <si>
    <t>豊島区</t>
    <rPh sb="0" eb="3">
      <t>トシマク</t>
    </rPh>
    <phoneticPr fontId="21"/>
  </si>
  <si>
    <t>藤沢市</t>
  </si>
  <si>
    <t>丸森町</t>
  </si>
  <si>
    <t>ⅱ）賃金改善の見込額（令和６年４・５月分）</t>
    <rPh sb="2" eb="4">
      <t>チンギン</t>
    </rPh>
    <rPh sb="4" eb="6">
      <t>カイゼン</t>
    </rPh>
    <rPh sb="7" eb="9">
      <t>ミコミ</t>
    </rPh>
    <rPh sb="9" eb="10">
      <t>ガク</t>
    </rPh>
    <phoneticPr fontId="21"/>
  </si>
  <si>
    <t>上砂川町</t>
  </si>
  <si>
    <t>芳賀町</t>
  </si>
  <si>
    <t>【記入上の注意】
・　本計画に記載された金額は見込額であり、提出後の運営状況(利用者数等)、人員配置状況(職員数等)その他の事由により変動があり得る。
・　本様式では下記の要件を確認しており、オレンジセルが「○」でない場合、補助金の交付要件を満たしていない。
　Ⅰ補助金による賃金改善の見込額が補助金による収入額（補助金の見込額）以上となること
　Ⅱ令和６年４・５月分の補助金額の３分の２以上は、基本給又は決まって毎月支払われる手当の引上げに充てる計画になっていること
・　②「賃金改善の見込額」には、補助金により賃金改善を行った場合の法定福利費等の事業主負担の増加分を含めることができる。</t>
    <rPh sb="1" eb="3">
      <t>キニュウ</t>
    </rPh>
    <rPh sb="3" eb="4">
      <t>ジョウ</t>
    </rPh>
    <rPh sb="5" eb="7">
      <t>チュウイ</t>
    </rPh>
    <rPh sb="30" eb="32">
      <t>テイシュツ</t>
    </rPh>
    <rPh sb="32" eb="33">
      <t>ゴ</t>
    </rPh>
    <rPh sb="143" eb="145">
      <t>ミコミ</t>
    </rPh>
    <rPh sb="145" eb="146">
      <t>ガク</t>
    </rPh>
    <rPh sb="224" eb="226">
      <t>ケイカク</t>
    </rPh>
    <phoneticPr fontId="21"/>
  </si>
  <si>
    <t>矢吹町</t>
  </si>
  <si>
    <t>一宮市</t>
  </si>
  <si>
    <t>市区町村</t>
    <rPh sb="0" eb="4">
      <t>シクチョウソン</t>
    </rPh>
    <phoneticPr fontId="21"/>
  </si>
  <si>
    <t>八尾市</t>
  </si>
  <si>
    <t>萩市</t>
  </si>
  <si>
    <t>さいたま市</t>
  </si>
  <si>
    <t>高砂市</t>
  </si>
  <si>
    <t>市原市</t>
  </si>
  <si>
    <t>安城市</t>
  </si>
  <si>
    <t>座間市</t>
  </si>
  <si>
    <t>更別村</t>
  </si>
  <si>
    <t>千葉市</t>
  </si>
  <si>
    <t>高知市</t>
  </si>
  <si>
    <t>八王子市</t>
  </si>
  <si>
    <t>奈井江町</t>
  </si>
  <si>
    <t>東通村</t>
  </si>
  <si>
    <t>藤枝市</t>
  </si>
  <si>
    <t>武蔵野市</t>
  </si>
  <si>
    <t>田野畑村</t>
  </si>
  <si>
    <t>上島町</t>
  </si>
  <si>
    <t>豊橋市</t>
  </si>
  <si>
    <t>三鷹市</t>
  </si>
  <si>
    <t>府中市</t>
  </si>
  <si>
    <t>苫小牧市</t>
  </si>
  <si>
    <t>宮代町</t>
  </si>
  <si>
    <t>京丹波町</t>
  </si>
  <si>
    <t>茅ヶ崎市</t>
  </si>
  <si>
    <t>伊豆市</t>
  </si>
  <si>
    <t>清水町</t>
  </si>
  <si>
    <t>宇陀市</t>
  </si>
  <si>
    <t>調布市</t>
  </si>
  <si>
    <t>赤磐市</t>
  </si>
  <si>
    <t>平谷村</t>
  </si>
  <si>
    <t>芦屋市</t>
  </si>
  <si>
    <t>勝央町</t>
  </si>
  <si>
    <t>高島市</t>
  </si>
  <si>
    <t>日野市</t>
  </si>
  <si>
    <t>三豊市</t>
  </si>
  <si>
    <t>小海町</t>
  </si>
  <si>
    <t>国分寺市</t>
  </si>
  <si>
    <t>東久留米市</t>
  </si>
  <si>
    <t>西東京市</t>
  </si>
  <si>
    <t>留別村</t>
  </si>
  <si>
    <t>伊勢崎市</t>
  </si>
  <si>
    <t>中野市</t>
  </si>
  <si>
    <t>高根沢町</t>
  </si>
  <si>
    <t>杉戸町</t>
  </si>
  <si>
    <t>鎌倉市</t>
  </si>
  <si>
    <t>士別市</t>
  </si>
  <si>
    <t>東温市</t>
  </si>
  <si>
    <t>阿武町</t>
  </si>
  <si>
    <t>名古屋市</t>
  </si>
  <si>
    <t>西和賀町</t>
  </si>
  <si>
    <t>上小阿仁村</t>
  </si>
  <si>
    <t>三春町</t>
  </si>
  <si>
    <t>浜松市</t>
  </si>
  <si>
    <t>習志野市</t>
  </si>
  <si>
    <t>千歳市</t>
  </si>
  <si>
    <t>比布町</t>
  </si>
  <si>
    <t>守口市</t>
  </si>
  <si>
    <t>門真市</t>
  </si>
  <si>
    <t>那珂川市</t>
    <rPh sb="0" eb="3">
      <t>ナカガワ</t>
    </rPh>
    <rPh sb="3" eb="4">
      <t>シ</t>
    </rPh>
    <phoneticPr fontId="58"/>
  </si>
  <si>
    <t>四條畷市</t>
  </si>
  <si>
    <t>平泉町</t>
  </si>
  <si>
    <t>東成瀬村</t>
  </si>
  <si>
    <t>館山市</t>
  </si>
  <si>
    <t>西宮市</t>
  </si>
  <si>
    <t>村山市</t>
  </si>
  <si>
    <t>宝塚市</t>
  </si>
  <si>
    <t>東大阪市</t>
  </si>
  <si>
    <t>朝霞市</t>
  </si>
  <si>
    <t>厚木市</t>
  </si>
  <si>
    <t>吉野川市</t>
  </si>
  <si>
    <t>船橋市</t>
  </si>
  <si>
    <t>成田市</t>
  </si>
  <si>
    <t>田原本町</t>
  </si>
  <si>
    <t>浅川町</t>
  </si>
  <si>
    <t>竹田市</t>
  </si>
  <si>
    <t>新郷村</t>
  </si>
  <si>
    <t>浦安市</t>
  </si>
  <si>
    <t>甘楽町</t>
  </si>
  <si>
    <t>立川市</t>
  </si>
  <si>
    <t>美深町</t>
  </si>
  <si>
    <t>多摩市</t>
  </si>
  <si>
    <t>福井市</t>
  </si>
  <si>
    <t>坂東市</t>
  </si>
  <si>
    <t>東栄町</t>
  </si>
  <si>
    <t>亀岡市</t>
  </si>
  <si>
    <t>昭島市</t>
  </si>
  <si>
    <t>つがる市</t>
  </si>
  <si>
    <t>橋本市</t>
  </si>
  <si>
    <t>島本町</t>
  </si>
  <si>
    <t>東大和市</t>
  </si>
  <si>
    <t>相模原市</t>
  </si>
  <si>
    <t>池田市</t>
  </si>
  <si>
    <t>筑西市</t>
  </si>
  <si>
    <t>刈谷市</t>
  </si>
  <si>
    <t>柏原市</t>
  </si>
  <si>
    <t>水戸市</t>
  </si>
  <si>
    <t>豊田市</t>
  </si>
  <si>
    <t>大空町</t>
  </si>
  <si>
    <t>港区</t>
    <rPh sb="0" eb="2">
      <t>ミナトク</t>
    </rPh>
    <phoneticPr fontId="21"/>
  </si>
  <si>
    <t>岸和田市</t>
  </si>
  <si>
    <t>豊中市</t>
  </si>
  <si>
    <t>二戸市</t>
  </si>
  <si>
    <t>矢掛町</t>
  </si>
  <si>
    <t>西尾市</t>
  </si>
  <si>
    <t>吹田市</t>
  </si>
  <si>
    <t>鉾田市</t>
  </si>
  <si>
    <t>東神楽町</t>
  </si>
  <si>
    <t>加西市</t>
  </si>
  <si>
    <t>久喜市</t>
  </si>
  <si>
    <t>古座川町</t>
  </si>
  <si>
    <t>高槻市</t>
  </si>
  <si>
    <t>寝屋川市</t>
  </si>
  <si>
    <t>箕面市</t>
  </si>
  <si>
    <t>南城市</t>
  </si>
  <si>
    <t>神戸市</t>
  </si>
  <si>
    <t>取手市</t>
  </si>
  <si>
    <t>糸島市</t>
  </si>
  <si>
    <t>広尾町</t>
  </si>
  <si>
    <t>吉岡町</t>
  </si>
  <si>
    <t>京都市</t>
  </si>
  <si>
    <t>つくば市</t>
  </si>
  <si>
    <t>守谷市</t>
  </si>
  <si>
    <t>ふじみ野市</t>
  </si>
  <si>
    <t>白鷹町</t>
  </si>
  <si>
    <t>市川市</t>
  </si>
  <si>
    <t>佐倉市</t>
  </si>
  <si>
    <t>根羽村</t>
  </si>
  <si>
    <t>みなかみ町</t>
  </si>
  <si>
    <t>日光市</t>
  </si>
  <si>
    <t>中頓別町</t>
  </si>
  <si>
    <t>中標津町</t>
  </si>
  <si>
    <t>山元町</t>
  </si>
  <si>
    <t>羽曳野市</t>
  </si>
  <si>
    <t>北名古屋市</t>
  </si>
  <si>
    <t>鶴岡市</t>
  </si>
  <si>
    <t>旭市</t>
  </si>
  <si>
    <t>貝塚市</t>
  </si>
  <si>
    <t>新宮市</t>
  </si>
  <si>
    <t>栄町</t>
  </si>
  <si>
    <t>二宮町</t>
  </si>
  <si>
    <t>風間浦村</t>
  </si>
  <si>
    <t>紗那村</t>
  </si>
  <si>
    <t>有田町</t>
  </si>
  <si>
    <t>あきる野市</t>
  </si>
  <si>
    <t>嘉麻市</t>
  </si>
  <si>
    <t>日の出町</t>
  </si>
  <si>
    <t>粕屋町</t>
  </si>
  <si>
    <t>石狩市</t>
  </si>
  <si>
    <t>三芳町</t>
  </si>
  <si>
    <t>川南町</t>
  </si>
  <si>
    <t>木城町</t>
  </si>
  <si>
    <t>平塚市</t>
  </si>
  <si>
    <t>豊山町</t>
    <rPh sb="0" eb="2">
      <t>トヨヤマ</t>
    </rPh>
    <rPh sb="2" eb="3">
      <t>マチ</t>
    </rPh>
    <phoneticPr fontId="21"/>
  </si>
  <si>
    <t>大和市</t>
  </si>
  <si>
    <t>野迫川村</t>
  </si>
  <si>
    <t>三宅村</t>
  </si>
  <si>
    <t>伊勢原市</t>
  </si>
  <si>
    <t>青ヶ島村</t>
  </si>
  <si>
    <t>綾瀬市</t>
  </si>
  <si>
    <t>寒川町</t>
  </si>
  <si>
    <t>小山市</t>
  </si>
  <si>
    <t>焼津市</t>
  </si>
  <si>
    <t>茨木市</t>
  </si>
  <si>
    <t>静岡市</t>
  </si>
  <si>
    <t>粟国村</t>
  </si>
  <si>
    <t>松原市</t>
  </si>
  <si>
    <t>木祖村</t>
  </si>
  <si>
    <t>会津坂下町</t>
  </si>
  <si>
    <t>法人番号</t>
    <rPh sb="0" eb="2">
      <t>ホウジン</t>
    </rPh>
    <rPh sb="2" eb="4">
      <t>バンゴウ</t>
    </rPh>
    <phoneticPr fontId="21"/>
  </si>
  <si>
    <t>吉川市</t>
  </si>
  <si>
    <t>摂津市</t>
  </si>
  <si>
    <t>計画書の記載内容に虚偽がないこと及び記載内容を証明する資料を適切に保管していることを誓約します。</t>
    <rPh sb="16" eb="17">
      <t>オヨ</t>
    </rPh>
    <phoneticPr fontId="21"/>
  </si>
  <si>
    <t>江東区</t>
    <rPh sb="0" eb="3">
      <t>コウトウク</t>
    </rPh>
    <phoneticPr fontId="21"/>
  </si>
  <si>
    <t>高石市</t>
  </si>
  <si>
    <t>湯浅町</t>
  </si>
  <si>
    <t>大田原市</t>
  </si>
  <si>
    <t>交野市</t>
  </si>
  <si>
    <t>吉富町</t>
  </si>
  <si>
    <t>尼崎市</t>
  </si>
  <si>
    <t>盛岡市</t>
  </si>
  <si>
    <t>所沢市</t>
  </si>
  <si>
    <t>土佐町</t>
  </si>
  <si>
    <t>室戸市</t>
  </si>
  <si>
    <t>湖南市</t>
  </si>
  <si>
    <t>伊丹市</t>
  </si>
  <si>
    <t>豊富町</t>
  </si>
  <si>
    <t>川西市</t>
  </si>
  <si>
    <t>三田市</t>
  </si>
  <si>
    <t>福崎町</t>
  </si>
  <si>
    <t>京田辺市</t>
  </si>
  <si>
    <t>川内村</t>
  </si>
  <si>
    <t>宮若市</t>
  </si>
  <si>
    <t>広島市</t>
  </si>
  <si>
    <t>山梨市</t>
  </si>
  <si>
    <t>府中町</t>
  </si>
  <si>
    <t>紫波町</t>
  </si>
  <si>
    <t>玉城町</t>
  </si>
  <si>
    <t>御宿町</t>
  </si>
  <si>
    <t>仙台市</t>
  </si>
  <si>
    <t>利根町</t>
  </si>
  <si>
    <t>下野市</t>
  </si>
  <si>
    <t>神栖市</t>
  </si>
  <si>
    <t>新上五島町</t>
  </si>
  <si>
    <t>野木町</t>
  </si>
  <si>
    <t>川越市</t>
  </si>
  <si>
    <t>加須市</t>
  </si>
  <si>
    <t>富谷市</t>
    <rPh sb="2" eb="3">
      <t>シ</t>
    </rPh>
    <phoneticPr fontId="58"/>
  </si>
  <si>
    <t>涌谷町</t>
  </si>
  <si>
    <t>東松山市</t>
  </si>
  <si>
    <t>森町</t>
  </si>
  <si>
    <t>春日部市</t>
  </si>
  <si>
    <t>狭山市</t>
  </si>
  <si>
    <t>山鹿市</t>
  </si>
  <si>
    <t>上尾市</t>
  </si>
  <si>
    <t>岩見沢市</t>
  </si>
  <si>
    <t>下諏訪町</t>
  </si>
  <si>
    <t>沼津市</t>
  </si>
  <si>
    <t>真室川町</t>
  </si>
  <si>
    <t>いの町</t>
  </si>
  <si>
    <t>津南町</t>
  </si>
  <si>
    <t>草加市</t>
  </si>
  <si>
    <t>南三陸町</t>
  </si>
  <si>
    <t>越谷市</t>
  </si>
  <si>
    <t>清里町</t>
  </si>
  <si>
    <t>蓮田市</t>
  </si>
  <si>
    <t>菊川市</t>
  </si>
  <si>
    <t>蕨市</t>
  </si>
  <si>
    <t>横浜市</t>
  </si>
  <si>
    <t>戸田市</t>
  </si>
  <si>
    <t>城里町</t>
  </si>
  <si>
    <t>福智町</t>
  </si>
  <si>
    <t>榛東村</t>
  </si>
  <si>
    <t>桶川市</t>
  </si>
  <si>
    <t>伊那市</t>
  </si>
  <si>
    <t>北本市</t>
  </si>
  <si>
    <t>みよし市</t>
  </si>
  <si>
    <t>弥彦村</t>
  </si>
  <si>
    <t>八潮市</t>
  </si>
  <si>
    <t>富士見市</t>
  </si>
  <si>
    <t>津別町</t>
  </si>
  <si>
    <t>坂戸市</t>
  </si>
  <si>
    <t>共和町</t>
  </si>
  <si>
    <t>えびの市</t>
  </si>
  <si>
    <t>伊奈町</t>
  </si>
  <si>
    <t>富山市</t>
  </si>
  <si>
    <t>高島市</t>
    <rPh sb="0" eb="3">
      <t>タカシマシ</t>
    </rPh>
    <phoneticPr fontId="59"/>
  </si>
  <si>
    <t>太田市</t>
  </si>
  <si>
    <t>松伏町</t>
  </si>
  <si>
    <t>三木市</t>
  </si>
  <si>
    <t>木津川市</t>
  </si>
  <si>
    <t>野田市</t>
  </si>
  <si>
    <t>蒲郡市</t>
  </si>
  <si>
    <t>鹿児島市</t>
  </si>
  <si>
    <t>柏市</t>
  </si>
  <si>
    <t>留萌市</t>
  </si>
  <si>
    <t>阪南市</t>
  </si>
  <si>
    <t>流山市</t>
  </si>
  <si>
    <t>鎌ケ谷市</t>
  </si>
  <si>
    <t>多治見市</t>
  </si>
  <si>
    <t>久山町</t>
  </si>
  <si>
    <t>各務原市</t>
  </si>
  <si>
    <t>武蔵村山市</t>
  </si>
  <si>
    <t>奥多摩町</t>
  </si>
  <si>
    <t>山江村</t>
  </si>
  <si>
    <t>三浦市</t>
  </si>
  <si>
    <t>秦野市</t>
  </si>
  <si>
    <t>勝浦町</t>
  </si>
  <si>
    <t>葉山町</t>
  </si>
  <si>
    <t>大磯町</t>
  </si>
  <si>
    <t>清川村</t>
  </si>
  <si>
    <t>八千代町</t>
  </si>
  <si>
    <t>山ノ内町</t>
  </si>
  <si>
    <t>岡崎市</t>
  </si>
  <si>
    <t>大和高田市</t>
  </si>
  <si>
    <t>三種町</t>
  </si>
  <si>
    <t>5級地</t>
    <rPh sb="1" eb="3">
      <t>キュウチ</t>
    </rPh>
    <phoneticPr fontId="21"/>
  </si>
  <si>
    <t>高山市</t>
  </si>
  <si>
    <t>春日井市</t>
  </si>
  <si>
    <t>釧路町</t>
  </si>
  <si>
    <t>大治町</t>
  </si>
  <si>
    <t>稲沢市</t>
  </si>
  <si>
    <t>知立市</t>
  </si>
  <si>
    <t>木島平村</t>
  </si>
  <si>
    <t>豊明市</t>
  </si>
  <si>
    <t>２の賃金改善を行うに当たり、処遇改善支援事業費補助金による賃金改善以外の部分で賃金水準を引き下げないことを下欄へのチェック（✔）により誓約すること。</t>
    <rPh sb="2" eb="4">
      <t>チンギン</t>
    </rPh>
    <rPh sb="4" eb="6">
      <t>カイゼン</t>
    </rPh>
    <rPh sb="7" eb="8">
      <t>オコナ</t>
    </rPh>
    <rPh sb="10" eb="11">
      <t>ア</t>
    </rPh>
    <rPh sb="18" eb="20">
      <t>シエン</t>
    </rPh>
    <rPh sb="20" eb="23">
      <t>ジギョウヒ</t>
    </rPh>
    <rPh sb="23" eb="26">
      <t>ホジョキン</t>
    </rPh>
    <phoneticPr fontId="21"/>
  </si>
  <si>
    <t>長野市</t>
  </si>
  <si>
    <t>日進市</t>
  </si>
  <si>
    <t>須賀川市</t>
  </si>
  <si>
    <t>愛西市</t>
  </si>
  <si>
    <t>③ベースアップの実施予定</t>
    <rPh sb="8" eb="10">
      <t>ジッシ</t>
    </rPh>
    <rPh sb="10" eb="12">
      <t>ヨテイ</t>
    </rPh>
    <phoneticPr fontId="21"/>
  </si>
  <si>
    <t>あま市</t>
  </si>
  <si>
    <t>常陸太田市</t>
  </si>
  <si>
    <t>蟹江町</t>
  </si>
  <si>
    <t>中札内村</t>
  </si>
  <si>
    <t>神津島村</t>
  </si>
  <si>
    <t>津市</t>
  </si>
  <si>
    <t>川場村</t>
  </si>
  <si>
    <t>四日市市</t>
  </si>
  <si>
    <t>桑名市</t>
  </si>
  <si>
    <t>忠岡町</t>
  </si>
  <si>
    <t>七飯町</t>
  </si>
  <si>
    <t>亀山市</t>
  </si>
  <si>
    <t>彦根市</t>
  </si>
  <si>
    <t>糸満市</t>
  </si>
  <si>
    <t>勝山市</t>
  </si>
  <si>
    <t>喜多方市</t>
  </si>
  <si>
    <t>甲賀市</t>
  </si>
  <si>
    <t>大江町</t>
  </si>
  <si>
    <t>宇治市</t>
  </si>
  <si>
    <t>城陽市</t>
  </si>
  <si>
    <t>竹富町</t>
  </si>
  <si>
    <t>豊能町</t>
  </si>
  <si>
    <t>向日市</t>
  </si>
  <si>
    <t>阿久比町</t>
  </si>
  <si>
    <t>小松島市</t>
  </si>
  <si>
    <t>大月市</t>
  </si>
  <si>
    <t>大洗町</t>
  </si>
  <si>
    <t>精華町</t>
  </si>
  <si>
    <t>泉大津市</t>
  </si>
  <si>
    <t>足利市</t>
  </si>
  <si>
    <t>裾野市</t>
  </si>
  <si>
    <t>藤井寺市</t>
  </si>
  <si>
    <t>境町</t>
  </si>
  <si>
    <t>枕崎市</t>
  </si>
  <si>
    <t>泉南市</t>
  </si>
  <si>
    <t>七宗町</t>
  </si>
  <si>
    <t>蘂取村</t>
  </si>
  <si>
    <t>美濃市</t>
  </si>
  <si>
    <t>能勢町</t>
  </si>
  <si>
    <t>浜田市</t>
  </si>
  <si>
    <t>琴浦町</t>
  </si>
  <si>
    <t>熊取町</t>
  </si>
  <si>
    <t>長柄町</t>
  </si>
  <si>
    <t>田尻町</t>
  </si>
  <si>
    <t>飯豊町</t>
  </si>
  <si>
    <t>明石市</t>
  </si>
  <si>
    <t>浜頓別町</t>
  </si>
  <si>
    <t>奈良市</t>
  </si>
  <si>
    <t>遠野市</t>
  </si>
  <si>
    <t>留夜別村</t>
  </si>
  <si>
    <t>佐々町</t>
  </si>
  <si>
    <t>増毛町</t>
  </si>
  <si>
    <t>長島町</t>
  </si>
  <si>
    <t>大川市</t>
  </si>
  <si>
    <t>郡上市</t>
  </si>
  <si>
    <t>大和郡山市</t>
  </si>
  <si>
    <t>大野城市</t>
  </si>
  <si>
    <t>市川三郷町</t>
  </si>
  <si>
    <t>大野市</t>
  </si>
  <si>
    <t>内灘町</t>
  </si>
  <si>
    <t>太宰府市</t>
  </si>
  <si>
    <t>札幌市</t>
  </si>
  <si>
    <t>結城市</t>
  </si>
  <si>
    <t>常総市</t>
  </si>
  <si>
    <t>笠間市</t>
  </si>
  <si>
    <t>敦賀市</t>
  </si>
  <si>
    <t>行方市</t>
  </si>
  <si>
    <t>板野町</t>
  </si>
  <si>
    <t>那珂市</t>
  </si>
  <si>
    <t>雲仙市</t>
  </si>
  <si>
    <t>白河市</t>
  </si>
  <si>
    <t>出雲崎町</t>
  </si>
  <si>
    <t>稲敷市</t>
  </si>
  <si>
    <t>宜野湾市</t>
  </si>
  <si>
    <t>阿見町</t>
  </si>
  <si>
    <t>河内町</t>
  </si>
  <si>
    <t>厚沢部町</t>
  </si>
  <si>
    <t>筑紫野市</t>
  </si>
  <si>
    <t>栗山町</t>
  </si>
  <si>
    <t>栃木市</t>
  </si>
  <si>
    <t>長南町</t>
  </si>
  <si>
    <t>楢葉町</t>
  </si>
  <si>
    <t>大分市</t>
  </si>
  <si>
    <t>さくら市</t>
  </si>
  <si>
    <t>！この欄が×の場合、チェックボックスにチェック（✔）が入っていません。</t>
    <rPh sb="3" eb="4">
      <t>ラン</t>
    </rPh>
    <rPh sb="7" eb="9">
      <t>バアイ</t>
    </rPh>
    <rPh sb="27" eb="28">
      <t>ハイ</t>
    </rPh>
    <phoneticPr fontId="21"/>
  </si>
  <si>
    <t>玉村町</t>
  </si>
  <si>
    <t>大玉村</t>
  </si>
  <si>
    <t>深谷市</t>
  </si>
  <si>
    <t>御殿場市</t>
  </si>
  <si>
    <t>江別市</t>
  </si>
  <si>
    <t>毛呂山町</t>
  </si>
  <si>
    <t>筑北村</t>
  </si>
  <si>
    <t>越生町</t>
  </si>
  <si>
    <t>東根市</t>
  </si>
  <si>
    <t>滑川町</t>
  </si>
  <si>
    <t>介護職員処遇改善支援事業費補助金処遇改善計画書</t>
    <rPh sb="0" eb="2">
      <t>カイゴ</t>
    </rPh>
    <rPh sb="2" eb="4">
      <t>ショクイン</t>
    </rPh>
    <rPh sb="4" eb="6">
      <t>ショグウ</t>
    </rPh>
    <rPh sb="6" eb="8">
      <t>カイゼン</t>
    </rPh>
    <rPh sb="8" eb="10">
      <t>シエン</t>
    </rPh>
    <rPh sb="13" eb="16">
      <t>ホジョキン</t>
    </rPh>
    <rPh sb="16" eb="18">
      <t>ショグウ</t>
    </rPh>
    <rPh sb="18" eb="20">
      <t>カイゼン</t>
    </rPh>
    <rPh sb="20" eb="23">
      <t>ケイカクショカイゼンケイカクショ</t>
    </rPh>
    <phoneticPr fontId="21"/>
  </si>
  <si>
    <t>石井町</t>
  </si>
  <si>
    <t>寄居町</t>
  </si>
  <si>
    <t>木更津市</t>
  </si>
  <si>
    <t>北見市</t>
  </si>
  <si>
    <t xml:space="preserve"> 実施する</t>
    <rPh sb="1" eb="3">
      <t>ジッシ</t>
    </rPh>
    <phoneticPr fontId="21"/>
  </si>
  <si>
    <t>山武市</t>
  </si>
  <si>
    <t>板倉町</t>
  </si>
  <si>
    <t>塩尻市</t>
  </si>
  <si>
    <t>東浦町</t>
  </si>
  <si>
    <t>新庄市</t>
  </si>
  <si>
    <t>富士宮市</t>
  </si>
  <si>
    <t>磐田市</t>
  </si>
  <si>
    <t>掛川市</t>
  </si>
  <si>
    <t>墨田区</t>
    <rPh sb="0" eb="3">
      <t>スミダク</t>
    </rPh>
    <phoneticPr fontId="21"/>
  </si>
  <si>
    <t>燕市</t>
  </si>
  <si>
    <t>新冠町</t>
  </si>
  <si>
    <t>袋井市</t>
  </si>
  <si>
    <t>函南町</t>
  </si>
  <si>
    <t>泊村</t>
  </si>
  <si>
    <t>剣淵町</t>
  </si>
  <si>
    <t>大阪府</t>
    <rPh sb="0" eb="3">
      <t>オオサカフ</t>
    </rPh>
    <phoneticPr fontId="21"/>
  </si>
  <si>
    <t>新城市</t>
  </si>
  <si>
    <t>小山町</t>
  </si>
  <si>
    <t>川根本町</t>
  </si>
  <si>
    <t>豊川市</t>
  </si>
  <si>
    <t>犬山市</t>
  </si>
  <si>
    <t>常滑市</t>
  </si>
  <si>
    <t>柳津町</t>
  </si>
  <si>
    <t>宿毛市</t>
  </si>
  <si>
    <t>田布施町</t>
  </si>
  <si>
    <t>江南市</t>
  </si>
  <si>
    <t>小牧市</t>
  </si>
  <si>
    <t>小野町</t>
  </si>
  <si>
    <t>東海市</t>
  </si>
  <si>
    <t>北竜町</t>
  </si>
  <si>
    <t>大府市</t>
  </si>
  <si>
    <t>白山市</t>
  </si>
  <si>
    <t>高浜市</t>
  </si>
  <si>
    <t>岩倉市</t>
  </si>
  <si>
    <t>南幌町</t>
  </si>
  <si>
    <t>田原市</t>
  </si>
  <si>
    <t>大口町</t>
  </si>
  <si>
    <t>扶桑町</t>
  </si>
  <si>
    <t>設楽町</t>
  </si>
  <si>
    <t>豊根村</t>
  </si>
  <si>
    <t>和木町</t>
  </si>
  <si>
    <t>名張市</t>
  </si>
  <si>
    <t>鹿嶋市</t>
  </si>
  <si>
    <t>いなべ市</t>
  </si>
  <si>
    <t>伊賀市</t>
  </si>
  <si>
    <t>川北町</t>
  </si>
  <si>
    <t>東員町</t>
  </si>
  <si>
    <t>戸沢村</t>
  </si>
  <si>
    <t>国見町</t>
  </si>
  <si>
    <t>菰野町</t>
  </si>
  <si>
    <t>一戸町</t>
  </si>
  <si>
    <t>氷川町</t>
  </si>
  <si>
    <t>朝日町</t>
  </si>
  <si>
    <t>神川町</t>
  </si>
  <si>
    <t>川越町</t>
  </si>
  <si>
    <t>浪江町</t>
  </si>
  <si>
    <t>色丹村</t>
    <rPh sb="0" eb="3">
      <t>シコタンムラ</t>
    </rPh>
    <phoneticPr fontId="58"/>
  </si>
  <si>
    <t>長浜市</t>
  </si>
  <si>
    <t>川崎町</t>
  </si>
  <si>
    <t>飯舘村</t>
  </si>
  <si>
    <t>桐生市</t>
  </si>
  <si>
    <t>東近江市</t>
  </si>
  <si>
    <t>大山崎町</t>
  </si>
  <si>
    <t>播磨町</t>
  </si>
  <si>
    <t>天理市</t>
  </si>
  <si>
    <t>山形市</t>
  </si>
  <si>
    <t>飯田市</t>
  </si>
  <si>
    <t>伊達市</t>
  </si>
  <si>
    <t>橿原市</t>
  </si>
  <si>
    <t>桜井市</t>
  </si>
  <si>
    <t>福島町</t>
  </si>
  <si>
    <t>介護職員処遇改善支援事業費補助金計画書（施設・事業所別個表）</t>
    <rPh sb="0" eb="2">
      <t>カイゴ</t>
    </rPh>
    <rPh sb="2" eb="4">
      <t>ショクイン</t>
    </rPh>
    <rPh sb="4" eb="6">
      <t>ショグウ</t>
    </rPh>
    <rPh sb="6" eb="8">
      <t>カイゼン</t>
    </rPh>
    <rPh sb="8" eb="10">
      <t>シエン</t>
    </rPh>
    <rPh sb="10" eb="13">
      <t>ジギョウヒ</t>
    </rPh>
    <rPh sb="13" eb="16">
      <t>ホジョキン</t>
    </rPh>
    <rPh sb="16" eb="19">
      <t>ケイカクショ</t>
    </rPh>
    <rPh sb="20" eb="22">
      <t>シセツ</t>
    </rPh>
    <rPh sb="23" eb="26">
      <t>ジギョウショ</t>
    </rPh>
    <rPh sb="26" eb="27">
      <t>ベツ</t>
    </rPh>
    <rPh sb="27" eb="29">
      <t>コヒョウ</t>
    </rPh>
    <phoneticPr fontId="21"/>
  </si>
  <si>
    <t>小野市</t>
  </si>
  <si>
    <t>香芝市</t>
  </si>
  <si>
    <t>葛城市</t>
  </si>
  <si>
    <t>山添村</t>
  </si>
  <si>
    <t>小美玉市</t>
  </si>
  <si>
    <t>海老名市</t>
    <rPh sb="0" eb="4">
      <t>エビナシ</t>
    </rPh>
    <phoneticPr fontId="21"/>
  </si>
  <si>
    <t>三郷町</t>
  </si>
  <si>
    <t>せたな町</t>
  </si>
  <si>
    <t>横手市</t>
  </si>
  <si>
    <t>斑鳩町</t>
  </si>
  <si>
    <t>音更町</t>
  </si>
  <si>
    <t>三宅町</t>
  </si>
  <si>
    <t>曽爾村</t>
  </si>
  <si>
    <t>長洲町</t>
  </si>
  <si>
    <t>明日香村</t>
  </si>
  <si>
    <t>上牧町</t>
  </si>
  <si>
    <t>かすみがうら市</t>
  </si>
  <si>
    <t>大多喜町</t>
  </si>
  <si>
    <t>王寺町</t>
  </si>
  <si>
    <t>滝上町</t>
  </si>
  <si>
    <t>おいらせ町</t>
  </si>
  <si>
    <t>河合町</t>
  </si>
  <si>
    <t>岡山市</t>
  </si>
  <si>
    <t>東広島市</t>
  </si>
  <si>
    <t>函館市</t>
  </si>
  <si>
    <t>海田町</t>
  </si>
  <si>
    <t>長与町</t>
  </si>
  <si>
    <t>坂町</t>
  </si>
  <si>
    <t>柳川市</t>
  </si>
  <si>
    <t>周南市</t>
  </si>
  <si>
    <t>小布施町</t>
  </si>
  <si>
    <t>徳島市</t>
  </si>
  <si>
    <t>足寄町</t>
  </si>
  <si>
    <t>北九州市</t>
  </si>
  <si>
    <t>飯塚市</t>
  </si>
  <si>
    <t>東庄町</t>
  </si>
  <si>
    <t>長崎市</t>
  </si>
  <si>
    <t>下川町</t>
  </si>
  <si>
    <t>旭川市</t>
  </si>
  <si>
    <t>南大東村</t>
  </si>
  <si>
    <t>室蘭市</t>
  </si>
  <si>
    <t>八雲町</t>
  </si>
  <si>
    <t>釧路市</t>
  </si>
  <si>
    <t>阿南市</t>
  </si>
  <si>
    <t>野田村</t>
  </si>
  <si>
    <t>長岡市</t>
  </si>
  <si>
    <t>帯広市</t>
  </si>
  <si>
    <t>利尻町</t>
  </si>
  <si>
    <t>人件費割合</t>
    <rPh sb="0" eb="3">
      <t>ジンケンヒ</t>
    </rPh>
    <rPh sb="3" eb="5">
      <t>ワリアイ</t>
    </rPh>
    <phoneticPr fontId="21"/>
  </si>
  <si>
    <t>夕張市</t>
  </si>
  <si>
    <t>網走市</t>
  </si>
  <si>
    <t>稚内市</t>
  </si>
  <si>
    <t>赤平市</t>
  </si>
  <si>
    <t>紋別市</t>
  </si>
  <si>
    <t>佐久市</t>
  </si>
  <si>
    <t>名寄市</t>
  </si>
  <si>
    <t>朝来市</t>
  </si>
  <si>
    <t>滑川市</t>
  </si>
  <si>
    <t>滝川市</t>
  </si>
  <si>
    <t>鯖江市</t>
  </si>
  <si>
    <t>砂川市</t>
  </si>
  <si>
    <t>大町町</t>
  </si>
  <si>
    <t>下北山村</t>
  </si>
  <si>
    <t>泰阜村</t>
  </si>
  <si>
    <t>上田市</t>
  </si>
  <si>
    <t>鮫川村</t>
  </si>
  <si>
    <t>歌志内市</t>
  </si>
  <si>
    <t>泊村</t>
    <rPh sb="0" eb="2">
      <t>トマリムラ</t>
    </rPh>
    <phoneticPr fontId="58"/>
  </si>
  <si>
    <t>阿智村</t>
  </si>
  <si>
    <t>雄武町</t>
  </si>
  <si>
    <t>深川市</t>
  </si>
  <si>
    <t>富良野市</t>
  </si>
  <si>
    <t>登別市</t>
  </si>
  <si>
    <t>越前町</t>
  </si>
  <si>
    <t>恵庭市</t>
  </si>
  <si>
    <t>おおい町</t>
  </si>
  <si>
    <t>北広島市</t>
  </si>
  <si>
    <t>東松島市</t>
  </si>
  <si>
    <t>北斗市</t>
  </si>
  <si>
    <t>厚真町</t>
  </si>
  <si>
    <t>新篠津村</t>
  </si>
  <si>
    <t>小川町</t>
  </si>
  <si>
    <t>岩内町</t>
  </si>
  <si>
    <t>松前町</t>
  </si>
  <si>
    <t>大桑村</t>
  </si>
  <si>
    <t>知内町</t>
  </si>
  <si>
    <t>鳴門市</t>
  </si>
  <si>
    <t>阿賀町</t>
  </si>
  <si>
    <t>今別町</t>
  </si>
  <si>
    <t>洋野町</t>
  </si>
  <si>
    <t>会津美里町</t>
  </si>
  <si>
    <t>長万部町</t>
  </si>
  <si>
    <t>江差町</t>
  </si>
  <si>
    <t>上ノ国町</t>
  </si>
  <si>
    <t>恩納村</t>
  </si>
  <si>
    <t>男鹿市</t>
  </si>
  <si>
    <t>乙部町</t>
  </si>
  <si>
    <t>沼田市</t>
  </si>
  <si>
    <t>奥尻町</t>
  </si>
  <si>
    <t>岩沼市</t>
  </si>
  <si>
    <t>今金町</t>
  </si>
  <si>
    <t>大津町</t>
  </si>
  <si>
    <t>島牧村</t>
  </si>
  <si>
    <t>むつ市</t>
  </si>
  <si>
    <t>大山町</t>
  </si>
  <si>
    <t>刈羽村</t>
  </si>
  <si>
    <t>寿都町</t>
  </si>
  <si>
    <t>泉崎村</t>
  </si>
  <si>
    <t>黒松内町</t>
  </si>
  <si>
    <t>ニセコ町</t>
  </si>
  <si>
    <t>野々市市</t>
  </si>
  <si>
    <t>真狩村</t>
  </si>
  <si>
    <t>佐川町</t>
  </si>
  <si>
    <t>留寿都村</t>
  </si>
  <si>
    <t>倶知安町</t>
  </si>
  <si>
    <t>神恵内村</t>
  </si>
  <si>
    <t>積丹町</t>
  </si>
  <si>
    <t>大阪市</t>
  </si>
  <si>
    <t>台東区</t>
  </si>
  <si>
    <t>古平町</t>
  </si>
  <si>
    <t>中川町</t>
  </si>
  <si>
    <t>赤井川村</t>
  </si>
  <si>
    <t>由仁町</t>
  </si>
  <si>
    <t>八百津町</t>
  </si>
  <si>
    <t>南箕輪村</t>
  </si>
  <si>
    <t>月形町</t>
  </si>
  <si>
    <t>浦臼町</t>
  </si>
  <si>
    <t>身延町</t>
  </si>
  <si>
    <t>新十津川町</t>
  </si>
  <si>
    <t>秩父別町</t>
  </si>
  <si>
    <t>雨竜町</t>
  </si>
  <si>
    <t>軽米町</t>
  </si>
  <si>
    <t>大田市</t>
  </si>
  <si>
    <t>沼田町</t>
  </si>
  <si>
    <t>鶴田町</t>
  </si>
  <si>
    <t>喜界町</t>
  </si>
  <si>
    <t>下條村</t>
  </si>
  <si>
    <t>鷹栖町</t>
  </si>
  <si>
    <t>飯南町</t>
  </si>
  <si>
    <t>様似町</t>
  </si>
  <si>
    <t>当麻町</t>
  </si>
  <si>
    <t>愛別町</t>
  </si>
  <si>
    <t>美瑛町</t>
  </si>
  <si>
    <t>香美市</t>
  </si>
  <si>
    <t>上富良野町</t>
  </si>
  <si>
    <t>中富良野町</t>
  </si>
  <si>
    <t>南富良野町</t>
  </si>
  <si>
    <t>占冠村</t>
  </si>
  <si>
    <t>由良町</t>
  </si>
  <si>
    <t>和寒町</t>
  </si>
  <si>
    <t>音威子府村</t>
  </si>
  <si>
    <t>八峰町</t>
  </si>
  <si>
    <t>東村山市</t>
  </si>
  <si>
    <t>幌加内町</t>
  </si>
  <si>
    <t>佐伯市</t>
  </si>
  <si>
    <t>苫前町</t>
  </si>
  <si>
    <t>羽幌町</t>
  </si>
  <si>
    <t>初山別村</t>
  </si>
  <si>
    <t>遠別町</t>
  </si>
  <si>
    <t>天塩町</t>
  </si>
  <si>
    <t>神河町</t>
  </si>
  <si>
    <t>猿払村</t>
  </si>
  <si>
    <t>天栄村</t>
  </si>
  <si>
    <t>福岡市</t>
    <rPh sb="0" eb="3">
      <t>フクオカシ</t>
    </rPh>
    <phoneticPr fontId="21"/>
  </si>
  <si>
    <t>王滝村</t>
  </si>
  <si>
    <t>高浜町</t>
  </si>
  <si>
    <t>枝幸町</t>
  </si>
  <si>
    <t>美幌町</t>
  </si>
  <si>
    <t>美郷町</t>
  </si>
  <si>
    <t>富加町</t>
  </si>
  <si>
    <t>礼文町</t>
  </si>
  <si>
    <t>斜里町</t>
  </si>
  <si>
    <t>尾花沢市</t>
  </si>
  <si>
    <t>訓子府町</t>
  </si>
  <si>
    <t>聖籠町</t>
  </si>
  <si>
    <t>佐呂間町</t>
  </si>
  <si>
    <t>遠軽町</t>
  </si>
  <si>
    <t>湧別町</t>
  </si>
  <si>
    <t>興部町</t>
  </si>
  <si>
    <t>壱岐市</t>
  </si>
  <si>
    <t>白老町</t>
  </si>
  <si>
    <t>新発田市</t>
  </si>
  <si>
    <t>洞爺湖町</t>
  </si>
  <si>
    <t>むかわ町</t>
  </si>
  <si>
    <t>平取町</t>
  </si>
  <si>
    <t>六戸町</t>
  </si>
  <si>
    <t>五木村</t>
  </si>
  <si>
    <t>中土佐町</t>
  </si>
  <si>
    <t>えりも町</t>
  </si>
  <si>
    <t>新ひだか町</t>
  </si>
  <si>
    <t>鹿追町</t>
  </si>
  <si>
    <t>新得町</t>
  </si>
  <si>
    <t>芽室町</t>
  </si>
  <si>
    <t>鹿角市</t>
  </si>
  <si>
    <t>大樹町</t>
  </si>
  <si>
    <t>志木市</t>
    <rPh sb="0" eb="3">
      <t>シキシ</t>
    </rPh>
    <phoneticPr fontId="21"/>
  </si>
  <si>
    <t>幕別町</t>
  </si>
  <si>
    <t>豊頃町</t>
  </si>
  <si>
    <t>太良町</t>
  </si>
  <si>
    <t>陸別町</t>
  </si>
  <si>
    <t>茂木町</t>
  </si>
  <si>
    <t>浦幌町</t>
  </si>
  <si>
    <t>厚岸町</t>
  </si>
  <si>
    <t>湯沢市</t>
  </si>
  <si>
    <t>滝沢市</t>
    <rPh sb="2" eb="3">
      <t>シ</t>
    </rPh>
    <phoneticPr fontId="58"/>
  </si>
  <si>
    <t>浜中町</t>
  </si>
  <si>
    <t>標茶町</t>
  </si>
  <si>
    <t>茨城町</t>
  </si>
  <si>
    <t>鶴居村</t>
  </si>
  <si>
    <t>大仙市</t>
  </si>
  <si>
    <t>標津町</t>
  </si>
  <si>
    <t>弘前市</t>
  </si>
  <si>
    <t>平川市</t>
  </si>
  <si>
    <t>黒石市</t>
  </si>
  <si>
    <t>登米市</t>
  </si>
  <si>
    <t>三川町</t>
  </si>
  <si>
    <t>五所川原市</t>
  </si>
  <si>
    <t>普代村</t>
  </si>
  <si>
    <t>三沢市</t>
  </si>
  <si>
    <t>平内町</t>
  </si>
  <si>
    <t>南小国町</t>
  </si>
  <si>
    <t>千代田町</t>
  </si>
  <si>
    <t>外ヶ浜町</t>
  </si>
  <si>
    <t>平戸市</t>
  </si>
  <si>
    <t>鰺ヶ沢町</t>
  </si>
  <si>
    <t>宮古市</t>
  </si>
  <si>
    <t>深浦町</t>
  </si>
  <si>
    <t>田子町</t>
  </si>
  <si>
    <t>板柳町</t>
  </si>
  <si>
    <t>中泊町</t>
  </si>
  <si>
    <t>上峰町</t>
  </si>
  <si>
    <t>野辺地町</t>
  </si>
  <si>
    <t>見附市</t>
  </si>
  <si>
    <t>横浜町</t>
  </si>
  <si>
    <t>六ヶ所村</t>
  </si>
  <si>
    <t>大間町</t>
  </si>
  <si>
    <t>十日町市</t>
  </si>
  <si>
    <t>佐井村</t>
  </si>
  <si>
    <t>４　介護職員処遇改善支援事業費補助金により賃金改善を行う賃金項目及び方法　</t>
    <rPh sb="2" eb="4">
      <t>カイゴ</t>
    </rPh>
    <rPh sb="4" eb="6">
      <t>ショクイン</t>
    </rPh>
    <rPh sb="6" eb="8">
      <t>ショグウ</t>
    </rPh>
    <rPh sb="8" eb="10">
      <t>カイゼン</t>
    </rPh>
    <rPh sb="10" eb="12">
      <t>シエン</t>
    </rPh>
    <rPh sb="12" eb="15">
      <t>ジギョウヒ</t>
    </rPh>
    <rPh sb="15" eb="18">
      <t>ホジョキン</t>
    </rPh>
    <rPh sb="28" eb="30">
      <t>チンギン</t>
    </rPh>
    <rPh sb="32" eb="33">
      <t>オヨ</t>
    </rPh>
    <phoneticPr fontId="21"/>
  </si>
  <si>
    <t>三戸町</t>
  </si>
  <si>
    <t>足立区</t>
    <rPh sb="0" eb="3">
      <t>アダチク</t>
    </rPh>
    <phoneticPr fontId="21"/>
  </si>
  <si>
    <t>土庄町</t>
  </si>
  <si>
    <t>五戸町</t>
  </si>
  <si>
    <t>長井市</t>
  </si>
  <si>
    <t>南部町</t>
  </si>
  <si>
    <t>階上町</t>
  </si>
  <si>
    <t>河北町</t>
  </si>
  <si>
    <t>桑折町</t>
  </si>
  <si>
    <t>北上市</t>
  </si>
  <si>
    <t>塩竈市</t>
  </si>
  <si>
    <t>鳥羽市</t>
  </si>
  <si>
    <t>久慈市</t>
  </si>
  <si>
    <t>上三川町</t>
  </si>
  <si>
    <t>一関市</t>
  </si>
  <si>
    <t>西予市</t>
  </si>
  <si>
    <t>陸前高田市</t>
  </si>
  <si>
    <t>北塩原村</t>
  </si>
  <si>
    <t>釜石市</t>
  </si>
  <si>
    <t>伊勢市</t>
  </si>
  <si>
    <t>八幡平市</t>
  </si>
  <si>
    <t>奥州市</t>
  </si>
  <si>
    <t>矢巾町</t>
  </si>
  <si>
    <t>瑞穂市</t>
  </si>
  <si>
    <t>岡谷市</t>
  </si>
  <si>
    <t>金ケ崎町</t>
  </si>
  <si>
    <t>住田町</t>
  </si>
  <si>
    <t>大槌町</t>
  </si>
  <si>
    <t>富岡町</t>
  </si>
  <si>
    <t>朝日村</t>
  </si>
  <si>
    <t>大潟村</t>
  </si>
  <si>
    <t>山田町</t>
  </si>
  <si>
    <t>石巻市</t>
  </si>
  <si>
    <t>つるぎ町</t>
  </si>
  <si>
    <t>白石市</t>
  </si>
  <si>
    <t>昭和村</t>
  </si>
  <si>
    <t>名取市</t>
  </si>
  <si>
    <t>角田市</t>
  </si>
  <si>
    <t>蔵王町</t>
  </si>
  <si>
    <t>鞍手町</t>
  </si>
  <si>
    <t>七ヶ宿町</t>
  </si>
  <si>
    <t>東村</t>
  </si>
  <si>
    <t>柴田町</t>
  </si>
  <si>
    <t>松島町</t>
  </si>
  <si>
    <t>七ヶ浜町</t>
  </si>
  <si>
    <t>昭和町</t>
  </si>
  <si>
    <t>利府町</t>
  </si>
  <si>
    <t>嬬恋村</t>
  </si>
  <si>
    <t>大郷町</t>
  </si>
  <si>
    <t>大衡村</t>
  </si>
  <si>
    <t>加美町</t>
  </si>
  <si>
    <t>杵築市</t>
  </si>
  <si>
    <t>美里町</t>
  </si>
  <si>
    <t>女川町</t>
  </si>
  <si>
    <t>四万十市</t>
  </si>
  <si>
    <t>秋田市</t>
  </si>
  <si>
    <t>瀬戸市</t>
  </si>
  <si>
    <t>潟上市</t>
  </si>
  <si>
    <t>高鍋町</t>
  </si>
  <si>
    <t>北秋田市</t>
  </si>
  <si>
    <t>広野町</t>
  </si>
  <si>
    <t>にかほ市</t>
  </si>
  <si>
    <t>仙北市</t>
  </si>
  <si>
    <t>ⅰ）介護職員処遇改善支援事業費補助金の見込額（令和６年４・５月分）</t>
    <rPh sb="12" eb="15">
      <t>ジギョウヒ</t>
    </rPh>
    <phoneticPr fontId="21"/>
  </si>
  <si>
    <t>小坂町</t>
  </si>
  <si>
    <t>五城目町</t>
  </si>
  <si>
    <t>熱海市</t>
  </si>
  <si>
    <t>井川町</t>
  </si>
  <si>
    <t>酒田市</t>
  </si>
  <si>
    <t>上山市</t>
  </si>
  <si>
    <t>天童市</t>
  </si>
  <si>
    <t>山辺町</t>
  </si>
  <si>
    <t>椎葉村</t>
  </si>
  <si>
    <t>中山町</t>
  </si>
  <si>
    <t>大石田町</t>
  </si>
  <si>
    <t>塙町</t>
  </si>
  <si>
    <t>金山町</t>
  </si>
  <si>
    <t>最上町</t>
  </si>
  <si>
    <t>井原市</t>
  </si>
  <si>
    <t>舟形町</t>
  </si>
  <si>
    <t>江戸川区</t>
  </si>
  <si>
    <t>大蔵村</t>
  </si>
  <si>
    <t>海老名市</t>
  </si>
  <si>
    <t>鮭川村</t>
  </si>
  <si>
    <t>高畠町</t>
  </si>
  <si>
    <t>庄内町</t>
  </si>
  <si>
    <t>遊佐町</t>
  </si>
  <si>
    <t>中種子町</t>
  </si>
  <si>
    <t>福島市</t>
  </si>
  <si>
    <t>郡山市</t>
  </si>
  <si>
    <t>美浦村</t>
  </si>
  <si>
    <t>井手町</t>
  </si>
  <si>
    <t>二本松市</t>
  </si>
  <si>
    <t>田村市</t>
  </si>
  <si>
    <t>小笠原村</t>
  </si>
  <si>
    <t>川俣町</t>
  </si>
  <si>
    <t>岩出市</t>
  </si>
  <si>
    <t>鏡石町</t>
  </si>
  <si>
    <t>下郷町</t>
  </si>
  <si>
    <t>檜枝岐村</t>
  </si>
  <si>
    <t>只見町</t>
  </si>
  <si>
    <t>西会津町</t>
  </si>
  <si>
    <t>磐梯町</t>
  </si>
  <si>
    <t>あさぎり町</t>
  </si>
  <si>
    <t>須坂市</t>
  </si>
  <si>
    <t>猪苗代町</t>
  </si>
  <si>
    <t>湯川村</t>
  </si>
  <si>
    <t>三島町</t>
  </si>
  <si>
    <t>北区</t>
  </si>
  <si>
    <t>西郷村</t>
  </si>
  <si>
    <t>棚倉町</t>
  </si>
  <si>
    <t>玉川村</t>
  </si>
  <si>
    <t>輪島市</t>
  </si>
  <si>
    <t>平田村</t>
  </si>
  <si>
    <t>古殿町</t>
  </si>
  <si>
    <t>大熊町</t>
  </si>
  <si>
    <t>与那国町</t>
  </si>
  <si>
    <t>高萩市</t>
  </si>
  <si>
    <t>安中市</t>
  </si>
  <si>
    <t>薩摩川内市</t>
  </si>
  <si>
    <t>水上村</t>
  </si>
  <si>
    <t>白石町</t>
  </si>
  <si>
    <t>高岡市</t>
  </si>
  <si>
    <t>北茨城市</t>
  </si>
  <si>
    <t>信濃町</t>
  </si>
  <si>
    <t>潮来市</t>
  </si>
  <si>
    <t>桜川市</t>
  </si>
  <si>
    <t>大子町</t>
  </si>
  <si>
    <t>佐野市</t>
  </si>
  <si>
    <t>佐渡市</t>
  </si>
  <si>
    <t>矢板市</t>
  </si>
  <si>
    <t>介護職員処遇改善支援事業費補助金の見込額（e）
(a×b×c×d)
[円]</t>
    <rPh sb="0" eb="2">
      <t>カイゴ</t>
    </rPh>
    <rPh sb="2" eb="4">
      <t>ショクイン</t>
    </rPh>
    <rPh sb="4" eb="6">
      <t>ショグウ</t>
    </rPh>
    <rPh sb="6" eb="8">
      <t>カイゼン</t>
    </rPh>
    <rPh sb="8" eb="10">
      <t>シエン</t>
    </rPh>
    <rPh sb="13" eb="16">
      <t>ホジョキン</t>
    </rPh>
    <rPh sb="17" eb="19">
      <t>ミコ</t>
    </rPh>
    <rPh sb="19" eb="20">
      <t>ガク</t>
    </rPh>
    <rPh sb="35" eb="36">
      <t>エン</t>
    </rPh>
    <phoneticPr fontId="21"/>
  </si>
  <si>
    <t>那須塩原市</t>
  </si>
  <si>
    <t>益子町</t>
  </si>
  <si>
    <t>市貝町</t>
  </si>
  <si>
    <t>塩谷町</t>
  </si>
  <si>
    <t>津和野町</t>
  </si>
  <si>
    <t>那須町</t>
  </si>
  <si>
    <t>那珂川町</t>
  </si>
  <si>
    <t>藤岡市</t>
  </si>
  <si>
    <t>志木市</t>
  </si>
  <si>
    <t>富岡市</t>
  </si>
  <si>
    <t>吉備中央町</t>
  </si>
  <si>
    <t>上野村</t>
  </si>
  <si>
    <t>四国中央市</t>
  </si>
  <si>
    <t>宇治田原町</t>
  </si>
  <si>
    <t>熊野市</t>
  </si>
  <si>
    <t>下仁田町</t>
  </si>
  <si>
    <t>南牧村</t>
  </si>
  <si>
    <t>北谷町</t>
  </si>
  <si>
    <t>五島市</t>
  </si>
  <si>
    <t>長野原町</t>
  </si>
  <si>
    <t>草津町</t>
  </si>
  <si>
    <t>京丹後市</t>
  </si>
  <si>
    <t>高山村</t>
  </si>
  <si>
    <t>東吾妻町</t>
  </si>
  <si>
    <t>上郡町</t>
  </si>
  <si>
    <t>片品村</t>
  </si>
  <si>
    <t>安芸太田町</t>
  </si>
  <si>
    <t>大泉町</t>
  </si>
  <si>
    <t>宇美町</t>
  </si>
  <si>
    <t>邑楽町</t>
  </si>
  <si>
    <t>秩父市</t>
  </si>
  <si>
    <t>飯能市</t>
  </si>
  <si>
    <t>本庄市</t>
  </si>
  <si>
    <t>和光市</t>
  </si>
  <si>
    <t>白岡市</t>
    <rPh sb="0" eb="2">
      <t>シラオカ</t>
    </rPh>
    <rPh sb="2" eb="3">
      <t>シ</t>
    </rPh>
    <phoneticPr fontId="58"/>
  </si>
  <si>
    <t>嵐山町</t>
  </si>
  <si>
    <t>山都町</t>
  </si>
  <si>
    <t>ときがわ町</t>
  </si>
  <si>
    <t>横瀬町</t>
  </si>
  <si>
    <t>長瀞町</t>
  </si>
  <si>
    <t>小鹿野町</t>
  </si>
  <si>
    <t>世田谷区</t>
    <rPh sb="0" eb="4">
      <t>セタガヤク</t>
    </rPh>
    <phoneticPr fontId="21"/>
  </si>
  <si>
    <t>東秩父村</t>
  </si>
  <si>
    <t>新島村</t>
  </si>
  <si>
    <t>上里町</t>
  </si>
  <si>
    <t>飛騨市</t>
  </si>
  <si>
    <t>狛江市</t>
  </si>
  <si>
    <t>銚子市</t>
  </si>
  <si>
    <t>富里市</t>
    <rPh sb="0" eb="3">
      <t>トミサトシ</t>
    </rPh>
    <phoneticPr fontId="59"/>
  </si>
  <si>
    <t>勝浦市</t>
  </si>
  <si>
    <t>豊丘村</t>
  </si>
  <si>
    <t>富里市</t>
  </si>
  <si>
    <t>南房総市</t>
  </si>
  <si>
    <t>匝瑳市</t>
  </si>
  <si>
    <t>いすみ市</t>
  </si>
  <si>
    <t>大網白里市</t>
    <rPh sb="4" eb="5">
      <t>シ</t>
    </rPh>
    <phoneticPr fontId="58"/>
  </si>
  <si>
    <t>基山町</t>
  </si>
  <si>
    <t>神崎町</t>
  </si>
  <si>
    <t>雲南市</t>
  </si>
  <si>
    <t>多古町</t>
  </si>
  <si>
    <t>九十九里町</t>
  </si>
  <si>
    <t>芝山町</t>
  </si>
  <si>
    <t>横芝光町</t>
  </si>
  <si>
    <t>一宮町</t>
  </si>
  <si>
    <t>長生村</t>
  </si>
  <si>
    <t>白子町</t>
  </si>
  <si>
    <t>鋸南町</t>
  </si>
  <si>
    <t>千代田区</t>
  </si>
  <si>
    <t>那智勝浦町</t>
  </si>
  <si>
    <t>港区</t>
  </si>
  <si>
    <t>新宿区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</si>
  <si>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</si>
  <si>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</si>
  <si>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</si>
  <si>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</si>
  <si>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</si>
  <si>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</si>
  <si>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</si>
  <si>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</si>
  <si>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</si>
  <si>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</si>
  <si>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</si>
  <si>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</si>
  <si>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</si>
  <si>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</si>
  <si>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</si>
  <si>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</si>
  <si>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</si>
  <si>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</si>
  <si>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</si>
  <si>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</si>
  <si>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</si>
  <si>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</si>
  <si>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</si>
  <si>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</si>
  <si>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</si>
  <si>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八丈町</t>
  </si>
  <si>
    <t>大鹿村</t>
  </si>
  <si>
    <t>南足柄市</t>
  </si>
  <si>
    <t>中井町</t>
  </si>
  <si>
    <t>大井町</t>
  </si>
  <si>
    <t>飯綱町</t>
  </si>
  <si>
    <t>松田町</t>
  </si>
  <si>
    <t>大田区</t>
    <rPh sb="0" eb="3">
      <t>オオタク</t>
    </rPh>
    <phoneticPr fontId="21"/>
  </si>
  <si>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</si>
  <si>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</si>
  <si>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</si>
  <si>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</si>
  <si>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</si>
  <si>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</si>
  <si>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</si>
  <si>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</si>
  <si>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</si>
  <si>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</si>
  <si>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</si>
  <si>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</si>
  <si>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</si>
  <si>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</si>
  <si>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</si>
  <si>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</si>
  <si>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</si>
  <si>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</si>
  <si>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</si>
  <si>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</si>
  <si>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</si>
  <si>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</si>
  <si>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</si>
  <si>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t>
  </si>
  <si>
    <t>氷見市</t>
  </si>
  <si>
    <t>三好市</t>
  </si>
  <si>
    <t>黒部市</t>
  </si>
  <si>
    <t>砺波市</t>
  </si>
  <si>
    <t>南砺市</t>
  </si>
  <si>
    <t>光市</t>
  </si>
  <si>
    <t>射水市</t>
  </si>
  <si>
    <t>土佐市</t>
  </si>
  <si>
    <t>上市町</t>
  </si>
  <si>
    <t>防府市</t>
  </si>
  <si>
    <t>入善町</t>
  </si>
  <si>
    <t>七尾市</t>
  </si>
  <si>
    <t>小松市</t>
  </si>
  <si>
    <t>早島町</t>
  </si>
  <si>
    <t>珠洲市</t>
  </si>
  <si>
    <t>垂井町</t>
  </si>
  <si>
    <t>羽咋市</t>
  </si>
  <si>
    <t>かほく市</t>
  </si>
  <si>
    <t>能美市</t>
  </si>
  <si>
    <t>津幡町</t>
  </si>
  <si>
    <t>中能登町</t>
  </si>
  <si>
    <t>小浜市</t>
  </si>
  <si>
    <t>あわら市</t>
  </si>
  <si>
    <t>坂井市</t>
  </si>
  <si>
    <t>南九州市</t>
  </si>
  <si>
    <t>永平寺町</t>
  </si>
  <si>
    <t>南越前町</t>
  </si>
  <si>
    <t>美浜町</t>
  </si>
  <si>
    <t>若狭町</t>
  </si>
  <si>
    <t>【注意】本シートは様式作成用のため、本計画書の提出を紙で行う場合、本シートの提出は不要です。ただし、都道府県に電子媒体で提出する場合は、本シートを削除せずそのまま提出してください。</t>
    <rPh sb="19" eb="21">
      <t>ケイカク</t>
    </rPh>
    <rPh sb="50" eb="54">
      <t>トドウフケン</t>
    </rPh>
    <phoneticPr fontId="21"/>
  </si>
  <si>
    <t>富士吉田市</t>
  </si>
  <si>
    <t>都留市</t>
  </si>
  <si>
    <t>南アルプス市</t>
  </si>
  <si>
    <t>三原市</t>
  </si>
  <si>
    <t>北杜市</t>
  </si>
  <si>
    <t>甲斐市</t>
  </si>
  <si>
    <t>甲州市</t>
  </si>
  <si>
    <t>中央市</t>
  </si>
  <si>
    <t>早川町</t>
  </si>
  <si>
    <t>福岡県</t>
    <rPh sb="0" eb="3">
      <t>フクオカケン</t>
    </rPh>
    <phoneticPr fontId="58"/>
  </si>
  <si>
    <t>南丹市</t>
  </si>
  <si>
    <t>富士川町</t>
  </si>
  <si>
    <t>西桂町</t>
  </si>
  <si>
    <t>忍野村</t>
  </si>
  <si>
    <t>遠賀町</t>
  </si>
  <si>
    <t>木曽町</t>
  </si>
  <si>
    <t>鳴沢村</t>
  </si>
  <si>
    <t>富士河口湖町</t>
  </si>
  <si>
    <t>小菅村</t>
  </si>
  <si>
    <t>丹波山村</t>
  </si>
  <si>
    <t>諏訪市</t>
  </si>
  <si>
    <t>添田町</t>
  </si>
  <si>
    <t>小諸市</t>
  </si>
  <si>
    <r>
      <t xml:space="preserve">上記以外
</t>
    </r>
    <r>
      <rPr>
        <sz val="8"/>
        <color theme="1"/>
        <rFont val="ＭＳ Ｐゴシック"/>
      </rPr>
      <t>（必ず選択）</t>
    </r>
    <rPh sb="0" eb="2">
      <t>ジョウキ</t>
    </rPh>
    <rPh sb="2" eb="4">
      <t>イガイ</t>
    </rPh>
    <rPh sb="6" eb="7">
      <t>カナラ</t>
    </rPh>
    <rPh sb="8" eb="10">
      <t>センタク</t>
    </rPh>
    <phoneticPr fontId="21"/>
  </si>
  <si>
    <t>日向市</t>
  </si>
  <si>
    <t>小竹町</t>
  </si>
  <si>
    <t>佐久穂町</t>
  </si>
  <si>
    <t>駒ヶ根市</t>
  </si>
  <si>
    <t>柳井市</t>
  </si>
  <si>
    <t>飯山市</t>
  </si>
  <si>
    <t>茅野市</t>
  </si>
  <si>
    <t>千曲市</t>
  </si>
  <si>
    <t>篠栗町</t>
  </si>
  <si>
    <t>川上村</t>
  </si>
  <si>
    <t>日野町</t>
    <rPh sb="0" eb="3">
      <t>ヒノマチ</t>
    </rPh>
    <phoneticPr fontId="59"/>
  </si>
  <si>
    <t>洲本市</t>
  </si>
  <si>
    <t>南相木村</t>
  </si>
  <si>
    <t>北相木村</t>
  </si>
  <si>
    <t>軽井沢町</t>
  </si>
  <si>
    <t>安芸市</t>
  </si>
  <si>
    <t>御代田町</t>
  </si>
  <si>
    <t>立科町</t>
  </si>
  <si>
    <t>②具体的な取組内容</t>
    <rPh sb="1" eb="4">
      <t>グタイテキ</t>
    </rPh>
    <rPh sb="5" eb="7">
      <t>トリクミ</t>
    </rPh>
    <rPh sb="7" eb="9">
      <t>ナイヨウ</t>
    </rPh>
    <phoneticPr fontId="21"/>
  </si>
  <si>
    <t>青木村</t>
  </si>
  <si>
    <t>通所型サービス（総合事業）（独自／定率・定額（A7・A8））</t>
  </si>
  <si>
    <t>長和町</t>
  </si>
  <si>
    <t>富士見町</t>
  </si>
  <si>
    <t>栗東市</t>
  </si>
  <si>
    <t>原村</t>
  </si>
  <si>
    <t>印南町</t>
  </si>
  <si>
    <t>南知多町</t>
  </si>
  <si>
    <t>辰野町</t>
  </si>
  <si>
    <t>新宿区</t>
    <rPh sb="0" eb="3">
      <t>シンジュクク</t>
    </rPh>
    <phoneticPr fontId="21"/>
  </si>
  <si>
    <t>武雄市</t>
  </si>
  <si>
    <t>飯島町</t>
  </si>
  <si>
    <t>吉田町</t>
  </si>
  <si>
    <t>中川村</t>
  </si>
  <si>
    <t>宮田村</t>
  </si>
  <si>
    <t>高森町</t>
  </si>
  <si>
    <t>天龍村</t>
  </si>
  <si>
    <t>喬木村</t>
  </si>
  <si>
    <t>上松町</t>
  </si>
  <si>
    <t>与論町</t>
  </si>
  <si>
    <t>麻績村</t>
  </si>
  <si>
    <t>山形村</t>
  </si>
  <si>
    <t>松川村</t>
  </si>
  <si>
    <t>白馬村</t>
  </si>
  <si>
    <t>小谷村</t>
  </si>
  <si>
    <t>坂城町</t>
  </si>
  <si>
    <t>串間市</t>
  </si>
  <si>
    <t>野沢温泉村</t>
  </si>
  <si>
    <t>小川村</t>
  </si>
  <si>
    <t>栄村</t>
  </si>
  <si>
    <t>関市</t>
  </si>
  <si>
    <t>中津川市</t>
  </si>
  <si>
    <t>羽島市</t>
  </si>
  <si>
    <t>吉野ヶ里町</t>
  </si>
  <si>
    <t>恵那市</t>
  </si>
  <si>
    <t>度会町</t>
  </si>
  <si>
    <t>美濃加茂市</t>
  </si>
  <si>
    <t>土岐市</t>
  </si>
  <si>
    <t>様式第２－１号</t>
    <rPh sb="0" eb="2">
      <t>ヨウシキ</t>
    </rPh>
    <rPh sb="2" eb="3">
      <t>ダイ</t>
    </rPh>
    <rPh sb="6" eb="7">
      <t>ゴウ</t>
    </rPh>
    <phoneticPr fontId="21"/>
  </si>
  <si>
    <t>山県市</t>
  </si>
  <si>
    <t>岐南町</t>
  </si>
  <si>
    <t>本巣市</t>
  </si>
  <si>
    <t>福岡市</t>
  </si>
  <si>
    <t>下呂市</t>
  </si>
  <si>
    <t>養老町</t>
  </si>
  <si>
    <t>関ケ原町</t>
  </si>
  <si>
    <t>神戸町</t>
  </si>
  <si>
    <t>輪之内町</t>
  </si>
  <si>
    <t>揖斐川町</t>
  </si>
  <si>
    <t>坂祝町</t>
  </si>
  <si>
    <t>川辺町</t>
  </si>
  <si>
    <t>白川町</t>
  </si>
  <si>
    <t>東白川村</t>
  </si>
  <si>
    <t>決まって毎月支払われる手当
　　（既存の手当の増額）</t>
    <rPh sb="17" eb="19">
      <t>キソン</t>
    </rPh>
    <rPh sb="20" eb="22">
      <t>テアテ</t>
    </rPh>
    <rPh sb="23" eb="25">
      <t>ゾウガク</t>
    </rPh>
    <phoneticPr fontId="21"/>
  </si>
  <si>
    <t>御嵩町</t>
  </si>
  <si>
    <t>白川村</t>
  </si>
  <si>
    <t>海南市</t>
  </si>
  <si>
    <t>伊東市</t>
  </si>
  <si>
    <t>下田市</t>
  </si>
  <si>
    <t>訪問型サービス（総合事業）（独自／定率・定額（A3・A4））</t>
    <rPh sb="0" eb="2">
      <t>ホウモン</t>
    </rPh>
    <rPh sb="2" eb="3">
      <t>ガタ</t>
    </rPh>
    <rPh sb="14" eb="16">
      <t>ドクジ</t>
    </rPh>
    <rPh sb="17" eb="19">
      <t>テイリツ</t>
    </rPh>
    <rPh sb="20" eb="22">
      <t>テイガク</t>
    </rPh>
    <phoneticPr fontId="21"/>
  </si>
  <si>
    <t>名護市</t>
  </si>
  <si>
    <t>御前崎市</t>
  </si>
  <si>
    <t>東伊豆町</t>
  </si>
  <si>
    <t>松崎町</t>
  </si>
  <si>
    <t>西伊豆町</t>
  </si>
  <si>
    <t>佐用町</t>
  </si>
  <si>
    <t>清須市</t>
  </si>
  <si>
    <t>豊山町</t>
  </si>
  <si>
    <t>武豊町</t>
  </si>
  <si>
    <t>松阪市</t>
  </si>
  <si>
    <t>西海市</t>
  </si>
  <si>
    <t>久留米市</t>
  </si>
  <si>
    <t>志摩市</t>
  </si>
  <si>
    <t>多気町</t>
  </si>
  <si>
    <t>ベースアップ等加算の算定有無
（令和６年４月から算定見込みである場合を含む）</t>
    <rPh sb="6" eb="7">
      <t>トウ</t>
    </rPh>
    <rPh sb="7" eb="9">
      <t>カサン</t>
    </rPh>
    <rPh sb="10" eb="12">
      <t>サンテイ</t>
    </rPh>
    <rPh sb="12" eb="14">
      <t>ウム</t>
    </rPh>
    <rPh sb="35" eb="36">
      <t>フク</t>
    </rPh>
    <phoneticPr fontId="21"/>
  </si>
  <si>
    <t>大竹市</t>
  </si>
  <si>
    <t>大台町</t>
  </si>
  <si>
    <t>大紀町</t>
  </si>
  <si>
    <t>南伊勢町</t>
  </si>
  <si>
    <t>春日市</t>
    <rPh sb="0" eb="3">
      <t>カスガシ</t>
    </rPh>
    <phoneticPr fontId="21"/>
  </si>
  <si>
    <t>紀北町</t>
  </si>
  <si>
    <t>紀宝町</t>
  </si>
  <si>
    <t>南関町</t>
  </si>
  <si>
    <t>米原市</t>
  </si>
  <si>
    <t>日野町</t>
  </si>
  <si>
    <t>豊郷町</t>
  </si>
  <si>
    <t>愛荘町</t>
  </si>
  <si>
    <t>甲良町</t>
  </si>
  <si>
    <t>令和６年２月分から５月分のベースアップ等加算を算定する又は４月分以降算定を行う予定です。</t>
    <rPh sb="6" eb="7">
      <t>ブン</t>
    </rPh>
    <rPh sb="10" eb="11">
      <t>ガツ</t>
    </rPh>
    <rPh sb="11" eb="12">
      <t>ブン</t>
    </rPh>
    <rPh sb="23" eb="25">
      <t>サンテイ</t>
    </rPh>
    <rPh sb="27" eb="28">
      <t>マタ</t>
    </rPh>
    <rPh sb="30" eb="31">
      <t>ガツ</t>
    </rPh>
    <rPh sb="31" eb="32">
      <t>ブン</t>
    </rPh>
    <rPh sb="32" eb="34">
      <t>イコウ</t>
    </rPh>
    <rPh sb="34" eb="36">
      <t>サンテイ</t>
    </rPh>
    <rPh sb="37" eb="38">
      <t>オコナ</t>
    </rPh>
    <rPh sb="39" eb="41">
      <t>ヨテイ</t>
    </rPh>
    <phoneticPr fontId="21"/>
  </si>
  <si>
    <t>多賀町</t>
  </si>
  <si>
    <t>舞鶴市</t>
  </si>
  <si>
    <t>綾部市</t>
  </si>
  <si>
    <t>宮津市</t>
  </si>
  <si>
    <t>笠置町</t>
  </si>
  <si>
    <t>和束町</t>
  </si>
  <si>
    <t>南山城村</t>
  </si>
  <si>
    <t>与謝野町</t>
  </si>
  <si>
    <t>相生市</t>
  </si>
  <si>
    <t>豊岡市</t>
  </si>
  <si>
    <t>江津市</t>
  </si>
  <si>
    <t>赤穂市</t>
  </si>
  <si>
    <t>丹波篠山市</t>
  </si>
  <si>
    <t>倉敷市</t>
  </si>
  <si>
    <t>養父市</t>
  </si>
  <si>
    <t>丹波市</t>
  </si>
  <si>
    <t>南あわじ市</t>
  </si>
  <si>
    <t>淡路市</t>
  </si>
  <si>
    <t>宍粟市</t>
  </si>
  <si>
    <t>新富町</t>
  </si>
  <si>
    <t>加東市</t>
  </si>
  <si>
    <t>多良間村</t>
  </si>
  <si>
    <t>たつの市</t>
  </si>
  <si>
    <t>多可町</t>
  </si>
  <si>
    <t>市川町</t>
  </si>
  <si>
    <t>香美町</t>
  </si>
  <si>
    <t>御杖村</t>
  </si>
  <si>
    <t>高取町</t>
  </si>
  <si>
    <t>中城村</t>
  </si>
  <si>
    <t>大淀町</t>
  </si>
  <si>
    <t>佐賀市</t>
  </si>
  <si>
    <t>下市町</t>
  </si>
  <si>
    <t>黒滝村</t>
  </si>
  <si>
    <t>天川村</t>
  </si>
  <si>
    <t>下関市</t>
  </si>
  <si>
    <t>十津川村</t>
  </si>
  <si>
    <t>上北山村</t>
  </si>
  <si>
    <t>東吉野村</t>
  </si>
  <si>
    <t>有田市</t>
  </si>
  <si>
    <t>御坊市</t>
  </si>
  <si>
    <t>田辺市</t>
  </si>
  <si>
    <t>紀美野町</t>
  </si>
  <si>
    <t>九度山町</t>
  </si>
  <si>
    <t>高野町</t>
  </si>
  <si>
    <t>広川町</t>
  </si>
  <si>
    <t>有田川町</t>
  </si>
  <si>
    <t>みなべ町</t>
  </si>
  <si>
    <t>日高川町</t>
  </si>
  <si>
    <t>2級地</t>
    <rPh sb="1" eb="3">
      <t>キュウチ</t>
    </rPh>
    <phoneticPr fontId="21"/>
  </si>
  <si>
    <t>白浜町</t>
  </si>
  <si>
    <t>上富田町</t>
  </si>
  <si>
    <t>太地町</t>
  </si>
  <si>
    <t>北山村</t>
  </si>
  <si>
    <t>奄美市</t>
  </si>
  <si>
    <t>串本町</t>
  </si>
  <si>
    <t>天城町</t>
  </si>
  <si>
    <t>八女市</t>
  </si>
  <si>
    <t>鳥取市</t>
  </si>
  <si>
    <t>米子市</t>
  </si>
  <si>
    <t>諫早市</t>
  </si>
  <si>
    <t>倉吉市</t>
  </si>
  <si>
    <t>基本情報入力シートについて</t>
    <rPh sb="0" eb="2">
      <t>キホン</t>
    </rPh>
    <rPh sb="2" eb="4">
      <t>ジョウホウ</t>
    </rPh>
    <rPh sb="4" eb="6">
      <t>ニュウリョク</t>
    </rPh>
    <phoneticPr fontId="21"/>
  </si>
  <si>
    <t>南阿蘇村</t>
  </si>
  <si>
    <t>境港市</t>
  </si>
  <si>
    <t>岩美町</t>
  </si>
  <si>
    <t>若桜町</t>
  </si>
  <si>
    <t>智頭町</t>
  </si>
  <si>
    <t>八頭町</t>
  </si>
  <si>
    <t>三朝町</t>
  </si>
  <si>
    <t>北栄町</t>
  </si>
  <si>
    <t>日吉津村</t>
  </si>
  <si>
    <t>伯耆町</t>
  </si>
  <si>
    <t>笠岡市</t>
  </si>
  <si>
    <t>日南町</t>
  </si>
  <si>
    <t>目黒区</t>
    <rPh sb="0" eb="3">
      <t>メグロク</t>
    </rPh>
    <phoneticPr fontId="21"/>
  </si>
  <si>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</si>
  <si>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</si>
  <si>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</si>
  <si>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</si>
  <si>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</si>
  <si>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</si>
  <si>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</si>
  <si>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</si>
  <si>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</si>
  <si>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</si>
  <si>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</si>
  <si>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</si>
  <si>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</si>
  <si>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</si>
  <si>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</si>
  <si>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</si>
  <si>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</si>
  <si>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</si>
  <si>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</si>
  <si>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</si>
  <si>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</si>
  <si>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東かがわ市</t>
  </si>
  <si>
    <t>新見市</t>
  </si>
  <si>
    <t>備前市</t>
  </si>
  <si>
    <t>瀬戸内市</t>
  </si>
  <si>
    <t>真庭市</t>
  </si>
  <si>
    <t>美作市</t>
  </si>
  <si>
    <t>浅口市</t>
  </si>
  <si>
    <t>和気町</t>
  </si>
  <si>
    <t>里庄町</t>
  </si>
  <si>
    <t>新庄村</t>
  </si>
  <si>
    <t>鏡野町</t>
  </si>
  <si>
    <t>奈義町</t>
  </si>
  <si>
    <t>西粟倉村</t>
  </si>
  <si>
    <t>和光市</t>
    <rPh sb="0" eb="3">
      <t>ワコウシ</t>
    </rPh>
    <phoneticPr fontId="21"/>
  </si>
  <si>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</si>
  <si>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</si>
  <si>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</si>
  <si>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</si>
  <si>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</si>
  <si>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</si>
  <si>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</si>
  <si>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</si>
  <si>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</si>
  <si>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</si>
  <si>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</si>
  <si>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</si>
  <si>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</si>
  <si>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</si>
  <si>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</si>
  <si>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</si>
  <si>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上関町</t>
  </si>
  <si>
    <t>平生町</t>
  </si>
  <si>
    <t>阿波市</t>
  </si>
  <si>
    <t>美馬市</t>
  </si>
  <si>
    <t>佐那河内村</t>
  </si>
  <si>
    <t>神山町</t>
  </si>
  <si>
    <t>那賀町</t>
  </si>
  <si>
    <t>牟岐町</t>
  </si>
  <si>
    <t>美波町</t>
  </si>
  <si>
    <t>海陽町</t>
  </si>
  <si>
    <t>藍住町</t>
  </si>
  <si>
    <t>上板町</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</si>
  <si>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</si>
  <si>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</si>
  <si>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</si>
  <si>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</si>
  <si>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</si>
  <si>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</si>
  <si>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</si>
  <si>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</si>
  <si>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</si>
  <si>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</si>
  <si>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</si>
  <si>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</si>
  <si>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</si>
  <si>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</si>
  <si>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</si>
  <si>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大洲市</t>
  </si>
  <si>
    <t>久万高原町</t>
  </si>
  <si>
    <t>内子町</t>
  </si>
  <si>
    <t>上天草市</t>
  </si>
  <si>
    <t>伊方町</t>
  </si>
  <si>
    <t>松野町</t>
  </si>
  <si>
    <t>津久見市</t>
  </si>
  <si>
    <t>鬼北町</t>
  </si>
  <si>
    <t>愛南町</t>
  </si>
  <si>
    <t>須崎市</t>
  </si>
  <si>
    <t>奈半利町</t>
  </si>
  <si>
    <t>田野町</t>
  </si>
  <si>
    <t>安田町</t>
  </si>
  <si>
    <t>馬路村</t>
  </si>
  <si>
    <t>芸西村</t>
  </si>
  <si>
    <t>大豊町</t>
  </si>
  <si>
    <t>越知町</t>
  </si>
  <si>
    <t>日高村</t>
  </si>
  <si>
    <t>津野町</t>
  </si>
  <si>
    <t>四万十町</t>
  </si>
  <si>
    <t>大月町</t>
  </si>
  <si>
    <t>三原村</t>
  </si>
  <si>
    <t>黒潮町</t>
  </si>
  <si>
    <t>直方市</t>
  </si>
  <si>
    <t>田川市</t>
  </si>
  <si>
    <t>筑後市</t>
  </si>
  <si>
    <t>中間市</t>
  </si>
  <si>
    <t>小郡市</t>
  </si>
  <si>
    <t>春日市</t>
  </si>
  <si>
    <t>宗像市</t>
  </si>
  <si>
    <t>うきは市</t>
  </si>
  <si>
    <t>朝倉市</t>
  </si>
  <si>
    <t>みやま市</t>
  </si>
  <si>
    <t>須恵町</t>
  </si>
  <si>
    <t>新宮町</t>
  </si>
  <si>
    <t>神奈川県</t>
    <rPh sb="0" eb="4">
      <t>カナガワケン</t>
    </rPh>
    <phoneticPr fontId="21"/>
  </si>
  <si>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</si>
  <si>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</si>
  <si>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</si>
  <si>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</si>
  <si>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</si>
  <si>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</si>
  <si>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</si>
  <si>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</si>
  <si>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</si>
  <si>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</si>
  <si>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</si>
  <si>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</si>
  <si>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</si>
  <si>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</si>
  <si>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</si>
  <si>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</si>
  <si>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</si>
  <si>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</si>
  <si>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</si>
  <si>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</si>
  <si>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</si>
  <si>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</si>
  <si>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和水町</t>
  </si>
  <si>
    <t>玄海町</t>
  </si>
  <si>
    <t>江北町</t>
  </si>
  <si>
    <t>大村市</t>
  </si>
  <si>
    <t>東彼杵町</t>
  </si>
  <si>
    <t>川棚町</t>
  </si>
  <si>
    <t>波佐見町</t>
  </si>
  <si>
    <t>豊見城市</t>
  </si>
  <si>
    <t>小値賀町</t>
  </si>
  <si>
    <t>東京都</t>
    <rPh sb="0" eb="3">
      <t>トウキョウト</t>
    </rPh>
    <phoneticPr fontId="21"/>
  </si>
  <si>
    <t>八代市</t>
  </si>
  <si>
    <t>荒尾市</t>
  </si>
  <si>
    <t>水俣市</t>
  </si>
  <si>
    <t>玉名市</t>
  </si>
  <si>
    <t>菊池市</t>
  </si>
  <si>
    <t>宇城市</t>
  </si>
  <si>
    <t>合志市</t>
  </si>
  <si>
    <t>玉東町</t>
  </si>
  <si>
    <t>菊陽町</t>
  </si>
  <si>
    <t>産山村</t>
  </si>
  <si>
    <t>西原村</t>
  </si>
  <si>
    <t>御船町</t>
  </si>
  <si>
    <t>芦北町</t>
  </si>
  <si>
    <t>津奈木町</t>
  </si>
  <si>
    <t>多良木町</t>
  </si>
  <si>
    <t>杉並区</t>
    <rPh sb="0" eb="3">
      <t>スギナミク</t>
    </rPh>
    <phoneticPr fontId="21"/>
  </si>
  <si>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</si>
  <si>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</si>
  <si>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</si>
  <si>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</si>
  <si>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</si>
  <si>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</si>
  <si>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</si>
  <si>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</si>
  <si>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</si>
  <si>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</si>
  <si>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</si>
  <si>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</si>
  <si>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</si>
  <si>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</si>
  <si>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</si>
  <si>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</si>
  <si>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</si>
  <si>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</si>
  <si>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</si>
  <si>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</si>
  <si>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</si>
  <si>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</si>
  <si>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</si>
  <si>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</si>
  <si>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</si>
  <si>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処遇改善支援事業費補助金による賃金改善以外の部分で賃金水準を引き下げません。</t>
    <rPh sb="0" eb="2">
      <t>ショグウ</t>
    </rPh>
    <rPh sb="2" eb="4">
      <t>カイゼン</t>
    </rPh>
    <rPh sb="4" eb="6">
      <t>シエン</t>
    </rPh>
    <rPh sb="6" eb="9">
      <t>ジギョウヒ</t>
    </rPh>
    <rPh sb="9" eb="12">
      <t>ホジョキン</t>
    </rPh>
    <rPh sb="15" eb="17">
      <t>チンギン</t>
    </rPh>
    <rPh sb="17" eb="19">
      <t>カイゼン</t>
    </rPh>
    <rPh sb="19" eb="21">
      <t>イガイ</t>
    </rPh>
    <rPh sb="22" eb="24">
      <t>ブブン</t>
    </rPh>
    <rPh sb="25" eb="27">
      <t>チンギン</t>
    </rPh>
    <rPh sb="27" eb="29">
      <t>スイジュン</t>
    </rPh>
    <rPh sb="30" eb="31">
      <t>ヒ</t>
    </rPh>
    <rPh sb="32" eb="33">
      <t>サ</t>
    </rPh>
    <phoneticPr fontId="21"/>
  </si>
  <si>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</si>
  <si>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</si>
  <si>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</si>
  <si>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</si>
  <si>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</si>
  <si>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</si>
  <si>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</si>
  <si>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</si>
  <si>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</si>
  <si>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</si>
  <si>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</si>
  <si>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</si>
  <si>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</si>
  <si>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</si>
  <si>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</si>
  <si>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様式第２－２号</t>
    <rPh sb="0" eb="2">
      <t>ヨウシキ</t>
    </rPh>
    <rPh sb="2" eb="3">
      <t>ダイ</t>
    </rPh>
    <rPh sb="6" eb="7">
      <t>ゴウ</t>
    </rPh>
    <phoneticPr fontId="21"/>
  </si>
  <si>
    <t>十島村</t>
  </si>
  <si>
    <t>湧水町</t>
  </si>
  <si>
    <t>大崎町</t>
  </si>
  <si>
    <t>南大隅町</t>
  </si>
  <si>
    <t>南種子町</t>
  </si>
  <si>
    <t>大和村</t>
  </si>
  <si>
    <t>宇検村</t>
  </si>
  <si>
    <t>瀬戸内町</t>
  </si>
  <si>
    <t>龍郷町</t>
  </si>
  <si>
    <t>チェックボックス</t>
  </si>
  <si>
    <t>伊仙町</t>
  </si>
  <si>
    <t>和泊町</t>
  </si>
  <si>
    <t>知名町</t>
  </si>
  <si>
    <t>石垣市</t>
  </si>
  <si>
    <t>浦添市</t>
  </si>
  <si>
    <t>うるま市</t>
  </si>
  <si>
    <t>今帰仁村</t>
  </si>
  <si>
    <t>板橋区</t>
    <rPh sb="0" eb="3">
      <t>イタバシク</t>
    </rPh>
    <phoneticPr fontId="21"/>
  </si>
  <si>
    <t>金武町</t>
  </si>
  <si>
    <t>読谷村</t>
  </si>
  <si>
    <t>北中城村</t>
  </si>
  <si>
    <t>千代田区</t>
    <rPh sb="0" eb="4">
      <t>チヨダク</t>
    </rPh>
    <phoneticPr fontId="21"/>
  </si>
  <si>
    <t>西原町</t>
  </si>
  <si>
    <t>渡名喜村</t>
  </si>
  <si>
    <t>伊平屋村</t>
  </si>
  <si>
    <t>伊是名村</t>
  </si>
  <si>
    <t>久米島町</t>
  </si>
  <si>
    <t>那珂川市</t>
    <rPh sb="3" eb="4">
      <t>シ</t>
    </rPh>
    <phoneticPr fontId="21"/>
  </si>
  <si>
    <t>八重瀬町</t>
  </si>
  <si>
    <t>介護サービス</t>
    <rPh sb="0" eb="2">
      <t>カイゴ</t>
    </rPh>
    <phoneticPr fontId="21"/>
  </si>
  <si>
    <t>中央区</t>
    <rPh sb="0" eb="3">
      <t>チュウオウク</t>
    </rPh>
    <phoneticPr fontId="21"/>
  </si>
  <si>
    <t>文京区</t>
    <rPh sb="0" eb="3">
      <t>ブンキョウク</t>
    </rPh>
    <phoneticPr fontId="21"/>
  </si>
  <si>
    <t>台東区</t>
    <rPh sb="0" eb="3">
      <t>タイトウク</t>
    </rPh>
    <phoneticPr fontId="21"/>
  </si>
  <si>
    <t>品川区</t>
    <rPh sb="0" eb="3">
      <t>シナガワク</t>
    </rPh>
    <phoneticPr fontId="21"/>
  </si>
  <si>
    <t>渋谷区</t>
    <rPh sb="0" eb="3">
      <t>シブヤク</t>
    </rPh>
    <phoneticPr fontId="21"/>
  </si>
  <si>
    <t>中野区</t>
    <rPh sb="0" eb="3">
      <t>ナカノク</t>
    </rPh>
    <phoneticPr fontId="21"/>
  </si>
  <si>
    <t>北区</t>
    <rPh sb="0" eb="2">
      <t>キタク</t>
    </rPh>
    <phoneticPr fontId="21"/>
  </si>
  <si>
    <t>練馬区</t>
    <rPh sb="0" eb="3">
      <t>ネリマク</t>
    </rPh>
    <phoneticPr fontId="21"/>
  </si>
  <si>
    <t>葛飾区</t>
    <rPh sb="0" eb="3">
      <t>カツシカク</t>
    </rPh>
    <phoneticPr fontId="21"/>
  </si>
  <si>
    <t>江戸川区</t>
    <rPh sb="0" eb="4">
      <t>エドガワク</t>
    </rPh>
    <phoneticPr fontId="21"/>
  </si>
  <si>
    <t>町田市</t>
    <rPh sb="0" eb="3">
      <t>マチダシ</t>
    </rPh>
    <phoneticPr fontId="21"/>
  </si>
  <si>
    <t>-</t>
  </si>
  <si>
    <t>狛江市</t>
    <rPh sb="0" eb="3">
      <t>コマエシ</t>
    </rPh>
    <phoneticPr fontId="21"/>
  </si>
  <si>
    <t>多摩市</t>
    <rPh sb="0" eb="3">
      <t>タマシ</t>
    </rPh>
    <phoneticPr fontId="21"/>
  </si>
  <si>
    <t>横浜市</t>
    <rPh sb="0" eb="3">
      <t>ヨコハマシ</t>
    </rPh>
    <phoneticPr fontId="21"/>
  </si>
  <si>
    <t>川崎市</t>
    <rPh sb="0" eb="3">
      <t>カワサキシ</t>
    </rPh>
    <phoneticPr fontId="21"/>
  </si>
  <si>
    <t>大阪市</t>
    <rPh sb="0" eb="3">
      <t>オオサカシ</t>
    </rPh>
    <phoneticPr fontId="21"/>
  </si>
  <si>
    <t>東村山市</t>
    <rPh sb="0" eb="4">
      <t>ヒガシムラヤマシ</t>
    </rPh>
    <phoneticPr fontId="59"/>
  </si>
  <si>
    <t>福生市</t>
    <rPh sb="0" eb="3">
      <t>フッサシ</t>
    </rPh>
    <phoneticPr fontId="21"/>
  </si>
  <si>
    <t>みよし市</t>
    <rPh sb="3" eb="4">
      <t>シ</t>
    </rPh>
    <phoneticPr fontId="21"/>
  </si>
  <si>
    <t>多賀城市</t>
    <rPh sb="0" eb="4">
      <t>タガジョウシ</t>
    </rPh>
    <phoneticPr fontId="21"/>
  </si>
  <si>
    <t>飯能市</t>
    <rPh sb="0" eb="3">
      <t>ハンノウシ</t>
    </rPh>
    <phoneticPr fontId="21"/>
  </si>
  <si>
    <t>白岡市</t>
    <rPh sb="0" eb="2">
      <t>シラオカ</t>
    </rPh>
    <rPh sb="2" eb="3">
      <t>シ</t>
    </rPh>
    <phoneticPr fontId="21"/>
  </si>
  <si>
    <t>瑞穂町</t>
    <rPh sb="0" eb="3">
      <t>ミズホマチ</t>
    </rPh>
    <phoneticPr fontId="21"/>
  </si>
  <si>
    <t>飛島村</t>
    <rPh sb="0" eb="3">
      <t>トビシマムラ</t>
    </rPh>
    <phoneticPr fontId="21"/>
  </si>
  <si>
    <t>大網白里市</t>
    <rPh sb="4" eb="5">
      <t>シ</t>
    </rPh>
    <phoneticPr fontId="60"/>
  </si>
  <si>
    <t>４　介護職員処遇改善支援事業費補助金により賃金改善を行う賃金項目及び方法　</t>
    <rPh sb="12" eb="15">
      <t>ジギョウヒ</t>
    </rPh>
    <phoneticPr fontId="21"/>
  </si>
  <si>
    <t>山北町</t>
    <rPh sb="0" eb="3">
      <t>ヤマキタマチ</t>
    </rPh>
    <phoneticPr fontId="59"/>
  </si>
  <si>
    <t>級地</t>
    <rPh sb="0" eb="2">
      <t>キュウチ</t>
    </rPh>
    <phoneticPr fontId="21"/>
  </si>
  <si>
    <t>上乗せ割合</t>
    <rPh sb="0" eb="2">
      <t>ウワノ</t>
    </rPh>
    <rPh sb="3" eb="5">
      <t>ワリアイ</t>
    </rPh>
    <phoneticPr fontId="21"/>
  </si>
  <si>
    <t>6級地</t>
    <rPh sb="1" eb="3">
      <t>キュウチ</t>
    </rPh>
    <phoneticPr fontId="21"/>
  </si>
  <si>
    <t>7級地</t>
    <rPh sb="1" eb="3">
      <t>キュウチ</t>
    </rPh>
    <phoneticPr fontId="21"/>
  </si>
  <si>
    <t>その他</t>
    <rPh sb="2" eb="3">
      <t>ホカ</t>
    </rPh>
    <phoneticPr fontId="21"/>
  </si>
  <si>
    <t>実施しない場合、やむを得ない事情</t>
    <rPh sb="0" eb="2">
      <t>ジッシ</t>
    </rPh>
    <rPh sb="5" eb="7">
      <t>バアイ</t>
    </rPh>
    <rPh sb="11" eb="12">
      <t>エ</t>
    </rPh>
    <rPh sb="14" eb="16">
      <t>ジジョウ</t>
    </rPh>
    <phoneticPr fontId="21"/>
  </si>
  <si>
    <t xml:space="preserve"> 実施しない</t>
    <rPh sb="1" eb="3">
      <t>ジッシ</t>
    </rPh>
    <phoneticPr fontId="21"/>
  </si>
  <si>
    <t>就業規則、賃金規程</t>
    <rPh sb="0" eb="2">
      <t>シュウギョウ</t>
    </rPh>
    <rPh sb="2" eb="4">
      <t>キソク</t>
    </rPh>
    <rPh sb="5" eb="7">
      <t>チンギン</t>
    </rPh>
    <rPh sb="7" eb="9">
      <t>キテイ</t>
    </rPh>
    <phoneticPr fontId="21"/>
  </si>
  <si>
    <t>５　要件を満たすことの確認等</t>
  </si>
  <si>
    <t>基本給等による賃金改善の見込額（令和６年４・５月分）が補助金の見込額（令和６年４・５月分）の２／３以上となっている</t>
    <rPh sb="0" eb="3">
      <t>キホンキュウ</t>
    </rPh>
    <rPh sb="3" eb="4">
      <t>トウ</t>
    </rPh>
    <rPh sb="7" eb="9">
      <t>チンギン</t>
    </rPh>
    <rPh sb="9" eb="11">
      <t>カイゼン</t>
    </rPh>
    <rPh sb="12" eb="14">
      <t>ミコミ</t>
    </rPh>
    <rPh sb="14" eb="15">
      <t>ガク</t>
    </rPh>
    <rPh sb="16" eb="18">
      <t>レイワ</t>
    </rPh>
    <rPh sb="19" eb="20">
      <t>ネン</t>
    </rPh>
    <rPh sb="23" eb="25">
      <t>ガツブン</t>
    </rPh>
    <rPh sb="27" eb="30">
      <t>ホジョキン</t>
    </rPh>
    <rPh sb="31" eb="33">
      <t>ミコミ</t>
    </rPh>
    <rPh sb="33" eb="34">
      <t>ガク</t>
    </rPh>
    <rPh sb="35" eb="37">
      <t>レイワ</t>
    </rPh>
    <rPh sb="38" eb="39">
      <t>ネン</t>
    </rPh>
    <rPh sb="42" eb="44">
      <t>ガツブン</t>
    </rPh>
    <rPh sb="49" eb="51">
      <t>イジョウ</t>
    </rPh>
    <phoneticPr fontId="21"/>
  </si>
  <si>
    <t>要件を満たすことの確認について、チェック（✔）が入っていない項目がない</t>
    <rPh sb="0" eb="1">
      <t>ヨウケン</t>
    </rPh>
    <rPh sb="2" eb="3">
      <t>ミ</t>
    </rPh>
    <rPh sb="8" eb="10">
      <t>カクニン</t>
    </rPh>
    <phoneticPr fontId="21"/>
  </si>
  <si>
    <t>①賃金改善を行う給与の種類</t>
    <rPh sb="1" eb="3">
      <t>チンギン</t>
    </rPh>
    <rPh sb="3" eb="5">
      <t>カイゼン</t>
    </rPh>
    <rPh sb="6" eb="7">
      <t>オコナ</t>
    </rPh>
    <rPh sb="8" eb="10">
      <t>キュウヨ</t>
    </rPh>
    <rPh sb="11" eb="13">
      <t>シュルイ</t>
    </rPh>
    <phoneticPr fontId="21"/>
  </si>
  <si>
    <t>誓約について、空欄の項目がない</t>
    <rPh sb="0" eb="1">
      <t>トウ</t>
    </rPh>
    <phoneticPr fontId="21"/>
  </si>
  <si>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21"/>
  </si>
  <si>
    <t>訪問型サービス（総合事業）（独自（A2））</t>
    <rPh sb="8" eb="10">
      <t>ソウゴウ</t>
    </rPh>
    <rPh sb="10" eb="12">
      <t>ジギョウ</t>
    </rPh>
    <rPh sb="14" eb="16">
      <t>ドクジ</t>
    </rPh>
    <phoneticPr fontId="21"/>
  </si>
  <si>
    <t>通所型サービス（総合事業）（独自（A6））</t>
  </si>
  <si>
    <t>表３　事業所の所在地</t>
    <rPh sb="0" eb="1">
      <t>ヒョウ</t>
    </rPh>
    <rPh sb="3" eb="6">
      <t>ジギョウショ</t>
    </rPh>
    <rPh sb="7" eb="10">
      <t>ショザイチ</t>
    </rPh>
    <phoneticPr fontId="21"/>
  </si>
  <si>
    <t>参考</t>
    <rPh sb="0" eb="2">
      <t>サンコウ</t>
    </rPh>
    <phoneticPr fontId="21"/>
  </si>
  <si>
    <r>
      <t>３　補助金の対象事業所に関する情報（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タイショウ</t>
    </rPh>
    <rPh sb="8" eb="10">
      <t>ジギョウ</t>
    </rPh>
    <rPh sb="10" eb="11">
      <t>ショ</t>
    </rPh>
    <rPh sb="12" eb="13">
      <t>カン</t>
    </rPh>
    <rPh sb="15" eb="17">
      <t>ジョウホウ</t>
    </rPh>
    <rPh sb="20" eb="22">
      <t>テイシュツ</t>
    </rPh>
    <rPh sb="22" eb="23">
      <t>サキ</t>
    </rPh>
    <rPh sb="24" eb="26">
      <t>テイシュツ</t>
    </rPh>
    <rPh sb="30" eb="33">
      <t>ジギョウショ</t>
    </rPh>
    <rPh sb="36" eb="38">
      <t>キサイ</t>
    </rPh>
    <phoneticPr fontId="21"/>
  </si>
  <si>
    <r>
      <t xml:space="preserve">ⅲ）うち、基本給等による賃金改善の見込額（令和６年４・５月分）
</t>
    </r>
    <r>
      <rPr>
        <b/>
        <sz val="9"/>
        <color theme="1"/>
        <rFont val="ＭＳ Ｐゴシック"/>
      </rPr>
      <t>（右側の額はⅰ欄の額の２／３以上となること）</t>
    </r>
    <rPh sb="5" eb="8">
      <t>キホンキュウ</t>
    </rPh>
    <rPh sb="8" eb="9">
      <t>トウ</t>
    </rPh>
    <rPh sb="12" eb="14">
      <t>チンギン</t>
    </rPh>
    <rPh sb="14" eb="16">
      <t>カイゼン</t>
    </rPh>
    <rPh sb="17" eb="19">
      <t>ミコミ</t>
    </rPh>
    <rPh sb="33" eb="35">
      <t>ミギガワ</t>
    </rPh>
    <rPh sb="36" eb="37">
      <t>ガク</t>
    </rPh>
    <rPh sb="39" eb="40">
      <t>ラン</t>
    </rPh>
    <rPh sb="41" eb="42">
      <t>ガク</t>
    </rPh>
    <rPh sb="46" eb="48">
      <t>イジョウ</t>
    </rPh>
    <phoneticPr fontId="21"/>
  </si>
  <si>
    <t>職員への賃金改善を行う時期については、従来の処遇改善加算の支払時期と揃えることが望ましいことについて、確認しました。</t>
    <rPh sb="0" eb="2">
      <t>ショクイン</t>
    </rPh>
    <rPh sb="4" eb="6">
      <t>チンギン</t>
    </rPh>
    <rPh sb="6" eb="8">
      <t>カイゼン</t>
    </rPh>
    <rPh sb="9" eb="10">
      <t>オコナ</t>
    </rPh>
    <rPh sb="11" eb="13">
      <t>ジキ</t>
    </rPh>
    <rPh sb="19" eb="21">
      <t>ジュウライ</t>
    </rPh>
    <rPh sb="22" eb="24">
      <t>ショグウ</t>
    </rPh>
    <rPh sb="24" eb="26">
      <t>カイゼン</t>
    </rPh>
    <rPh sb="26" eb="28">
      <t>カサン</t>
    </rPh>
    <rPh sb="29" eb="31">
      <t>シハライ</t>
    </rPh>
    <rPh sb="31" eb="33">
      <t>ジキ</t>
    </rPh>
    <rPh sb="34" eb="35">
      <t>ソロ</t>
    </rPh>
    <rPh sb="40" eb="41">
      <t>ノゾ</t>
    </rPh>
    <rPh sb="51" eb="53">
      <t>カクニン</t>
    </rPh>
    <phoneticPr fontId="21"/>
  </si>
  <si>
    <t>提出先</t>
  </si>
  <si>
    <t>【記入上の注意】
・処遇改善支援事業費補助金計画書は、提出先の都道府県内に所在する事業所・施設であれば法人一括での作成が可能であり、全体で補助金額以上となる賃金改善等の要件を満たしていれば足りること。
・事業所の数が多く、１枚に記載しきれない場合は、適宜、行を追加すること。</t>
    <rPh sb="16" eb="19">
      <t>ジギョウヒ</t>
    </rPh>
    <rPh sb="69" eb="72">
      <t>ホジョキン</t>
    </rPh>
    <rPh sb="72" eb="73">
      <t>ガク</t>
    </rPh>
    <rPh sb="73" eb="75">
      <t>イジョウ</t>
    </rPh>
    <rPh sb="78" eb="80">
      <t>チンギン</t>
    </rPh>
    <rPh sb="80" eb="82">
      <t>カイゼン</t>
    </rPh>
    <rPh sb="82" eb="83">
      <t>トウ</t>
    </rPh>
    <rPh sb="84" eb="86">
      <t>ヨウケン</t>
    </rPh>
    <phoneticPr fontId="21"/>
  </si>
  <si>
    <r>
      <t>①介護職員処遇改善支援事業費補助金の見込額</t>
    </r>
    <r>
      <rPr>
        <b/>
        <sz val="10"/>
        <color theme="1"/>
        <rFont val="ＭＳ Ｐゴシック"/>
      </rPr>
      <t>（令和６年２～５月分）</t>
    </r>
    <rPh sb="11" eb="14">
      <t>ジギョウヒ</t>
    </rPh>
    <phoneticPr fontId="21"/>
  </si>
  <si>
    <t>【記入上の注意】
・　「処遇改善支援事業費補助金による賃金改善以外の部分で賃金水準を引き下げない」とは、①「令和６年２月から５月の処遇改善支援事業費補助金を除いた賃金総額」と②「令和５年２月から５月の賃金総額」を比較し、①が②以上であることをいう。実績報告書では、これらの賃金額の具体的な記載を求めるため、詳細な考え方は、様式第５－１号（実績報告書）を参照すること。
・　ただし、事業規模の縮小に伴う職員数・賃金総額の減少等、やむを得ない事情がある場合には、それらの影響を除くため、②「令和５年２月から５月の賃金総額」の額を調整しても差し支えないこととする。</t>
    <rPh sb="1" eb="3">
      <t>キニュウ</t>
    </rPh>
    <rPh sb="3" eb="4">
      <t>ジョウ</t>
    </rPh>
    <rPh sb="5" eb="7">
      <t>チュウイ</t>
    </rPh>
    <rPh sb="18" eb="21">
      <t>ジギョウヒ</t>
    </rPh>
    <rPh sb="71" eb="74">
      <t>ジギョウヒ</t>
    </rPh>
    <rPh sb="163" eb="164">
      <t>ダイ</t>
    </rPh>
    <rPh sb="167" eb="168">
      <t>ゴウ</t>
    </rPh>
    <rPh sb="169" eb="171">
      <t>ジッセキ</t>
    </rPh>
    <rPh sb="171" eb="174">
      <t>ホウコクショ</t>
    </rPh>
    <rPh sb="190" eb="192">
      <t>ジギョウ</t>
    </rPh>
    <rPh sb="192" eb="194">
      <t>キボ</t>
    </rPh>
    <rPh sb="195" eb="197">
      <t>シュクショウ</t>
    </rPh>
    <rPh sb="198" eb="199">
      <t>トモナ</t>
    </rPh>
    <rPh sb="200" eb="203">
      <t>ショクインスウ</t>
    </rPh>
    <rPh sb="204" eb="206">
      <t>チンギン</t>
    </rPh>
    <rPh sb="206" eb="208">
      <t>ソウガク</t>
    </rPh>
    <rPh sb="209" eb="211">
      <t>ゲンショウ</t>
    </rPh>
    <rPh sb="211" eb="212">
      <t>トウ</t>
    </rPh>
    <rPh sb="216" eb="217">
      <t>エ</t>
    </rPh>
    <rPh sb="219" eb="221">
      <t>ジジョウ</t>
    </rPh>
    <rPh sb="224" eb="226">
      <t>バアイ</t>
    </rPh>
    <rPh sb="233" eb="235">
      <t>エイキョウ</t>
    </rPh>
    <rPh sb="236" eb="237">
      <t>ノゾ</t>
    </rPh>
    <rPh sb="260" eb="261">
      <t>ガク</t>
    </rPh>
    <rPh sb="262" eb="264">
      <t>チョウセイ</t>
    </rPh>
    <rPh sb="267" eb="268">
      <t>サ</t>
    </rPh>
    <rPh sb="269" eb="270">
      <t>ツカ</t>
    </rPh>
    <phoneticPr fontId="21"/>
  </si>
  <si>
    <t>処遇改善支援事業費補助金による賃金改善以外の部分で賃金水準を引き下げないことの誓約を行っている</t>
    <rPh sb="6" eb="9">
      <t>ジギョウヒ</t>
    </rPh>
    <rPh sb="39" eb="41">
      <t>セイヤク</t>
    </rPh>
    <rPh sb="42" eb="43">
      <t>オコナ</t>
    </rPh>
    <phoneticPr fontId="21"/>
  </si>
  <si>
    <t>賃金改善の見込額が介護職員処遇改善支援事業費補助金の見込額以上となっている</t>
    <rPh sb="0" eb="2">
      <t>チンギン</t>
    </rPh>
    <rPh sb="2" eb="4">
      <t>カイゼン</t>
    </rPh>
    <rPh sb="5" eb="7">
      <t>ミコミ</t>
    </rPh>
    <rPh sb="7" eb="8">
      <t>ガク</t>
    </rPh>
    <rPh sb="9" eb="11">
      <t>カイゴ</t>
    </rPh>
    <rPh sb="11" eb="13">
      <t>ショクイン</t>
    </rPh>
    <rPh sb="13" eb="15">
      <t>ショグウ</t>
    </rPh>
    <rPh sb="15" eb="17">
      <t>カイゼン</t>
    </rPh>
    <rPh sb="17" eb="19">
      <t>シエン</t>
    </rPh>
    <rPh sb="19" eb="22">
      <t>ジギョウヒ</t>
    </rPh>
    <rPh sb="22" eb="25">
      <t>ホジョキン</t>
    </rPh>
    <rPh sb="26" eb="28">
      <t>ミコミ</t>
    </rPh>
    <rPh sb="28" eb="29">
      <t>ガク</t>
    </rPh>
    <rPh sb="29" eb="31">
      <t>イジョウ</t>
    </rPh>
    <phoneticPr fontId="21"/>
  </si>
  <si>
    <t xml:space="preserve">●「様式第2-1号」を完成させるには、「基本情報入力シート」「様式第2-2号」から転記される情報が必要です。まずはこれらのシートを完成させてください。
</t>
    <rPh sb="2" eb="4">
      <t>ヨウシキ</t>
    </rPh>
    <rPh sb="4" eb="5">
      <t>ダイ</t>
    </rPh>
    <rPh sb="8" eb="9">
      <t>ゴウ</t>
    </rPh>
    <rPh sb="11" eb="13">
      <t>カンセイ</t>
    </rPh>
    <rPh sb="20" eb="22">
      <t>キホン</t>
    </rPh>
    <rPh sb="22" eb="24">
      <t>ジョウホウ</t>
    </rPh>
    <rPh sb="24" eb="26">
      <t>ニュウリョク</t>
    </rPh>
    <rPh sb="31" eb="33">
      <t>ヨウシキ</t>
    </rPh>
    <rPh sb="33" eb="34">
      <t>ダイ</t>
    </rPh>
    <rPh sb="37" eb="38">
      <t>ゴウ</t>
    </rPh>
    <rPh sb="41" eb="43">
      <t>テンキ</t>
    </rPh>
    <rPh sb="46" eb="48">
      <t>ジョウホウ</t>
    </rPh>
    <rPh sb="49" eb="51">
      <t>ヒツヨウ</t>
    </rPh>
    <rPh sb="65" eb="67">
      <t>カンセイ</t>
    </rPh>
    <phoneticPr fontId="21"/>
  </si>
  <si>
    <r>
      <t>介護職員処遇改善支援事業費補助金の届出に係る提出先（事業所の所在地の</t>
    </r>
    <r>
      <rPr>
        <b/>
        <u/>
        <sz val="12"/>
        <color theme="1"/>
        <rFont val="ＭＳ Ｐゴシック"/>
      </rPr>
      <t>都道府県</t>
    </r>
    <r>
      <rPr>
        <sz val="12"/>
        <color theme="1"/>
        <rFont val="ＭＳ Ｐゴシック"/>
      </rPr>
      <t>）を選択してください。</t>
    </r>
    <rPh sb="0" eb="4">
      <t>カイゴショクイン</t>
    </rPh>
    <rPh sb="4" eb="6">
      <t>ショグウ</t>
    </rPh>
    <rPh sb="6" eb="8">
      <t>カイゼン</t>
    </rPh>
    <rPh sb="8" eb="10">
      <t>シエン</t>
    </rPh>
    <rPh sb="10" eb="13">
      <t>ジギョウヒ</t>
    </rPh>
    <rPh sb="13" eb="16">
      <t>ホジョキン</t>
    </rPh>
    <rPh sb="17" eb="19">
      <t>トドケデ</t>
    </rPh>
    <rPh sb="20" eb="21">
      <t>カカ</t>
    </rPh>
    <rPh sb="22" eb="24">
      <t>テイシュツ</t>
    </rPh>
    <rPh sb="24" eb="25">
      <t>サキ</t>
    </rPh>
    <rPh sb="40" eb="42">
      <t>センタク</t>
    </rPh>
    <phoneticPr fontId="21"/>
  </si>
  <si>
    <t>下表に必要事項を入力してください。記入内容が様式第2-2号に反映されます。</t>
    <rPh sb="0" eb="2">
      <t>カヒョウ</t>
    </rPh>
    <rPh sb="3" eb="5">
      <t>ヒツヨウ</t>
    </rPh>
    <rPh sb="5" eb="7">
      <t>ジコウ</t>
    </rPh>
    <rPh sb="8" eb="10">
      <t>ニュウリョク</t>
    </rPh>
    <rPh sb="17" eb="19">
      <t>キニュウ</t>
    </rPh>
    <rPh sb="19" eb="21">
      <t>ナイヨウ</t>
    </rPh>
    <rPh sb="22" eb="24">
      <t>ヨウシキ</t>
    </rPh>
    <rPh sb="24" eb="25">
      <t>ダイ</t>
    </rPh>
    <rPh sb="28" eb="29">
      <t>ゴウ</t>
    </rPh>
    <rPh sb="30" eb="32">
      <t>ハンエイ</t>
    </rPh>
    <phoneticPr fontId="21"/>
  </si>
  <si>
    <r>
      <t>※　「一月あたり介護報酬総単位数」には、 一月あたり介護報酬総単位数として見込まれる単位数を、令和５年２月から５月までの４か月間の介護報酬総単位数（各種加算減算を含む。また、</t>
    </r>
    <r>
      <rPr>
        <u/>
        <sz val="12"/>
        <color auto="1"/>
        <rFont val="ＭＳ Ｐゴシック"/>
      </rPr>
      <t>処遇改善加算、特定加算及びベースアップ等加算も含む。</t>
    </r>
    <r>
      <rPr>
        <sz val="12"/>
        <color auto="1"/>
        <rFont val="ＭＳ Ｐゴシック"/>
      </rPr>
      <t>）を４で除するなどの適切な方法によって推計し、事業所ごとに記載すること。</t>
    </r>
    <rPh sb="37" eb="39">
      <t>ミコ</t>
    </rPh>
    <rPh sb="42" eb="45">
      <t>タンイスウ</t>
    </rPh>
    <rPh sb="47" eb="49">
      <t>レイワ</t>
    </rPh>
    <rPh sb="50" eb="51">
      <t>ネン</t>
    </rPh>
    <rPh sb="62" eb="63">
      <t>ゲツ</t>
    </rPh>
    <rPh sb="88" eb="90">
      <t>ショグウ</t>
    </rPh>
    <rPh sb="90" eb="92">
      <t>カイゼン</t>
    </rPh>
    <rPh sb="99" eb="100">
      <t>オヨ</t>
    </rPh>
    <rPh sb="110" eb="111">
      <t>フク</t>
    </rPh>
    <rPh sb="117" eb="118">
      <t>ジョ</t>
    </rPh>
    <rPh sb="123" eb="125">
      <t>テキセツ</t>
    </rPh>
    <rPh sb="126" eb="128">
      <t>ホウホウ</t>
    </rPh>
    <rPh sb="132" eb="134">
      <t>スイケイ</t>
    </rPh>
    <rPh sb="136" eb="139">
      <t>ジギョウショ</t>
    </rPh>
    <phoneticPr fontId="21"/>
  </si>
  <si>
    <t>●「様式第2－1号」に記載する補助金による賃金改善の見込額について、具体的な算出方法は問いませんが、各職員に対して補助金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4" eb="5">
      <t>ダイ</t>
    </rPh>
    <rPh sb="8" eb="9">
      <t>ゴウ</t>
    </rPh>
    <rPh sb="11" eb="13">
      <t>キサイ</t>
    </rPh>
    <rPh sb="15" eb="18">
      <t>ホジョキン</t>
    </rPh>
    <rPh sb="21" eb="23">
      <t>チンギン</t>
    </rPh>
    <rPh sb="23" eb="25">
      <t>カイゼン</t>
    </rPh>
    <rPh sb="34" eb="37">
      <t>グタイテキ</t>
    </rPh>
    <rPh sb="38" eb="40">
      <t>サンシュツ</t>
    </rPh>
    <rPh sb="40" eb="42">
      <t>ホウホウ</t>
    </rPh>
    <rPh sb="43" eb="44">
      <t>ト</t>
    </rPh>
    <rPh sb="57" eb="60">
      <t>ホジョキン</t>
    </rPh>
    <rPh sb="68" eb="70">
      <t>ヨテイ</t>
    </rPh>
    <rPh sb="83" eb="84">
      <t>タ</t>
    </rPh>
    <rPh sb="85" eb="86">
      <t>ア</t>
    </rPh>
    <rPh sb="92" eb="94">
      <t>テキセツ</t>
    </rPh>
    <rPh sb="113" eb="115">
      <t>チンギン</t>
    </rPh>
    <rPh sb="115" eb="116">
      <t>ガク</t>
    </rPh>
    <rPh sb="118" eb="120">
      <t>キニュウ</t>
    </rPh>
    <rPh sb="122" eb="123">
      <t>ラン</t>
    </rPh>
    <rPh sb="126" eb="128">
      <t>キホン</t>
    </rPh>
    <rPh sb="128" eb="129">
      <t>キュウ</t>
    </rPh>
    <rPh sb="130" eb="132">
      <t>テアテ</t>
    </rPh>
    <rPh sb="133" eb="135">
      <t>ショウヨ</t>
    </rPh>
    <rPh sb="135" eb="136">
      <t>トウ</t>
    </rPh>
    <rPh sb="137" eb="139">
      <t>タイショク</t>
    </rPh>
    <rPh sb="139" eb="141">
      <t>テアテ</t>
    </rPh>
    <rPh sb="142" eb="143">
      <t>ノゾ</t>
    </rPh>
    <rPh sb="147" eb="148">
      <t>フク</t>
    </rPh>
    <rPh sb="149" eb="151">
      <t>キンガク</t>
    </rPh>
    <rPh sb="152" eb="154">
      <t>キニュウ</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</si>
</sst>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0_ "/>
    <numFmt numFmtId="178" formatCode="#,##0_);[Red]\(#,##0\)"/>
    <numFmt numFmtId="179" formatCode="0.0%"/>
    <numFmt numFmtId="180" formatCode="0.0"/>
  </numFmts>
  <fonts count="6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0"/>
      <color auto="1"/>
      <name val="ＭＳ Ｐゴシック"/>
      <family val="3"/>
      <scheme val="minor"/>
    </font>
    <font>
      <sz val="10.5"/>
      <color auto="1"/>
      <name val="ＭＳ Ｐゴシック"/>
      <family val="3"/>
    </font>
    <font>
      <b/>
      <sz val="11"/>
      <color theme="1"/>
      <name val="ＭＳ Ｐゴシック"/>
      <family val="3"/>
    </font>
    <font>
      <sz val="10"/>
      <color theme="1"/>
      <name val="ＭＳ Ｐゴシック"/>
      <family val="3"/>
    </font>
    <font>
      <sz val="6"/>
      <color theme="1"/>
      <name val="ＭＳ Ｐゴシック"/>
      <family val="3"/>
    </font>
    <font>
      <sz val="8"/>
      <color theme="1"/>
      <name val="ＭＳ Ｐゴシック"/>
      <family val="3"/>
    </font>
    <font>
      <sz val="9"/>
      <color auto="1"/>
      <name val="ＭＳ Ｐゴシック"/>
      <family val="3"/>
      <scheme val="minor"/>
    </font>
    <font>
      <sz val="9"/>
      <color theme="1"/>
      <name val="ＭＳ Ｐゴシック"/>
      <family val="3"/>
    </font>
    <font>
      <b/>
      <sz val="9"/>
      <color theme="1"/>
      <name val="ＭＳ Ｐゴシック"/>
      <family val="3"/>
    </font>
    <font>
      <b/>
      <sz val="10.5"/>
      <color theme="1"/>
      <name val="ＭＳ Ｐゴシック"/>
      <family val="3"/>
    </font>
    <font>
      <sz val="10.5"/>
      <color theme="1"/>
      <name val="ＭＳ Ｐゴシック"/>
      <family val="3"/>
    </font>
    <font>
      <b/>
      <sz val="10.5"/>
      <color auto="1"/>
      <name val="ＭＳ Ｐゴシック"/>
      <family val="3"/>
    </font>
    <font>
      <b/>
      <sz val="8"/>
      <color theme="1"/>
      <name val="ＭＳ Ｐゴシック"/>
      <family val="3"/>
    </font>
    <font>
      <sz val="8.5"/>
      <color theme="1"/>
      <name val="ＭＳ Ｐゴシック"/>
      <family val="3"/>
    </font>
    <font>
      <sz val="7.5"/>
      <color theme="1"/>
      <name val="ＭＳ Ｐゴシック"/>
      <family val="3"/>
    </font>
    <font>
      <sz val="7"/>
      <color theme="1"/>
      <name val="ＭＳ Ｐゴシック"/>
      <family val="3"/>
    </font>
    <font>
      <sz val="7"/>
      <color auto="1"/>
      <name val="ＭＳ Ｐゴシック"/>
      <family val="3"/>
    </font>
    <font>
      <b/>
      <sz val="11"/>
      <color auto="1"/>
      <name val="ＭＳ Ｐゴシック"/>
      <family val="3"/>
    </font>
    <font>
      <b/>
      <sz val="10"/>
      <color auto="1"/>
      <name val="ＭＳ Ｐゴシック"/>
      <family val="3"/>
    </font>
    <font>
      <sz val="11"/>
      <color theme="0"/>
      <name val="ＭＳ Ｐゴシック"/>
      <family val="3"/>
    </font>
    <font>
      <b/>
      <sz val="11"/>
      <color theme="0"/>
      <name val="ＭＳ Ｐゴシック"/>
      <family val="3"/>
    </font>
    <font>
      <sz val="10"/>
      <color theme="0"/>
      <name val="ＭＳ Ｐゴシック"/>
      <family val="3"/>
    </font>
    <font>
      <b/>
      <sz val="14"/>
      <color auto="1"/>
      <name val="ＭＳ Ｐゴシック"/>
      <family val="3"/>
    </font>
    <font>
      <sz val="11"/>
      <color theme="1"/>
      <name val="ＭＳ Ｐゴシック"/>
      <family val="3"/>
      <scheme val="minor"/>
    </font>
    <font>
      <b/>
      <sz val="15"/>
      <color theme="3"/>
      <name val="ＭＳ Ｐゴシック"/>
      <family val="2"/>
      <scheme val="minor"/>
    </font>
    <font>
      <b/>
      <sz val="11"/>
      <color theme="3"/>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theme="0" tint="-0.15"/>
        <bgColor indexed="64"/>
      </patternFill>
    </fill>
    <fill>
      <patternFill patternType="solid">
        <fgColor theme="0" tint="-5.e-002"/>
        <bgColor indexed="64"/>
      </patternFill>
    </fill>
    <fill>
      <patternFill patternType="solid">
        <fgColor rgb="FFFFFFBE"/>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bottom style="hair">
        <color auto="1"/>
      </bottom>
      <diagonal/>
    </border>
    <border>
      <left style="thin">
        <color indexed="64"/>
      </left>
      <right/>
      <top/>
      <bottom style="medium">
        <color indexed="64"/>
      </bottom>
      <diagonal/>
    </border>
    <border>
      <left/>
      <right/>
      <top/>
      <bottom style="medium">
        <color auto="1"/>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100">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69">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5" fillId="0" borderId="0" xfId="0" applyFont="1" applyFill="1" applyAlignment="1" applyProtection="1">
      <alignment horizontal="left" vertical="top" wrapText="1"/>
    </xf>
    <xf numFmtId="0" fontId="27" fillId="0" borderId="0" xfId="0" applyFont="1" applyProtection="1">
      <alignment vertical="center"/>
    </xf>
    <xf numFmtId="0" fontId="25" fillId="0" borderId="0" xfId="0" applyFont="1" applyFill="1" applyAlignment="1" applyProtection="1">
      <alignment horizontal="left" vertical="center" wrapText="1"/>
    </xf>
    <xf numFmtId="0" fontId="28" fillId="0" borderId="0" xfId="0" applyFont="1" applyProtection="1">
      <alignment vertical="center"/>
    </xf>
    <xf numFmtId="0" fontId="12" fillId="0" borderId="0" xfId="0" applyFont="1" applyProtection="1">
      <alignment vertical="center"/>
    </xf>
    <xf numFmtId="0" fontId="29" fillId="0" borderId="0" xfId="0" applyFont="1" applyProtection="1">
      <alignment vertical="center"/>
    </xf>
    <xf numFmtId="0" fontId="25" fillId="0" borderId="0" xfId="0" applyFont="1" applyFill="1" applyAlignment="1" applyProtection="1">
      <alignment horizontal="left" vertical="top"/>
    </xf>
    <xf numFmtId="0" fontId="30"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0" xfId="0" applyFont="1" applyBorder="1" applyAlignment="1" applyProtection="1">
      <alignment horizontal="lef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26" fillId="0" borderId="0"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0" xfId="0" applyFont="1" applyBorder="1" applyAlignment="1" applyProtection="1">
      <alignment horizontal="center" vertical="center"/>
    </xf>
    <xf numFmtId="0" fontId="0" fillId="0" borderId="0" xfId="0" applyAlignment="1" applyProtection="1">
      <alignment horizontal="right" vertical="top" wrapText="1"/>
    </xf>
    <xf numFmtId="0" fontId="31" fillId="24" borderId="14"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5" xfId="0" applyFont="1" applyBorder="1" applyAlignment="1" applyProtection="1">
      <alignment horizontal="left" vertical="center"/>
    </xf>
    <xf numFmtId="0" fontId="12" fillId="0" borderId="15" xfId="0" applyFont="1" applyBorder="1" applyAlignment="1" applyProtection="1">
      <alignment horizontal="left" vertical="center" wrapText="1"/>
    </xf>
    <xf numFmtId="0" fontId="12" fillId="0" borderId="16" xfId="0" applyFont="1" applyBorder="1" applyAlignment="1" applyProtection="1">
      <alignment horizontal="left" vertical="center"/>
    </xf>
    <xf numFmtId="0" fontId="12" fillId="0" borderId="15" xfId="0" applyFont="1" applyBorder="1" applyProtection="1">
      <alignment vertical="center"/>
    </xf>
    <xf numFmtId="0" fontId="23" fillId="0" borderId="0" xfId="0" applyFont="1" applyBorder="1" applyAlignment="1" applyProtection="1">
      <alignment horizontal="left" vertical="top" wrapText="1"/>
    </xf>
    <xf numFmtId="0" fontId="12" fillId="0" borderId="17" xfId="0" applyFont="1" applyBorder="1" applyAlignment="1" applyProtection="1">
      <alignment horizontal="center" vertical="center"/>
    </xf>
    <xf numFmtId="0" fontId="12" fillId="0" borderId="0" xfId="0" applyFont="1" applyBorder="1" applyAlignment="1" applyProtection="1">
      <alignment horizontal="center" vertical="center"/>
    </xf>
    <xf numFmtId="49" fontId="30" fillId="24" borderId="18" xfId="0" applyNumberFormat="1" applyFont="1" applyFill="1" applyBorder="1" applyAlignment="1" applyProtection="1">
      <alignment horizontal="center" vertical="center"/>
      <protection locked="0"/>
    </xf>
    <xf numFmtId="49" fontId="30" fillId="24" borderId="19" xfId="0" applyNumberFormat="1" applyFont="1" applyFill="1" applyBorder="1" applyAlignment="1" applyProtection="1">
      <alignment horizontal="center" vertical="center"/>
      <protection locked="0"/>
    </xf>
    <xf numFmtId="49" fontId="30" fillId="24" borderId="20"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left" vertical="top" wrapText="1"/>
      <protection locked="0"/>
    </xf>
    <xf numFmtId="0" fontId="31" fillId="24" borderId="21" xfId="0" applyFont="1" applyFill="1" applyBorder="1" applyAlignment="1" applyProtection="1">
      <alignment horizontal="left" vertical="center"/>
      <protection locked="0"/>
    </xf>
    <xf numFmtId="49" fontId="30" fillId="24" borderId="22" xfId="0" applyNumberFormat="1" applyFont="1" applyFill="1" applyBorder="1" applyAlignment="1" applyProtection="1">
      <alignment horizontal="center" vertical="center"/>
      <protection locked="0"/>
    </xf>
    <xf numFmtId="49" fontId="30" fillId="24" borderId="16" xfId="0" applyNumberFormat="1" applyFont="1" applyFill="1" applyBorder="1" applyAlignment="1" applyProtection="1">
      <alignment horizontal="center" vertical="center"/>
      <protection locked="0"/>
    </xf>
    <xf numFmtId="49" fontId="30" fillId="24" borderId="23" xfId="0" applyNumberFormat="1" applyFont="1" applyFill="1" applyBorder="1" applyAlignment="1" applyProtection="1">
      <alignment horizontal="center" vertical="center"/>
      <protection locked="0"/>
    </xf>
    <xf numFmtId="0" fontId="31" fillId="24" borderId="24"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wrapText="1"/>
    </xf>
    <xf numFmtId="0" fontId="12" fillId="0" borderId="25" xfId="0" applyFont="1" applyBorder="1" applyAlignment="1" applyProtection="1">
      <alignment horizontal="left"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49" fontId="30" fillId="24" borderId="28" xfId="0" applyNumberFormat="1" applyFont="1" applyFill="1" applyBorder="1" applyAlignment="1" applyProtection="1">
      <alignment horizontal="center" vertical="center"/>
      <protection locked="0"/>
    </xf>
    <xf numFmtId="49" fontId="30" fillId="24" borderId="29" xfId="0" applyNumberFormat="1" applyFont="1" applyFill="1" applyBorder="1" applyAlignment="1" applyProtection="1">
      <alignment horizontal="center" vertical="center"/>
      <protection locked="0"/>
    </xf>
    <xf numFmtId="49" fontId="30" fillId="24" borderId="30" xfId="0" applyNumberFormat="1" applyFont="1" applyFill="1" applyBorder="1" applyAlignment="1" applyProtection="1">
      <alignment horizontal="center" vertical="center"/>
      <protection locked="0"/>
    </xf>
    <xf numFmtId="0" fontId="12" fillId="24" borderId="31" xfId="0" applyFont="1" applyFill="1" applyBorder="1" applyAlignment="1" applyProtection="1">
      <alignment horizontal="left" vertical="center"/>
      <protection locked="0"/>
    </xf>
    <xf numFmtId="0" fontId="12" fillId="24" borderId="32" xfId="0" applyFont="1" applyFill="1" applyBorder="1" applyAlignment="1" applyProtection="1">
      <alignment horizontal="left" vertical="center"/>
      <protection locked="0"/>
    </xf>
    <xf numFmtId="0" fontId="12" fillId="24" borderId="33" xfId="0"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0" fillId="24" borderId="34" xfId="0" applyFill="1" applyBorder="1" applyAlignment="1" applyProtection="1">
      <alignment horizontal="left" vertical="center"/>
      <protection locked="0"/>
    </xf>
    <xf numFmtId="0" fontId="0" fillId="24" borderId="35" xfId="0" applyFill="1" applyBorder="1" applyAlignment="1" applyProtection="1">
      <alignment horizontal="left" vertical="center"/>
      <protection locked="0"/>
    </xf>
    <xf numFmtId="49" fontId="0" fillId="24" borderId="19" xfId="0" applyNumberForma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33" fillId="24" borderId="37" xfId="97" applyFont="1" applyFill="1" applyBorder="1" applyAlignment="1" applyProtection="1">
      <alignment horizontal="left" vertical="center"/>
      <protection locked="0"/>
    </xf>
    <xf numFmtId="0" fontId="12" fillId="0" borderId="38"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24" borderId="40"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5" xfId="0" applyFont="1" applyFill="1" applyBorder="1" applyProtection="1">
      <alignment vertical="center"/>
      <protection locked="0"/>
    </xf>
    <xf numFmtId="0" fontId="12" fillId="24" borderId="41" xfId="0" applyFont="1" applyFill="1" applyBorder="1" applyProtection="1">
      <alignment vertical="center"/>
      <protection locked="0"/>
    </xf>
    <xf numFmtId="0" fontId="12" fillId="24" borderId="42"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3" xfId="0" applyFont="1" applyFill="1" applyBorder="1" applyAlignment="1" applyProtection="1">
      <alignment horizontal="center" vertical="center"/>
      <protection locked="0"/>
    </xf>
    <xf numFmtId="0" fontId="12" fillId="24" borderId="15" xfId="0" applyFont="1"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6"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1" xfId="0" applyFont="1" applyFill="1" applyBorder="1" applyAlignment="1" applyProtection="1">
      <alignment horizontal="left" vertical="center"/>
      <protection locked="0"/>
    </xf>
    <xf numFmtId="0" fontId="12" fillId="24" borderId="44" xfId="0" applyFont="1" applyFill="1" applyBorder="1" applyProtection="1">
      <alignment vertical="center"/>
      <protection locked="0"/>
    </xf>
    <xf numFmtId="0" fontId="12" fillId="24" borderId="16" xfId="0" applyFont="1" applyFill="1" applyBorder="1" applyAlignment="1" applyProtection="1">
      <alignment vertical="center" wrapText="1"/>
      <protection locked="0"/>
    </xf>
    <xf numFmtId="0" fontId="12" fillId="24" borderId="16" xfId="0" applyFont="1" applyFill="1" applyBorder="1" applyProtection="1">
      <alignment vertical="center"/>
      <protection locked="0"/>
    </xf>
    <xf numFmtId="0" fontId="12" fillId="0" borderId="43" xfId="0" applyFont="1" applyBorder="1" applyProtection="1">
      <alignment vertical="center"/>
    </xf>
    <xf numFmtId="0" fontId="12" fillId="24" borderId="45" xfId="0" applyFont="1" applyFill="1" applyBorder="1" applyProtection="1">
      <alignment vertical="center"/>
      <protection locked="0"/>
    </xf>
    <xf numFmtId="0" fontId="12" fillId="24" borderId="29" xfId="0" applyFont="1" applyFill="1" applyBorder="1" applyAlignment="1" applyProtection="1">
      <alignment vertical="center" wrapText="1"/>
      <protection locked="0"/>
    </xf>
    <xf numFmtId="0" fontId="12" fillId="24" borderId="29" xfId="0" applyFont="1" applyFill="1" applyBorder="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Protection="1">
      <alignment vertical="center"/>
      <protection locked="0"/>
    </xf>
    <xf numFmtId="0" fontId="12" fillId="0" borderId="16"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2" xfId="0" applyFont="1" applyFill="1" applyBorder="1" applyProtection="1">
      <alignment vertical="center"/>
      <protection locked="0"/>
    </xf>
    <xf numFmtId="0" fontId="12" fillId="24" borderId="23" xfId="0" applyFont="1" applyFill="1" applyBorder="1" applyProtection="1">
      <alignment vertical="center"/>
      <protection locked="0"/>
    </xf>
    <xf numFmtId="0" fontId="12" fillId="24" borderId="48" xfId="0" applyFont="1" applyFill="1" applyBorder="1" applyAlignment="1" applyProtection="1">
      <alignment horizontal="center" vertical="center"/>
      <protection locked="0"/>
    </xf>
    <xf numFmtId="49" fontId="0" fillId="24" borderId="29" xfId="0" applyNumberFormat="1" applyFill="1" applyBorder="1" applyAlignment="1" applyProtection="1">
      <alignment horizontal="left" vertical="center"/>
      <protection locked="0"/>
    </xf>
    <xf numFmtId="0" fontId="12" fillId="0" borderId="49" xfId="0" applyFont="1" applyBorder="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Protection="1">
      <alignment vertical="center"/>
    </xf>
    <xf numFmtId="0" fontId="12" fillId="24" borderId="28" xfId="0" applyFont="1" applyFill="1" applyBorder="1" applyProtection="1">
      <alignment vertical="center"/>
      <protection locked="0"/>
    </xf>
    <xf numFmtId="0" fontId="12" fillId="24" borderId="30" xfId="0" applyFont="1" applyFill="1" applyBorder="1" applyProtection="1">
      <alignment vertical="center"/>
      <protection locked="0"/>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29" xfId="0" applyFont="1" applyBorder="1" applyAlignment="1" applyProtection="1">
      <alignment horizontal="center" vertical="center" wrapText="1"/>
    </xf>
    <xf numFmtId="0" fontId="12" fillId="24" borderId="42"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24" borderId="58" xfId="0" applyFont="1" applyFill="1" applyBorder="1" applyAlignment="1" applyProtection="1">
      <alignment vertical="center" wrapText="1"/>
      <protection locked="0"/>
    </xf>
    <xf numFmtId="0" fontId="12" fillId="24" borderId="15" xfId="0" applyFont="1" applyFill="1" applyBorder="1" applyAlignment="1" applyProtection="1">
      <alignment vertical="center" wrapText="1"/>
      <protection locked="0"/>
    </xf>
    <xf numFmtId="0" fontId="12" fillId="24" borderId="41" xfId="0" applyFont="1" applyFill="1" applyBorder="1" applyAlignment="1" applyProtection="1">
      <alignment vertical="center" wrapText="1"/>
      <protection locked="0"/>
    </xf>
    <xf numFmtId="0" fontId="0" fillId="0" borderId="11" xfId="0" applyBorder="1" applyAlignment="1" applyProtection="1">
      <alignment horizontal="center" vertical="center" wrapText="1"/>
    </xf>
    <xf numFmtId="0" fontId="0" fillId="0" borderId="13" xfId="0" applyBorder="1" applyAlignment="1" applyProtection="1">
      <alignment horizontal="center" vertical="center" wrapText="1"/>
    </xf>
    <xf numFmtId="176" fontId="30" fillId="24" borderId="42" xfId="0" applyNumberFormat="1" applyFont="1" applyFill="1" applyBorder="1" applyProtection="1">
      <alignment vertical="center"/>
      <protection locked="0"/>
    </xf>
    <xf numFmtId="176" fontId="34" fillId="24" borderId="15" xfId="0" applyNumberFormat="1" applyFont="1" applyFill="1" applyBorder="1" applyProtection="1">
      <alignment vertical="center"/>
      <protection locked="0"/>
    </xf>
    <xf numFmtId="176" fontId="30" fillId="24" borderId="15" xfId="0" applyNumberFormat="1" applyFont="1" applyFill="1" applyBorder="1" applyProtection="1">
      <alignment vertical="center"/>
      <protection locked="0"/>
    </xf>
    <xf numFmtId="176" fontId="25" fillId="24" borderId="15" xfId="0" applyNumberFormat="1" applyFont="1" applyFill="1" applyBorder="1" applyProtection="1">
      <alignment vertical="center"/>
      <protection locked="0"/>
    </xf>
    <xf numFmtId="176" fontId="25" fillId="24" borderId="41"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177" fontId="34" fillId="24" borderId="52" xfId="0" applyNumberFormat="1" applyFont="1" applyFill="1" applyBorder="1" applyAlignment="1" applyProtection="1">
      <alignment horizontal="right" vertical="center" shrinkToFit="1"/>
      <protection locked="0"/>
    </xf>
    <xf numFmtId="177" fontId="34" fillId="24" borderId="55" xfId="0" applyNumberFormat="1" applyFont="1" applyFill="1" applyBorder="1" applyAlignment="1" applyProtection="1">
      <alignment horizontal="right" vertical="center" shrinkToFit="1"/>
      <protection locked="0"/>
    </xf>
    <xf numFmtId="177" fontId="34" fillId="24" borderId="57" xfId="0" applyNumberFormat="1" applyFont="1" applyFill="1" applyBorder="1" applyAlignment="1" applyProtection="1">
      <alignment horizontal="right" vertical="center" shrinkToFit="1"/>
      <protection locked="0"/>
    </xf>
    <xf numFmtId="0" fontId="23" fillId="25" borderId="59" xfId="0" applyFont="1" applyFill="1" applyBorder="1" applyAlignment="1" applyProtection="1">
      <alignment horizontal="center" vertical="center"/>
    </xf>
    <xf numFmtId="0" fontId="23" fillId="26" borderId="49" xfId="0" applyFont="1" applyFill="1" applyBorder="1" applyAlignment="1" applyProtection="1">
      <alignment horizontal="left" vertical="top" wrapText="1"/>
    </xf>
    <xf numFmtId="0" fontId="23" fillId="26" borderId="50" xfId="0" applyFont="1" applyFill="1" applyBorder="1" applyAlignment="1" applyProtection="1">
      <alignment horizontal="left" vertical="top" wrapText="1"/>
    </xf>
    <xf numFmtId="0" fontId="23" fillId="26" borderId="60" xfId="0" applyFont="1" applyFill="1" applyBorder="1" applyAlignment="1" applyProtection="1">
      <alignment horizontal="left" vertical="top" wrapText="1"/>
    </xf>
    <xf numFmtId="0" fontId="35" fillId="0" borderId="0" xfId="0" applyFont="1" applyProtection="1">
      <alignment vertical="center"/>
    </xf>
    <xf numFmtId="0" fontId="36" fillId="0" borderId="0" xfId="0" applyFont="1" applyProtection="1">
      <alignment vertical="center"/>
    </xf>
    <xf numFmtId="0" fontId="30" fillId="0" borderId="0" xfId="0" applyFont="1" applyFill="1" applyAlignment="1" applyProtection="1">
      <alignment horizontal="center" vertical="center" wrapText="1"/>
    </xf>
    <xf numFmtId="0" fontId="37" fillId="0" borderId="0" xfId="0" applyFont="1" applyProtection="1">
      <alignment vertical="center"/>
    </xf>
    <xf numFmtId="0" fontId="38" fillId="0" borderId="61" xfId="0" applyFont="1" applyBorder="1" applyAlignment="1" applyProtection="1">
      <alignment horizontal="center" vertical="center"/>
    </xf>
    <xf numFmtId="0" fontId="38" fillId="0" borderId="51" xfId="0" applyFont="1" applyBorder="1" applyAlignment="1" applyProtection="1">
      <alignment horizontal="center" vertical="center"/>
    </xf>
    <xf numFmtId="0" fontId="38" fillId="0" borderId="38" xfId="0" applyFont="1" applyBorder="1" applyAlignment="1" applyProtection="1">
      <alignment horizontal="center" vertical="center" wrapText="1"/>
    </xf>
    <xf numFmtId="0" fontId="38" fillId="0" borderId="39" xfId="0" applyFont="1" applyBorder="1" applyAlignment="1" applyProtection="1">
      <alignment horizontal="center" vertical="center" wrapText="1"/>
    </xf>
    <xf numFmtId="0" fontId="38" fillId="0" borderId="61" xfId="0" applyFont="1" applyBorder="1" applyAlignment="1" applyProtection="1">
      <alignment horizontal="center" vertical="center" wrapText="1"/>
    </xf>
    <xf numFmtId="0" fontId="38" fillId="0" borderId="15" xfId="0" applyFont="1" applyBorder="1" applyAlignment="1" applyProtection="1">
      <alignment horizontal="center" vertical="center"/>
    </xf>
    <xf numFmtId="0" fontId="38" fillId="0" borderId="0" xfId="0" applyFont="1" applyAlignment="1" applyProtection="1">
      <alignment horizontal="left" vertical="center" wrapText="1"/>
    </xf>
    <xf numFmtId="49" fontId="37" fillId="0" borderId="0" xfId="0" applyNumberFormat="1" applyFont="1" applyProtection="1">
      <alignment vertical="center"/>
    </xf>
    <xf numFmtId="0" fontId="38" fillId="0" borderId="38" xfId="0" applyFont="1" applyBorder="1" applyAlignment="1" applyProtection="1">
      <alignment horizontal="left" vertical="center"/>
    </xf>
    <xf numFmtId="0" fontId="38" fillId="0" borderId="10" xfId="0" applyFont="1" applyBorder="1" applyAlignment="1" applyProtection="1">
      <alignment horizontal="left" vertical="center"/>
    </xf>
    <xf numFmtId="0" fontId="38" fillId="0" borderId="38" xfId="0" applyFont="1" applyBorder="1" applyAlignment="1" applyProtection="1">
      <alignment horizontal="left" vertical="center" wrapText="1" shrinkToFit="1"/>
    </xf>
    <xf numFmtId="0" fontId="38" fillId="26" borderId="13" xfId="0" applyFont="1" applyFill="1" applyBorder="1" applyAlignment="1" applyProtection="1">
      <alignment horizontal="left" vertical="center" wrapText="1" shrinkToFit="1"/>
    </xf>
    <xf numFmtId="0" fontId="12" fillId="26" borderId="13" xfId="0" applyFont="1" applyFill="1" applyBorder="1" applyAlignment="1" applyProtection="1">
      <alignment horizontal="center" vertical="center"/>
    </xf>
    <xf numFmtId="0" fontId="12" fillId="26" borderId="12" xfId="0" applyFont="1" applyFill="1" applyBorder="1" applyAlignment="1" applyProtection="1">
      <alignment horizontal="center" vertical="center"/>
    </xf>
    <xf numFmtId="0" fontId="39" fillId="0" borderId="0" xfId="0" applyFont="1" applyBorder="1" applyProtection="1">
      <alignment vertical="center"/>
    </xf>
    <xf numFmtId="0" fontId="40" fillId="0" borderId="0" xfId="0" applyFont="1" applyAlignment="1" applyProtection="1">
      <alignment horizontal="left" vertical="top" wrapText="1"/>
    </xf>
    <xf numFmtId="0" fontId="38" fillId="0" borderId="0" xfId="0" applyFont="1" applyFill="1" applyBorder="1" applyAlignment="1" applyProtection="1">
      <alignment horizontal="left" vertical="center"/>
    </xf>
    <xf numFmtId="0" fontId="37" fillId="0" borderId="0" xfId="0" applyFont="1" applyFill="1" applyAlignment="1" applyProtection="1">
      <alignment horizontal="left" vertical="center"/>
    </xf>
    <xf numFmtId="0" fontId="35" fillId="0" borderId="0" xfId="0" applyFont="1" applyFill="1" applyAlignment="1" applyProtection="1">
      <alignment horizontal="left" vertical="top" wrapText="1"/>
    </xf>
    <xf numFmtId="0" fontId="41" fillId="27" borderId="49" xfId="0" applyFont="1" applyFill="1" applyBorder="1" applyAlignment="1" applyProtection="1">
      <alignment horizontal="center" vertical="center" wrapText="1"/>
      <protection locked="0"/>
    </xf>
    <xf numFmtId="0" fontId="40" fillId="0" borderId="0" xfId="0" applyFont="1" applyAlignment="1" applyProtection="1">
      <alignment horizontal="right" vertical="top"/>
    </xf>
    <xf numFmtId="0" fontId="42" fillId="0" borderId="15" xfId="0" applyFont="1" applyBorder="1" applyAlignment="1" applyProtection="1">
      <alignment horizontal="center" vertical="center" wrapText="1"/>
    </xf>
    <xf numFmtId="0" fontId="42" fillId="0" borderId="38" xfId="0" applyFont="1" applyBorder="1" applyAlignment="1" applyProtection="1">
      <alignment horizontal="center" vertical="center" wrapText="1"/>
    </xf>
    <xf numFmtId="0" fontId="42" fillId="0" borderId="39" xfId="0" applyFont="1" applyBorder="1" applyAlignment="1" applyProtection="1">
      <alignment horizontal="center" vertical="center" wrapText="1"/>
    </xf>
    <xf numFmtId="0" fontId="42" fillId="0" borderId="51" xfId="0" applyFont="1" applyBorder="1" applyAlignment="1" applyProtection="1">
      <alignment horizontal="center" vertical="center" wrapText="1"/>
    </xf>
    <xf numFmtId="0" fontId="40" fillId="0" borderId="15" xfId="0" applyFont="1" applyBorder="1" applyAlignment="1" applyProtection="1">
      <alignment horizontal="center" vertical="center" wrapText="1"/>
    </xf>
    <xf numFmtId="0" fontId="42" fillId="0" borderId="0" xfId="0" applyFont="1" applyProtection="1">
      <alignment vertical="center"/>
    </xf>
    <xf numFmtId="0" fontId="28" fillId="0" borderId="0" xfId="0" applyFont="1" applyFill="1" applyAlignment="1" applyProtection="1">
      <alignment horizontal="left" vertical="center"/>
    </xf>
    <xf numFmtId="0" fontId="43" fillId="28" borderId="38" xfId="0" applyFont="1" applyFill="1" applyBorder="1" applyAlignment="1" applyProtection="1">
      <alignment horizontal="center" vertical="center" wrapText="1"/>
    </xf>
    <xf numFmtId="0" fontId="41" fillId="27" borderId="62" xfId="0" applyFont="1" applyFill="1" applyBorder="1" applyAlignment="1" applyProtection="1">
      <alignment horizontal="center" vertical="center" wrapText="1"/>
      <protection locked="0"/>
    </xf>
    <xf numFmtId="0" fontId="41" fillId="27" borderId="63" xfId="0" applyFont="1" applyFill="1" applyBorder="1" applyAlignment="1" applyProtection="1">
      <alignment horizontal="center" vertical="center" wrapText="1"/>
      <protection locked="0"/>
    </xf>
    <xf numFmtId="0" fontId="41" fillId="27" borderId="64" xfId="0" applyFont="1" applyFill="1" applyBorder="1" applyAlignment="1" applyProtection="1">
      <alignment horizontal="center" vertical="center" wrapText="1"/>
      <protection locked="0"/>
    </xf>
    <xf numFmtId="0" fontId="41" fillId="27" borderId="65" xfId="0" applyFont="1" applyFill="1" applyBorder="1" applyAlignment="1" applyProtection="1">
      <alignment horizontal="center" vertical="center" wrapText="1"/>
      <protection locked="0"/>
    </xf>
    <xf numFmtId="0" fontId="44" fillId="0" borderId="0" xfId="0" applyFont="1" applyFill="1" applyBorder="1" applyAlignment="1" applyProtection="1">
      <alignment vertical="center" wrapText="1"/>
    </xf>
    <xf numFmtId="0" fontId="44" fillId="0" borderId="0" xfId="0" applyFont="1" applyFill="1" applyAlignment="1" applyProtection="1">
      <alignment vertical="center" wrapText="1"/>
    </xf>
    <xf numFmtId="0" fontId="44" fillId="0" borderId="38" xfId="0" applyFont="1" applyFill="1" applyBorder="1" applyAlignment="1" applyProtection="1">
      <alignment vertical="center" wrapText="1"/>
    </xf>
    <xf numFmtId="0" fontId="0" fillId="26" borderId="39" xfId="0" applyFont="1" applyFill="1" applyBorder="1" applyProtection="1">
      <alignment vertical="center"/>
    </xf>
    <xf numFmtId="0" fontId="0" fillId="0" borderId="39" xfId="0" applyFont="1" applyFill="1" applyBorder="1" applyProtection="1">
      <alignment vertical="center"/>
    </xf>
    <xf numFmtId="0" fontId="44" fillId="26" borderId="39" xfId="0" applyFont="1" applyFill="1" applyBorder="1" applyAlignment="1" applyProtection="1">
      <alignment vertical="center" wrapText="1"/>
    </xf>
    <xf numFmtId="0" fontId="44" fillId="26" borderId="39" xfId="0" applyFont="1" applyFill="1" applyBorder="1" applyProtection="1">
      <alignment vertical="center"/>
    </xf>
    <xf numFmtId="0" fontId="44" fillId="26" borderId="51" xfId="0" applyFont="1" applyFill="1" applyBorder="1" applyProtection="1">
      <alignment vertical="center"/>
    </xf>
    <xf numFmtId="0" fontId="35" fillId="29" borderId="15" xfId="0" applyFont="1" applyFill="1" applyBorder="1" applyAlignment="1" applyProtection="1">
      <alignment horizontal="left" vertical="center"/>
    </xf>
    <xf numFmtId="0" fontId="41" fillId="0" borderId="10" xfId="0" quotePrefix="1" applyFont="1" applyBorder="1" applyAlignment="1" applyProtection="1">
      <alignment horizontal="left" vertical="center"/>
    </xf>
    <xf numFmtId="0" fontId="0" fillId="0" borderId="0" xfId="0" applyAlignment="1" applyProtection="1">
      <alignment horizontal="left" vertical="center"/>
    </xf>
    <xf numFmtId="0" fontId="41" fillId="0" borderId="66" xfId="0" quotePrefix="1" applyFont="1" applyBorder="1" applyAlignment="1" applyProtection="1">
      <alignment horizontal="left" vertical="center"/>
    </xf>
    <xf numFmtId="0" fontId="41" fillId="0" borderId="67" xfId="0" applyFont="1" applyBorder="1" applyAlignment="1" applyProtection="1">
      <alignment horizontal="left" vertical="center"/>
    </xf>
    <xf numFmtId="0" fontId="41" fillId="0" borderId="10" xfId="0" applyFont="1" applyBorder="1" applyAlignment="1" applyProtection="1">
      <alignment horizontal="left" vertical="center"/>
    </xf>
    <xf numFmtId="0" fontId="41" fillId="0" borderId="61" xfId="0" quotePrefix="1" applyFont="1" applyFill="1" applyBorder="1" applyAlignment="1" applyProtection="1">
      <alignment horizontal="left" vertical="center"/>
    </xf>
    <xf numFmtId="0" fontId="41" fillId="0" borderId="51" xfId="0" quotePrefix="1" applyFont="1" applyFill="1" applyBorder="1" applyAlignment="1" applyProtection="1">
      <alignment horizontal="left" vertical="center"/>
    </xf>
    <xf numFmtId="0" fontId="0"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0" fontId="38" fillId="0" borderId="68" xfId="0" applyFont="1" applyBorder="1" applyAlignment="1" applyProtection="1">
      <alignment horizontal="center" vertical="center"/>
    </xf>
    <xf numFmtId="0" fontId="38" fillId="0" borderId="69" xfId="0" applyFont="1" applyBorder="1" applyAlignment="1" applyProtection="1">
      <alignment horizontal="center" vertical="center"/>
    </xf>
    <xf numFmtId="0" fontId="38" fillId="0" borderId="17" xfId="0" applyFont="1" applyBorder="1" applyAlignment="1" applyProtection="1">
      <alignment horizontal="center" vertical="center" wrapText="1"/>
    </xf>
    <xf numFmtId="0" fontId="38" fillId="0" borderId="0" xfId="0" applyFont="1" applyAlignment="1" applyProtection="1">
      <alignment horizontal="center" vertical="center" wrapText="1"/>
    </xf>
    <xf numFmtId="0" fontId="38" fillId="0" borderId="68" xfId="0" applyFont="1" applyBorder="1" applyAlignment="1" applyProtection="1">
      <alignment horizontal="center" vertical="center" wrapText="1"/>
    </xf>
    <xf numFmtId="0" fontId="38" fillId="0" borderId="16" xfId="0" applyFont="1" applyBorder="1" applyAlignment="1" applyProtection="1">
      <alignment horizontal="left" vertical="center"/>
    </xf>
    <xf numFmtId="0" fontId="38" fillId="0" borderId="17" xfId="0" applyFont="1" applyBorder="1" applyAlignment="1" applyProtection="1">
      <alignment horizontal="left" vertical="center" wrapText="1" shrinkToFit="1"/>
    </xf>
    <xf numFmtId="0" fontId="42" fillId="0" borderId="10" xfId="0" applyFont="1" applyBorder="1" applyAlignment="1" applyProtection="1">
      <alignment vertical="center" wrapText="1" shrinkToFit="1"/>
    </xf>
    <xf numFmtId="0" fontId="38" fillId="0" borderId="38" xfId="0" applyFont="1" applyBorder="1" applyAlignment="1" applyProtection="1">
      <alignment vertical="center" wrapText="1" shrinkToFit="1"/>
    </xf>
    <xf numFmtId="0" fontId="35" fillId="26" borderId="39" xfId="0" applyFont="1" applyFill="1" applyBorder="1" applyAlignment="1" applyProtection="1">
      <alignment horizontal="center" vertical="center"/>
    </xf>
    <xf numFmtId="0" fontId="35" fillId="26" borderId="51" xfId="0" applyFont="1" applyFill="1" applyBorder="1" applyAlignment="1" applyProtection="1">
      <alignment horizontal="center" vertical="center"/>
    </xf>
    <xf numFmtId="0" fontId="38" fillId="0" borderId="0" xfId="0" applyFont="1" applyBorder="1" applyAlignment="1" applyProtection="1"/>
    <xf numFmtId="0" fontId="11" fillId="0" borderId="0" xfId="0" applyFont="1" applyFill="1" applyAlignment="1" applyProtection="1">
      <alignment horizontal="left" vertical="top" wrapText="1"/>
    </xf>
    <xf numFmtId="0" fontId="41" fillId="27" borderId="60" xfId="0" applyFont="1" applyFill="1" applyBorder="1" applyAlignment="1" applyProtection="1">
      <alignment horizontal="center" vertical="center" wrapText="1"/>
      <protection locked="0"/>
    </xf>
    <xf numFmtId="0" fontId="40" fillId="0" borderId="0" xfId="0" applyFont="1" applyAlignment="1" applyProtection="1">
      <alignment vertical="top" wrapText="1"/>
    </xf>
    <xf numFmtId="0" fontId="42" fillId="0" borderId="17"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69" xfId="0" applyFont="1" applyBorder="1" applyAlignment="1" applyProtection="1">
      <alignment horizontal="center" vertical="center" wrapText="1"/>
    </xf>
    <xf numFmtId="0" fontId="42" fillId="0" borderId="0" xfId="0" applyFont="1" applyAlignment="1" applyProtection="1">
      <alignment vertical="center" wrapText="1"/>
    </xf>
    <xf numFmtId="0" fontId="43" fillId="28" borderId="17" xfId="0" applyFont="1" applyFill="1" applyBorder="1" applyAlignment="1" applyProtection="1">
      <alignment horizontal="center" vertical="center" wrapText="1"/>
    </xf>
    <xf numFmtId="0" fontId="42" fillId="26" borderId="16" xfId="0" applyFont="1" applyFill="1" applyBorder="1" applyAlignment="1" applyProtection="1">
      <alignment horizontal="left" vertical="center"/>
    </xf>
    <xf numFmtId="0" fontId="42" fillId="26" borderId="16" xfId="0" applyFont="1" applyFill="1" applyBorder="1" applyAlignment="1" applyProtection="1">
      <alignment horizontal="left" vertical="top" wrapText="1"/>
    </xf>
    <xf numFmtId="0" fontId="42" fillId="26" borderId="19" xfId="0" applyFont="1" applyFill="1" applyBorder="1" applyAlignment="1" applyProtection="1">
      <alignment horizontal="left" vertical="top" wrapText="1"/>
    </xf>
    <xf numFmtId="0" fontId="44" fillId="0" borderId="17" xfId="0" applyFont="1" applyFill="1" applyBorder="1" applyAlignment="1" applyProtection="1">
      <alignment vertical="center" wrapText="1"/>
    </xf>
    <xf numFmtId="0" fontId="41" fillId="27" borderId="59" xfId="0" applyFont="1" applyFill="1" applyBorder="1" applyAlignment="1" applyProtection="1">
      <alignment horizontal="center" vertical="center" wrapText="1"/>
      <protection locked="0"/>
    </xf>
    <xf numFmtId="0" fontId="41" fillId="30" borderId="70" xfId="0" applyFont="1" applyFill="1" applyBorder="1" applyAlignment="1" applyProtection="1">
      <alignment horizontal="center" vertical="center" wrapText="1"/>
      <protection locked="0"/>
    </xf>
    <xf numFmtId="0" fontId="40" fillId="0" borderId="0" xfId="0" applyFont="1" applyFill="1" applyBorder="1" applyAlignment="1" applyProtection="1">
      <alignment vertical="top" wrapText="1"/>
      <protection locked="0"/>
    </xf>
    <xf numFmtId="0" fontId="40" fillId="26" borderId="0" xfId="0" applyFont="1" applyFill="1" applyBorder="1" applyAlignment="1" applyProtection="1">
      <alignment vertical="top" wrapText="1"/>
      <protection locked="0"/>
    </xf>
    <xf numFmtId="0" fontId="42" fillId="26" borderId="0" xfId="0" applyFont="1" applyFill="1" applyBorder="1" applyProtection="1">
      <alignment vertical="center"/>
    </xf>
    <xf numFmtId="0" fontId="44" fillId="26" borderId="0" xfId="0" applyFont="1" applyFill="1" applyBorder="1" applyProtection="1">
      <alignment vertical="center"/>
    </xf>
    <xf numFmtId="0" fontId="45" fillId="26" borderId="0" xfId="0" applyFont="1" applyFill="1" applyBorder="1" applyProtection="1">
      <alignment vertical="center"/>
    </xf>
    <xf numFmtId="0" fontId="45" fillId="26" borderId="69" xfId="0" applyFont="1" applyFill="1" applyBorder="1" applyProtection="1">
      <alignment vertical="center"/>
    </xf>
    <xf numFmtId="0" fontId="46" fillId="0" borderId="0" xfId="0" applyFont="1" applyFill="1" applyProtection="1">
      <alignment vertical="center"/>
    </xf>
    <xf numFmtId="0" fontId="41" fillId="0" borderId="16" xfId="0" quotePrefix="1" applyFont="1" applyBorder="1" applyAlignment="1" applyProtection="1">
      <alignment horizontal="left" vertical="center"/>
    </xf>
    <xf numFmtId="0" fontId="41" fillId="0" borderId="71" xfId="0" applyFont="1" applyBorder="1" applyAlignment="1" applyProtection="1">
      <alignment horizontal="left" vertical="center"/>
    </xf>
    <xf numFmtId="0" fontId="41" fillId="0" borderId="72" xfId="0" applyFont="1" applyBorder="1" applyAlignment="1" applyProtection="1">
      <alignment horizontal="left" vertical="center"/>
    </xf>
    <xf numFmtId="0" fontId="41" fillId="0" borderId="16" xfId="0" applyFont="1" applyBorder="1" applyAlignment="1" applyProtection="1">
      <alignment horizontal="left" vertical="center"/>
    </xf>
    <xf numFmtId="0" fontId="41" fillId="0" borderId="68" xfId="0" quotePrefix="1" applyFont="1" applyFill="1" applyBorder="1" applyAlignment="1" applyProtection="1">
      <alignment horizontal="left" vertical="center"/>
    </xf>
    <xf numFmtId="0" fontId="41" fillId="0" borderId="69" xfId="0" quotePrefix="1" applyFont="1" applyFill="1" applyBorder="1" applyAlignment="1" applyProtection="1">
      <alignment horizontal="left" vertical="center"/>
    </xf>
    <xf numFmtId="0" fontId="42" fillId="0" borderId="16" xfId="0" applyFont="1" applyBorder="1" applyAlignment="1" applyProtection="1">
      <alignment vertical="center" wrapText="1" shrinkToFit="1"/>
    </xf>
    <xf numFmtId="0" fontId="38" fillId="0" borderId="17" xfId="0" applyFont="1" applyBorder="1" applyAlignment="1" applyProtection="1">
      <alignment vertical="center" wrapText="1" shrinkToFit="1"/>
    </xf>
    <xf numFmtId="0" fontId="35" fillId="26" borderId="27" xfId="0" applyFont="1" applyFill="1" applyBorder="1" applyAlignment="1" applyProtection="1">
      <alignment horizontal="center" vertical="center"/>
    </xf>
    <xf numFmtId="0" fontId="35" fillId="26" borderId="73" xfId="0" applyFont="1" applyFill="1" applyBorder="1" applyAlignment="1" applyProtection="1">
      <alignment horizontal="center" vertical="center"/>
    </xf>
    <xf numFmtId="0" fontId="47" fillId="0" borderId="16" xfId="0" applyFont="1" applyBorder="1" applyAlignment="1" applyProtection="1">
      <alignment horizontal="left" vertical="center" wrapText="1"/>
    </xf>
    <xf numFmtId="0" fontId="40" fillId="0" borderId="10" xfId="0" applyFont="1" applyBorder="1" applyAlignment="1" applyProtection="1">
      <alignment horizontal="center" vertical="center" wrapText="1"/>
    </xf>
    <xf numFmtId="0" fontId="40" fillId="0" borderId="17" xfId="0" applyFont="1" applyFill="1" applyBorder="1" applyAlignment="1" applyProtection="1">
      <alignment vertical="top" wrapText="1"/>
    </xf>
    <xf numFmtId="0" fontId="40" fillId="26" borderId="0" xfId="0" applyFont="1" applyFill="1" applyBorder="1" applyAlignment="1" applyProtection="1">
      <alignment vertical="top" wrapText="1"/>
    </xf>
    <xf numFmtId="0" fontId="40" fillId="0" borderId="0" xfId="0" applyFont="1" applyFill="1" applyBorder="1" applyAlignment="1" applyProtection="1">
      <alignment vertical="top" wrapText="1"/>
    </xf>
    <xf numFmtId="0" fontId="44" fillId="26" borderId="69" xfId="0" applyFont="1" applyFill="1" applyBorder="1" applyProtection="1">
      <alignment vertical="center"/>
    </xf>
    <xf numFmtId="0" fontId="41" fillId="0" borderId="68" xfId="0" applyFont="1" applyBorder="1" applyAlignment="1" applyProtection="1">
      <alignment horizontal="left" vertical="center"/>
    </xf>
    <xf numFmtId="0" fontId="41" fillId="0" borderId="74" xfId="0" applyFont="1" applyBorder="1" applyAlignment="1" applyProtection="1">
      <alignment horizontal="left" vertical="center"/>
    </xf>
    <xf numFmtId="0" fontId="42" fillId="0" borderId="16" xfId="0" applyFont="1" applyBorder="1" applyAlignment="1" applyProtection="1">
      <alignment horizontal="left" vertical="center" wrapText="1" shrinkToFit="1"/>
    </xf>
    <xf numFmtId="0" fontId="40" fillId="26" borderId="38" xfId="0" applyFont="1" applyFill="1" applyBorder="1" applyAlignment="1" applyProtection="1">
      <alignment horizontal="left" vertical="center" wrapText="1"/>
    </xf>
    <xf numFmtId="0" fontId="48" fillId="26" borderId="39" xfId="0" applyFont="1" applyFill="1" applyBorder="1" applyAlignment="1" applyProtection="1">
      <alignment vertical="center" wrapText="1"/>
    </xf>
    <xf numFmtId="0" fontId="49" fillId="26" borderId="38" xfId="0" applyFont="1" applyFill="1" applyBorder="1" applyAlignment="1" applyProtection="1">
      <alignment horizontal="left" vertical="center" wrapText="1"/>
    </xf>
    <xf numFmtId="0" fontId="48" fillId="26" borderId="51" xfId="0" applyFont="1" applyFill="1" applyBorder="1" applyAlignment="1" applyProtection="1">
      <alignment vertical="center" wrapText="1"/>
    </xf>
    <xf numFmtId="0" fontId="40" fillId="0" borderId="15" xfId="0" applyFont="1" applyBorder="1" applyAlignment="1" applyProtection="1">
      <alignment horizontal="center" vertical="center" wrapText="1" shrinkToFit="1"/>
    </xf>
    <xf numFmtId="0" fontId="42" fillId="0" borderId="11" xfId="0" applyFont="1" applyBorder="1" applyAlignment="1" applyProtection="1">
      <alignment horizontal="center" vertical="center" wrapText="1"/>
    </xf>
    <xf numFmtId="0" fontId="42" fillId="26" borderId="75" xfId="0" applyFont="1" applyFill="1" applyBorder="1" applyAlignment="1" applyProtection="1">
      <alignment horizontal="left" vertical="center"/>
    </xf>
    <xf numFmtId="0" fontId="41" fillId="27" borderId="34" xfId="0" applyFont="1" applyFill="1" applyBorder="1" applyAlignment="1" applyProtection="1">
      <alignment horizontal="center" vertical="center" wrapText="1"/>
      <protection locked="0"/>
    </xf>
    <xf numFmtId="0" fontId="42" fillId="0" borderId="76" xfId="0" applyFont="1" applyBorder="1" applyAlignment="1" applyProtection="1">
      <alignment horizontal="left" vertical="center"/>
    </xf>
    <xf numFmtId="0" fontId="40" fillId="27" borderId="35" xfId="0" applyFont="1" applyFill="1" applyBorder="1" applyAlignment="1" applyProtection="1">
      <alignment horizontal="left" vertical="center" wrapText="1" shrinkToFit="1"/>
      <protection locked="0"/>
    </xf>
    <xf numFmtId="0" fontId="41" fillId="27" borderId="77" xfId="0" applyFont="1" applyFill="1" applyBorder="1" applyAlignment="1" applyProtection="1">
      <alignment horizontal="center" vertical="center" wrapText="1"/>
      <protection locked="0"/>
    </xf>
    <xf numFmtId="0" fontId="44" fillId="26" borderId="0" xfId="0" applyFont="1" applyFill="1" applyBorder="1" applyAlignment="1" applyProtection="1">
      <alignment horizontal="left" vertical="top" wrapText="1"/>
    </xf>
    <xf numFmtId="0" fontId="44" fillId="0" borderId="0" xfId="0" applyFont="1" applyFill="1" applyBorder="1" applyAlignment="1" applyProtection="1">
      <alignment horizontal="left" vertical="top" wrapText="1"/>
    </xf>
    <xf numFmtId="0" fontId="44" fillId="26" borderId="0" xfId="0" applyFont="1" applyFill="1" applyBorder="1" applyAlignment="1" applyProtection="1">
      <alignment vertical="center" wrapText="1"/>
    </xf>
    <xf numFmtId="0" fontId="44" fillId="26" borderId="0" xfId="0" applyFont="1" applyFill="1" applyBorder="1" applyAlignment="1" applyProtection="1">
      <alignment horizontal="center" vertical="center"/>
    </xf>
    <xf numFmtId="0" fontId="40" fillId="26" borderId="17" xfId="0" applyFont="1" applyFill="1" applyBorder="1" applyAlignment="1" applyProtection="1">
      <alignment horizontal="left" vertical="center" wrapText="1"/>
    </xf>
    <xf numFmtId="0" fontId="49" fillId="0" borderId="38" xfId="0" applyFont="1" applyBorder="1" applyAlignment="1" applyProtection="1">
      <alignment horizontal="center" vertical="center" wrapText="1"/>
    </xf>
    <xf numFmtId="0" fontId="49" fillId="26" borderId="51" xfId="0" applyFont="1" applyFill="1" applyBorder="1" applyAlignment="1" applyProtection="1">
      <alignment horizontal="center" vertical="center" wrapText="1"/>
    </xf>
    <xf numFmtId="0" fontId="49" fillId="26" borderId="17" xfId="0" applyFont="1" applyFill="1" applyBorder="1" applyAlignment="1" applyProtection="1">
      <alignment horizontal="left" vertical="center" wrapText="1"/>
    </xf>
    <xf numFmtId="0" fontId="40" fillId="0" borderId="15" xfId="0" applyFont="1" applyBorder="1" applyAlignment="1" applyProtection="1">
      <alignment horizontal="center" vertical="center" shrinkToFit="1"/>
    </xf>
    <xf numFmtId="0" fontId="42" fillId="26" borderId="44" xfId="0" applyFont="1" applyFill="1" applyBorder="1" applyAlignment="1" applyProtection="1">
      <alignment horizontal="left" vertical="center"/>
    </xf>
    <xf numFmtId="0" fontId="42" fillId="0" borderId="78" xfId="0" applyFont="1" applyBorder="1" applyAlignment="1" applyProtection="1">
      <alignment horizontal="left" vertical="center"/>
    </xf>
    <xf numFmtId="0" fontId="42" fillId="0" borderId="69" xfId="0" applyFont="1" applyBorder="1" applyAlignment="1" applyProtection="1">
      <alignment horizontal="left" vertical="center"/>
    </xf>
    <xf numFmtId="0" fontId="40" fillId="27" borderId="11" xfId="0" applyFont="1" applyFill="1" applyBorder="1" applyAlignment="1" applyProtection="1">
      <alignment horizontal="left" vertical="center" wrapText="1" shrinkToFit="1"/>
      <protection locked="0"/>
    </xf>
    <xf numFmtId="0" fontId="40" fillId="0" borderId="15" xfId="0" applyFont="1" applyBorder="1" applyAlignment="1" applyProtection="1">
      <alignment horizontal="left" vertical="center" wrapText="1" shrinkToFit="1"/>
    </xf>
    <xf numFmtId="0" fontId="40" fillId="0" borderId="41" xfId="0" applyFont="1" applyBorder="1" applyAlignment="1" applyProtection="1">
      <alignment horizontal="left" vertical="center" wrapText="1" shrinkToFit="1"/>
    </xf>
    <xf numFmtId="0" fontId="42" fillId="0" borderId="0" xfId="0" applyFont="1" applyAlignment="1" applyProtection="1">
      <alignment horizontal="left" vertical="center"/>
    </xf>
    <xf numFmtId="0" fontId="12" fillId="26" borderId="0" xfId="0" applyFont="1" applyFill="1" applyBorder="1" applyAlignment="1" applyProtection="1">
      <alignment horizontal="center" vertical="center"/>
    </xf>
    <xf numFmtId="0" fontId="38" fillId="0" borderId="79" xfId="0" applyFont="1" applyBorder="1" applyAlignment="1" applyProtection="1">
      <alignment horizontal="center" vertical="center"/>
    </xf>
    <xf numFmtId="0" fontId="38" fillId="0" borderId="73" xfId="0" applyFont="1" applyBorder="1" applyAlignment="1" applyProtection="1">
      <alignment horizontal="center" vertical="center"/>
    </xf>
    <xf numFmtId="0" fontId="38" fillId="0" borderId="26" xfId="0" applyFont="1" applyBorder="1" applyAlignment="1" applyProtection="1">
      <alignment horizontal="center" vertical="center" wrapText="1"/>
    </xf>
    <xf numFmtId="0" fontId="38" fillId="0" borderId="27" xfId="0" applyFont="1" applyBorder="1" applyAlignment="1" applyProtection="1">
      <alignment horizontal="center" vertical="center" wrapText="1"/>
    </xf>
    <xf numFmtId="0" fontId="38" fillId="0" borderId="79" xfId="0" applyFont="1" applyBorder="1" applyAlignment="1" applyProtection="1">
      <alignment horizontal="center" vertical="center" wrapText="1"/>
    </xf>
    <xf numFmtId="0" fontId="49" fillId="0" borderId="17" xfId="0" applyFont="1" applyBorder="1" applyAlignment="1" applyProtection="1">
      <alignment horizontal="center" vertical="center" wrapText="1"/>
    </xf>
    <xf numFmtId="0" fontId="49" fillId="26" borderId="69" xfId="0" applyFont="1" applyFill="1" applyBorder="1" applyAlignment="1" applyProtection="1">
      <alignment horizontal="center" vertical="center" wrapText="1"/>
    </xf>
    <xf numFmtId="0" fontId="42" fillId="0" borderId="74" xfId="0" applyFont="1" applyBorder="1" applyAlignment="1" applyProtection="1">
      <alignment horizontal="left" vertical="center"/>
    </xf>
    <xf numFmtId="0" fontId="38" fillId="0" borderId="0" xfId="0" applyFont="1" applyAlignment="1" applyProtection="1">
      <alignment horizontal="center" vertical="center"/>
    </xf>
    <xf numFmtId="0" fontId="38" fillId="0" borderId="61" xfId="0" applyFont="1" applyBorder="1" applyAlignment="1" applyProtection="1">
      <alignment horizontal="left" vertical="center"/>
    </xf>
    <xf numFmtId="0" fontId="38" fillId="0" borderId="78" xfId="0" applyFont="1" applyBorder="1" applyAlignment="1" applyProtection="1">
      <alignment horizontal="left" vertical="center" wrapText="1"/>
    </xf>
    <xf numFmtId="0" fontId="38" fillId="0" borderId="80" xfId="0" applyFont="1" applyBorder="1" applyProtection="1">
      <alignment vertical="center"/>
    </xf>
    <xf numFmtId="0" fontId="38" fillId="0" borderId="39" xfId="0" applyFont="1" applyBorder="1" applyAlignment="1" applyProtection="1">
      <alignment horizontal="left" vertical="center"/>
    </xf>
    <xf numFmtId="0" fontId="38" fillId="0" borderId="51" xfId="0" applyFont="1" applyBorder="1" applyAlignment="1" applyProtection="1">
      <alignment horizontal="left" vertical="center"/>
    </xf>
    <xf numFmtId="0" fontId="38" fillId="0" borderId="78" xfId="0" applyFont="1" applyBorder="1" applyAlignment="1" applyProtection="1">
      <alignment horizontal="left" vertical="center"/>
    </xf>
    <xf numFmtId="0" fontId="38" fillId="0" borderId="29" xfId="0" applyFont="1" applyBorder="1" applyAlignment="1" applyProtection="1">
      <alignment horizontal="center" vertical="center"/>
    </xf>
    <xf numFmtId="0" fontId="40" fillId="0" borderId="10" xfId="0" applyFont="1" applyBorder="1" applyAlignment="1" applyProtection="1">
      <alignment horizontal="center" vertical="center" shrinkToFit="1"/>
    </xf>
    <xf numFmtId="0" fontId="44" fillId="27" borderId="49" xfId="0" applyFont="1" applyFill="1" applyBorder="1" applyAlignment="1" applyProtection="1">
      <alignment horizontal="center" vertical="center"/>
      <protection locked="0"/>
    </xf>
    <xf numFmtId="0" fontId="38" fillId="0" borderId="68" xfId="0" applyFont="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69" xfId="0" applyFont="1" applyBorder="1" applyAlignment="1" applyProtection="1">
      <alignment horizontal="left" vertical="center"/>
    </xf>
    <xf numFmtId="0" fontId="38" fillId="0" borderId="74" xfId="0" applyFont="1" applyBorder="1" applyAlignment="1" applyProtection="1">
      <alignment horizontal="left" vertical="center"/>
    </xf>
    <xf numFmtId="0" fontId="41" fillId="27" borderId="31" xfId="0" applyFont="1" applyFill="1" applyBorder="1" applyAlignment="1" applyProtection="1">
      <alignment horizontal="center" vertical="center" wrapText="1"/>
      <protection locked="0"/>
    </xf>
    <xf numFmtId="0" fontId="42" fillId="26" borderId="0" xfId="0" applyFont="1" applyFill="1" applyBorder="1" applyAlignment="1" applyProtection="1">
      <alignment horizontal="left" vertical="center"/>
    </xf>
    <xf numFmtId="0" fontId="40" fillId="0" borderId="38" xfId="0" applyFont="1" applyBorder="1" applyAlignment="1" applyProtection="1">
      <alignment horizontal="center" vertical="center" wrapText="1" shrinkToFit="1"/>
    </xf>
    <xf numFmtId="0" fontId="40" fillId="0" borderId="81" xfId="0" applyFont="1" applyBorder="1" applyAlignment="1" applyProtection="1">
      <alignment horizontal="center" vertical="center" wrapText="1" shrinkToFit="1"/>
    </xf>
    <xf numFmtId="0" fontId="12" fillId="27" borderId="60" xfId="0" applyFont="1" applyFill="1" applyBorder="1" applyAlignment="1" applyProtection="1">
      <alignment horizontal="center" vertical="center"/>
      <protection locked="0"/>
    </xf>
    <xf numFmtId="0" fontId="42" fillId="0" borderId="42" xfId="0" applyFont="1" applyBorder="1" applyAlignment="1" applyProtection="1">
      <alignment horizontal="center" vertical="center" shrinkToFit="1"/>
    </xf>
    <xf numFmtId="0" fontId="42" fillId="0" borderId="15" xfId="0" applyFont="1" applyBorder="1" applyAlignment="1" applyProtection="1">
      <alignment horizontal="center" vertical="center" shrinkToFit="1"/>
    </xf>
    <xf numFmtId="0" fontId="40" fillId="0" borderId="17" xfId="0" applyFont="1" applyBorder="1" applyAlignment="1" applyProtection="1">
      <alignment horizontal="center" vertical="center" wrapText="1" shrinkToFit="1"/>
    </xf>
    <xf numFmtId="0" fontId="40" fillId="0" borderId="82" xfId="0" applyFont="1" applyBorder="1" applyAlignment="1" applyProtection="1">
      <alignment horizontal="center" vertical="center" wrapText="1" shrinkToFit="1"/>
    </xf>
    <xf numFmtId="0" fontId="42" fillId="0" borderId="83" xfId="0" applyFont="1" applyBorder="1" applyAlignment="1" applyProtection="1">
      <alignment horizontal="left" vertical="center"/>
    </xf>
    <xf numFmtId="0" fontId="38" fillId="0" borderId="10" xfId="0" applyFont="1" applyBorder="1" applyAlignment="1" applyProtection="1">
      <alignment horizontal="center" vertical="center" shrinkToFit="1"/>
    </xf>
    <xf numFmtId="0" fontId="41" fillId="27" borderId="15" xfId="0" applyFont="1" applyFill="1" applyBorder="1" applyAlignment="1" applyProtection="1">
      <alignment horizontal="center" vertical="center" wrapText="1"/>
      <protection locked="0"/>
    </xf>
    <xf numFmtId="0" fontId="40" fillId="0" borderId="26" xfId="0" applyFont="1" applyBorder="1" applyAlignment="1" applyProtection="1">
      <alignment horizontal="center" vertical="center" wrapText="1" shrinkToFit="1"/>
    </xf>
    <xf numFmtId="0" fontId="40" fillId="0" borderId="84" xfId="0" applyFont="1" applyBorder="1" applyAlignment="1" applyProtection="1">
      <alignment horizontal="center" vertical="center" wrapText="1" shrinkToFit="1"/>
    </xf>
    <xf numFmtId="0" fontId="38" fillId="0" borderId="16" xfId="0" applyFont="1" applyBorder="1" applyAlignment="1" applyProtection="1">
      <alignment horizontal="center" vertical="center" shrinkToFit="1"/>
    </xf>
    <xf numFmtId="0" fontId="40" fillId="27" borderId="15" xfId="0" applyFont="1" applyFill="1" applyBorder="1" applyAlignment="1" applyProtection="1">
      <alignment horizontal="left" vertical="center" wrapText="1" shrinkToFit="1"/>
      <protection locked="0"/>
    </xf>
    <xf numFmtId="0" fontId="40" fillId="27" borderId="41" xfId="0" applyFont="1" applyFill="1" applyBorder="1" applyAlignment="1" applyProtection="1">
      <alignment horizontal="left" vertical="center" wrapText="1" shrinkToFit="1"/>
      <protection locked="0"/>
    </xf>
    <xf numFmtId="0" fontId="40" fillId="0" borderId="0" xfId="0" applyFont="1" applyAlignment="1" applyProtection="1">
      <alignment horizontal="center" vertical="center"/>
    </xf>
    <xf numFmtId="0" fontId="38" fillId="0" borderId="10" xfId="0" applyFont="1" applyBorder="1" applyProtection="1">
      <alignment vertical="center"/>
    </xf>
    <xf numFmtId="0" fontId="42" fillId="0" borderId="17" xfId="0" applyFont="1" applyBorder="1" applyAlignment="1" applyProtection="1">
      <alignment horizontal="left" vertical="center" wrapText="1" shrinkToFit="1"/>
    </xf>
    <xf numFmtId="0" fontId="40" fillId="26" borderId="53" xfId="0" applyFont="1" applyFill="1" applyBorder="1" applyAlignment="1" applyProtection="1">
      <alignment horizontal="left" vertical="center" wrapText="1"/>
    </xf>
    <xf numFmtId="0" fontId="49" fillId="0" borderId="53" xfId="0" applyFont="1" applyBorder="1" applyAlignment="1" applyProtection="1">
      <alignment horizontal="center" vertical="center" wrapText="1"/>
    </xf>
    <xf numFmtId="0" fontId="49" fillId="26" borderId="85" xfId="0" applyFont="1" applyFill="1" applyBorder="1" applyAlignment="1" applyProtection="1">
      <alignment horizontal="center" vertical="center" wrapText="1"/>
    </xf>
    <xf numFmtId="0" fontId="49" fillId="26" borderId="53" xfId="0" applyFont="1" applyFill="1" applyBorder="1" applyAlignment="1" applyProtection="1">
      <alignment horizontal="left" vertical="center" wrapText="1"/>
    </xf>
    <xf numFmtId="0" fontId="38" fillId="0" borderId="0" xfId="0" applyFont="1" applyAlignment="1" applyProtection="1"/>
    <xf numFmtId="0" fontId="41" fillId="27" borderId="42" xfId="0" applyFont="1" applyFill="1" applyBorder="1" applyAlignment="1" applyProtection="1">
      <alignment horizontal="center" vertical="center" wrapText="1"/>
      <protection locked="0"/>
    </xf>
    <xf numFmtId="0" fontId="38" fillId="0" borderId="16" xfId="0" applyFont="1" applyBorder="1" applyProtection="1">
      <alignment vertical="center"/>
    </xf>
    <xf numFmtId="0" fontId="40" fillId="0" borderId="0" xfId="0" applyFont="1" applyAlignment="1" applyProtection="1">
      <alignment vertical="center"/>
    </xf>
    <xf numFmtId="38" fontId="38" fillId="27" borderId="49" xfId="0" applyNumberFormat="1" applyFont="1" applyFill="1" applyBorder="1" applyAlignment="1" applyProtection="1">
      <alignment horizontal="center" vertical="center" shrinkToFit="1"/>
      <protection locked="0"/>
    </xf>
    <xf numFmtId="0" fontId="50" fillId="26" borderId="86" xfId="0" applyFont="1" applyFill="1" applyBorder="1" applyAlignment="1" applyProtection="1">
      <alignment horizontal="center" vertical="center" shrinkToFit="1"/>
    </xf>
    <xf numFmtId="0" fontId="50" fillId="26" borderId="87" xfId="0" applyFont="1" applyFill="1" applyBorder="1" applyAlignment="1" applyProtection="1">
      <alignment horizontal="center" vertical="center" shrinkToFit="1"/>
    </xf>
    <xf numFmtId="0" fontId="42" fillId="0" borderId="42" xfId="0" applyFont="1" applyBorder="1" applyAlignment="1" applyProtection="1">
      <alignment horizontal="center" vertical="center" wrapText="1"/>
    </xf>
    <xf numFmtId="0" fontId="42" fillId="0" borderId="15" xfId="0" applyFont="1" applyBorder="1" applyAlignment="1" applyProtection="1">
      <alignment horizontal="center" vertical="center" wrapText="1" shrinkToFit="1"/>
    </xf>
    <xf numFmtId="0" fontId="44" fillId="26" borderId="0" xfId="0" applyFont="1" applyFill="1" applyBorder="1" applyAlignment="1" applyProtection="1">
      <alignment horizontal="center" vertical="center" wrapText="1"/>
    </xf>
    <xf numFmtId="0" fontId="12" fillId="0" borderId="0" xfId="0" applyFont="1" applyAlignment="1" applyProtection="1">
      <alignment vertical="center"/>
    </xf>
    <xf numFmtId="38" fontId="38" fillId="27" borderId="50" xfId="0" applyNumberFormat="1" applyFont="1" applyFill="1" applyBorder="1" applyAlignment="1" applyProtection="1">
      <alignment horizontal="center" vertical="center" shrinkToFit="1"/>
      <protection locked="0"/>
    </xf>
    <xf numFmtId="0" fontId="50" fillId="26" borderId="44" xfId="0" applyFont="1" applyFill="1" applyBorder="1" applyAlignment="1" applyProtection="1">
      <alignment horizontal="center" vertical="center" shrinkToFit="1"/>
    </xf>
    <xf numFmtId="0" fontId="50" fillId="26" borderId="22" xfId="0" applyFont="1" applyFill="1" applyBorder="1" applyAlignment="1" applyProtection="1">
      <alignment horizontal="center" vertical="center" shrinkToFit="1"/>
    </xf>
    <xf numFmtId="0" fontId="50" fillId="26" borderId="88" xfId="0" applyFont="1" applyFill="1" applyBorder="1" applyAlignment="1" applyProtection="1">
      <alignment horizontal="center" vertical="center" shrinkToFit="1"/>
    </xf>
    <xf numFmtId="0" fontId="50" fillId="26" borderId="89" xfId="0" applyFont="1" applyFill="1" applyBorder="1" applyAlignment="1" applyProtection="1">
      <alignment horizontal="center" vertical="center" shrinkToFit="1"/>
    </xf>
    <xf numFmtId="38" fontId="42" fillId="26" borderId="90" xfId="98" applyFont="1" applyFill="1" applyBorder="1" applyAlignment="1" applyProtection="1">
      <alignment horizontal="center" vertical="center" shrinkToFit="1"/>
    </xf>
    <xf numFmtId="38" fontId="42" fillId="26" borderId="87" xfId="98" applyFont="1" applyFill="1" applyBorder="1" applyAlignment="1" applyProtection="1">
      <alignment horizontal="center" vertical="center" shrinkToFit="1"/>
    </xf>
    <xf numFmtId="0" fontId="44" fillId="27" borderId="49" xfId="0" applyFont="1" applyFill="1" applyBorder="1" applyAlignment="1" applyProtection="1">
      <alignment horizontal="center" vertical="center" shrinkToFit="1"/>
      <protection locked="0"/>
    </xf>
    <xf numFmtId="0" fontId="43" fillId="26" borderId="0" xfId="0" applyFont="1" applyFill="1" applyBorder="1" applyAlignment="1" applyProtection="1">
      <alignment horizontal="center" vertical="center"/>
    </xf>
    <xf numFmtId="38" fontId="42" fillId="26" borderId="50" xfId="98" applyFont="1" applyFill="1" applyBorder="1" applyAlignment="1" applyProtection="1">
      <alignment horizontal="center" vertical="center" shrinkToFit="1"/>
    </xf>
    <xf numFmtId="38" fontId="42" fillId="26" borderId="22" xfId="98" applyFont="1" applyFill="1" applyBorder="1" applyAlignment="1" applyProtection="1">
      <alignment horizontal="center" vertical="center" shrinkToFit="1"/>
    </xf>
    <xf numFmtId="0" fontId="41" fillId="27" borderId="15" xfId="0" applyFont="1" applyFill="1" applyBorder="1" applyProtection="1">
      <alignment vertical="center"/>
      <protection locked="0"/>
    </xf>
    <xf numFmtId="0" fontId="44" fillId="27" borderId="50" xfId="0" applyFont="1" applyFill="1" applyBorder="1" applyAlignment="1" applyProtection="1">
      <alignment horizontal="center" vertical="center" shrinkToFit="1"/>
      <protection locked="0"/>
    </xf>
    <xf numFmtId="0" fontId="44" fillId="26" borderId="69" xfId="0" applyFont="1" applyFill="1" applyBorder="1" applyAlignment="1" applyProtection="1">
      <alignment horizontal="center" vertical="center"/>
    </xf>
    <xf numFmtId="38" fontId="38" fillId="27" borderId="60" xfId="0" applyNumberFormat="1" applyFont="1" applyFill="1" applyBorder="1" applyAlignment="1" applyProtection="1">
      <alignment horizontal="center" vertical="center" shrinkToFit="1"/>
      <protection locked="0"/>
    </xf>
    <xf numFmtId="38" fontId="42" fillId="26" borderId="91" xfId="98" applyFont="1" applyFill="1" applyBorder="1" applyAlignment="1" applyProtection="1">
      <alignment horizontal="center" vertical="center" shrinkToFit="1"/>
    </xf>
    <xf numFmtId="38" fontId="42" fillId="26" borderId="89" xfId="98" applyFont="1" applyFill="1" applyBorder="1" applyAlignment="1" applyProtection="1">
      <alignment horizontal="center" vertical="center" shrinkToFit="1"/>
    </xf>
    <xf numFmtId="0" fontId="42" fillId="26" borderId="78" xfId="0" applyFont="1" applyFill="1" applyBorder="1" applyAlignment="1" applyProtection="1">
      <alignment horizontal="left" vertical="center"/>
    </xf>
    <xf numFmtId="0" fontId="44" fillId="27" borderId="49" xfId="0" applyFont="1" applyFill="1" applyBorder="1" applyAlignment="1" applyProtection="1">
      <alignment vertical="center" shrinkToFit="1"/>
      <protection locked="0"/>
    </xf>
    <xf numFmtId="0" fontId="38" fillId="0" borderId="29" xfId="0" applyFont="1" applyBorder="1" applyAlignment="1" applyProtection="1">
      <alignment horizontal="center" vertical="center" shrinkToFit="1"/>
    </xf>
    <xf numFmtId="0" fontId="38" fillId="0" borderId="26" xfId="0" applyFont="1" applyBorder="1" applyAlignment="1" applyProtection="1">
      <alignment vertical="center" wrapText="1" shrinkToFit="1"/>
    </xf>
    <xf numFmtId="0" fontId="42" fillId="0" borderId="29" xfId="0" applyFont="1" applyBorder="1" applyAlignment="1" applyProtection="1">
      <alignment horizontal="left" vertical="center" wrapText="1" shrinkToFit="1"/>
    </xf>
    <xf numFmtId="0" fontId="48" fillId="26" borderId="73" xfId="0" applyFont="1" applyFill="1" applyBorder="1" applyAlignment="1" applyProtection="1">
      <alignment vertical="center" shrinkToFit="1"/>
    </xf>
    <xf numFmtId="0" fontId="48" fillId="26" borderId="79" xfId="0" applyFont="1" applyFill="1" applyBorder="1" applyAlignment="1" applyProtection="1">
      <alignment vertical="center" shrinkToFit="1"/>
    </xf>
    <xf numFmtId="0" fontId="51" fillId="26" borderId="73" xfId="0" applyFont="1" applyFill="1" applyBorder="1" applyProtection="1">
      <alignment vertical="center"/>
    </xf>
    <xf numFmtId="0" fontId="48" fillId="26" borderId="29" xfId="0" applyFont="1" applyFill="1" applyBorder="1" applyAlignment="1" applyProtection="1">
      <alignment vertical="center" shrinkToFit="1"/>
    </xf>
    <xf numFmtId="0" fontId="42" fillId="26" borderId="74" xfId="0" applyFont="1" applyFill="1" applyBorder="1" applyAlignment="1" applyProtection="1">
      <alignment horizontal="left" vertical="center"/>
    </xf>
    <xf numFmtId="0" fontId="44" fillId="27" borderId="50" xfId="0" applyFont="1" applyFill="1" applyBorder="1" applyAlignment="1" applyProtection="1">
      <alignment vertical="center" shrinkToFit="1"/>
      <protection locked="0"/>
    </xf>
    <xf numFmtId="0" fontId="38" fillId="0" borderId="10" xfId="0" applyFont="1" applyBorder="1" applyAlignment="1" applyProtection="1">
      <alignment horizontal="center" vertical="center"/>
    </xf>
    <xf numFmtId="38" fontId="38" fillId="0" borderId="10" xfId="98" applyFont="1" applyBorder="1" applyAlignment="1" applyProtection="1">
      <alignment horizontal="right" vertical="center" wrapText="1" shrinkToFit="1"/>
    </xf>
    <xf numFmtId="0" fontId="48" fillId="26" borderId="39" xfId="0" applyFont="1" applyFill="1" applyBorder="1" applyAlignment="1" applyProtection="1">
      <alignment vertical="center" shrinkToFit="1"/>
    </xf>
    <xf numFmtId="0" fontId="48" fillId="26" borderId="39" xfId="0" applyFont="1" applyFill="1" applyBorder="1" applyAlignment="1" applyProtection="1">
      <alignment horizontal="right" vertical="center" shrinkToFit="1"/>
    </xf>
    <xf numFmtId="0" fontId="48" fillId="26" borderId="38" xfId="0" applyFont="1" applyFill="1" applyBorder="1" applyAlignment="1" applyProtection="1">
      <alignment vertical="center" shrinkToFit="1"/>
    </xf>
    <xf numFmtId="0" fontId="48" fillId="26" borderId="51" xfId="0" applyFont="1" applyFill="1" applyBorder="1" applyAlignment="1" applyProtection="1">
      <alignment horizontal="right" vertical="center" shrinkToFit="1"/>
    </xf>
    <xf numFmtId="0" fontId="38" fillId="0" borderId="16" xfId="0" applyFont="1" applyBorder="1" applyAlignment="1" applyProtection="1">
      <alignment horizontal="center" vertical="center"/>
    </xf>
    <xf numFmtId="38" fontId="38" fillId="0" borderId="16" xfId="98" applyFont="1" applyBorder="1" applyAlignment="1" applyProtection="1">
      <alignment horizontal="right" vertical="center" wrapText="1" shrinkToFit="1"/>
    </xf>
    <xf numFmtId="2" fontId="48" fillId="26" borderId="0" xfId="0" applyNumberFormat="1" applyFont="1" applyFill="1" applyBorder="1" applyAlignment="1" applyProtection="1">
      <alignment vertical="center" shrinkToFit="1"/>
    </xf>
    <xf numFmtId="2" fontId="42" fillId="26" borderId="10" xfId="0" applyNumberFormat="1" applyFont="1" applyFill="1" applyBorder="1" applyAlignment="1" applyProtection="1">
      <alignment horizontal="center" vertical="center" shrinkToFit="1"/>
    </xf>
    <xf numFmtId="2" fontId="48" fillId="26" borderId="80" xfId="0" applyNumberFormat="1" applyFont="1" applyFill="1" applyBorder="1" applyAlignment="1" applyProtection="1">
      <alignment horizontal="center" vertical="center" shrinkToFit="1"/>
    </xf>
    <xf numFmtId="2" fontId="48" fillId="26" borderId="17" xfId="0" applyNumberFormat="1" applyFont="1" applyFill="1" applyBorder="1" applyAlignment="1" applyProtection="1">
      <alignment vertical="center" shrinkToFit="1"/>
    </xf>
    <xf numFmtId="2" fontId="48" fillId="26" borderId="69" xfId="0" applyNumberFormat="1" applyFont="1" applyFill="1" applyBorder="1" applyAlignment="1" applyProtection="1">
      <alignment horizontal="center" vertical="center" shrinkToFit="1"/>
    </xf>
    <xf numFmtId="0" fontId="47" fillId="0" borderId="29" xfId="0" applyFont="1" applyBorder="1" applyAlignment="1" applyProtection="1">
      <alignment horizontal="left" vertical="center" wrapText="1"/>
    </xf>
    <xf numFmtId="0" fontId="42" fillId="0" borderId="46" xfId="0" applyFont="1" applyBorder="1" applyAlignment="1" applyProtection="1">
      <alignment horizontal="left" vertical="center" wrapText="1"/>
    </xf>
    <xf numFmtId="0" fontId="42" fillId="26" borderId="74" xfId="0" applyFont="1" applyFill="1" applyBorder="1" applyProtection="1">
      <alignment vertical="center"/>
    </xf>
    <xf numFmtId="0" fontId="40" fillId="0" borderId="0" xfId="0" applyFont="1" applyAlignment="1" applyProtection="1">
      <alignment horizontal="left" vertical="center"/>
    </xf>
    <xf numFmtId="2" fontId="42" fillId="26" borderId="29" xfId="0" applyNumberFormat="1" applyFont="1" applyFill="1" applyBorder="1" applyAlignment="1" applyProtection="1">
      <alignment horizontal="center" vertical="center" shrinkToFit="1"/>
    </xf>
    <xf numFmtId="0" fontId="42" fillId="0" borderId="22" xfId="0" applyFont="1" applyBorder="1" applyAlignment="1" applyProtection="1">
      <alignment horizontal="left" vertical="center" wrapText="1"/>
    </xf>
    <xf numFmtId="0" fontId="42" fillId="27" borderId="74" xfId="0" applyFont="1" applyFill="1" applyBorder="1" applyAlignment="1" applyProtection="1">
      <alignment horizontal="center" vertical="center" shrinkToFit="1"/>
      <protection locked="0"/>
    </xf>
    <xf numFmtId="0" fontId="44" fillId="27" borderId="60" xfId="0" applyFont="1" applyFill="1" applyBorder="1" applyAlignment="1" applyProtection="1">
      <alignment vertical="center" shrinkToFit="1"/>
      <protection locked="0"/>
    </xf>
    <xf numFmtId="0" fontId="44" fillId="26" borderId="69" xfId="0" applyFont="1" applyFill="1" applyBorder="1" applyAlignment="1" applyProtection="1">
      <alignment vertical="center" shrinkToFit="1"/>
    </xf>
    <xf numFmtId="0" fontId="48" fillId="26" borderId="0" xfId="0" applyFont="1" applyFill="1" applyBorder="1" applyAlignment="1" applyProtection="1">
      <alignment vertical="center" shrinkToFit="1"/>
    </xf>
    <xf numFmtId="0" fontId="48" fillId="26" borderId="0" xfId="0" applyFont="1" applyFill="1" applyAlignment="1" applyProtection="1">
      <alignment vertical="center" shrinkToFit="1"/>
    </xf>
    <xf numFmtId="0" fontId="48" fillId="26" borderId="17" xfId="0" applyFont="1" applyFill="1" applyBorder="1" applyAlignment="1" applyProtection="1">
      <alignment vertical="center" shrinkToFit="1"/>
    </xf>
    <xf numFmtId="0" fontId="48" fillId="26" borderId="69" xfId="0" applyFont="1" applyFill="1" applyBorder="1" applyAlignment="1" applyProtection="1">
      <alignment vertical="center" shrinkToFit="1"/>
    </xf>
    <xf numFmtId="0" fontId="52" fillId="25" borderId="59" xfId="0" applyFont="1" applyFill="1" applyBorder="1" applyAlignment="1" applyProtection="1">
      <alignment horizontal="center" vertical="center"/>
    </xf>
    <xf numFmtId="0" fontId="43" fillId="26" borderId="0" xfId="0" applyFont="1" applyFill="1" applyBorder="1" applyAlignment="1" applyProtection="1">
      <alignment horizontal="center" vertical="center" shrinkToFit="1"/>
    </xf>
    <xf numFmtId="0" fontId="38" fillId="0" borderId="26" xfId="0" applyFont="1" applyBorder="1" applyAlignment="1" applyProtection="1">
      <alignment horizontal="left" vertical="center" wrapText="1" shrinkToFit="1"/>
    </xf>
    <xf numFmtId="38" fontId="38" fillId="0" borderId="29" xfId="98" applyFont="1" applyBorder="1" applyAlignment="1" applyProtection="1">
      <alignment horizontal="right" vertical="center" wrapText="1" shrinkToFit="1"/>
    </xf>
    <xf numFmtId="0" fontId="48" fillId="26" borderId="27" xfId="0" applyFont="1" applyFill="1" applyBorder="1" applyAlignment="1" applyProtection="1">
      <alignment vertical="center" shrinkToFit="1"/>
    </xf>
    <xf numFmtId="0" fontId="48" fillId="26" borderId="26" xfId="0" applyFont="1" applyFill="1" applyBorder="1" applyAlignment="1" applyProtection="1">
      <alignment vertical="center" shrinkToFit="1"/>
    </xf>
    <xf numFmtId="176" fontId="38" fillId="0" borderId="11" xfId="0" quotePrefix="1" applyNumberFormat="1" applyFont="1" applyBorder="1" applyAlignment="1" applyProtection="1">
      <alignment horizontal="right" vertical="center"/>
    </xf>
    <xf numFmtId="176" fontId="38" fillId="27" borderId="14" xfId="0" applyNumberFormat="1" applyFont="1" applyFill="1" applyBorder="1" applyProtection="1">
      <alignment vertical="center"/>
      <protection locked="0"/>
    </xf>
    <xf numFmtId="0" fontId="48" fillId="0" borderId="0" xfId="0" applyFont="1" applyAlignment="1" applyProtection="1">
      <alignment vertical="center" wrapText="1" shrinkToFit="1"/>
    </xf>
    <xf numFmtId="0" fontId="35" fillId="0" borderId="29" xfId="0" applyFont="1" applyBorder="1" applyAlignment="1" applyProtection="1">
      <alignment horizontal="center" vertical="center"/>
    </xf>
    <xf numFmtId="0" fontId="48" fillId="0" borderId="0" xfId="0" applyFont="1" applyAlignment="1" applyProtection="1">
      <alignment vertical="center" shrinkToFit="1"/>
    </xf>
    <xf numFmtId="0" fontId="48" fillId="0" borderId="0" xfId="0" applyFont="1" applyBorder="1" applyAlignment="1" applyProtection="1">
      <alignment vertical="center" shrinkToFit="1"/>
    </xf>
    <xf numFmtId="0" fontId="43" fillId="28" borderId="26" xfId="0" applyFont="1" applyFill="1" applyBorder="1" applyAlignment="1" applyProtection="1">
      <alignment horizontal="center" vertical="center" wrapText="1"/>
    </xf>
    <xf numFmtId="0" fontId="42" fillId="26" borderId="29" xfId="0" applyFont="1" applyFill="1" applyBorder="1" applyAlignment="1" applyProtection="1">
      <alignment horizontal="left" vertical="center"/>
    </xf>
    <xf numFmtId="0" fontId="42" fillId="26" borderId="29" xfId="0" applyFont="1" applyFill="1" applyBorder="1" applyAlignment="1" applyProtection="1">
      <alignment horizontal="left" vertical="top" wrapText="1"/>
    </xf>
    <xf numFmtId="176" fontId="38" fillId="0" borderId="11" xfId="0" applyNumberFormat="1" applyFont="1" applyBorder="1" applyAlignment="1" applyProtection="1">
      <alignment horizontal="right" vertical="center"/>
    </xf>
    <xf numFmtId="176" fontId="38" fillId="27" borderId="21" xfId="0" applyNumberFormat="1" applyFont="1" applyFill="1" applyBorder="1" applyProtection="1">
      <alignment vertical="center"/>
      <protection locked="0"/>
    </xf>
    <xf numFmtId="0" fontId="35" fillId="0" borderId="10" xfId="0" applyFont="1" applyBorder="1" applyAlignment="1" applyProtection="1">
      <alignment horizontal="center" vertical="center"/>
    </xf>
    <xf numFmtId="0" fontId="42" fillId="28" borderId="38" xfId="0" applyFont="1" applyFill="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5" xfId="0" applyFont="1" applyBorder="1" applyAlignment="1" applyProtection="1">
      <alignment horizontal="left" vertical="top"/>
    </xf>
    <xf numFmtId="0" fontId="42" fillId="0" borderId="15" xfId="0" applyFont="1" applyBorder="1" applyProtection="1">
      <alignment vertical="center"/>
    </xf>
    <xf numFmtId="0" fontId="42" fillId="0" borderId="15" xfId="0" applyFont="1" applyBorder="1" applyAlignment="1" applyProtection="1">
      <alignment vertical="center" wrapText="1"/>
    </xf>
    <xf numFmtId="0" fontId="28" fillId="0" borderId="49" xfId="0" applyFont="1" applyBorder="1" applyAlignment="1" applyProtection="1">
      <alignment horizontal="center" vertical="center"/>
    </xf>
    <xf numFmtId="0" fontId="48" fillId="26" borderId="38" xfId="0" applyFont="1" applyFill="1" applyBorder="1" applyAlignment="1" applyProtection="1">
      <alignment horizontal="right" vertical="center" shrinkToFit="1"/>
    </xf>
    <xf numFmtId="0" fontId="0" fillId="0" borderId="39" xfId="0" applyFont="1" applyBorder="1" applyAlignment="1" applyProtection="1">
      <alignment horizontal="center" vertical="center"/>
    </xf>
    <xf numFmtId="0" fontId="0" fillId="0" borderId="51" xfId="0" applyFont="1" applyBorder="1" applyAlignment="1" applyProtection="1">
      <alignment horizontal="center" vertical="center"/>
    </xf>
    <xf numFmtId="0" fontId="42" fillId="28" borderId="17" xfId="0" applyFont="1" applyFill="1" applyBorder="1" applyAlignment="1" applyProtection="1">
      <alignment horizontal="center" vertical="center"/>
    </xf>
    <xf numFmtId="0" fontId="28" fillId="0" borderId="50" xfId="0" applyFont="1" applyBorder="1" applyAlignment="1" applyProtection="1">
      <alignment horizontal="center" vertical="center"/>
    </xf>
    <xf numFmtId="2" fontId="42" fillId="26" borderId="49" xfId="0" applyNumberFormat="1" applyFont="1" applyFill="1" applyBorder="1" applyAlignment="1" applyProtection="1">
      <alignment horizontal="center" vertical="center" shrinkToFit="1"/>
    </xf>
    <xf numFmtId="0" fontId="0" fillId="0" borderId="0" xfId="0" applyFont="1" applyBorder="1" applyAlignment="1" applyProtection="1">
      <alignment horizontal="center" vertical="center"/>
    </xf>
    <xf numFmtId="0" fontId="0" fillId="0" borderId="69" xfId="0" applyFont="1" applyBorder="1" applyAlignment="1" applyProtection="1">
      <alignment horizontal="center" vertical="center"/>
    </xf>
    <xf numFmtId="2" fontId="42" fillId="26" borderId="60" xfId="0" applyNumberFormat="1" applyFont="1" applyFill="1" applyBorder="1" applyAlignment="1" applyProtection="1">
      <alignment horizontal="center" vertical="center" shrinkToFit="1"/>
    </xf>
    <xf numFmtId="0" fontId="38" fillId="0" borderId="16" xfId="0" applyFont="1" applyBorder="1" applyAlignment="1" applyProtection="1">
      <alignment horizontal="right" vertical="center"/>
    </xf>
    <xf numFmtId="9" fontId="38" fillId="27" borderId="16" xfId="0" applyNumberFormat="1" applyFont="1" applyFill="1" applyBorder="1" applyAlignment="1" applyProtection="1">
      <alignment horizontal="center" vertical="center" shrinkToFit="1"/>
      <protection locked="0"/>
    </xf>
    <xf numFmtId="176" fontId="38" fillId="27" borderId="24" xfId="0" applyNumberFormat="1" applyFont="1" applyFill="1" applyBorder="1" applyProtection="1">
      <alignment vertical="center"/>
      <protection locked="0"/>
    </xf>
    <xf numFmtId="0" fontId="0" fillId="0" borderId="27" xfId="0" applyFont="1" applyBorder="1" applyAlignment="1" applyProtection="1">
      <alignment horizontal="center" vertical="center"/>
    </xf>
    <xf numFmtId="0" fontId="0" fillId="0" borderId="73" xfId="0" applyFont="1" applyBorder="1" applyAlignment="1" applyProtection="1">
      <alignment horizontal="center" vertical="center"/>
    </xf>
    <xf numFmtId="0" fontId="38" fillId="27" borderId="16" xfId="0" applyFont="1" applyFill="1" applyBorder="1" applyAlignment="1" applyProtection="1">
      <alignment horizontal="center" vertical="center" shrinkToFit="1"/>
      <protection locked="0"/>
    </xf>
    <xf numFmtId="0" fontId="0" fillId="0" borderId="0" xfId="0" applyFont="1" applyBorder="1" applyAlignment="1" applyProtection="1">
      <alignment vertical="center"/>
    </xf>
    <xf numFmtId="0" fontId="35" fillId="0" borderId="15" xfId="0" applyFont="1" applyBorder="1" applyAlignment="1" applyProtection="1">
      <alignment horizontal="center" vertical="center"/>
    </xf>
    <xf numFmtId="0" fontId="37" fillId="0" borderId="92" xfId="0" applyFont="1" applyBorder="1" applyAlignment="1" applyProtection="1">
      <alignment horizontal="left" vertical="center"/>
    </xf>
    <xf numFmtId="0" fontId="44" fillId="27" borderId="60" xfId="0" applyFont="1" applyFill="1" applyBorder="1" applyAlignment="1" applyProtection="1">
      <alignment horizontal="center" vertical="center" shrinkToFit="1"/>
      <protection locked="0"/>
    </xf>
    <xf numFmtId="0" fontId="28" fillId="0" borderId="60" xfId="0" applyFont="1" applyFill="1" applyBorder="1" applyAlignment="1" applyProtection="1">
      <alignment horizontal="center" vertical="center"/>
    </xf>
    <xf numFmtId="0" fontId="52" fillId="25" borderId="93" xfId="0" applyFont="1" applyFill="1" applyBorder="1" applyAlignment="1" applyProtection="1">
      <alignment horizontal="center" vertical="center"/>
    </xf>
    <xf numFmtId="0" fontId="42" fillId="0" borderId="94" xfId="0" applyFont="1" applyBorder="1" applyAlignment="1" applyProtection="1">
      <alignment horizontal="left" vertical="center" wrapText="1"/>
    </xf>
    <xf numFmtId="0" fontId="38" fillId="0" borderId="25" xfId="0" applyFont="1" applyBorder="1" applyProtection="1">
      <alignment vertical="center"/>
    </xf>
    <xf numFmtId="0" fontId="42" fillId="26" borderId="92" xfId="0" applyFont="1" applyFill="1" applyBorder="1" applyAlignment="1" applyProtection="1">
      <alignment horizontal="left" vertical="center"/>
    </xf>
    <xf numFmtId="0" fontId="42" fillId="0" borderId="95" xfId="0" applyFont="1" applyBorder="1" applyProtection="1">
      <alignment vertical="center"/>
    </xf>
    <xf numFmtId="0" fontId="42" fillId="0" borderId="96" xfId="0" applyFont="1" applyBorder="1" applyAlignment="1" applyProtection="1">
      <alignment horizontal="left" vertical="center"/>
    </xf>
    <xf numFmtId="0" fontId="40" fillId="27" borderId="56" xfId="0" applyFont="1" applyFill="1" applyBorder="1" applyAlignment="1" applyProtection="1">
      <alignment horizontal="left" vertical="center" wrapText="1" shrinkToFit="1"/>
      <protection locked="0"/>
    </xf>
    <xf numFmtId="0" fontId="40" fillId="27" borderId="55" xfId="0" applyFont="1" applyFill="1" applyBorder="1" applyAlignment="1" applyProtection="1">
      <alignment horizontal="left" vertical="center" wrapText="1" shrinkToFit="1"/>
      <protection locked="0"/>
    </xf>
    <xf numFmtId="0" fontId="40" fillId="27" borderId="57" xfId="0" applyFont="1" applyFill="1" applyBorder="1" applyAlignment="1" applyProtection="1">
      <alignment horizontal="left" vertical="center" wrapText="1" shrinkToFit="1"/>
      <protection locked="0"/>
    </xf>
    <xf numFmtId="0" fontId="42" fillId="28" borderId="26" xfId="0" applyFont="1" applyFill="1" applyBorder="1" applyAlignment="1" applyProtection="1">
      <alignment horizontal="center" vertical="center"/>
    </xf>
    <xf numFmtId="0" fontId="40" fillId="0" borderId="27" xfId="0" applyFont="1" applyFill="1" applyBorder="1" applyAlignment="1" applyProtection="1">
      <alignment vertical="top" wrapText="1"/>
    </xf>
    <xf numFmtId="0" fontId="44" fillId="26" borderId="27" xfId="0" applyFont="1" applyFill="1" applyBorder="1" applyAlignment="1" applyProtection="1">
      <alignment vertical="top" wrapText="1"/>
    </xf>
    <xf numFmtId="0" fontId="44" fillId="0" borderId="27" xfId="0" applyFont="1" applyFill="1" applyBorder="1" applyAlignment="1" applyProtection="1">
      <alignment vertical="center" wrapText="1"/>
    </xf>
    <xf numFmtId="0" fontId="44" fillId="26" borderId="27" xfId="0" applyFont="1" applyFill="1" applyBorder="1" applyAlignment="1" applyProtection="1">
      <alignment vertical="center" wrapText="1"/>
    </xf>
    <xf numFmtId="0" fontId="45" fillId="26" borderId="27" xfId="0" applyFont="1" applyFill="1" applyBorder="1" applyAlignment="1" applyProtection="1">
      <alignment vertical="center"/>
    </xf>
    <xf numFmtId="0" fontId="45" fillId="26" borderId="73" xfId="0" applyFont="1" applyFill="1" applyBorder="1" applyAlignment="1" applyProtection="1">
      <alignment horizontal="center" vertical="center"/>
    </xf>
    <xf numFmtId="0" fontId="41" fillId="0" borderId="29" xfId="0" quotePrefix="1" applyFont="1" applyBorder="1" applyAlignment="1" applyProtection="1">
      <alignment horizontal="left" vertical="center"/>
    </xf>
    <xf numFmtId="0" fontId="41" fillId="0" borderId="79" xfId="0" applyFont="1" applyBorder="1" applyAlignment="1" applyProtection="1">
      <alignment horizontal="left" vertical="center"/>
    </xf>
    <xf numFmtId="0" fontId="41" fillId="0" borderId="83" xfId="0" applyFont="1" applyBorder="1" applyAlignment="1" applyProtection="1">
      <alignment horizontal="left" vertical="center"/>
    </xf>
    <xf numFmtId="0" fontId="41" fillId="0" borderId="29" xfId="0" applyFont="1" applyBorder="1" applyAlignment="1" applyProtection="1">
      <alignment horizontal="left" vertical="center"/>
    </xf>
    <xf numFmtId="0" fontId="41" fillId="0" borderId="79" xfId="0" quotePrefix="1" applyFont="1" applyFill="1" applyBorder="1" applyAlignment="1" applyProtection="1">
      <alignment horizontal="left" vertical="center"/>
    </xf>
    <xf numFmtId="0" fontId="41" fillId="0" borderId="73" xfId="0" quotePrefix="1" applyFont="1" applyFill="1" applyBorder="1" applyAlignment="1" applyProtection="1">
      <alignment horizontal="left" vertical="center"/>
    </xf>
    <xf numFmtId="0" fontId="12" fillId="0" borderId="39" xfId="0" applyFont="1" applyBorder="1" applyProtection="1">
      <alignment vertical="center"/>
    </xf>
    <xf numFmtId="0" fontId="12" fillId="0" borderId="0" xfId="0" applyFont="1" applyBorder="1" applyProtection="1">
      <alignment vertical="center"/>
    </xf>
    <xf numFmtId="0" fontId="44" fillId="0" borderId="0" xfId="0" applyFont="1" applyFill="1" applyBorder="1" applyAlignment="1" applyProtection="1">
      <alignment vertical="top" wrapText="1"/>
    </xf>
    <xf numFmtId="0" fontId="40" fillId="0" borderId="0" xfId="0" applyFont="1" applyFill="1" applyAlignment="1" applyProtection="1">
      <alignment vertical="top"/>
    </xf>
    <xf numFmtId="0" fontId="53" fillId="25" borderId="15" xfId="0" applyFont="1" applyFill="1" applyBorder="1" applyAlignment="1" applyProtection="1">
      <alignment horizontal="center" vertical="center"/>
    </xf>
    <xf numFmtId="0" fontId="52" fillId="26" borderId="49" xfId="0" applyFont="1" applyFill="1" applyBorder="1" applyAlignment="1" applyProtection="1">
      <alignment horizontal="left" vertical="center"/>
    </xf>
    <xf numFmtId="0" fontId="52" fillId="26" borderId="75" xfId="0" applyFont="1" applyFill="1" applyBorder="1" applyAlignment="1" applyProtection="1">
      <alignment horizontal="left" vertical="top" wrapText="1"/>
    </xf>
    <xf numFmtId="0" fontId="52" fillId="26" borderId="97" xfId="0" applyFont="1" applyFill="1" applyBorder="1" applyAlignment="1" applyProtection="1">
      <alignment horizontal="left" vertical="top" wrapText="1"/>
    </xf>
    <xf numFmtId="0" fontId="52" fillId="0" borderId="49" xfId="0" applyFont="1" applyFill="1" applyBorder="1" applyAlignment="1" applyProtection="1">
      <alignment horizontal="left" vertical="center"/>
    </xf>
    <xf numFmtId="0" fontId="52" fillId="26" borderId="49" xfId="0" applyFont="1" applyFill="1" applyBorder="1" applyAlignment="1" applyProtection="1">
      <alignment horizontal="left" vertical="center" wrapText="1"/>
    </xf>
    <xf numFmtId="0" fontId="52" fillId="0" borderId="49" xfId="0" applyFont="1" applyFill="1" applyBorder="1" applyAlignment="1" applyProtection="1">
      <alignment horizontal="left" vertical="center" wrapText="1"/>
    </xf>
    <xf numFmtId="0" fontId="0" fillId="0" borderId="44" xfId="0" applyFont="1" applyFill="1" applyBorder="1" applyProtection="1">
      <alignment vertical="center"/>
    </xf>
    <xf numFmtId="0" fontId="0" fillId="0" borderId="0" xfId="0" applyFont="1" applyBorder="1" applyProtection="1">
      <alignment vertical="center"/>
    </xf>
    <xf numFmtId="0" fontId="52" fillId="26" borderId="50" xfId="0" applyFont="1" applyFill="1" applyBorder="1" applyAlignment="1" applyProtection="1">
      <alignment horizontal="left" vertical="center"/>
    </xf>
    <xf numFmtId="0" fontId="52" fillId="26" borderId="44" xfId="0" applyFont="1" applyFill="1" applyBorder="1" applyAlignment="1" applyProtection="1">
      <alignment horizontal="left" vertical="top" wrapText="1"/>
    </xf>
    <xf numFmtId="0" fontId="52" fillId="26" borderId="98" xfId="0" applyFont="1" applyFill="1" applyBorder="1" applyAlignment="1" applyProtection="1">
      <alignment horizontal="left" vertical="top" wrapText="1"/>
    </xf>
    <xf numFmtId="0" fontId="54" fillId="0" borderId="0" xfId="0" applyFont="1" applyProtection="1">
      <alignment vertical="center"/>
    </xf>
    <xf numFmtId="0" fontId="40" fillId="0" borderId="0" xfId="0" applyFont="1" applyFill="1" applyProtection="1">
      <alignment vertical="center"/>
    </xf>
    <xf numFmtId="0" fontId="52" fillId="0" borderId="50" xfId="0" applyFont="1" applyFill="1" applyBorder="1" applyAlignment="1" applyProtection="1">
      <alignment horizontal="left" vertical="center"/>
    </xf>
    <xf numFmtId="0" fontId="52" fillId="0" borderId="0" xfId="0" applyFont="1" applyFill="1" applyAlignment="1" applyProtection="1">
      <alignment horizontal="left" vertical="center"/>
    </xf>
    <xf numFmtId="0" fontId="0" fillId="0" borderId="0" xfId="0" applyFont="1" applyFill="1" applyAlignment="1" applyProtection="1">
      <alignment vertical="center" wrapText="1"/>
    </xf>
    <xf numFmtId="0" fontId="52" fillId="26" borderId="50" xfId="0" applyFont="1" applyFill="1" applyBorder="1" applyAlignment="1" applyProtection="1">
      <alignment horizontal="left" vertical="center" wrapText="1"/>
    </xf>
    <xf numFmtId="0" fontId="52" fillId="0" borderId="50" xfId="0" applyFont="1" applyFill="1" applyBorder="1" applyAlignment="1" applyProtection="1">
      <alignment horizontal="left" vertical="center" wrapText="1"/>
    </xf>
    <xf numFmtId="0" fontId="52" fillId="0" borderId="0" xfId="0" applyFont="1" applyFill="1" applyBorder="1" applyProtection="1">
      <alignment vertical="center"/>
    </xf>
    <xf numFmtId="0" fontId="55" fillId="0" borderId="0" xfId="0" applyFont="1" applyFill="1" applyBorder="1" applyProtection="1">
      <alignment vertical="center"/>
    </xf>
    <xf numFmtId="0" fontId="56" fillId="0" borderId="0" xfId="0" applyFont="1" applyFill="1" applyProtection="1">
      <alignment vertical="center"/>
    </xf>
    <xf numFmtId="0" fontId="52" fillId="26" borderId="60" xfId="0" applyFont="1" applyFill="1" applyBorder="1" applyAlignment="1" applyProtection="1">
      <alignment horizontal="left" vertical="center"/>
    </xf>
    <xf numFmtId="0" fontId="52" fillId="26" borderId="99" xfId="0" applyFont="1" applyFill="1" applyBorder="1" applyAlignment="1" applyProtection="1">
      <alignment horizontal="left" vertical="top" wrapText="1"/>
    </xf>
    <xf numFmtId="0" fontId="52" fillId="26" borderId="100" xfId="0" applyFont="1" applyFill="1" applyBorder="1" applyAlignment="1" applyProtection="1">
      <alignment horizontal="left" vertical="top" wrapText="1"/>
    </xf>
    <xf numFmtId="0" fontId="52" fillId="0" borderId="60" xfId="0" applyFont="1" applyFill="1" applyBorder="1" applyAlignment="1" applyProtection="1">
      <alignment horizontal="left" vertical="center"/>
    </xf>
    <xf numFmtId="0" fontId="52" fillId="26" borderId="60" xfId="0" applyFont="1" applyFill="1" applyBorder="1" applyAlignment="1" applyProtection="1">
      <alignment horizontal="left" vertical="center" wrapText="1"/>
    </xf>
    <xf numFmtId="0" fontId="52" fillId="0" borderId="60" xfId="0" applyFont="1" applyFill="1" applyBorder="1" applyAlignment="1" applyProtection="1">
      <alignment horizontal="left" vertical="center" wrapText="1"/>
    </xf>
    <xf numFmtId="0" fontId="57" fillId="0" borderId="0" xfId="0" applyFont="1" applyProtection="1">
      <alignment vertical="center"/>
    </xf>
    <xf numFmtId="0" fontId="26" fillId="0" borderId="15" xfId="0" applyFont="1" applyBorder="1" applyAlignment="1" applyProtection="1">
      <alignment horizontal="center" vertical="center"/>
    </xf>
    <xf numFmtId="0" fontId="26" fillId="0" borderId="0" xfId="0" applyFont="1" applyAlignment="1" applyProtection="1">
      <alignment horizontal="center" vertical="center"/>
    </xf>
    <xf numFmtId="0" fontId="25" fillId="0" borderId="38" xfId="0" applyFont="1" applyBorder="1" applyProtection="1">
      <alignment vertical="center"/>
    </xf>
    <xf numFmtId="0" fontId="0" fillId="26" borderId="12" xfId="0" applyFont="1" applyFill="1" applyBorder="1" applyProtection="1">
      <alignment vertical="center"/>
    </xf>
    <xf numFmtId="0" fontId="25" fillId="0" borderId="0" xfId="0" applyFont="1" applyBorder="1" applyProtection="1">
      <alignment vertical="center"/>
    </xf>
    <xf numFmtId="0" fontId="26" fillId="26" borderId="75" xfId="0" applyFont="1" applyFill="1" applyBorder="1" applyAlignment="1" applyProtection="1">
      <alignment horizontal="center" vertical="center" textRotation="255"/>
    </xf>
    <xf numFmtId="0" fontId="26" fillId="26" borderId="101" xfId="0" applyFont="1" applyFill="1" applyBorder="1" applyAlignment="1" applyProtection="1">
      <alignment horizontal="center" vertical="center" textRotation="255"/>
    </xf>
    <xf numFmtId="0" fontId="26" fillId="26" borderId="97" xfId="0" applyFont="1" applyFill="1" applyBorder="1" applyAlignment="1" applyProtection="1">
      <alignment horizontal="center" vertical="center" textRotation="255"/>
    </xf>
    <xf numFmtId="0" fontId="26" fillId="0" borderId="36" xfId="0" applyFont="1" applyBorder="1" applyAlignment="1" applyProtection="1">
      <alignment vertical="center" wrapText="1"/>
    </xf>
    <xf numFmtId="0" fontId="26" fillId="0" borderId="34" xfId="0" applyFont="1" applyBorder="1" applyAlignment="1" applyProtection="1">
      <alignment vertical="center" wrapText="1"/>
    </xf>
    <xf numFmtId="0" fontId="26" fillId="0" borderId="37" xfId="0" applyFont="1" applyBorder="1" applyAlignment="1" applyProtection="1">
      <alignment vertical="center" wrapText="1"/>
    </xf>
    <xf numFmtId="0" fontId="34" fillId="0" borderId="0" xfId="0" applyFont="1" applyProtection="1">
      <alignment vertical="center"/>
    </xf>
    <xf numFmtId="0" fontId="26" fillId="0" borderId="10" xfId="0" applyFont="1" applyBorder="1" applyAlignment="1" applyProtection="1">
      <alignment horizontal="center" vertical="center"/>
    </xf>
    <xf numFmtId="0" fontId="25" fillId="0" borderId="16" xfId="0" applyFont="1" applyBorder="1" applyProtection="1">
      <alignment vertical="center"/>
    </xf>
    <xf numFmtId="0" fontId="25" fillId="0" borderId="10" xfId="0" applyFont="1" applyBorder="1" applyAlignment="1" applyProtection="1">
      <alignment vertical="center"/>
    </xf>
    <xf numFmtId="0" fontId="26" fillId="26" borderId="40" xfId="0" applyFont="1" applyFill="1" applyBorder="1" applyAlignment="1" applyProtection="1">
      <alignment horizontal="center" vertical="center" wrapText="1" shrinkToFit="1"/>
    </xf>
    <xf numFmtId="0" fontId="26" fillId="26" borderId="39" xfId="0" applyFont="1" applyFill="1" applyBorder="1" applyAlignment="1" applyProtection="1">
      <alignment horizontal="center" vertical="center" wrapText="1" shrinkToFit="1"/>
    </xf>
    <xf numFmtId="0" fontId="26" fillId="26" borderId="81" xfId="0" applyFont="1" applyFill="1" applyBorder="1" applyAlignment="1" applyProtection="1">
      <alignment horizontal="center" vertical="center" wrapText="1" shrinkToFit="1"/>
    </xf>
    <xf numFmtId="0" fontId="26" fillId="0" borderId="51" xfId="0" applyNumberFormat="1" applyFont="1" applyBorder="1" applyAlignment="1" applyProtection="1">
      <alignment horizontal="center" vertical="center"/>
    </xf>
    <xf numFmtId="0" fontId="26" fillId="0" borderId="47" xfId="0" applyNumberFormat="1" applyFont="1" applyBorder="1" applyAlignment="1" applyProtection="1">
      <alignment horizontal="center" vertical="center"/>
    </xf>
    <xf numFmtId="0" fontId="34" fillId="0" borderId="0" xfId="0" applyFont="1" applyAlignment="1" applyProtection="1">
      <alignment vertical="center" wrapText="1"/>
    </xf>
    <xf numFmtId="0" fontId="26" fillId="0" borderId="49" xfId="0" applyFont="1" applyBorder="1" applyProtection="1">
      <alignment vertical="center"/>
    </xf>
    <xf numFmtId="0" fontId="26" fillId="0" borderId="0" xfId="0" applyFont="1" applyAlignment="1" applyProtection="1">
      <alignment horizontal="left" vertical="center" wrapText="1"/>
    </xf>
    <xf numFmtId="0" fontId="25" fillId="0" borderId="16" xfId="0" applyFont="1" applyBorder="1" applyAlignment="1" applyProtection="1">
      <alignment vertical="center"/>
    </xf>
    <xf numFmtId="0" fontId="26" fillId="26" borderId="58" xfId="0" applyFont="1" applyFill="1" applyBorder="1" applyAlignment="1" applyProtection="1">
      <alignment horizontal="center" vertical="center" wrapText="1" shrinkToFit="1"/>
    </xf>
    <xf numFmtId="0" fontId="26" fillId="26" borderId="13" xfId="0" applyFont="1" applyFill="1" applyBorder="1" applyAlignment="1" applyProtection="1">
      <alignment horizontal="center" vertical="center" wrapText="1" shrinkToFit="1"/>
    </xf>
    <xf numFmtId="0" fontId="26" fillId="26" borderId="102" xfId="0" applyFont="1" applyFill="1" applyBorder="1" applyAlignment="1" applyProtection="1">
      <alignment horizontal="center" vertical="center" wrapText="1" shrinkToFit="1"/>
    </xf>
    <xf numFmtId="0" fontId="26" fillId="0" borderId="51" xfId="0" applyNumberFormat="1" applyFont="1" applyBorder="1" applyAlignment="1" applyProtection="1">
      <alignment horizontal="left" vertical="center" wrapText="1"/>
    </xf>
    <xf numFmtId="0" fontId="26" fillId="0" borderId="10" xfId="0" applyNumberFormat="1" applyFont="1" applyBorder="1" applyAlignment="1" applyProtection="1">
      <alignment horizontal="left" vertical="center" wrapText="1"/>
    </xf>
    <xf numFmtId="0" fontId="26" fillId="0" borderId="47" xfId="0" applyNumberFormat="1" applyFont="1" applyBorder="1" applyAlignment="1" applyProtection="1">
      <alignment horizontal="left" vertical="center" wrapText="1"/>
    </xf>
    <xf numFmtId="0" fontId="0" fillId="0" borderId="0" xfId="0" applyFont="1" applyAlignment="1" applyProtection="1">
      <alignment horizontal="left" vertical="center" wrapText="1"/>
    </xf>
    <xf numFmtId="0" fontId="26" fillId="0" borderId="50" xfId="0" applyFont="1" applyBorder="1" applyProtection="1">
      <alignment vertical="center"/>
    </xf>
    <xf numFmtId="0" fontId="26" fillId="0" borderId="0" xfId="0" applyFont="1" applyAlignment="1" applyProtection="1">
      <alignment horizontal="left" vertical="center"/>
    </xf>
    <xf numFmtId="0" fontId="26" fillId="26" borderId="40" xfId="0" applyFont="1" applyFill="1" applyBorder="1" applyAlignment="1" applyProtection="1">
      <alignment horizontal="center" vertical="center"/>
    </xf>
    <xf numFmtId="0" fontId="26" fillId="26" borderId="39" xfId="0" applyFont="1" applyFill="1" applyBorder="1" applyAlignment="1" applyProtection="1">
      <alignment horizontal="center" vertical="center"/>
    </xf>
    <xf numFmtId="0" fontId="26" fillId="26" borderId="41" xfId="0" applyFont="1" applyFill="1" applyBorder="1" applyAlignment="1" applyProtection="1">
      <alignment horizontal="center" vertical="center" wrapText="1" shrinkToFit="1"/>
    </xf>
    <xf numFmtId="0" fontId="26" fillId="26" borderId="45" xfId="0" applyFont="1" applyFill="1" applyBorder="1" applyAlignment="1" applyProtection="1">
      <alignment horizontal="center" vertical="center"/>
    </xf>
    <xf numFmtId="0" fontId="26" fillId="26" borderId="27" xfId="0" applyFont="1" applyFill="1" applyBorder="1" applyAlignment="1" applyProtection="1">
      <alignment horizontal="center" vertical="center"/>
    </xf>
    <xf numFmtId="0" fontId="26" fillId="0" borderId="60" xfId="0" applyFont="1" applyBorder="1" applyProtection="1">
      <alignment vertical="center"/>
    </xf>
    <xf numFmtId="178" fontId="26" fillId="0" borderId="59" xfId="0" applyNumberFormat="1" applyFont="1" applyBorder="1" applyProtection="1">
      <alignment vertical="center"/>
    </xf>
    <xf numFmtId="178" fontId="26" fillId="0" borderId="0" xfId="0" applyNumberFormat="1" applyFont="1" applyBorder="1" applyProtection="1">
      <alignment vertical="center"/>
    </xf>
    <xf numFmtId="0" fontId="26" fillId="26" borderId="58" xfId="0" applyFont="1" applyFill="1" applyBorder="1" applyAlignment="1" applyProtection="1">
      <alignment horizontal="center" vertical="center" shrinkToFit="1"/>
    </xf>
    <xf numFmtId="0" fontId="26" fillId="26" borderId="13" xfId="0" applyFont="1" applyFill="1" applyBorder="1" applyAlignment="1" applyProtection="1">
      <alignment horizontal="center" vertical="center" shrinkToFit="1"/>
    </xf>
    <xf numFmtId="0" fontId="26" fillId="26" borderId="102" xfId="0" applyFont="1" applyFill="1" applyBorder="1" applyAlignment="1" applyProtection="1">
      <alignment horizontal="center" vertical="center" shrinkToFit="1"/>
    </xf>
    <xf numFmtId="0" fontId="25" fillId="0" borderId="0" xfId="0" applyFont="1" applyAlignment="1" applyProtection="1">
      <alignment horizontal="right" vertical="center"/>
    </xf>
    <xf numFmtId="0" fontId="25" fillId="0" borderId="0" xfId="0" applyFont="1" applyAlignment="1" applyProtection="1">
      <alignment horizontal="left" vertical="center"/>
    </xf>
    <xf numFmtId="0" fontId="26" fillId="26" borderId="40" xfId="0" applyFont="1" applyFill="1" applyBorder="1" applyAlignment="1" applyProtection="1">
      <alignment horizontal="center" vertical="center" shrinkToFit="1"/>
    </xf>
    <xf numFmtId="0" fontId="26" fillId="26" borderId="39" xfId="0" applyFont="1" applyFill="1" applyBorder="1" applyAlignment="1" applyProtection="1">
      <alignment horizontal="center" vertical="center" shrinkToFit="1"/>
    </xf>
    <xf numFmtId="0" fontId="26" fillId="26" borderId="81" xfId="0" applyFont="1" applyFill="1" applyBorder="1" applyAlignment="1" applyProtection="1">
      <alignment horizontal="center" vertical="center" shrinkToFit="1"/>
    </xf>
    <xf numFmtId="0" fontId="30" fillId="27" borderId="12" xfId="0" applyNumberFormat="1" applyFont="1" applyFill="1" applyBorder="1" applyAlignment="1" applyProtection="1">
      <alignment horizontal="center" vertical="center"/>
      <protection locked="0"/>
    </xf>
    <xf numFmtId="0" fontId="30" fillId="27" borderId="15" xfId="0" applyNumberFormat="1" applyFont="1" applyFill="1" applyBorder="1" applyAlignment="1" applyProtection="1">
      <alignment horizontal="center" vertical="center"/>
      <protection locked="0"/>
    </xf>
    <xf numFmtId="0" fontId="30" fillId="27" borderId="41" xfId="0" applyNumberFormat="1" applyFont="1" applyFill="1" applyBorder="1" applyAlignment="1" applyProtection="1">
      <alignment horizontal="center" vertical="center"/>
      <protection locked="0"/>
    </xf>
    <xf numFmtId="0" fontId="26" fillId="0" borderId="0" xfId="0" applyFont="1" applyAlignment="1" applyProtection="1">
      <alignment vertical="center" wrapText="1"/>
    </xf>
    <xf numFmtId="0" fontId="26" fillId="0" borderId="0" xfId="0" applyFont="1" applyAlignment="1" applyProtection="1">
      <alignment vertical="top" wrapText="1"/>
    </xf>
    <xf numFmtId="0" fontId="26" fillId="26" borderId="58" xfId="0" applyFont="1" applyFill="1" applyBorder="1" applyAlignment="1" applyProtection="1">
      <alignment horizontal="center" vertical="center" wrapText="1"/>
    </xf>
    <xf numFmtId="0" fontId="26" fillId="26" borderId="13" xfId="0" applyFont="1" applyFill="1" applyBorder="1" applyAlignment="1" applyProtection="1">
      <alignment horizontal="center" vertical="center" wrapText="1"/>
    </xf>
    <xf numFmtId="0" fontId="26" fillId="26" borderId="102" xfId="0" applyFont="1" applyFill="1" applyBorder="1" applyAlignment="1" applyProtection="1">
      <alignment horizontal="center" vertical="center" wrapText="1"/>
    </xf>
    <xf numFmtId="38" fontId="26" fillId="0" borderId="73" xfId="98" applyFont="1" applyFill="1" applyBorder="1" applyAlignment="1" applyProtection="1">
      <alignment vertical="center" shrinkToFit="1"/>
    </xf>
    <xf numFmtId="38" fontId="26" fillId="0" borderId="15" xfId="98" applyFont="1" applyFill="1" applyBorder="1" applyAlignment="1" applyProtection="1">
      <alignment vertical="center" shrinkToFit="1"/>
    </xf>
    <xf numFmtId="38" fontId="26" fillId="0" borderId="41" xfId="98" applyFont="1" applyFill="1" applyBorder="1" applyAlignment="1" applyProtection="1">
      <alignment vertical="center" shrinkToFit="1"/>
    </xf>
    <xf numFmtId="0" fontId="26" fillId="26" borderId="40" xfId="0" applyFont="1" applyFill="1" applyBorder="1" applyAlignment="1" applyProtection="1">
      <alignment horizontal="center" vertical="center" wrapText="1"/>
    </xf>
    <xf numFmtId="0" fontId="26" fillId="26" borderId="39" xfId="0" applyFont="1" applyFill="1" applyBorder="1" applyAlignment="1" applyProtection="1">
      <alignment horizontal="center" vertical="center" wrapText="1"/>
    </xf>
    <xf numFmtId="0" fontId="26" fillId="26" borderId="81" xfId="0" applyFont="1" applyFill="1" applyBorder="1" applyAlignment="1" applyProtection="1">
      <alignment horizontal="center" vertical="center" wrapText="1"/>
    </xf>
    <xf numFmtId="2" fontId="26" fillId="0" borderId="51" xfId="98" applyNumberFormat="1" applyFont="1" applyFill="1" applyBorder="1" applyAlignment="1" applyProtection="1">
      <alignment vertical="center" shrinkToFit="1"/>
    </xf>
    <xf numFmtId="2" fontId="26" fillId="0" borderId="10" xfId="98" applyNumberFormat="1" applyFont="1" applyFill="1" applyBorder="1" applyAlignment="1" applyProtection="1">
      <alignment vertical="center" shrinkToFit="1"/>
    </xf>
    <xf numFmtId="2" fontId="26" fillId="0" borderId="47" xfId="98" applyNumberFormat="1" applyFont="1" applyFill="1" applyBorder="1" applyAlignment="1" applyProtection="1">
      <alignment vertical="center" shrinkToFit="1"/>
    </xf>
    <xf numFmtId="0" fontId="26" fillId="26" borderId="40" xfId="0" applyFont="1" applyFill="1" applyBorder="1" applyAlignment="1" applyProtection="1">
      <alignment horizontal="center" vertical="center" textRotation="255"/>
    </xf>
    <xf numFmtId="0" fontId="26" fillId="26" borderId="39" xfId="0" applyFont="1" applyFill="1" applyBorder="1" applyAlignment="1" applyProtection="1">
      <alignment horizontal="center" vertical="center" textRotation="255"/>
    </xf>
    <xf numFmtId="0" fontId="26" fillId="26" borderId="81" xfId="0" applyFont="1" applyFill="1" applyBorder="1" applyAlignment="1" applyProtection="1">
      <alignment horizontal="center" vertical="center" textRotation="255"/>
    </xf>
    <xf numFmtId="179" fontId="26" fillId="0" borderId="12" xfId="99" applyNumberFormat="1" applyFont="1" applyFill="1" applyBorder="1" applyAlignment="1" applyProtection="1">
      <alignment vertical="center" shrinkToFit="1"/>
    </xf>
    <xf numFmtId="179" fontId="26" fillId="0" borderId="15" xfId="99" applyNumberFormat="1" applyFont="1" applyFill="1" applyBorder="1" applyAlignment="1" applyProtection="1">
      <alignment vertical="center" shrinkToFit="1"/>
    </xf>
    <xf numFmtId="179" fontId="26" fillId="0" borderId="41" xfId="99" applyNumberFormat="1" applyFont="1" applyFill="1" applyBorder="1" applyAlignment="1" applyProtection="1">
      <alignment vertical="center" shrinkToFit="1"/>
    </xf>
    <xf numFmtId="0" fontId="26" fillId="26" borderId="81" xfId="0" applyFont="1" applyFill="1" applyBorder="1" applyAlignment="1" applyProtection="1">
      <alignment horizontal="center" vertical="center"/>
    </xf>
    <xf numFmtId="0" fontId="35" fillId="0" borderId="51" xfId="0" applyFont="1" applyBorder="1" applyProtection="1">
      <alignment vertical="center"/>
    </xf>
    <xf numFmtId="0" fontId="35" fillId="0" borderId="10" xfId="0" applyFont="1" applyBorder="1" applyProtection="1">
      <alignment vertical="center"/>
    </xf>
    <xf numFmtId="0" fontId="35" fillId="0" borderId="47" xfId="0" applyFont="1" applyBorder="1" applyProtection="1">
      <alignment vertical="center"/>
    </xf>
    <xf numFmtId="0" fontId="26" fillId="26" borderId="44" xfId="0" applyFont="1" applyFill="1" applyBorder="1" applyAlignment="1" applyProtection="1">
      <alignment horizontal="center" vertical="center"/>
    </xf>
    <xf numFmtId="0" fontId="26" fillId="26" borderId="0" xfId="0" applyFont="1" applyFill="1" applyBorder="1" applyAlignment="1" applyProtection="1">
      <alignment horizontal="center" vertical="center"/>
    </xf>
    <xf numFmtId="0" fontId="26" fillId="26" borderId="98" xfId="0" applyFont="1" applyFill="1" applyBorder="1" applyAlignment="1" applyProtection="1">
      <alignment horizontal="center" vertical="center"/>
    </xf>
    <xf numFmtId="0" fontId="26" fillId="26" borderId="69" xfId="0" applyFont="1" applyFill="1" applyBorder="1" applyAlignment="1" applyProtection="1">
      <alignment horizontal="center" vertical="center"/>
    </xf>
    <xf numFmtId="0" fontId="26" fillId="26" borderId="16" xfId="0" applyFont="1" applyFill="1" applyBorder="1" applyAlignment="1" applyProtection="1">
      <alignment horizontal="center" vertical="center"/>
    </xf>
    <xf numFmtId="0" fontId="26" fillId="26" borderId="23" xfId="0" applyFont="1" applyFill="1" applyBorder="1" applyAlignment="1" applyProtection="1">
      <alignment horizontal="center" vertical="center"/>
    </xf>
    <xf numFmtId="0" fontId="35" fillId="26" borderId="69" xfId="0" applyFont="1" applyFill="1" applyBorder="1" applyProtection="1">
      <alignment vertical="center"/>
    </xf>
    <xf numFmtId="0" fontId="35" fillId="26" borderId="16" xfId="0" applyFont="1" applyFill="1" applyBorder="1" applyProtection="1">
      <alignment vertical="center"/>
    </xf>
    <xf numFmtId="0" fontId="35" fillId="26" borderId="23" xfId="0" applyFont="1" applyFill="1" applyBorder="1" applyProtection="1">
      <alignment vertical="center"/>
    </xf>
    <xf numFmtId="0" fontId="26" fillId="27" borderId="69" xfId="0" applyFont="1" applyFill="1" applyBorder="1" applyAlignment="1" applyProtection="1">
      <alignment horizontal="center" vertical="center"/>
      <protection locked="0"/>
    </xf>
    <xf numFmtId="0" fontId="26" fillId="27" borderId="16" xfId="0" applyFont="1" applyFill="1" applyBorder="1" applyAlignment="1" applyProtection="1">
      <alignment horizontal="center" vertical="center"/>
      <protection locked="0"/>
    </xf>
    <xf numFmtId="0" fontId="26" fillId="27" borderId="23" xfId="0" applyFont="1" applyFill="1" applyBorder="1" applyAlignment="1" applyProtection="1">
      <alignment horizontal="center" vertical="center"/>
      <protection locked="0"/>
    </xf>
    <xf numFmtId="0" fontId="35" fillId="0" borderId="69" xfId="0" applyFont="1" applyBorder="1" applyProtection="1">
      <alignment vertical="center"/>
    </xf>
    <xf numFmtId="0" fontId="35" fillId="0" borderId="16" xfId="0" applyFont="1" applyBorder="1" applyProtection="1">
      <alignment vertical="center"/>
    </xf>
    <xf numFmtId="0" fontId="35" fillId="0" borderId="23" xfId="0" applyFont="1" applyBorder="1" applyProtection="1">
      <alignment vertical="center"/>
    </xf>
    <xf numFmtId="0" fontId="57" fillId="0" borderId="92" xfId="0" applyFont="1" applyBorder="1" applyAlignment="1" applyProtection="1">
      <alignment vertical="center"/>
    </xf>
    <xf numFmtId="0" fontId="57" fillId="0" borderId="49" xfId="0" applyFont="1" applyBorder="1" applyAlignment="1" applyProtection="1">
      <alignment horizontal="center" vertical="center"/>
    </xf>
    <xf numFmtId="0" fontId="0" fillId="0" borderId="69" xfId="0" applyFont="1" applyBorder="1" applyProtection="1">
      <alignment vertical="center"/>
    </xf>
    <xf numFmtId="0" fontId="0" fillId="0" borderId="16" xfId="0" applyFont="1" applyBorder="1" applyProtection="1">
      <alignment vertical="center"/>
    </xf>
    <xf numFmtId="0" fontId="0" fillId="0" borderId="23" xfId="0" applyFont="1" applyBorder="1" applyProtection="1">
      <alignment vertical="center"/>
    </xf>
    <xf numFmtId="0" fontId="57" fillId="0" borderId="5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23" xfId="0" applyFont="1" applyBorder="1" applyAlignment="1" applyProtection="1">
      <alignment horizontal="center" vertical="center"/>
    </xf>
    <xf numFmtId="0" fontId="57" fillId="0" borderId="60" xfId="0" applyFont="1" applyBorder="1" applyAlignment="1" applyProtection="1">
      <alignment horizontal="center" vertical="center"/>
    </xf>
    <xf numFmtId="0" fontId="26" fillId="26" borderId="84"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0" fillId="0" borderId="0" xfId="0" applyFont="1" applyAlignment="1" applyProtection="1">
      <alignment horizontal="right" vertical="center"/>
    </xf>
    <xf numFmtId="0" fontId="25" fillId="26" borderId="40" xfId="0" applyFont="1" applyFill="1" applyBorder="1" applyAlignment="1" applyProtection="1">
      <alignment horizontal="center" vertical="center" wrapText="1"/>
    </xf>
    <xf numFmtId="0" fontId="25" fillId="26" borderId="39" xfId="0" applyFont="1" applyFill="1" applyBorder="1" applyAlignment="1" applyProtection="1">
      <alignment horizontal="center" vertical="center" wrapText="1"/>
    </xf>
    <xf numFmtId="0" fontId="25" fillId="26" borderId="81" xfId="0" applyFont="1" applyFill="1" applyBorder="1" applyAlignment="1" applyProtection="1">
      <alignment horizontal="center" vertical="center" wrapText="1"/>
    </xf>
    <xf numFmtId="178" fontId="26" fillId="0" borderId="13" xfId="0" applyNumberFormat="1" applyFont="1" applyBorder="1" applyProtection="1">
      <alignment vertical="center"/>
    </xf>
    <xf numFmtId="178" fontId="26" fillId="0" borderId="15" xfId="0" applyNumberFormat="1" applyFont="1" applyBorder="1" applyProtection="1">
      <alignment vertical="center"/>
    </xf>
    <xf numFmtId="178" fontId="26" fillId="0" borderId="41" xfId="0" applyNumberFormat="1" applyFont="1" applyBorder="1" applyProtection="1">
      <alignment vertical="center"/>
    </xf>
    <xf numFmtId="0" fontId="31" fillId="0" borderId="50" xfId="0" applyFont="1" applyFill="1" applyBorder="1" applyAlignment="1" applyProtection="1">
      <alignment horizontal="center" vertical="center"/>
    </xf>
    <xf numFmtId="0" fontId="25" fillId="26" borderId="28" xfId="0" applyFont="1" applyFill="1" applyBorder="1" applyAlignment="1" applyProtection="1">
      <alignment horizontal="center" vertical="center" wrapText="1"/>
    </xf>
    <xf numFmtId="0" fontId="25" fillId="26" borderId="11" xfId="0" applyFont="1" applyFill="1" applyBorder="1" applyAlignment="1" applyProtection="1">
      <alignment horizontal="center" vertical="center" wrapText="1"/>
    </xf>
    <xf numFmtId="0" fontId="25" fillId="26" borderId="102" xfId="0" applyFont="1" applyFill="1" applyBorder="1" applyAlignment="1" applyProtection="1">
      <alignment horizontal="center" vertical="center" wrapText="1"/>
    </xf>
    <xf numFmtId="0" fontId="0" fillId="26" borderId="0" xfId="0" applyFont="1" applyFill="1" applyBorder="1" applyAlignment="1" applyProtection="1">
      <alignment vertical="center" wrapText="1"/>
    </xf>
    <xf numFmtId="0" fontId="0" fillId="0" borderId="0" xfId="0" applyFont="1">
      <alignment vertical="center"/>
    </xf>
    <xf numFmtId="0" fontId="35" fillId="0" borderId="0" xfId="0" applyFont="1">
      <alignment vertical="center"/>
    </xf>
    <xf numFmtId="0" fontId="38" fillId="0" borderId="0" xfId="78" applyFont="1" applyAlignment="1">
      <alignment vertical="center"/>
    </xf>
    <xf numFmtId="0" fontId="41" fillId="0" borderId="59" xfId="0" applyFont="1" applyBorder="1" applyAlignment="1">
      <alignment horizontal="center" vertical="center" wrapText="1"/>
    </xf>
    <xf numFmtId="0" fontId="35" fillId="0" borderId="103" xfId="0" applyFont="1" applyBorder="1" applyAlignment="1">
      <alignment horizontal="left" vertical="center" wrapText="1"/>
    </xf>
    <xf numFmtId="0" fontId="35" fillId="0" borderId="63" xfId="0" applyFont="1" applyBorder="1" applyAlignment="1">
      <alignment horizontal="left" vertical="center" wrapText="1"/>
    </xf>
    <xf numFmtId="0" fontId="35" fillId="0" borderId="65" xfId="0" applyFont="1" applyBorder="1" applyAlignment="1">
      <alignment horizontal="left" vertical="center" wrapText="1"/>
    </xf>
    <xf numFmtId="0" fontId="35" fillId="0" borderId="62" xfId="0" applyFont="1" applyBorder="1" applyAlignment="1">
      <alignment horizontal="left" vertical="center" wrapText="1"/>
    </xf>
    <xf numFmtId="0" fontId="35" fillId="0" borderId="64" xfId="0" applyFont="1" applyBorder="1" applyAlignment="1">
      <alignment horizontal="left" vertical="center" wrapText="1"/>
    </xf>
    <xf numFmtId="0" fontId="35" fillId="0" borderId="70" xfId="0" applyFont="1" applyBorder="1" applyAlignment="1">
      <alignment horizontal="left" vertical="center" wrapText="1"/>
    </xf>
    <xf numFmtId="0" fontId="41" fillId="0" borderId="59" xfId="0" applyFont="1" applyBorder="1" applyAlignment="1">
      <alignment horizontal="center" vertical="center"/>
    </xf>
    <xf numFmtId="179" fontId="35" fillId="26" borderId="103" xfId="99" applyNumberFormat="1" applyFont="1" applyFill="1" applyBorder="1" applyAlignment="1">
      <alignment vertical="center" wrapText="1"/>
    </xf>
    <xf numFmtId="179" fontId="35" fillId="26" borderId="63" xfId="99" applyNumberFormat="1" applyFont="1" applyFill="1" applyBorder="1" applyAlignment="1">
      <alignment vertical="center" wrapText="1"/>
    </xf>
    <xf numFmtId="179" fontId="35" fillId="26" borderId="62" xfId="99" applyNumberFormat="1" applyFont="1" applyFill="1" applyBorder="1" applyAlignment="1">
      <alignment vertical="center" wrapText="1"/>
    </xf>
    <xf numFmtId="179" fontId="35" fillId="26" borderId="70" xfId="99" applyNumberFormat="1" applyFont="1" applyFill="1" applyBorder="1" applyAlignment="1">
      <alignment vertical="center" wrapText="1"/>
    </xf>
    <xf numFmtId="0" fontId="35" fillId="0" borderId="59" xfId="0" applyFont="1" applyBorder="1">
      <alignment vertical="center"/>
    </xf>
    <xf numFmtId="0" fontId="35" fillId="0" borderId="103" xfId="0" applyFont="1" applyBorder="1">
      <alignment vertical="center"/>
    </xf>
    <xf numFmtId="0" fontId="35" fillId="0" borderId="63" xfId="0" applyFont="1" applyBorder="1">
      <alignment vertical="center"/>
    </xf>
    <xf numFmtId="0" fontId="35" fillId="0" borderId="65" xfId="0" applyFont="1" applyBorder="1">
      <alignment vertical="center"/>
    </xf>
    <xf numFmtId="0" fontId="35" fillId="0" borderId="62" xfId="0" applyFont="1" applyBorder="1">
      <alignment vertical="center"/>
    </xf>
    <xf numFmtId="0" fontId="35" fillId="0" borderId="60" xfId="0" applyFont="1" applyBorder="1">
      <alignment vertical="center"/>
    </xf>
    <xf numFmtId="0" fontId="35" fillId="0" borderId="94" xfId="0" applyFont="1" applyBorder="1">
      <alignment vertical="center"/>
    </xf>
    <xf numFmtId="0" fontId="35" fillId="0" borderId="25" xfId="0" applyFont="1" applyBorder="1">
      <alignment vertical="center"/>
    </xf>
    <xf numFmtId="0" fontId="35" fillId="0" borderId="104" xfId="0" applyFont="1" applyBorder="1">
      <alignment vertical="center"/>
    </xf>
    <xf numFmtId="0" fontId="38" fillId="0" borderId="14" xfId="78" applyFont="1" applyFill="1" applyBorder="1" applyAlignment="1">
      <alignment vertical="center"/>
    </xf>
    <xf numFmtId="0" fontId="38" fillId="0" borderId="36" xfId="78" applyFont="1" applyBorder="1" applyAlignment="1">
      <alignment vertical="center"/>
    </xf>
    <xf numFmtId="0" fontId="38" fillId="0" borderId="34" xfId="78" applyFont="1" applyBorder="1" applyAlignment="1">
      <alignment vertical="center"/>
    </xf>
    <xf numFmtId="0" fontId="38" fillId="0" borderId="37" xfId="78" applyFont="1" applyBorder="1" applyAlignment="1">
      <alignment vertical="center"/>
    </xf>
    <xf numFmtId="0" fontId="38" fillId="0" borderId="31" xfId="78" applyFont="1" applyBorder="1" applyAlignment="1">
      <alignment vertical="center"/>
    </xf>
    <xf numFmtId="0" fontId="38" fillId="0" borderId="21" xfId="78" applyFont="1" applyFill="1" applyBorder="1" applyAlignment="1">
      <alignment vertical="center" wrapText="1"/>
    </xf>
    <xf numFmtId="9" fontId="38" fillId="0" borderId="12" xfId="78" applyNumberFormat="1" applyFont="1" applyBorder="1" applyAlignment="1">
      <alignment vertical="center"/>
    </xf>
    <xf numFmtId="9" fontId="38" fillId="0" borderId="15" xfId="78" applyNumberFormat="1" applyFont="1" applyBorder="1" applyAlignment="1">
      <alignment vertical="center"/>
    </xf>
    <xf numFmtId="9" fontId="38" fillId="0" borderId="41" xfId="78" applyNumberFormat="1" applyFont="1" applyBorder="1" applyAlignment="1">
      <alignment vertical="center"/>
    </xf>
    <xf numFmtId="9" fontId="38" fillId="0" borderId="42" xfId="78" applyNumberFormat="1" applyFont="1" applyBorder="1" applyAlignment="1">
      <alignment vertical="center"/>
    </xf>
    <xf numFmtId="9" fontId="38" fillId="0" borderId="21" xfId="78" applyNumberFormat="1" applyFont="1" applyBorder="1" applyAlignment="1">
      <alignment vertical="center"/>
    </xf>
    <xf numFmtId="0" fontId="38" fillId="0" borderId="21" xfId="78" applyFont="1" applyFill="1" applyBorder="1" applyAlignment="1">
      <alignment vertical="center"/>
    </xf>
    <xf numFmtId="0" fontId="38" fillId="0" borderId="12" xfId="78" applyFont="1" applyBorder="1" applyAlignment="1">
      <alignment vertical="center"/>
    </xf>
    <xf numFmtId="0" fontId="38" fillId="0" borderId="15" xfId="78" applyFont="1" applyBorder="1" applyAlignment="1">
      <alignment vertical="center"/>
    </xf>
    <xf numFmtId="0" fontId="38" fillId="0" borderId="41" xfId="78" applyFont="1" applyBorder="1" applyAlignment="1">
      <alignment vertical="center"/>
    </xf>
    <xf numFmtId="0" fontId="38" fillId="0" borderId="42" xfId="78" applyFont="1" applyBorder="1" applyAlignment="1">
      <alignment vertical="center"/>
    </xf>
    <xf numFmtId="0" fontId="35" fillId="0" borderId="42" xfId="71" applyFont="1" applyBorder="1">
      <alignment vertical="center"/>
    </xf>
    <xf numFmtId="0" fontId="35" fillId="0" borderId="15" xfId="71" applyFont="1" applyBorder="1">
      <alignment vertical="center"/>
    </xf>
    <xf numFmtId="0" fontId="35" fillId="0" borderId="41" xfId="71" applyFont="1" applyBorder="1">
      <alignment vertical="center"/>
    </xf>
    <xf numFmtId="2" fontId="38" fillId="0" borderId="12" xfId="78" applyNumberFormat="1" applyFont="1" applyBorder="1" applyAlignment="1">
      <alignment vertical="center"/>
    </xf>
    <xf numFmtId="2" fontId="38" fillId="0" borderId="15" xfId="78" applyNumberFormat="1" applyFont="1" applyBorder="1" applyAlignment="1">
      <alignment vertical="center"/>
    </xf>
    <xf numFmtId="2" fontId="38" fillId="0" borderId="41" xfId="78" applyNumberFormat="1" applyFont="1" applyBorder="1" applyAlignment="1">
      <alignment vertical="center"/>
    </xf>
    <xf numFmtId="2" fontId="38" fillId="0" borderId="42" xfId="78" applyNumberFormat="1" applyFont="1" applyBorder="1" applyAlignment="1">
      <alignment vertical="center"/>
    </xf>
    <xf numFmtId="180" fontId="38" fillId="0" borderId="21" xfId="78" applyNumberFormat="1" applyFont="1" applyBorder="1" applyAlignment="1">
      <alignment vertical="center"/>
    </xf>
    <xf numFmtId="9" fontId="38" fillId="0" borderId="105" xfId="78" applyNumberFormat="1" applyFont="1" applyFill="1" applyBorder="1" applyAlignment="1">
      <alignment vertical="center"/>
    </xf>
    <xf numFmtId="2" fontId="38" fillId="0" borderId="51" xfId="78" applyNumberFormat="1" applyFont="1" applyBorder="1" applyAlignment="1">
      <alignment vertical="center"/>
    </xf>
    <xf numFmtId="2" fontId="38" fillId="0" borderId="10" xfId="78" applyNumberFormat="1" applyFont="1" applyBorder="1" applyAlignment="1">
      <alignment vertical="center"/>
    </xf>
    <xf numFmtId="2" fontId="38" fillId="0" borderId="47" xfId="78" applyNumberFormat="1" applyFont="1" applyBorder="1" applyAlignment="1">
      <alignment vertical="center"/>
    </xf>
    <xf numFmtId="0" fontId="38" fillId="0" borderId="46" xfId="78" applyFont="1" applyBorder="1" applyAlignment="1">
      <alignment vertical="center"/>
    </xf>
    <xf numFmtId="0" fontId="38" fillId="0" borderId="55" xfId="78" applyFont="1" applyBorder="1" applyAlignment="1">
      <alignment vertical="center"/>
    </xf>
    <xf numFmtId="0" fontId="38" fillId="0" borderId="57" xfId="78" applyFont="1" applyBorder="1" applyAlignment="1">
      <alignment vertical="center"/>
    </xf>
    <xf numFmtId="0" fontId="38" fillId="0" borderId="52" xfId="78" applyFont="1" applyBorder="1" applyAlignment="1">
      <alignment vertical="center"/>
    </xf>
    <xf numFmtId="180" fontId="38" fillId="0" borderId="24" xfId="78" applyNumberFormat="1" applyFont="1" applyBorder="1" applyAlignment="1">
      <alignment vertical="center"/>
    </xf>
    <xf numFmtId="0" fontId="38" fillId="0" borderId="35" xfId="78" applyFont="1" applyBorder="1" applyAlignment="1">
      <alignment vertical="center"/>
    </xf>
    <xf numFmtId="0" fontId="35" fillId="0" borderId="18" xfId="0" applyFont="1" applyBorder="1" applyAlignment="1">
      <alignment horizontal="left" vertical="center" wrapText="1"/>
    </xf>
    <xf numFmtId="0" fontId="35" fillId="0" borderId="32" xfId="0" applyFont="1" applyBorder="1" applyAlignment="1">
      <alignment horizontal="left" vertical="center" wrapText="1"/>
    </xf>
    <xf numFmtId="0" fontId="35" fillId="0" borderId="19" xfId="0" applyFont="1" applyBorder="1" applyAlignment="1">
      <alignment horizontal="left" vertical="center" wrapText="1"/>
    </xf>
    <xf numFmtId="0" fontId="35" fillId="0" borderId="97" xfId="0" applyFont="1" applyBorder="1" applyAlignment="1">
      <alignment horizontal="left" vertical="center" wrapText="1"/>
    </xf>
    <xf numFmtId="0" fontId="38" fillId="0" borderId="24" xfId="78" applyFont="1" applyFill="1" applyBorder="1" applyAlignment="1">
      <alignment vertical="center"/>
    </xf>
    <xf numFmtId="9" fontId="38" fillId="0" borderId="54" xfId="78" applyNumberFormat="1" applyFont="1" applyBorder="1" applyAlignment="1">
      <alignment vertical="center"/>
    </xf>
    <xf numFmtId="9" fontId="38" fillId="0" borderId="55" xfId="78" applyNumberFormat="1" applyFont="1" applyBorder="1" applyAlignment="1">
      <alignment vertical="center"/>
    </xf>
    <xf numFmtId="9" fontId="38" fillId="0" borderId="56" xfId="78" applyNumberFormat="1" applyFont="1" applyBorder="1" applyAlignment="1">
      <alignment vertical="center"/>
    </xf>
    <xf numFmtId="179" fontId="35" fillId="26" borderId="52" xfId="99" applyNumberFormat="1" applyFont="1" applyFill="1" applyBorder="1" applyAlignment="1">
      <alignment vertical="center" wrapText="1"/>
    </xf>
    <xf numFmtId="179" fontId="35" fillId="26" borderId="54" xfId="99" applyNumberFormat="1" applyFont="1" applyFill="1" applyBorder="1" applyAlignment="1">
      <alignment vertical="center" wrapText="1"/>
    </xf>
    <xf numFmtId="179" fontId="35" fillId="26" borderId="55" xfId="99" applyNumberFormat="1" applyFont="1" applyFill="1" applyBorder="1" applyAlignment="1">
      <alignment vertical="center" wrapText="1"/>
    </xf>
    <xf numFmtId="179" fontId="35" fillId="26" borderId="106" xfId="99" applyNumberFormat="1" applyFont="1" applyFill="1" applyBorder="1" applyAlignment="1">
      <alignment vertical="center" wrapText="1"/>
    </xf>
    <xf numFmtId="0" fontId="35" fillId="0" borderId="59" xfId="0" applyFont="1" applyBorder="1" applyAlignment="1">
      <alignment vertical="center" wrapText="1"/>
    </xf>
    <xf numFmtId="0" fontId="0" fillId="0" borderId="103" xfId="0" applyFont="1" applyBorder="1">
      <alignment vertical="center"/>
    </xf>
    <xf numFmtId="0" fontId="0" fillId="0" borderId="65" xfId="0" applyFont="1" applyBorder="1">
      <alignment vertical="center"/>
    </xf>
  </cellXfs>
  <cellStyles count="10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10" xfId="67"/>
    <cellStyle name="標準 2" xfId="68"/>
    <cellStyle name="標準 2 2" xfId="69"/>
    <cellStyle name="標準 2 3" xfId="70"/>
    <cellStyle name="標準 2 4" xfId="71"/>
    <cellStyle name="標準 3" xfId="72"/>
    <cellStyle name="標準 3 2" xfId="73"/>
    <cellStyle name="標準 3 2 2" xfId="74"/>
    <cellStyle name="標準 3 3" xfId="75"/>
    <cellStyle name="標準 3 3 2" xfId="76"/>
    <cellStyle name="標準 3 4" xfId="77"/>
    <cellStyle name="標準 4" xfId="78"/>
    <cellStyle name="良い" xfId="79" builtinId="26" customBuiltin="1"/>
    <cellStyle name="良い 2" xfId="80"/>
    <cellStyle name="見出し 1" xfId="81" builtinId="16" customBuiltin="1"/>
    <cellStyle name="見出し 1 2" xfId="82"/>
    <cellStyle name="見出し 2" xfId="83" builtinId="17" customBuiltin="1"/>
    <cellStyle name="見出し 2 2" xfId="84"/>
    <cellStyle name="見出し 3" xfId="85" builtinId="18" customBuiltin="1"/>
    <cellStyle name="見出し 3 2" xfId="86"/>
    <cellStyle name="見出し 4" xfId="87" builtinId="19" customBuiltin="1"/>
    <cellStyle name="見出し 4 2" xfId="88"/>
    <cellStyle name="計算" xfId="89" builtinId="22" customBuiltin="1"/>
    <cellStyle name="計算 2" xfId="90"/>
    <cellStyle name="説明文" xfId="91" builtinId="53" customBuiltin="1"/>
    <cellStyle name="説明文 2" xfId="92"/>
    <cellStyle name="警告文" xfId="93" builtinId="11" customBuiltin="1"/>
    <cellStyle name="警告文 2" xfId="94"/>
    <cellStyle name="集計" xfId="95" builtinId="25" customBuiltin="1"/>
    <cellStyle name="集計 2" xfId="96"/>
    <cellStyle name="ハイパーリンク" xfId="97" builtinId="8"/>
    <cellStyle name="桁区切り" xfId="98" builtinId="6"/>
    <cellStyle name="パーセント" xfId="99" builtinId="5"/>
  </cellStyles>
  <tableStyles count="0" defaultTableStyle="TableStyleMedium2" defaultPivotStyle="PivotStyleLight16"/>
  <colors>
    <mruColors>
      <color rgb="FFFFFFCC"/>
      <color rgb="FFFFFF99"/>
      <color rgb="FFFFE5FC"/>
      <color rgb="FFCCFFFF"/>
      <color rgb="FFCCFFCC"/>
      <color rgb="FFFBC497"/>
      <color rgb="FFFFE2AF"/>
      <color rgb="FFFFDB9B"/>
      <color rgb="FFFFD9C1"/>
      <color rgb="FFFED6B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251460</xdr:colOff>
      <xdr:row>6</xdr:row>
      <xdr:rowOff>81915</xdr:rowOff>
    </xdr:from>
    <xdr:to xmlns:xdr="http://schemas.openxmlformats.org/drawingml/2006/spreadsheetDrawing">
      <xdr:col>24</xdr:col>
      <xdr:colOff>2321560</xdr:colOff>
      <xdr:row>11</xdr:row>
      <xdr:rowOff>239395</xdr:rowOff>
    </xdr:to>
    <xdr:sp macro="" textlink="">
      <xdr:nvSpPr>
        <xdr:cNvPr id="9" name="四角形: 角を丸くする 8"/>
        <xdr:cNvSpPr/>
      </xdr:nvSpPr>
      <xdr:spPr>
        <a:xfrm>
          <a:off x="251460" y="1830705"/>
          <a:ext cx="9556750" cy="1433830"/>
        </a:xfrm>
        <a:prstGeom prst="roundRect">
          <a:avLst>
            <a:gd name="adj" fmla="val 0"/>
          </a:avLst>
        </a:prstGeom>
        <a:noFill/>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3</xdr:col>
      <xdr:colOff>128270</xdr:colOff>
      <xdr:row>7</xdr:row>
      <xdr:rowOff>105410</xdr:rowOff>
    </xdr:from>
    <xdr:to xmlns:xdr="http://schemas.openxmlformats.org/drawingml/2006/spreadsheetDrawing">
      <xdr:col>11</xdr:col>
      <xdr:colOff>120015</xdr:colOff>
      <xdr:row>11</xdr:row>
      <xdr:rowOff>0</xdr:rowOff>
    </xdr:to>
    <xdr:sp macro="" textlink="">
      <xdr:nvSpPr>
        <xdr:cNvPr id="10" name="フローチャート: 書類 9"/>
        <xdr:cNvSpPr/>
      </xdr:nvSpPr>
      <xdr:spPr>
        <a:xfrm>
          <a:off x="1461770" y="2109470"/>
          <a:ext cx="1134745" cy="915670"/>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clientData/>
  </xdr:twoCellAnchor>
  <xdr:twoCellAnchor>
    <xdr:from xmlns:xdr="http://schemas.openxmlformats.org/drawingml/2006/spreadsheetDrawing">
      <xdr:col>20</xdr:col>
      <xdr:colOff>149860</xdr:colOff>
      <xdr:row>7</xdr:row>
      <xdr:rowOff>121920</xdr:rowOff>
    </xdr:from>
    <xdr:to xmlns:xdr="http://schemas.openxmlformats.org/drawingml/2006/spreadsheetDrawing">
      <xdr:col>22</xdr:col>
      <xdr:colOff>839470</xdr:colOff>
      <xdr:row>11</xdr:row>
      <xdr:rowOff>17780</xdr:rowOff>
    </xdr:to>
    <xdr:sp macro="" textlink="">
      <xdr:nvSpPr>
        <xdr:cNvPr id="11" name="フローチャート: 書類 10"/>
        <xdr:cNvSpPr/>
      </xdr:nvSpPr>
      <xdr:spPr>
        <a:xfrm>
          <a:off x="4369435" y="2125980"/>
          <a:ext cx="1089660" cy="916940"/>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様式第</a:t>
          </a:r>
          <a:endParaRPr kumimoji="1" lang="en-US" altLang="ja-JP" sz="1400" b="1"/>
        </a:p>
        <a:p>
          <a:pPr algn="l"/>
          <a:r>
            <a:rPr kumimoji="1" lang="en-US" altLang="ja-JP" sz="1400" b="1"/>
            <a:t> </a:t>
          </a:r>
          <a:r>
            <a:rPr kumimoji="1" lang="ja-JP" altLang="en-US" sz="1400" b="1"/>
            <a:t>２－２号</a:t>
          </a:r>
          <a:endParaRPr kumimoji="1" lang="en-US" altLang="ja-JP" sz="1400" b="1"/>
        </a:p>
      </xdr:txBody>
    </xdr:sp>
    <xdr:clientData/>
  </xdr:twoCellAnchor>
  <xdr:twoCellAnchor>
    <xdr:from xmlns:xdr="http://schemas.openxmlformats.org/drawingml/2006/spreadsheetDrawing">
      <xdr:col>24</xdr:col>
      <xdr:colOff>172085</xdr:colOff>
      <xdr:row>7</xdr:row>
      <xdr:rowOff>128905</xdr:rowOff>
    </xdr:from>
    <xdr:to xmlns:xdr="http://schemas.openxmlformats.org/drawingml/2006/spreadsheetDrawing">
      <xdr:col>24</xdr:col>
      <xdr:colOff>1263650</xdr:colOff>
      <xdr:row>11</xdr:row>
      <xdr:rowOff>24130</xdr:rowOff>
    </xdr:to>
    <xdr:sp macro="" textlink="">
      <xdr:nvSpPr>
        <xdr:cNvPr id="12" name="フローチャート: 書類 11"/>
        <xdr:cNvSpPr/>
      </xdr:nvSpPr>
      <xdr:spPr>
        <a:xfrm>
          <a:off x="7658735" y="2132965"/>
          <a:ext cx="1091565" cy="91630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様式第</a:t>
          </a:r>
          <a:endParaRPr kumimoji="1" lang="en-US" altLang="ja-JP" sz="1400" b="1"/>
        </a:p>
        <a:p>
          <a:pPr algn="l"/>
          <a:r>
            <a:rPr kumimoji="1" lang="en-US" altLang="ja-JP" sz="1400" b="1"/>
            <a:t> </a:t>
          </a:r>
          <a:r>
            <a:rPr kumimoji="1" lang="ja-JP" altLang="en-US" sz="1400" b="1"/>
            <a:t>２－１号</a:t>
          </a:r>
          <a:endParaRPr kumimoji="1" lang="en-US" altLang="ja-JP" sz="1400" b="1"/>
        </a:p>
      </xdr:txBody>
    </xdr:sp>
    <xdr:clientData/>
  </xdr:twoCellAnchor>
  <xdr:twoCellAnchor>
    <xdr:from xmlns:xdr="http://schemas.openxmlformats.org/drawingml/2006/spreadsheetDrawing">
      <xdr:col>12</xdr:col>
      <xdr:colOff>131445</xdr:colOff>
      <xdr:row>8</xdr:row>
      <xdr:rowOff>133985</xdr:rowOff>
    </xdr:from>
    <xdr:to xmlns:xdr="http://schemas.openxmlformats.org/drawingml/2006/spreadsheetDrawing">
      <xdr:col>19</xdr:col>
      <xdr:colOff>113665</xdr:colOff>
      <xdr:row>9</xdr:row>
      <xdr:rowOff>182880</xdr:rowOff>
    </xdr:to>
    <xdr:sp macro="" textlink="">
      <xdr:nvSpPr>
        <xdr:cNvPr id="13" name="矢印: 右 12"/>
        <xdr:cNvSpPr/>
      </xdr:nvSpPr>
      <xdr:spPr>
        <a:xfrm>
          <a:off x="2750820" y="2393315"/>
          <a:ext cx="1382395" cy="304165"/>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clientData/>
  </xdr:twoCellAnchor>
  <xdr:twoCellAnchor>
    <xdr:from xmlns:xdr="http://schemas.openxmlformats.org/drawingml/2006/spreadsheetDrawing">
      <xdr:col>0</xdr:col>
      <xdr:colOff>215900</xdr:colOff>
      <xdr:row>6</xdr:row>
      <xdr:rowOff>81915</xdr:rowOff>
    </xdr:from>
    <xdr:to xmlns:xdr="http://schemas.openxmlformats.org/drawingml/2006/spreadsheetDrawing">
      <xdr:col>2</xdr:col>
      <xdr:colOff>107950</xdr:colOff>
      <xdr:row>8</xdr:row>
      <xdr:rowOff>69215</xdr:rowOff>
    </xdr:to>
    <xdr:sp macro="" textlink="">
      <xdr:nvSpPr>
        <xdr:cNvPr id="14" name="四角形: 角を丸くする 13"/>
        <xdr:cNvSpPr/>
      </xdr:nvSpPr>
      <xdr:spPr>
        <a:xfrm>
          <a:off x="215900" y="1830705"/>
          <a:ext cx="1082675" cy="49784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mlns:xdr="http://schemas.openxmlformats.org/drawingml/2006/spreadsheetDrawing">
      <xdr:col>23</xdr:col>
      <xdr:colOff>307340</xdr:colOff>
      <xdr:row>8</xdr:row>
      <xdr:rowOff>133985</xdr:rowOff>
    </xdr:from>
    <xdr:to xmlns:xdr="http://schemas.openxmlformats.org/drawingml/2006/spreadsheetDrawing">
      <xdr:col>23</xdr:col>
      <xdr:colOff>1715135</xdr:colOff>
      <xdr:row>9</xdr:row>
      <xdr:rowOff>182880</xdr:rowOff>
    </xdr:to>
    <xdr:sp macro="" textlink="">
      <xdr:nvSpPr>
        <xdr:cNvPr id="15" name="矢印: 右 14"/>
        <xdr:cNvSpPr/>
      </xdr:nvSpPr>
      <xdr:spPr>
        <a:xfrm>
          <a:off x="5888990" y="2393315"/>
          <a:ext cx="1407795" cy="304165"/>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clientData/>
  </xdr:twoCellAnchor>
  <xdr:twoCellAnchor>
    <xdr:from xmlns:xdr="http://schemas.openxmlformats.org/drawingml/2006/spreadsheetDrawing">
      <xdr:col>12</xdr:col>
      <xdr:colOff>109855</xdr:colOff>
      <xdr:row>9</xdr:row>
      <xdr:rowOff>200025</xdr:rowOff>
    </xdr:from>
    <xdr:to xmlns:xdr="http://schemas.openxmlformats.org/drawingml/2006/spreadsheetDrawing">
      <xdr:col>17</xdr:col>
      <xdr:colOff>106680</xdr:colOff>
      <xdr:row>10</xdr:row>
      <xdr:rowOff>245110</xdr:rowOff>
    </xdr:to>
    <xdr:sp macro="" textlink="">
      <xdr:nvSpPr>
        <xdr:cNvPr id="16" name="テキスト ボックス 15"/>
        <xdr:cNvSpPr txBox="1"/>
      </xdr:nvSpPr>
      <xdr:spPr>
        <a:xfrm>
          <a:off x="2729230" y="2714625"/>
          <a:ext cx="996950" cy="3003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200" b="1"/>
            <a:t>一部自動転記</a:t>
          </a:r>
        </a:p>
      </xdr:txBody>
    </xdr:sp>
    <xdr:clientData/>
  </xdr:twoCellAnchor>
  <xdr:twoCellAnchor>
    <xdr:from xmlns:xdr="http://schemas.openxmlformats.org/drawingml/2006/spreadsheetDrawing">
      <xdr:col>23</xdr:col>
      <xdr:colOff>273685</xdr:colOff>
      <xdr:row>9</xdr:row>
      <xdr:rowOff>200025</xdr:rowOff>
    </xdr:from>
    <xdr:to xmlns:xdr="http://schemas.openxmlformats.org/drawingml/2006/spreadsheetDrawing">
      <xdr:col>23</xdr:col>
      <xdr:colOff>1403985</xdr:colOff>
      <xdr:row>10</xdr:row>
      <xdr:rowOff>245110</xdr:rowOff>
    </xdr:to>
    <xdr:sp macro="" textlink="">
      <xdr:nvSpPr>
        <xdr:cNvPr id="17" name="テキスト ボックス 16"/>
        <xdr:cNvSpPr txBox="1"/>
      </xdr:nvSpPr>
      <xdr:spPr>
        <a:xfrm>
          <a:off x="5855335" y="2714625"/>
          <a:ext cx="1130300" cy="3003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200" b="1"/>
            <a:t>一部自動転記</a:t>
          </a:r>
        </a:p>
      </xdr:txBody>
    </xdr:sp>
    <xdr:clientData/>
  </xdr:twoCellAnchor>
  <xdr:twoCellAnchor>
    <xdr:from xmlns:xdr="http://schemas.openxmlformats.org/drawingml/2006/spreadsheetDrawing">
      <xdr:col>3</xdr:col>
      <xdr:colOff>126365</xdr:colOff>
      <xdr:row>7</xdr:row>
      <xdr:rowOff>168910</xdr:rowOff>
    </xdr:from>
    <xdr:to xmlns:xdr="http://schemas.openxmlformats.org/drawingml/2006/spreadsheetDrawing">
      <xdr:col>12</xdr:col>
      <xdr:colOff>23495</xdr:colOff>
      <xdr:row>10</xdr:row>
      <xdr:rowOff>147955</xdr:rowOff>
    </xdr:to>
    <xdr:sp macro="" textlink="">
      <xdr:nvSpPr>
        <xdr:cNvPr id="3" name="テキスト ボックス 2"/>
        <xdr:cNvSpPr txBox="1"/>
      </xdr:nvSpPr>
      <xdr:spPr>
        <a:xfrm>
          <a:off x="1459865" y="2172970"/>
          <a:ext cx="1183005" cy="744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mlns:xdr="http://schemas.openxmlformats.org/drawingml/2006/spreadsheetDrawing">
      <xdr:col>12</xdr:col>
      <xdr:colOff>20320</xdr:colOff>
      <xdr:row>6</xdr:row>
      <xdr:rowOff>142875</xdr:rowOff>
    </xdr:from>
    <xdr:to xmlns:xdr="http://schemas.openxmlformats.org/drawingml/2006/spreadsheetDrawing">
      <xdr:col>15</xdr:col>
      <xdr:colOff>154940</xdr:colOff>
      <xdr:row>8</xdr:row>
      <xdr:rowOff>107315</xdr:rowOff>
    </xdr:to>
    <xdr:sp macro="" textlink="">
      <xdr:nvSpPr>
        <xdr:cNvPr id="18" name="吹き出し: 円形 17"/>
        <xdr:cNvSpPr/>
      </xdr:nvSpPr>
      <xdr:spPr>
        <a:xfrm>
          <a:off x="2639695" y="1891665"/>
          <a:ext cx="734695" cy="474980"/>
        </a:xfrm>
        <a:prstGeom prst="wedgeEllipseCallout">
          <a:avLst>
            <a:gd name="adj1" fmla="val -50333"/>
            <a:gd name="adj2" fmla="val 58174"/>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72390</xdr:colOff>
      <xdr:row>6</xdr:row>
      <xdr:rowOff>184150</xdr:rowOff>
    </xdr:from>
    <xdr:to xmlns:xdr="http://schemas.openxmlformats.org/drawingml/2006/spreadsheetDrawing">
      <xdr:col>15</xdr:col>
      <xdr:colOff>173355</xdr:colOff>
      <xdr:row>8</xdr:row>
      <xdr:rowOff>76835</xdr:rowOff>
    </xdr:to>
    <xdr:sp macro="" textlink="">
      <xdr:nvSpPr>
        <xdr:cNvPr id="19" name="テキスト ボックス 18"/>
        <xdr:cNvSpPr txBox="1"/>
      </xdr:nvSpPr>
      <xdr:spPr>
        <a:xfrm>
          <a:off x="2691765" y="1932940"/>
          <a:ext cx="701040" cy="403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22</xdr:col>
      <xdr:colOff>854075</xdr:colOff>
      <xdr:row>6</xdr:row>
      <xdr:rowOff>147320</xdr:rowOff>
    </xdr:from>
    <xdr:to xmlns:xdr="http://schemas.openxmlformats.org/drawingml/2006/spreadsheetDrawing">
      <xdr:col>23</xdr:col>
      <xdr:colOff>595630</xdr:colOff>
      <xdr:row>7</xdr:row>
      <xdr:rowOff>154940</xdr:rowOff>
    </xdr:to>
    <xdr:sp macro="" textlink="">
      <xdr:nvSpPr>
        <xdr:cNvPr id="20" name="吹き出し: 円形 19"/>
        <xdr:cNvSpPr/>
      </xdr:nvSpPr>
      <xdr:spPr>
        <a:xfrm>
          <a:off x="5473700" y="1896110"/>
          <a:ext cx="703580" cy="262890"/>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22</xdr:col>
      <xdr:colOff>864870</xdr:colOff>
      <xdr:row>6</xdr:row>
      <xdr:rowOff>149860</xdr:rowOff>
    </xdr:from>
    <xdr:to xmlns:xdr="http://schemas.openxmlformats.org/drawingml/2006/spreadsheetDrawing">
      <xdr:col>23</xdr:col>
      <xdr:colOff>640715</xdr:colOff>
      <xdr:row>7</xdr:row>
      <xdr:rowOff>149860</xdr:rowOff>
    </xdr:to>
    <xdr:sp macro="" textlink="">
      <xdr:nvSpPr>
        <xdr:cNvPr id="21" name="テキスト ボックス 20"/>
        <xdr:cNvSpPr txBox="1"/>
      </xdr:nvSpPr>
      <xdr:spPr>
        <a:xfrm>
          <a:off x="5484495" y="1898650"/>
          <a:ext cx="73787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mlns:xdr="http://schemas.openxmlformats.org/drawingml/2006/spreadsheetDrawing">
      <xdr:col>24</xdr:col>
      <xdr:colOff>1285875</xdr:colOff>
      <xdr:row>6</xdr:row>
      <xdr:rowOff>149860</xdr:rowOff>
    </xdr:from>
    <xdr:to xmlns:xdr="http://schemas.openxmlformats.org/drawingml/2006/spreadsheetDrawing">
      <xdr:col>24</xdr:col>
      <xdr:colOff>2011680</xdr:colOff>
      <xdr:row>7</xdr:row>
      <xdr:rowOff>142875</xdr:rowOff>
    </xdr:to>
    <xdr:sp macro="" textlink="">
      <xdr:nvSpPr>
        <xdr:cNvPr id="22" name="吹き出し: 円形 21"/>
        <xdr:cNvSpPr/>
      </xdr:nvSpPr>
      <xdr:spPr>
        <a:xfrm>
          <a:off x="8772525" y="1898650"/>
          <a:ext cx="725805" cy="24828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24</xdr:col>
      <xdr:colOff>1386205</xdr:colOff>
      <xdr:row>6</xdr:row>
      <xdr:rowOff>156210</xdr:rowOff>
    </xdr:from>
    <xdr:to xmlns:xdr="http://schemas.openxmlformats.org/drawingml/2006/spreadsheetDrawing">
      <xdr:col>24</xdr:col>
      <xdr:colOff>2030095</xdr:colOff>
      <xdr:row>7</xdr:row>
      <xdr:rowOff>156210</xdr:rowOff>
    </xdr:to>
    <xdr:sp macro="" textlink="">
      <xdr:nvSpPr>
        <xdr:cNvPr id="23" name="テキスト ボックス 22"/>
        <xdr:cNvSpPr txBox="1"/>
      </xdr:nvSpPr>
      <xdr:spPr>
        <a:xfrm>
          <a:off x="8872855" y="1905000"/>
          <a:ext cx="6438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mlns:xdr="http://schemas.openxmlformats.org/drawingml/2006/spreadsheetDrawing">
      <xdr:col>29</xdr:col>
      <xdr:colOff>394335</xdr:colOff>
      <xdr:row>2</xdr:row>
      <xdr:rowOff>213995</xdr:rowOff>
    </xdr:from>
    <xdr:to xmlns:xdr="http://schemas.openxmlformats.org/drawingml/2006/spreadsheetDrawing">
      <xdr:col>37</xdr:col>
      <xdr:colOff>35560</xdr:colOff>
      <xdr:row>5</xdr:row>
      <xdr:rowOff>116205</xdr:rowOff>
    </xdr:to>
    <xdr:sp macro="" textlink="">
      <xdr:nvSpPr>
        <xdr:cNvPr id="8" name="正方形/長方形 7"/>
        <xdr:cNvSpPr/>
      </xdr:nvSpPr>
      <xdr:spPr>
        <a:xfrm>
          <a:off x="14767560" y="583565"/>
          <a:ext cx="5127625" cy="112903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（基本情報入力シート）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29</xdr:col>
      <xdr:colOff>594995</xdr:colOff>
      <xdr:row>4</xdr:row>
      <xdr:rowOff>217805</xdr:rowOff>
    </xdr:from>
    <xdr:to xmlns:xdr="http://schemas.openxmlformats.org/drawingml/2006/spreadsheetDrawing">
      <xdr:col>30</xdr:col>
      <xdr:colOff>243840</xdr:colOff>
      <xdr:row>4</xdr:row>
      <xdr:rowOff>351790</xdr:rowOff>
    </xdr:to>
    <xdr:sp macro="" textlink="">
      <xdr:nvSpPr>
        <xdr:cNvPr id="24" name="正方形/長方形 23"/>
        <xdr:cNvSpPr/>
      </xdr:nvSpPr>
      <xdr:spPr>
        <a:xfrm>
          <a:off x="14968220" y="1318895"/>
          <a:ext cx="334645" cy="13398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26</xdr:col>
      <xdr:colOff>93980</xdr:colOff>
      <xdr:row>0</xdr:row>
      <xdr:rowOff>131445</xdr:rowOff>
    </xdr:from>
    <xdr:to xmlns:xdr="http://schemas.openxmlformats.org/drawingml/2006/spreadsheetDrawing">
      <xdr:col>27</xdr:col>
      <xdr:colOff>190500</xdr:colOff>
      <xdr:row>2</xdr:row>
      <xdr:rowOff>95250</xdr:rowOff>
    </xdr:to>
    <xdr:sp macro="" textlink="">
      <xdr:nvSpPr>
        <xdr:cNvPr id="2" name="テキスト ボックス 1"/>
        <xdr:cNvSpPr txBox="1"/>
      </xdr:nvSpPr>
      <xdr:spPr>
        <a:xfrm>
          <a:off x="12085955" y="131445"/>
          <a:ext cx="1363345" cy="3333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様式第２号</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37</xdr:col>
      <xdr:colOff>85090</xdr:colOff>
      <xdr:row>5</xdr:row>
      <xdr:rowOff>90170</xdr:rowOff>
    </xdr:from>
    <xdr:to xmlns:xdr="http://schemas.openxmlformats.org/drawingml/2006/spreadsheetDrawing">
      <xdr:col>44</xdr:col>
      <xdr:colOff>372110</xdr:colOff>
      <xdr:row>9</xdr:row>
      <xdr:rowOff>205740</xdr:rowOff>
    </xdr:to>
    <xdr:grpSp>
      <xdr:nvGrpSpPr>
        <xdr:cNvPr id="2" name="グループ化 1"/>
        <xdr:cNvGrpSpPr/>
      </xdr:nvGrpSpPr>
      <xdr:grpSpPr>
        <a:xfrm>
          <a:off x="7505065" y="1299845"/>
          <a:ext cx="5192395" cy="982345"/>
          <a:chOff x="6172200" y="2790824"/>
          <a:chExt cx="5086350" cy="1001821"/>
        </a:xfrm>
      </xdr:grpSpPr>
      <xdr:sp macro="" textlink="">
        <xdr:nvSpPr>
          <xdr:cNvPr id="3" name="正方形/長方形 2"/>
          <xdr:cNvSpPr/>
        </xdr:nvSpPr>
        <xdr:spPr>
          <a:xfrm>
            <a:off x="6172200" y="2790824"/>
            <a:ext cx="5086350" cy="10018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（様式第２</a:t>
            </a:r>
            <a:r>
              <a:rPr kumimoji="1" lang="en-US" altLang="ja-JP" sz="1100"/>
              <a:t>-</a:t>
            </a:r>
            <a:r>
              <a:rPr kumimoji="1" lang="ja-JP" altLang="en-US" sz="1100"/>
              <a:t>１号</a:t>
            </a:r>
            <a:r>
              <a:rPr kumimoji="1" lang="ja-JP" altLang="en-US" sz="1100">
                <a:latin typeface="+mn-ea"/>
                <a:ea typeface="+mn-ea"/>
              </a:rPr>
              <a:t>、２</a:t>
            </a:r>
            <a:r>
              <a:rPr kumimoji="1" lang="en-US" altLang="ja-JP" sz="1100">
                <a:latin typeface="+mn-ea"/>
                <a:ea typeface="+mn-ea"/>
              </a:rPr>
              <a:t>-</a:t>
            </a:r>
            <a:r>
              <a:rPr kumimoji="1" lang="ja-JP" altLang="en-US" sz="1100">
                <a:latin typeface="+mn-ea"/>
                <a:ea typeface="+mn-ea"/>
              </a:rPr>
              <a:t>２</a:t>
            </a:r>
            <a:r>
              <a:rPr kumimoji="1" lang="ja-JP" altLang="en-US" sz="1100"/>
              <a:t>号</a:t>
            </a:r>
            <a:r>
              <a:rPr kumimoji="1" lang="ja-JP" altLang="en-US" sz="1100"/>
              <a:t>）</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4" name="正方形/長方形 3"/>
          <xdr:cNvSpPr/>
        </xdr:nvSpPr>
        <xdr:spPr>
          <a:xfrm>
            <a:off x="6359917" y="3462753"/>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31</xdr:row>
          <xdr:rowOff>0</xdr:rowOff>
        </xdr:from>
        <xdr:to xmlns:xdr="http://schemas.openxmlformats.org/drawingml/2006/spreadsheetDrawing">
          <xdr:col>42</xdr:col>
          <xdr:colOff>19050</xdr:colOff>
          <xdr:row>32</xdr:row>
          <xdr:rowOff>0</xdr:rowOff>
        </xdr:to>
        <xdr:grpSp>
          <xdr:nvGrpSpPr>
            <xdr:cNvPr id="5" name="Group 41"/>
            <xdr:cNvGrpSpPr/>
          </xdr:nvGrpSpPr>
          <xdr:grpSpPr>
            <a:xfrm>
              <a:off x="10239375" y="7981950"/>
              <a:ext cx="676275" cy="361950"/>
              <a:chOff x="9239" y="107537"/>
              <a:chExt cx="2190" cy="12573"/>
            </a:xfrm>
          </xdr:grpSpPr>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P268"/>
  <sheetViews>
    <sheetView showGridLines="0" tabSelected="1" view="pageBreakPreview" zoomScale="80" zoomScaleNormal="80" zoomScaleSheetLayoutView="80" workbookViewId="0">
      <selection activeCell="C18" sqref="C18:L18"/>
    </sheetView>
  </sheetViews>
  <sheetFormatPr defaultColWidth="9" defaultRowHeight="20.100000000000001" customHeight="1"/>
  <cols>
    <col min="1" max="1" width="4.625" style="1" customWidth="1"/>
    <col min="2" max="2" width="11" style="1" customWidth="1"/>
    <col min="3" max="12" width="1.875" style="1" customWidth="1"/>
    <col min="13" max="22" width="2.625" style="1" customWidth="1"/>
    <col min="23" max="23" width="12.625" style="1" customWidth="1"/>
    <col min="24" max="24" width="25" style="1" customWidth="1"/>
    <col min="25" max="25" width="42" style="1" customWidth="1"/>
    <col min="26" max="26" width="17.125" style="1" customWidth="1"/>
    <col min="27" max="27" width="16.625" style="1" customWidth="1"/>
    <col min="28" max="28" width="5.625" style="1" customWidth="1"/>
    <col min="29" max="29" width="9" style="1" hidden="1" customWidth="1"/>
    <col min="30" max="16384" width="9" style="1"/>
  </cols>
  <sheetData>
    <row r="1" spans="1:29" ht="20.100000000000001" customHeight="1">
      <c r="A1" s="3" t="s">
        <v>394</v>
      </c>
      <c r="AC1" s="1" t="s">
        <v>213</v>
      </c>
    </row>
    <row r="2" spans="1:29" ht="9" customHeight="1">
      <c r="A2" s="4"/>
    </row>
    <row r="3" spans="1:29" ht="20.100000000000001" customHeight="1">
      <c r="A3" s="5" t="s">
        <v>522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9" s="2" customFormat="1" ht="37.5" customHeight="1">
      <c r="A4" s="6" t="s">
        <v>1527</v>
      </c>
      <c r="B4" s="6"/>
      <c r="C4" s="6"/>
      <c r="D4" s="6"/>
      <c r="E4" s="6"/>
      <c r="F4" s="6"/>
      <c r="G4" s="6"/>
      <c r="H4" s="6"/>
      <c r="I4" s="6"/>
      <c r="J4" s="6"/>
      <c r="K4" s="6"/>
      <c r="L4" s="6"/>
      <c r="M4" s="6"/>
      <c r="N4" s="6"/>
      <c r="O4" s="6"/>
      <c r="P4" s="6"/>
      <c r="Q4" s="6"/>
      <c r="R4" s="6"/>
      <c r="S4" s="6"/>
      <c r="T4" s="6"/>
      <c r="U4" s="6"/>
      <c r="V4" s="6"/>
      <c r="W4" s="6"/>
      <c r="X4" s="6"/>
      <c r="Y4" s="6"/>
      <c r="Z4" s="6"/>
      <c r="AA4" s="6"/>
    </row>
    <row r="5" spans="1:29" ht="39" customHeight="1">
      <c r="A5" s="7" t="s">
        <v>2024</v>
      </c>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9" ht="12" customHeight="1">
      <c r="A6" s="8"/>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9" ht="20.100000000000001" customHeight="1">
      <c r="A7" s="5"/>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5"/>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5"/>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5"/>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9" ht="20.100000000000001" customHeight="1">
      <c r="A11" s="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3.5" customHeight="1">
      <c r="A13" s="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35.25" customHeight="1">
      <c r="A14" s="9" t="s">
        <v>2028</v>
      </c>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9" ht="13.5" customHeight="1">
      <c r="A15" s="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20.100000000000001" customHeight="1">
      <c r="A16" s="10" t="s">
        <v>167</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9" ht="20.100000000000001" customHeight="1">
      <c r="A17" s="11"/>
      <c r="B17" s="5" t="s">
        <v>2025</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29" ht="30" customHeight="1">
      <c r="A18" s="11"/>
      <c r="B18" s="14" t="s">
        <v>165</v>
      </c>
      <c r="C18" s="28"/>
      <c r="D18" s="42"/>
      <c r="E18" s="42"/>
      <c r="F18" s="42"/>
      <c r="G18" s="42"/>
      <c r="H18" s="42"/>
      <c r="I18" s="42"/>
      <c r="J18" s="42"/>
      <c r="K18" s="42"/>
      <c r="L18" s="46"/>
      <c r="M18" s="11"/>
      <c r="N18" s="11"/>
      <c r="O18" s="11"/>
      <c r="P18" s="11"/>
      <c r="Q18" s="11"/>
      <c r="R18" s="11"/>
      <c r="S18" s="11"/>
      <c r="T18" s="11"/>
      <c r="U18" s="11"/>
      <c r="V18" s="11"/>
      <c r="W18" s="11"/>
      <c r="X18" s="11"/>
      <c r="Y18" s="11"/>
      <c r="Z18" s="11"/>
      <c r="AA18" s="11"/>
    </row>
    <row r="19" spans="1:29" ht="13.5" customHeight="1">
      <c r="A19" s="11"/>
      <c r="B19" s="15"/>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9" ht="20.100000000000001" customHeight="1">
      <c r="A20" s="10" t="s">
        <v>3</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29" ht="20.100000000000001" customHeight="1">
      <c r="A21" s="11"/>
      <c r="B21" s="5" t="s">
        <v>328</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29" ht="20.100000000000001" customHeight="1">
      <c r="A22" s="11"/>
      <c r="B22" s="16" t="s">
        <v>58</v>
      </c>
      <c r="C22" s="30" t="s">
        <v>86</v>
      </c>
      <c r="D22" s="30"/>
      <c r="E22" s="30"/>
      <c r="F22" s="30"/>
      <c r="G22" s="30"/>
      <c r="H22" s="30"/>
      <c r="I22" s="30"/>
      <c r="J22" s="30"/>
      <c r="K22" s="30"/>
      <c r="L22" s="19"/>
      <c r="M22" s="54"/>
      <c r="N22" s="70"/>
      <c r="O22" s="70"/>
      <c r="P22" s="70"/>
      <c r="Q22" s="70"/>
      <c r="R22" s="70"/>
      <c r="S22" s="70"/>
      <c r="T22" s="70"/>
      <c r="U22" s="70"/>
      <c r="V22" s="70"/>
      <c r="W22" s="101"/>
      <c r="X22" s="110"/>
      <c r="Y22" s="11"/>
      <c r="Z22" s="11"/>
      <c r="AA22" s="11"/>
    </row>
    <row r="23" spans="1:29" ht="20.100000000000001" customHeight="1">
      <c r="A23" s="11"/>
      <c r="B23" s="17"/>
      <c r="C23" s="30" t="s">
        <v>178</v>
      </c>
      <c r="D23" s="30"/>
      <c r="E23" s="30"/>
      <c r="F23" s="30"/>
      <c r="G23" s="30"/>
      <c r="H23" s="30"/>
      <c r="I23" s="30"/>
      <c r="J23" s="30"/>
      <c r="K23" s="30"/>
      <c r="L23" s="19"/>
      <c r="M23" s="55"/>
      <c r="N23" s="71"/>
      <c r="O23" s="71"/>
      <c r="P23" s="71"/>
      <c r="Q23" s="71"/>
      <c r="R23" s="71"/>
      <c r="S23" s="71"/>
      <c r="T23" s="71"/>
      <c r="U23" s="71"/>
      <c r="V23" s="71"/>
      <c r="W23" s="71"/>
      <c r="X23" s="111"/>
      <c r="Y23" s="11"/>
      <c r="Z23" s="11"/>
      <c r="AA23" s="11"/>
      <c r="AC23" s="1" t="s">
        <v>209</v>
      </c>
    </row>
    <row r="24" spans="1:29" ht="20.100000000000001" customHeight="1">
      <c r="A24" s="11"/>
      <c r="B24" s="16" t="s">
        <v>183</v>
      </c>
      <c r="C24" s="30" t="s">
        <v>68</v>
      </c>
      <c r="D24" s="30"/>
      <c r="E24" s="30"/>
      <c r="F24" s="30"/>
      <c r="G24" s="30"/>
      <c r="H24" s="30"/>
      <c r="I24" s="30"/>
      <c r="J24" s="30"/>
      <c r="K24" s="30"/>
      <c r="L24" s="19"/>
      <c r="M24" s="56"/>
      <c r="N24" s="72"/>
      <c r="O24" s="72"/>
      <c r="P24" s="82" t="s">
        <v>144</v>
      </c>
      <c r="Q24" s="72"/>
      <c r="R24" s="72"/>
      <c r="S24" s="72"/>
      <c r="T24" s="94"/>
      <c r="U24" s="96"/>
      <c r="V24" s="98"/>
      <c r="W24" s="98"/>
      <c r="X24" s="98"/>
      <c r="Y24" s="11"/>
      <c r="Z24" s="11"/>
      <c r="AA24" s="11"/>
      <c r="AC24" s="1" t="str">
        <f>CONCATENATE(M24,N24,O24,P24,Q24,R24,S24,T24)</f>
        <v>－</v>
      </c>
    </row>
    <row r="25" spans="1:29" ht="34.5" customHeight="1">
      <c r="A25" s="11"/>
      <c r="B25" s="18"/>
      <c r="C25" s="31" t="s">
        <v>193</v>
      </c>
      <c r="D25" s="31"/>
      <c r="E25" s="31"/>
      <c r="F25" s="31"/>
      <c r="G25" s="31"/>
      <c r="H25" s="31"/>
      <c r="I25" s="31"/>
      <c r="J25" s="31"/>
      <c r="K25" s="31"/>
      <c r="L25" s="47"/>
      <c r="M25" s="57"/>
      <c r="N25" s="73"/>
      <c r="O25" s="73"/>
      <c r="P25" s="73"/>
      <c r="Q25" s="73"/>
      <c r="R25" s="73"/>
      <c r="S25" s="73"/>
      <c r="T25" s="73"/>
      <c r="U25" s="97"/>
      <c r="V25" s="97"/>
      <c r="W25" s="102"/>
      <c r="X25" s="112"/>
      <c r="Y25" s="11"/>
      <c r="Z25" s="11"/>
      <c r="AA25" s="11"/>
    </row>
    <row r="26" spans="1:29" ht="20.100000000000001" customHeight="1">
      <c r="A26" s="11"/>
      <c r="B26" s="17"/>
      <c r="C26" s="30" t="s">
        <v>174</v>
      </c>
      <c r="D26" s="30"/>
      <c r="E26" s="30"/>
      <c r="F26" s="30"/>
      <c r="G26" s="30"/>
      <c r="H26" s="30"/>
      <c r="I26" s="30"/>
      <c r="J26" s="30"/>
      <c r="K26" s="30"/>
      <c r="L26" s="19"/>
      <c r="M26" s="57"/>
      <c r="N26" s="73"/>
      <c r="O26" s="73"/>
      <c r="P26" s="73"/>
      <c r="Q26" s="73"/>
      <c r="R26" s="73"/>
      <c r="S26" s="73"/>
      <c r="T26" s="73"/>
      <c r="U26" s="73"/>
      <c r="V26" s="73"/>
      <c r="W26" s="103"/>
      <c r="X26" s="113"/>
      <c r="Y26" s="11"/>
      <c r="Z26" s="11"/>
      <c r="AA26" s="11"/>
    </row>
    <row r="27" spans="1:29" ht="20.100000000000001" customHeight="1">
      <c r="A27" s="11"/>
      <c r="B27" s="16" t="s">
        <v>102</v>
      </c>
      <c r="C27" s="30" t="s">
        <v>149</v>
      </c>
      <c r="D27" s="30"/>
      <c r="E27" s="30"/>
      <c r="F27" s="30"/>
      <c r="G27" s="30"/>
      <c r="H27" s="30"/>
      <c r="I27" s="30"/>
      <c r="J27" s="30"/>
      <c r="K27" s="30"/>
      <c r="L27" s="19"/>
      <c r="M27" s="58"/>
      <c r="N27" s="74"/>
      <c r="O27" s="74"/>
      <c r="P27" s="74"/>
      <c r="Q27" s="74"/>
      <c r="R27" s="74"/>
      <c r="S27" s="74"/>
      <c r="T27" s="74"/>
      <c r="U27" s="74"/>
      <c r="V27" s="74"/>
      <c r="W27" s="104"/>
      <c r="X27" s="114"/>
      <c r="Y27" s="11"/>
      <c r="Z27" s="11"/>
      <c r="AA27" s="11"/>
    </row>
    <row r="28" spans="1:29" ht="20.100000000000001" customHeight="1">
      <c r="A28" s="11"/>
      <c r="B28" s="17"/>
      <c r="C28" s="30" t="s">
        <v>155</v>
      </c>
      <c r="D28" s="30"/>
      <c r="E28" s="30"/>
      <c r="F28" s="30"/>
      <c r="G28" s="30"/>
      <c r="H28" s="30"/>
      <c r="I28" s="30"/>
      <c r="J28" s="30"/>
      <c r="K28" s="30"/>
      <c r="L28" s="19"/>
      <c r="M28" s="59"/>
      <c r="N28" s="75"/>
      <c r="O28" s="75"/>
      <c r="P28" s="75"/>
      <c r="Q28" s="75"/>
      <c r="R28" s="75"/>
      <c r="S28" s="75"/>
      <c r="T28" s="75"/>
      <c r="U28" s="75"/>
      <c r="V28" s="75"/>
      <c r="W28" s="105"/>
      <c r="X28" s="115"/>
      <c r="Y28" s="11"/>
      <c r="Z28" s="11"/>
      <c r="AA28" s="11"/>
    </row>
    <row r="29" spans="1:29" ht="20.100000000000001" customHeight="1">
      <c r="A29" s="11"/>
      <c r="B29" s="19" t="s">
        <v>704</v>
      </c>
      <c r="C29" s="32"/>
      <c r="D29" s="32"/>
      <c r="E29" s="32"/>
      <c r="F29" s="32"/>
      <c r="G29" s="32"/>
      <c r="H29" s="32"/>
      <c r="I29" s="32"/>
      <c r="J29" s="32"/>
      <c r="K29" s="32"/>
      <c r="L29" s="48"/>
      <c r="M29" s="60"/>
      <c r="N29" s="76"/>
      <c r="O29" s="76"/>
      <c r="P29" s="76"/>
      <c r="Q29" s="76"/>
      <c r="R29" s="76"/>
      <c r="S29" s="76"/>
      <c r="T29" s="95"/>
      <c r="U29" s="96"/>
      <c r="V29" s="98"/>
      <c r="W29" s="98"/>
      <c r="X29" s="98"/>
      <c r="Y29" s="11"/>
      <c r="Z29" s="11"/>
      <c r="AA29" s="11"/>
    </row>
    <row r="30" spans="1:29" ht="20.100000000000001" customHeight="1">
      <c r="A30" s="11"/>
      <c r="B30" s="20" t="s">
        <v>228</v>
      </c>
      <c r="C30" s="30" t="s">
        <v>86</v>
      </c>
      <c r="D30" s="30"/>
      <c r="E30" s="30"/>
      <c r="F30" s="30"/>
      <c r="G30" s="30"/>
      <c r="H30" s="30"/>
      <c r="I30" s="30"/>
      <c r="J30" s="30"/>
      <c r="K30" s="30"/>
      <c r="L30" s="19"/>
      <c r="M30" s="58"/>
      <c r="N30" s="74"/>
      <c r="O30" s="74"/>
      <c r="P30" s="74"/>
      <c r="Q30" s="74"/>
      <c r="R30" s="74"/>
      <c r="S30" s="74"/>
      <c r="T30" s="74"/>
      <c r="U30" s="74"/>
      <c r="V30" s="74"/>
      <c r="W30" s="104"/>
      <c r="X30" s="114"/>
      <c r="Y30" s="11"/>
      <c r="Z30" s="11"/>
      <c r="AA30" s="11"/>
    </row>
    <row r="31" spans="1:29" ht="20.100000000000001" customHeight="1">
      <c r="A31" s="11"/>
      <c r="B31" s="21"/>
      <c r="C31" s="33" t="s">
        <v>155</v>
      </c>
      <c r="D31" s="33"/>
      <c r="E31" s="33"/>
      <c r="F31" s="33"/>
      <c r="G31" s="33"/>
      <c r="H31" s="33"/>
      <c r="I31" s="33"/>
      <c r="J31" s="33"/>
      <c r="K31" s="33"/>
      <c r="L31" s="33"/>
      <c r="M31" s="58"/>
      <c r="N31" s="74"/>
      <c r="O31" s="74"/>
      <c r="P31" s="74"/>
      <c r="Q31" s="74"/>
      <c r="R31" s="74"/>
      <c r="S31" s="74"/>
      <c r="T31" s="74"/>
      <c r="U31" s="74"/>
      <c r="V31" s="74"/>
      <c r="W31" s="104"/>
      <c r="X31" s="114"/>
      <c r="Y31" s="11"/>
      <c r="Z31" s="11"/>
      <c r="AA31" s="11"/>
    </row>
    <row r="32" spans="1:29" ht="20.100000000000001" customHeight="1">
      <c r="A32" s="11"/>
      <c r="B32" s="16" t="s">
        <v>220</v>
      </c>
      <c r="C32" s="30" t="s">
        <v>30</v>
      </c>
      <c r="D32" s="30"/>
      <c r="E32" s="30"/>
      <c r="F32" s="30"/>
      <c r="G32" s="30"/>
      <c r="H32" s="30"/>
      <c r="I32" s="30"/>
      <c r="J32" s="30"/>
      <c r="K32" s="30"/>
      <c r="L32" s="19"/>
      <c r="M32" s="61"/>
      <c r="N32" s="77"/>
      <c r="O32" s="77"/>
      <c r="P32" s="77"/>
      <c r="Q32" s="77"/>
      <c r="R32" s="77"/>
      <c r="S32" s="77"/>
      <c r="T32" s="77"/>
      <c r="U32" s="77"/>
      <c r="V32" s="77"/>
      <c r="W32" s="106"/>
      <c r="X32" s="116"/>
      <c r="Y32" s="11"/>
      <c r="Z32" s="11"/>
      <c r="AA32" s="11"/>
    </row>
    <row r="33" spans="1:42" ht="20.100000000000001" customHeight="1">
      <c r="A33" s="11"/>
      <c r="B33" s="22"/>
      <c r="C33" s="30" t="s">
        <v>145</v>
      </c>
      <c r="D33" s="30"/>
      <c r="E33" s="30"/>
      <c r="F33" s="30"/>
      <c r="G33" s="30"/>
      <c r="H33" s="30"/>
      <c r="I33" s="30"/>
      <c r="J33" s="30"/>
      <c r="K33" s="30"/>
      <c r="L33" s="19"/>
      <c r="M33" s="62"/>
      <c r="N33" s="78"/>
      <c r="O33" s="78"/>
      <c r="P33" s="78"/>
      <c r="Q33" s="78"/>
      <c r="R33" s="78"/>
      <c r="S33" s="78"/>
      <c r="T33" s="78"/>
      <c r="U33" s="78"/>
      <c r="V33" s="78"/>
      <c r="W33" s="107"/>
      <c r="X33" s="117"/>
      <c r="Y33" s="11"/>
      <c r="Z33" s="11"/>
      <c r="AA33" s="11"/>
    </row>
    <row r="34" spans="1:42" ht="48.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42" ht="20.100000000000001" customHeight="1">
      <c r="A35" s="10" t="s">
        <v>2015</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42" ht="20.100000000000001" customHeight="1">
      <c r="A36" s="11"/>
      <c r="B36" s="5" t="s">
        <v>2026</v>
      </c>
      <c r="C36" s="11"/>
      <c r="D36" s="11"/>
      <c r="E36" s="11"/>
      <c r="F36" s="11"/>
      <c r="G36" s="11"/>
      <c r="H36" s="11"/>
      <c r="I36" s="11"/>
      <c r="J36" s="11"/>
      <c r="K36" s="11"/>
      <c r="L36" s="11"/>
      <c r="M36" s="11"/>
      <c r="N36" s="11"/>
      <c r="O36" s="11"/>
      <c r="P36" s="11"/>
      <c r="Q36" s="11"/>
      <c r="R36" s="11"/>
      <c r="S36" s="11"/>
      <c r="T36" s="11"/>
      <c r="U36" s="11"/>
      <c r="V36" s="11"/>
      <c r="W36" s="11"/>
      <c r="X36" s="118"/>
      <c r="Y36" s="11"/>
      <c r="Z36" s="11"/>
      <c r="AA36" s="11"/>
    </row>
    <row r="37" spans="1:42" ht="45" customHeight="1">
      <c r="A37" s="11"/>
      <c r="B37" s="23" t="s">
        <v>2027</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42" ht="27" customHeight="1">
      <c r="A38" s="11"/>
      <c r="B38" s="24" t="s">
        <v>191</v>
      </c>
      <c r="C38" s="35" t="s">
        <v>192</v>
      </c>
      <c r="D38" s="35"/>
      <c r="E38" s="35"/>
      <c r="F38" s="35"/>
      <c r="G38" s="35"/>
      <c r="H38" s="35"/>
      <c r="I38" s="35"/>
      <c r="J38" s="35"/>
      <c r="K38" s="35"/>
      <c r="L38" s="49"/>
      <c r="M38" s="63" t="s">
        <v>202</v>
      </c>
      <c r="N38" s="35"/>
      <c r="O38" s="35"/>
      <c r="P38" s="35"/>
      <c r="Q38" s="49"/>
      <c r="R38" s="86" t="s">
        <v>36</v>
      </c>
      <c r="S38" s="90"/>
      <c r="T38" s="90"/>
      <c r="U38" s="90"/>
      <c r="V38" s="90"/>
      <c r="W38" s="108"/>
      <c r="X38" s="24" t="s">
        <v>206</v>
      </c>
      <c r="Y38" s="24" t="s">
        <v>131</v>
      </c>
      <c r="Z38" s="122" t="s">
        <v>354</v>
      </c>
      <c r="AA38" s="129" t="s">
        <v>322</v>
      </c>
    </row>
    <row r="39" spans="1:42" ht="32.25" customHeight="1">
      <c r="A39" s="11"/>
      <c r="B39" s="25"/>
      <c r="C39" s="36"/>
      <c r="D39" s="36"/>
      <c r="E39" s="36"/>
      <c r="F39" s="36"/>
      <c r="G39" s="36"/>
      <c r="H39" s="36"/>
      <c r="I39" s="36"/>
      <c r="J39" s="36"/>
      <c r="K39" s="36"/>
      <c r="L39" s="50"/>
      <c r="M39" s="64"/>
      <c r="N39" s="36"/>
      <c r="O39" s="36"/>
      <c r="P39" s="36"/>
      <c r="Q39" s="50"/>
      <c r="R39" s="87" t="s">
        <v>197</v>
      </c>
      <c r="S39" s="91"/>
      <c r="T39" s="91"/>
      <c r="U39" s="91"/>
      <c r="V39" s="91"/>
      <c r="W39" s="91" t="s">
        <v>239</v>
      </c>
      <c r="X39" s="91"/>
      <c r="Y39" s="91"/>
      <c r="Z39" s="123"/>
      <c r="AA39" s="87"/>
    </row>
    <row r="40" spans="1:42" ht="37.5" customHeight="1">
      <c r="A40" s="11"/>
      <c r="B40" s="26">
        <v>1</v>
      </c>
      <c r="C40" s="37"/>
      <c r="D40" s="43"/>
      <c r="E40" s="43"/>
      <c r="F40" s="43"/>
      <c r="G40" s="43"/>
      <c r="H40" s="43"/>
      <c r="I40" s="43"/>
      <c r="J40" s="43"/>
      <c r="K40" s="43"/>
      <c r="L40" s="51"/>
      <c r="M40" s="65"/>
      <c r="N40" s="79"/>
      <c r="O40" s="79"/>
      <c r="P40" s="79"/>
      <c r="Q40" s="83"/>
      <c r="R40" s="88"/>
      <c r="S40" s="92"/>
      <c r="T40" s="92"/>
      <c r="U40" s="92"/>
      <c r="V40" s="99"/>
      <c r="W40" s="109"/>
      <c r="X40" s="119"/>
      <c r="Y40" s="119"/>
      <c r="Z40" s="124"/>
      <c r="AA40" s="130">
        <f>IF(COUNTIF(Y40,"*総合事業*"),"数式を削除して手入力",IFERROR(INDEX('【参考】数式用'!$M$3:$O$440,MATCH(W40,'【参考】数式用'!$L$3:$L$440,0),MATCH(VLOOKUP(Y40,'【参考】数式用'!$P$2:$Q$26,2,FALSE),'【参考】数式用'!$M$2:$O$2,0)),10))</f>
        <v>10</v>
      </c>
      <c r="AB40" s="133" t="str">
        <f>IF(COUNTIF(R40:R255,C18)=COUNTA(C40:C255),"○","×")</f>
        <v>○</v>
      </c>
      <c r="AD40" s="134" t="s">
        <v>2010</v>
      </c>
      <c r="AE40" s="135"/>
      <c r="AF40" s="135"/>
      <c r="AG40" s="135"/>
      <c r="AH40" s="135"/>
      <c r="AI40" s="135"/>
      <c r="AJ40" s="135"/>
      <c r="AK40" s="135"/>
      <c r="AL40" s="135"/>
      <c r="AM40" s="135"/>
      <c r="AN40" s="135"/>
      <c r="AO40" s="135"/>
      <c r="AP40" s="136"/>
    </row>
    <row r="41" spans="1:42" ht="37.5" customHeight="1">
      <c r="A41" s="11"/>
      <c r="B41" s="26">
        <f t="shared" ref="B41:B104" si="0">B40+1</f>
        <v>2</v>
      </c>
      <c r="C41" s="38"/>
      <c r="D41" s="44"/>
      <c r="E41" s="44"/>
      <c r="F41" s="44"/>
      <c r="G41" s="44"/>
      <c r="H41" s="44"/>
      <c r="I41" s="44"/>
      <c r="J41" s="44"/>
      <c r="K41" s="44"/>
      <c r="L41" s="52"/>
      <c r="M41" s="66"/>
      <c r="N41" s="80"/>
      <c r="O41" s="80"/>
      <c r="P41" s="80"/>
      <c r="Q41" s="84"/>
      <c r="R41" s="67"/>
      <c r="S41" s="81"/>
      <c r="T41" s="81"/>
      <c r="U41" s="81"/>
      <c r="V41" s="85"/>
      <c r="W41" s="68"/>
      <c r="X41" s="120"/>
      <c r="Y41" s="120"/>
      <c r="Z41" s="125"/>
      <c r="AA41" s="131">
        <f>IF(COUNTIF(Y41,"*総合事業*"),"数式を削除して手入力",IFERROR(INDEX('【参考】数式用'!$M$3:$O$440,MATCH(W41,'【参考】数式用'!$L$3:$L$440,0),MATCH(VLOOKUP(Y41,'【参考】数式用'!$P$2:$Q$26,2,FALSE),'【参考】数式用'!$M$2:$O$2,0)),10))</f>
        <v>10</v>
      </c>
    </row>
    <row r="42" spans="1:42" ht="37.5" customHeight="1">
      <c r="A42" s="11"/>
      <c r="B42" s="26">
        <f t="shared" si="0"/>
        <v>3</v>
      </c>
      <c r="C42" s="38"/>
      <c r="D42" s="44"/>
      <c r="E42" s="44"/>
      <c r="F42" s="44"/>
      <c r="G42" s="44"/>
      <c r="H42" s="44"/>
      <c r="I42" s="44"/>
      <c r="J42" s="44"/>
      <c r="K42" s="44"/>
      <c r="L42" s="52"/>
      <c r="M42" s="67"/>
      <c r="N42" s="81"/>
      <c r="O42" s="81"/>
      <c r="P42" s="81"/>
      <c r="Q42" s="85"/>
      <c r="R42" s="67"/>
      <c r="S42" s="81"/>
      <c r="T42" s="81"/>
      <c r="U42" s="81"/>
      <c r="V42" s="85"/>
      <c r="W42" s="68"/>
      <c r="X42" s="120"/>
      <c r="Y42" s="120"/>
      <c r="Z42" s="126"/>
      <c r="AA42" s="131">
        <f>IF(COUNTIF(Y42,"*総合事業*"),"数式を削除して手入力",IFERROR(INDEX('【参考】数式用'!$M$3:$O$440,MATCH(W42,'【参考】数式用'!$L$3:$L$440,0),MATCH(VLOOKUP(Y42,'【参考】数式用'!$P$2:$Q$26,2,FALSE),'【参考】数式用'!$M$2:$O$2,0)),10))</f>
        <v>10</v>
      </c>
    </row>
    <row r="43" spans="1:42" ht="37.5" customHeight="1">
      <c r="A43" s="11"/>
      <c r="B43" s="26">
        <f t="shared" si="0"/>
        <v>4</v>
      </c>
      <c r="C43" s="38"/>
      <c r="D43" s="44"/>
      <c r="E43" s="44"/>
      <c r="F43" s="44"/>
      <c r="G43" s="44"/>
      <c r="H43" s="44"/>
      <c r="I43" s="44"/>
      <c r="J43" s="44"/>
      <c r="K43" s="44"/>
      <c r="L43" s="52"/>
      <c r="M43" s="67"/>
      <c r="N43" s="81"/>
      <c r="O43" s="81"/>
      <c r="P43" s="81"/>
      <c r="Q43" s="85"/>
      <c r="R43" s="67"/>
      <c r="S43" s="81"/>
      <c r="T43" s="81"/>
      <c r="U43" s="81"/>
      <c r="V43" s="85"/>
      <c r="W43" s="68"/>
      <c r="X43" s="120"/>
      <c r="Y43" s="120"/>
      <c r="Z43" s="126"/>
      <c r="AA43" s="131">
        <f>IF(COUNTIF(Y43,"*総合事業*"),"数式を削除して手入力",IFERROR(INDEX('【参考】数式用'!$M$3:$O$440,MATCH(W43,'【参考】数式用'!$L$3:$L$440,0),MATCH(VLOOKUP(Y43,'【参考】数式用'!$P$2:$Q$26,2,FALSE),'【参考】数式用'!$M$2:$O$2,0)),10))</f>
        <v>10</v>
      </c>
    </row>
    <row r="44" spans="1:42" ht="37.5" customHeight="1">
      <c r="A44" s="11"/>
      <c r="B44" s="26">
        <f t="shared" si="0"/>
        <v>5</v>
      </c>
      <c r="C44" s="38"/>
      <c r="D44" s="44"/>
      <c r="E44" s="44"/>
      <c r="F44" s="44"/>
      <c r="G44" s="44"/>
      <c r="H44" s="44"/>
      <c r="I44" s="44"/>
      <c r="J44" s="44"/>
      <c r="K44" s="44"/>
      <c r="L44" s="52"/>
      <c r="M44" s="67"/>
      <c r="N44" s="81"/>
      <c r="O44" s="81"/>
      <c r="P44" s="81"/>
      <c r="Q44" s="85"/>
      <c r="R44" s="67"/>
      <c r="S44" s="81"/>
      <c r="T44" s="81"/>
      <c r="U44" s="81"/>
      <c r="V44" s="85"/>
      <c r="W44" s="68"/>
      <c r="X44" s="120"/>
      <c r="Y44" s="120"/>
      <c r="Z44" s="126"/>
      <c r="AA44" s="131">
        <f>IF(COUNTIF(Y44,"*総合事業*"),"数式を削除して手入力",IFERROR(INDEX('【参考】数式用'!$M$3:$O$440,MATCH(W44,'【参考】数式用'!$L$3:$L$440,0),MATCH(VLOOKUP(Y44,'【参考】数式用'!$P$2:$Q$26,2,FALSE),'【参考】数式用'!$M$2:$O$2,0)),10))</f>
        <v>10</v>
      </c>
    </row>
    <row r="45" spans="1:42" ht="37.5" customHeight="1">
      <c r="A45" s="11"/>
      <c r="B45" s="26">
        <f t="shared" si="0"/>
        <v>6</v>
      </c>
      <c r="C45" s="38"/>
      <c r="D45" s="44"/>
      <c r="E45" s="44"/>
      <c r="F45" s="44"/>
      <c r="G45" s="44"/>
      <c r="H45" s="44"/>
      <c r="I45" s="44"/>
      <c r="J45" s="44"/>
      <c r="K45" s="44"/>
      <c r="L45" s="52"/>
      <c r="M45" s="67"/>
      <c r="N45" s="81"/>
      <c r="O45" s="81"/>
      <c r="P45" s="81"/>
      <c r="Q45" s="85"/>
      <c r="R45" s="67"/>
      <c r="S45" s="81"/>
      <c r="T45" s="81"/>
      <c r="U45" s="81"/>
      <c r="V45" s="85"/>
      <c r="W45" s="68"/>
      <c r="X45" s="120"/>
      <c r="Y45" s="120"/>
      <c r="Z45" s="126"/>
      <c r="AA45" s="131">
        <f>IF(COUNTIF(Y45,"*総合事業*"),"数式を削除して手入力",IFERROR(INDEX('【参考】数式用'!$M$3:$O$440,MATCH(W45,'【参考】数式用'!$L$3:$L$440,0),MATCH(VLOOKUP(Y45,'【参考】数式用'!$P$2:$Q$26,2,FALSE),'【参考】数式用'!$M$2:$O$2,0)),10))</f>
        <v>10</v>
      </c>
    </row>
    <row r="46" spans="1:42" ht="37.5" customHeight="1">
      <c r="A46" s="11"/>
      <c r="B46" s="26">
        <f t="shared" si="0"/>
        <v>7</v>
      </c>
      <c r="C46" s="38"/>
      <c r="D46" s="44"/>
      <c r="E46" s="44"/>
      <c r="F46" s="44"/>
      <c r="G46" s="44"/>
      <c r="H46" s="44"/>
      <c r="I46" s="44"/>
      <c r="J46" s="44"/>
      <c r="K46" s="44"/>
      <c r="L46" s="52"/>
      <c r="M46" s="67"/>
      <c r="N46" s="81"/>
      <c r="O46" s="81"/>
      <c r="P46" s="81"/>
      <c r="Q46" s="85"/>
      <c r="R46" s="67"/>
      <c r="S46" s="81"/>
      <c r="T46" s="81"/>
      <c r="U46" s="81"/>
      <c r="V46" s="85"/>
      <c r="W46" s="68"/>
      <c r="X46" s="120"/>
      <c r="Y46" s="120"/>
      <c r="Z46" s="127"/>
      <c r="AA46" s="131">
        <f>IF(COUNTIF(Y46,"*総合事業*"),"数式を削除して手入力",IFERROR(INDEX('【参考】数式用'!$M$3:$O$440,MATCH(W46,'【参考】数式用'!$L$3:$L$440,0),MATCH(VLOOKUP(Y46,'【参考】数式用'!$P$2:$Q$26,2,FALSE),'【参考】数式用'!$M$2:$O$2,0)),10))</f>
        <v>10</v>
      </c>
    </row>
    <row r="47" spans="1:42" ht="37.5" customHeight="1">
      <c r="A47" s="11"/>
      <c r="B47" s="26">
        <f t="shared" si="0"/>
        <v>8</v>
      </c>
      <c r="C47" s="38"/>
      <c r="D47" s="44"/>
      <c r="E47" s="44"/>
      <c r="F47" s="44"/>
      <c r="G47" s="44"/>
      <c r="H47" s="44"/>
      <c r="I47" s="44"/>
      <c r="J47" s="44"/>
      <c r="K47" s="44"/>
      <c r="L47" s="52"/>
      <c r="M47" s="68"/>
      <c r="N47" s="68"/>
      <c r="O47" s="68"/>
      <c r="P47" s="68"/>
      <c r="Q47" s="68"/>
      <c r="R47" s="67"/>
      <c r="S47" s="81"/>
      <c r="T47" s="81"/>
      <c r="U47" s="81"/>
      <c r="V47" s="85"/>
      <c r="W47" s="68"/>
      <c r="X47" s="120"/>
      <c r="Y47" s="120"/>
      <c r="Z47" s="127"/>
      <c r="AA47" s="131">
        <f>IF(COUNTIF(Y47,"*総合事業*"),"数式を削除して手入力",IFERROR(INDEX('【参考】数式用'!$M$3:$O$440,MATCH(W47,'【参考】数式用'!$L$3:$L$440,0),MATCH(VLOOKUP(Y47,'【参考】数式用'!$P$2:$Q$26,2,FALSE),'【参考】数式用'!$M$2:$O$2,0)),10))</f>
        <v>10</v>
      </c>
    </row>
    <row r="48" spans="1:42" ht="37.5" customHeight="1">
      <c r="A48" s="11"/>
      <c r="B48" s="26">
        <f t="shared" si="0"/>
        <v>9</v>
      </c>
      <c r="C48" s="38"/>
      <c r="D48" s="44"/>
      <c r="E48" s="44"/>
      <c r="F48" s="44"/>
      <c r="G48" s="44"/>
      <c r="H48" s="44"/>
      <c r="I48" s="44"/>
      <c r="J48" s="44"/>
      <c r="K48" s="44"/>
      <c r="L48" s="52"/>
      <c r="M48" s="68"/>
      <c r="N48" s="68"/>
      <c r="O48" s="68"/>
      <c r="P48" s="68"/>
      <c r="Q48" s="68"/>
      <c r="R48" s="67"/>
      <c r="S48" s="81"/>
      <c r="T48" s="81"/>
      <c r="U48" s="81"/>
      <c r="V48" s="85"/>
      <c r="W48" s="68"/>
      <c r="X48" s="120"/>
      <c r="Y48" s="120"/>
      <c r="Z48" s="127"/>
      <c r="AA48" s="131">
        <f>IF(COUNTIF(Y48,"*総合事業*"),"数式を削除して手入力",IFERROR(INDEX('【参考】数式用'!$M$3:$O$440,MATCH(W48,'【参考】数式用'!$L$3:$L$440,0),MATCH(VLOOKUP(Y48,'【参考】数式用'!$P$2:$Q$26,2,FALSE),'【参考】数式用'!$M$2:$O$2,0)),10))</f>
        <v>10</v>
      </c>
    </row>
    <row r="49" spans="1:27" ht="37.5" customHeight="1">
      <c r="A49" s="11"/>
      <c r="B49" s="26">
        <f t="shared" si="0"/>
        <v>10</v>
      </c>
      <c r="C49" s="38"/>
      <c r="D49" s="44"/>
      <c r="E49" s="44"/>
      <c r="F49" s="44"/>
      <c r="G49" s="44"/>
      <c r="H49" s="44"/>
      <c r="I49" s="44"/>
      <c r="J49" s="44"/>
      <c r="K49" s="44"/>
      <c r="L49" s="52"/>
      <c r="M49" s="68"/>
      <c r="N49" s="68"/>
      <c r="O49" s="68"/>
      <c r="P49" s="68"/>
      <c r="Q49" s="68"/>
      <c r="R49" s="67"/>
      <c r="S49" s="81"/>
      <c r="T49" s="81"/>
      <c r="U49" s="81"/>
      <c r="V49" s="85"/>
      <c r="W49" s="68"/>
      <c r="X49" s="120"/>
      <c r="Y49" s="120"/>
      <c r="Z49" s="127"/>
      <c r="AA49" s="131">
        <f>IF(COUNTIF(Y49,"*総合事業*"),"数式を削除して手入力",IFERROR(INDEX('【参考】数式用'!$M$3:$O$440,MATCH(W49,'【参考】数式用'!$L$3:$L$440,0),MATCH(VLOOKUP(Y49,'【参考】数式用'!$P$2:$Q$26,2,FALSE),'【参考】数式用'!$M$2:$O$2,0)),10))</f>
        <v>10</v>
      </c>
    </row>
    <row r="50" spans="1:27" ht="37.5" customHeight="1">
      <c r="A50" s="11"/>
      <c r="B50" s="26">
        <f t="shared" si="0"/>
        <v>11</v>
      </c>
      <c r="C50" s="38"/>
      <c r="D50" s="44"/>
      <c r="E50" s="44"/>
      <c r="F50" s="44"/>
      <c r="G50" s="44"/>
      <c r="H50" s="44"/>
      <c r="I50" s="44"/>
      <c r="J50" s="44"/>
      <c r="K50" s="44"/>
      <c r="L50" s="52"/>
      <c r="M50" s="68"/>
      <c r="N50" s="68"/>
      <c r="O50" s="68"/>
      <c r="P50" s="68"/>
      <c r="Q50" s="68"/>
      <c r="R50" s="67"/>
      <c r="S50" s="81"/>
      <c r="T50" s="81"/>
      <c r="U50" s="81"/>
      <c r="V50" s="85"/>
      <c r="W50" s="68"/>
      <c r="X50" s="120"/>
      <c r="Y50" s="120"/>
      <c r="Z50" s="127"/>
      <c r="AA50" s="131">
        <f>IF(COUNTIF(Y50,"*総合事業*"),"数式を削除して手入力",IFERROR(INDEX('【参考】数式用'!$M$3:$O$440,MATCH(W50,'【参考】数式用'!$L$3:$L$440,0),MATCH(VLOOKUP(Y50,'【参考】数式用'!$P$2:$Q$26,2,FALSE),'【参考】数式用'!$M$2:$O$2,0)),10))</f>
        <v>10</v>
      </c>
    </row>
    <row r="51" spans="1:27" ht="37.5" customHeight="1">
      <c r="A51" s="11"/>
      <c r="B51" s="26">
        <f t="shared" si="0"/>
        <v>12</v>
      </c>
      <c r="C51" s="38"/>
      <c r="D51" s="44"/>
      <c r="E51" s="44"/>
      <c r="F51" s="44"/>
      <c r="G51" s="44"/>
      <c r="H51" s="44"/>
      <c r="I51" s="44"/>
      <c r="J51" s="44"/>
      <c r="K51" s="44"/>
      <c r="L51" s="52"/>
      <c r="M51" s="68"/>
      <c r="N51" s="68"/>
      <c r="O51" s="68"/>
      <c r="P51" s="68"/>
      <c r="Q51" s="68"/>
      <c r="R51" s="67"/>
      <c r="S51" s="81"/>
      <c r="T51" s="81"/>
      <c r="U51" s="81"/>
      <c r="V51" s="85"/>
      <c r="W51" s="68"/>
      <c r="X51" s="120"/>
      <c r="Y51" s="120"/>
      <c r="Z51" s="127"/>
      <c r="AA51" s="131">
        <f>IF(COUNTIF(Y51,"*総合事業*"),"数式を削除して手入力",IFERROR(INDEX('【参考】数式用'!$M$3:$O$440,MATCH(W51,'【参考】数式用'!$L$3:$L$440,0),MATCH(VLOOKUP(Y51,'【参考】数式用'!$P$2:$Q$26,2,FALSE),'【参考】数式用'!$M$2:$O$2,0)),10))</f>
        <v>10</v>
      </c>
    </row>
    <row r="52" spans="1:27" ht="37.5" customHeight="1">
      <c r="A52" s="11"/>
      <c r="B52" s="26">
        <f t="shared" si="0"/>
        <v>13</v>
      </c>
      <c r="C52" s="38"/>
      <c r="D52" s="44"/>
      <c r="E52" s="44"/>
      <c r="F52" s="44"/>
      <c r="G52" s="44"/>
      <c r="H52" s="44"/>
      <c r="I52" s="44"/>
      <c r="J52" s="44"/>
      <c r="K52" s="44"/>
      <c r="L52" s="52"/>
      <c r="M52" s="68"/>
      <c r="N52" s="68"/>
      <c r="O52" s="68"/>
      <c r="P52" s="68"/>
      <c r="Q52" s="68"/>
      <c r="R52" s="67"/>
      <c r="S52" s="81"/>
      <c r="T52" s="81"/>
      <c r="U52" s="81"/>
      <c r="V52" s="85"/>
      <c r="W52" s="68"/>
      <c r="X52" s="120"/>
      <c r="Y52" s="120"/>
      <c r="Z52" s="127"/>
      <c r="AA52" s="131">
        <f>IF(COUNTIF(Y52,"*総合事業*"),"数式を削除して手入力",IFERROR(INDEX('【参考】数式用'!$M$3:$O$440,MATCH(W52,'【参考】数式用'!$L$3:$L$440,0),MATCH(VLOOKUP(Y52,'【参考】数式用'!$P$2:$Q$26,2,FALSE),'【参考】数式用'!$M$2:$O$2,0)),10))</f>
        <v>10</v>
      </c>
    </row>
    <row r="53" spans="1:27" ht="37.5" customHeight="1">
      <c r="A53" s="11"/>
      <c r="B53" s="26">
        <f t="shared" si="0"/>
        <v>14</v>
      </c>
      <c r="C53" s="38"/>
      <c r="D53" s="44"/>
      <c r="E53" s="44"/>
      <c r="F53" s="44"/>
      <c r="G53" s="44"/>
      <c r="H53" s="44"/>
      <c r="I53" s="44"/>
      <c r="J53" s="44"/>
      <c r="K53" s="44"/>
      <c r="L53" s="52"/>
      <c r="M53" s="68"/>
      <c r="N53" s="68"/>
      <c r="O53" s="68"/>
      <c r="P53" s="68"/>
      <c r="Q53" s="68"/>
      <c r="R53" s="67"/>
      <c r="S53" s="81"/>
      <c r="T53" s="81"/>
      <c r="U53" s="81"/>
      <c r="V53" s="85"/>
      <c r="W53" s="68"/>
      <c r="X53" s="120"/>
      <c r="Y53" s="120"/>
      <c r="Z53" s="127"/>
      <c r="AA53" s="131">
        <f>IF(COUNTIF(Y53,"*総合事業*"),"数式を削除して手入力",IFERROR(INDEX('【参考】数式用'!$M$3:$O$440,MATCH(W53,'【参考】数式用'!$L$3:$L$440,0),MATCH(VLOOKUP(Y53,'【参考】数式用'!$P$2:$Q$26,2,FALSE),'【参考】数式用'!$M$2:$O$2,0)),10))</f>
        <v>10</v>
      </c>
    </row>
    <row r="54" spans="1:27" ht="37.5" customHeight="1">
      <c r="A54" s="11"/>
      <c r="B54" s="26">
        <f t="shared" si="0"/>
        <v>15</v>
      </c>
      <c r="C54" s="38"/>
      <c r="D54" s="44"/>
      <c r="E54" s="44"/>
      <c r="F54" s="44"/>
      <c r="G54" s="44"/>
      <c r="H54" s="44"/>
      <c r="I54" s="44"/>
      <c r="J54" s="44"/>
      <c r="K54" s="44"/>
      <c r="L54" s="52"/>
      <c r="M54" s="68"/>
      <c r="N54" s="68"/>
      <c r="O54" s="68"/>
      <c r="P54" s="68"/>
      <c r="Q54" s="68"/>
      <c r="R54" s="67"/>
      <c r="S54" s="81"/>
      <c r="T54" s="81"/>
      <c r="U54" s="81"/>
      <c r="V54" s="85"/>
      <c r="W54" s="68"/>
      <c r="X54" s="120"/>
      <c r="Y54" s="120"/>
      <c r="Z54" s="127"/>
      <c r="AA54" s="131">
        <f>IF(COUNTIF(Y54,"*総合事業*"),"数式を削除して手入力",IFERROR(INDEX('【参考】数式用'!$M$3:$O$440,MATCH(W54,'【参考】数式用'!$L$3:$L$440,0),MATCH(VLOOKUP(Y54,'【参考】数式用'!$P$2:$Q$26,2,FALSE),'【参考】数式用'!$M$2:$O$2,0)),10))</f>
        <v>10</v>
      </c>
    </row>
    <row r="55" spans="1:27" ht="37.5" customHeight="1">
      <c r="A55" s="11"/>
      <c r="B55" s="26">
        <f t="shared" si="0"/>
        <v>16</v>
      </c>
      <c r="C55" s="38"/>
      <c r="D55" s="44"/>
      <c r="E55" s="44"/>
      <c r="F55" s="44"/>
      <c r="G55" s="44"/>
      <c r="H55" s="44"/>
      <c r="I55" s="44"/>
      <c r="J55" s="44"/>
      <c r="K55" s="44"/>
      <c r="L55" s="52"/>
      <c r="M55" s="68"/>
      <c r="N55" s="68"/>
      <c r="O55" s="68"/>
      <c r="P55" s="68"/>
      <c r="Q55" s="68"/>
      <c r="R55" s="67"/>
      <c r="S55" s="81"/>
      <c r="T55" s="81"/>
      <c r="U55" s="81"/>
      <c r="V55" s="85"/>
      <c r="W55" s="68"/>
      <c r="X55" s="120"/>
      <c r="Y55" s="120"/>
      <c r="Z55" s="127"/>
      <c r="AA55" s="131">
        <f>IF(COUNTIF(Y55,"*総合事業*"),"数式を削除して手入力",IFERROR(INDEX('【参考】数式用'!$M$3:$O$440,MATCH(W55,'【参考】数式用'!$L$3:$L$440,0),MATCH(VLOOKUP(Y55,'【参考】数式用'!$P$2:$Q$26,2,FALSE),'【参考】数式用'!$M$2:$O$2,0)),10))</f>
        <v>10</v>
      </c>
    </row>
    <row r="56" spans="1:27" ht="37.5" customHeight="1">
      <c r="A56" s="11"/>
      <c r="B56" s="26">
        <f t="shared" si="0"/>
        <v>17</v>
      </c>
      <c r="C56" s="38"/>
      <c r="D56" s="44"/>
      <c r="E56" s="44"/>
      <c r="F56" s="44"/>
      <c r="G56" s="44"/>
      <c r="H56" s="44"/>
      <c r="I56" s="44"/>
      <c r="J56" s="44"/>
      <c r="K56" s="44"/>
      <c r="L56" s="52"/>
      <c r="M56" s="68"/>
      <c r="N56" s="68"/>
      <c r="O56" s="68"/>
      <c r="P56" s="68"/>
      <c r="Q56" s="68"/>
      <c r="R56" s="67"/>
      <c r="S56" s="81"/>
      <c r="T56" s="81"/>
      <c r="U56" s="81"/>
      <c r="V56" s="85"/>
      <c r="W56" s="68"/>
      <c r="X56" s="120"/>
      <c r="Y56" s="120"/>
      <c r="Z56" s="127"/>
      <c r="AA56" s="131">
        <f>IF(COUNTIF(Y56,"*総合事業*"),"数式を削除して手入力",IFERROR(INDEX('【参考】数式用'!$M$3:$O$440,MATCH(W56,'【参考】数式用'!$L$3:$L$440,0),MATCH(VLOOKUP(Y56,'【参考】数式用'!$P$2:$Q$26,2,FALSE),'【参考】数式用'!$M$2:$O$2,0)),10))</f>
        <v>10</v>
      </c>
    </row>
    <row r="57" spans="1:27" ht="37.5" customHeight="1">
      <c r="A57" s="11"/>
      <c r="B57" s="26">
        <f t="shared" si="0"/>
        <v>18</v>
      </c>
      <c r="C57" s="38"/>
      <c r="D57" s="44"/>
      <c r="E57" s="44"/>
      <c r="F57" s="44"/>
      <c r="G57" s="44"/>
      <c r="H57" s="44"/>
      <c r="I57" s="44"/>
      <c r="J57" s="44"/>
      <c r="K57" s="44"/>
      <c r="L57" s="52"/>
      <c r="M57" s="68"/>
      <c r="N57" s="68"/>
      <c r="O57" s="68"/>
      <c r="P57" s="68"/>
      <c r="Q57" s="68"/>
      <c r="R57" s="67"/>
      <c r="S57" s="81"/>
      <c r="T57" s="81"/>
      <c r="U57" s="81"/>
      <c r="V57" s="85"/>
      <c r="W57" s="68"/>
      <c r="X57" s="120"/>
      <c r="Y57" s="120"/>
      <c r="Z57" s="127"/>
      <c r="AA57" s="131">
        <f>IF(COUNTIF(Y57,"*総合事業*"),"数式を削除して手入力",IFERROR(INDEX('【参考】数式用'!$M$3:$O$440,MATCH(W57,'【参考】数式用'!$L$3:$L$440,0),MATCH(VLOOKUP(Y57,'【参考】数式用'!$P$2:$Q$26,2,FALSE),'【参考】数式用'!$M$2:$O$2,0)),10))</f>
        <v>10</v>
      </c>
    </row>
    <row r="58" spans="1:27" ht="37.5" customHeight="1">
      <c r="A58" s="11"/>
      <c r="B58" s="26">
        <f t="shared" si="0"/>
        <v>19</v>
      </c>
      <c r="C58" s="38"/>
      <c r="D58" s="44"/>
      <c r="E58" s="44"/>
      <c r="F58" s="44"/>
      <c r="G58" s="44"/>
      <c r="H58" s="44"/>
      <c r="I58" s="44"/>
      <c r="J58" s="44"/>
      <c r="K58" s="44"/>
      <c r="L58" s="52"/>
      <c r="M58" s="68"/>
      <c r="N58" s="68"/>
      <c r="O58" s="68"/>
      <c r="P58" s="68"/>
      <c r="Q58" s="68"/>
      <c r="R58" s="67"/>
      <c r="S58" s="81"/>
      <c r="T58" s="81"/>
      <c r="U58" s="81"/>
      <c r="V58" s="85"/>
      <c r="W58" s="68"/>
      <c r="X58" s="120"/>
      <c r="Y58" s="120"/>
      <c r="Z58" s="127"/>
      <c r="AA58" s="131">
        <f>IF(COUNTIF(Y58,"*総合事業*"),"数式を削除して手入力",IFERROR(INDEX('【参考】数式用'!$M$3:$O$440,MATCH(W58,'【参考】数式用'!$L$3:$L$440,0),MATCH(VLOOKUP(Y58,'【参考】数式用'!$P$2:$Q$26,2,FALSE),'【参考】数式用'!$M$2:$O$2,0)),10))</f>
        <v>10</v>
      </c>
    </row>
    <row r="59" spans="1:27" ht="37.5" customHeight="1">
      <c r="A59" s="11"/>
      <c r="B59" s="26">
        <f t="shared" si="0"/>
        <v>20</v>
      </c>
      <c r="C59" s="38"/>
      <c r="D59" s="44"/>
      <c r="E59" s="44"/>
      <c r="F59" s="44"/>
      <c r="G59" s="44"/>
      <c r="H59" s="44"/>
      <c r="I59" s="44"/>
      <c r="J59" s="44"/>
      <c r="K59" s="44"/>
      <c r="L59" s="52"/>
      <c r="M59" s="68"/>
      <c r="N59" s="68"/>
      <c r="O59" s="68"/>
      <c r="P59" s="68"/>
      <c r="Q59" s="68"/>
      <c r="R59" s="67"/>
      <c r="S59" s="81"/>
      <c r="T59" s="81"/>
      <c r="U59" s="81"/>
      <c r="V59" s="85"/>
      <c r="W59" s="68"/>
      <c r="X59" s="120"/>
      <c r="Y59" s="120"/>
      <c r="Z59" s="127"/>
      <c r="AA59" s="131">
        <f>IF(COUNTIF(Y59,"*総合事業*"),"数式を削除して手入力",IFERROR(INDEX('【参考】数式用'!$M$3:$O$440,MATCH(W59,'【参考】数式用'!$L$3:$L$440,0),MATCH(VLOOKUP(Y59,'【参考】数式用'!$P$2:$Q$26,2,FALSE),'【参考】数式用'!$M$2:$O$2,0)),10))</f>
        <v>10</v>
      </c>
    </row>
    <row r="60" spans="1:27" ht="37.5" customHeight="1">
      <c r="A60" s="11"/>
      <c r="B60" s="26">
        <f t="shared" si="0"/>
        <v>21</v>
      </c>
      <c r="C60" s="38"/>
      <c r="D60" s="44"/>
      <c r="E60" s="44"/>
      <c r="F60" s="44"/>
      <c r="G60" s="44"/>
      <c r="H60" s="44"/>
      <c r="I60" s="44"/>
      <c r="J60" s="44"/>
      <c r="K60" s="44"/>
      <c r="L60" s="52"/>
      <c r="M60" s="68"/>
      <c r="N60" s="68"/>
      <c r="O60" s="68"/>
      <c r="P60" s="68"/>
      <c r="Q60" s="68"/>
      <c r="R60" s="67"/>
      <c r="S60" s="81"/>
      <c r="T60" s="81"/>
      <c r="U60" s="81"/>
      <c r="V60" s="85"/>
      <c r="W60" s="68"/>
      <c r="X60" s="120"/>
      <c r="Y60" s="120"/>
      <c r="Z60" s="127"/>
      <c r="AA60" s="131">
        <f>IF(COUNTIF(Y60,"*総合事業*"),"数式を削除して手入力",IFERROR(INDEX('【参考】数式用'!$M$3:$O$440,MATCH(W60,'【参考】数式用'!$L$3:$L$440,0),MATCH(VLOOKUP(Y60,'【参考】数式用'!$P$2:$Q$26,2,FALSE),'【参考】数式用'!$M$2:$O$2,0)),10))</f>
        <v>10</v>
      </c>
    </row>
    <row r="61" spans="1:27" ht="37.5" customHeight="1">
      <c r="A61" s="11"/>
      <c r="B61" s="26">
        <f t="shared" si="0"/>
        <v>22</v>
      </c>
      <c r="C61" s="38"/>
      <c r="D61" s="44"/>
      <c r="E61" s="44"/>
      <c r="F61" s="44"/>
      <c r="G61" s="44"/>
      <c r="H61" s="44"/>
      <c r="I61" s="44"/>
      <c r="J61" s="44"/>
      <c r="K61" s="44"/>
      <c r="L61" s="52"/>
      <c r="M61" s="68"/>
      <c r="N61" s="68"/>
      <c r="O61" s="68"/>
      <c r="P61" s="68"/>
      <c r="Q61" s="68"/>
      <c r="R61" s="67"/>
      <c r="S61" s="81"/>
      <c r="T61" s="81"/>
      <c r="U61" s="81"/>
      <c r="V61" s="85"/>
      <c r="W61" s="68"/>
      <c r="X61" s="120"/>
      <c r="Y61" s="120"/>
      <c r="Z61" s="127"/>
      <c r="AA61" s="131">
        <f>IF(COUNTIF(Y61,"*総合事業*"),"数式を削除して手入力",IFERROR(INDEX('【参考】数式用'!$M$3:$O$440,MATCH(W61,'【参考】数式用'!$L$3:$L$440,0),MATCH(VLOOKUP(Y61,'【参考】数式用'!$P$2:$Q$26,2,FALSE),'【参考】数式用'!$M$2:$O$2,0)),10))</f>
        <v>10</v>
      </c>
    </row>
    <row r="62" spans="1:27" ht="37.5" customHeight="1">
      <c r="A62" s="11"/>
      <c r="B62" s="26">
        <f t="shared" si="0"/>
        <v>23</v>
      </c>
      <c r="C62" s="38"/>
      <c r="D62" s="44"/>
      <c r="E62" s="44"/>
      <c r="F62" s="44"/>
      <c r="G62" s="44"/>
      <c r="H62" s="44"/>
      <c r="I62" s="44"/>
      <c r="J62" s="44"/>
      <c r="K62" s="44"/>
      <c r="L62" s="52"/>
      <c r="M62" s="68"/>
      <c r="N62" s="68"/>
      <c r="O62" s="68"/>
      <c r="P62" s="68"/>
      <c r="Q62" s="68"/>
      <c r="R62" s="67"/>
      <c r="S62" s="81"/>
      <c r="T62" s="81"/>
      <c r="U62" s="81"/>
      <c r="V62" s="85"/>
      <c r="W62" s="68"/>
      <c r="X62" s="120"/>
      <c r="Y62" s="120"/>
      <c r="Z62" s="127"/>
      <c r="AA62" s="131">
        <f>IF(COUNTIF(Y62,"*総合事業*"),"数式を削除して手入力",IFERROR(INDEX('【参考】数式用'!$M$3:$O$440,MATCH(W62,'【参考】数式用'!$L$3:$L$440,0),MATCH(VLOOKUP(Y62,'【参考】数式用'!$P$2:$Q$26,2,FALSE),'【参考】数式用'!$M$2:$O$2,0)),10))</f>
        <v>10</v>
      </c>
    </row>
    <row r="63" spans="1:27" ht="37.5" customHeight="1">
      <c r="A63" s="11"/>
      <c r="B63" s="26">
        <f t="shared" si="0"/>
        <v>24</v>
      </c>
      <c r="C63" s="38"/>
      <c r="D63" s="44"/>
      <c r="E63" s="44"/>
      <c r="F63" s="44"/>
      <c r="G63" s="44"/>
      <c r="H63" s="44"/>
      <c r="I63" s="44"/>
      <c r="J63" s="44"/>
      <c r="K63" s="44"/>
      <c r="L63" s="52"/>
      <c r="M63" s="68"/>
      <c r="N63" s="68"/>
      <c r="O63" s="68"/>
      <c r="P63" s="68"/>
      <c r="Q63" s="68"/>
      <c r="R63" s="67"/>
      <c r="S63" s="81"/>
      <c r="T63" s="81"/>
      <c r="U63" s="81"/>
      <c r="V63" s="85"/>
      <c r="W63" s="68"/>
      <c r="X63" s="120"/>
      <c r="Y63" s="120"/>
      <c r="Z63" s="127"/>
      <c r="AA63" s="131">
        <f>IF(COUNTIF(Y63,"*総合事業*"),"数式を削除して手入力",IFERROR(INDEX('【参考】数式用'!$M$3:$O$440,MATCH(W63,'【参考】数式用'!$L$3:$L$440,0),MATCH(VLOOKUP(Y63,'【参考】数式用'!$P$2:$Q$26,2,FALSE),'【参考】数式用'!$M$2:$O$2,0)),10))</f>
        <v>10</v>
      </c>
    </row>
    <row r="64" spans="1:27" ht="37.5" customHeight="1">
      <c r="A64" s="11"/>
      <c r="B64" s="26">
        <f t="shared" si="0"/>
        <v>25</v>
      </c>
      <c r="C64" s="38"/>
      <c r="D64" s="44"/>
      <c r="E64" s="44"/>
      <c r="F64" s="44"/>
      <c r="G64" s="44"/>
      <c r="H64" s="44"/>
      <c r="I64" s="44"/>
      <c r="J64" s="44"/>
      <c r="K64" s="44"/>
      <c r="L64" s="52"/>
      <c r="M64" s="68"/>
      <c r="N64" s="68"/>
      <c r="O64" s="68"/>
      <c r="P64" s="68"/>
      <c r="Q64" s="68"/>
      <c r="R64" s="67"/>
      <c r="S64" s="81"/>
      <c r="T64" s="81"/>
      <c r="U64" s="81"/>
      <c r="V64" s="85"/>
      <c r="W64" s="68"/>
      <c r="X64" s="120"/>
      <c r="Y64" s="120"/>
      <c r="Z64" s="127"/>
      <c r="AA64" s="131">
        <f>IF(COUNTIF(Y64,"*総合事業*"),"数式を削除して手入力",IFERROR(INDEX('【参考】数式用'!$M$3:$O$440,MATCH(W64,'【参考】数式用'!$L$3:$L$440,0),MATCH(VLOOKUP(Y64,'【参考】数式用'!$P$2:$Q$26,2,FALSE),'【参考】数式用'!$M$2:$O$2,0)),10))</f>
        <v>10</v>
      </c>
    </row>
    <row r="65" spans="1:27" ht="37.5" customHeight="1">
      <c r="A65" s="11"/>
      <c r="B65" s="26">
        <f t="shared" si="0"/>
        <v>26</v>
      </c>
      <c r="C65" s="38"/>
      <c r="D65" s="44"/>
      <c r="E65" s="44"/>
      <c r="F65" s="44"/>
      <c r="G65" s="44"/>
      <c r="H65" s="44"/>
      <c r="I65" s="44"/>
      <c r="J65" s="44"/>
      <c r="K65" s="44"/>
      <c r="L65" s="52"/>
      <c r="M65" s="68"/>
      <c r="N65" s="68"/>
      <c r="O65" s="68"/>
      <c r="P65" s="68"/>
      <c r="Q65" s="68"/>
      <c r="R65" s="67"/>
      <c r="S65" s="81"/>
      <c r="T65" s="81"/>
      <c r="U65" s="81"/>
      <c r="V65" s="85"/>
      <c r="W65" s="68"/>
      <c r="X65" s="120"/>
      <c r="Y65" s="120"/>
      <c r="Z65" s="127"/>
      <c r="AA65" s="131">
        <f>IF(COUNTIF(Y65,"*総合事業*"),"数式を削除して手入力",IFERROR(INDEX('【参考】数式用'!$M$3:$O$440,MATCH(W65,'【参考】数式用'!$L$3:$L$440,0),MATCH(VLOOKUP(Y65,'【参考】数式用'!$P$2:$Q$26,2,FALSE),'【参考】数式用'!$M$2:$O$2,0)),10))</f>
        <v>10</v>
      </c>
    </row>
    <row r="66" spans="1:27" ht="37.5" customHeight="1">
      <c r="A66" s="11"/>
      <c r="B66" s="26">
        <f t="shared" si="0"/>
        <v>27</v>
      </c>
      <c r="C66" s="38"/>
      <c r="D66" s="44"/>
      <c r="E66" s="44"/>
      <c r="F66" s="44"/>
      <c r="G66" s="44"/>
      <c r="H66" s="44"/>
      <c r="I66" s="44"/>
      <c r="J66" s="44"/>
      <c r="K66" s="44"/>
      <c r="L66" s="52"/>
      <c r="M66" s="68"/>
      <c r="N66" s="68"/>
      <c r="O66" s="68"/>
      <c r="P66" s="68"/>
      <c r="Q66" s="68"/>
      <c r="R66" s="67"/>
      <c r="S66" s="81"/>
      <c r="T66" s="81"/>
      <c r="U66" s="81"/>
      <c r="V66" s="85"/>
      <c r="W66" s="68"/>
      <c r="X66" s="120"/>
      <c r="Y66" s="120"/>
      <c r="Z66" s="127"/>
      <c r="AA66" s="131">
        <f>IF(COUNTIF(Y66,"*総合事業*"),"数式を削除して手入力",IFERROR(INDEX('【参考】数式用'!$M$3:$O$440,MATCH(W66,'【参考】数式用'!$L$3:$L$440,0),MATCH(VLOOKUP(Y66,'【参考】数式用'!$P$2:$Q$26,2,FALSE),'【参考】数式用'!$M$2:$O$2,0)),10))</f>
        <v>10</v>
      </c>
    </row>
    <row r="67" spans="1:27" ht="37.5" customHeight="1">
      <c r="A67" s="11"/>
      <c r="B67" s="26">
        <f t="shared" si="0"/>
        <v>28</v>
      </c>
      <c r="C67" s="38"/>
      <c r="D67" s="44"/>
      <c r="E67" s="44"/>
      <c r="F67" s="44"/>
      <c r="G67" s="44"/>
      <c r="H67" s="44"/>
      <c r="I67" s="44"/>
      <c r="J67" s="44"/>
      <c r="K67" s="44"/>
      <c r="L67" s="52"/>
      <c r="M67" s="68"/>
      <c r="N67" s="68"/>
      <c r="O67" s="68"/>
      <c r="P67" s="68"/>
      <c r="Q67" s="68"/>
      <c r="R67" s="67"/>
      <c r="S67" s="81"/>
      <c r="T67" s="81"/>
      <c r="U67" s="81"/>
      <c r="V67" s="85"/>
      <c r="W67" s="68"/>
      <c r="X67" s="120"/>
      <c r="Y67" s="120"/>
      <c r="Z67" s="127"/>
      <c r="AA67" s="131">
        <f>IF(COUNTIF(Y67,"*総合事業*"),"数式を削除して手入力",IFERROR(INDEX('【参考】数式用'!$M$3:$O$440,MATCH(W67,'【参考】数式用'!$L$3:$L$440,0),MATCH(VLOOKUP(Y67,'【参考】数式用'!$P$2:$Q$26,2,FALSE),'【参考】数式用'!$M$2:$O$2,0)),10))</f>
        <v>10</v>
      </c>
    </row>
    <row r="68" spans="1:27" ht="37.5" customHeight="1">
      <c r="A68" s="11"/>
      <c r="B68" s="26">
        <f t="shared" si="0"/>
        <v>29</v>
      </c>
      <c r="C68" s="38"/>
      <c r="D68" s="44"/>
      <c r="E68" s="44"/>
      <c r="F68" s="44"/>
      <c r="G68" s="44"/>
      <c r="H68" s="44"/>
      <c r="I68" s="44"/>
      <c r="J68" s="44"/>
      <c r="K68" s="44"/>
      <c r="L68" s="52"/>
      <c r="M68" s="68"/>
      <c r="N68" s="68"/>
      <c r="O68" s="68"/>
      <c r="P68" s="68"/>
      <c r="Q68" s="68"/>
      <c r="R68" s="67"/>
      <c r="S68" s="81"/>
      <c r="T68" s="81"/>
      <c r="U68" s="81"/>
      <c r="V68" s="85"/>
      <c r="W68" s="68"/>
      <c r="X68" s="120"/>
      <c r="Y68" s="120"/>
      <c r="Z68" s="127"/>
      <c r="AA68" s="131">
        <f>IF(COUNTIF(Y68,"*総合事業*"),"数式を削除して手入力",IFERROR(INDEX('【参考】数式用'!$M$3:$O$440,MATCH(W68,'【参考】数式用'!$L$3:$L$440,0),MATCH(VLOOKUP(Y68,'【参考】数式用'!$P$2:$Q$26,2,FALSE),'【参考】数式用'!$M$2:$O$2,0)),10))</f>
        <v>10</v>
      </c>
    </row>
    <row r="69" spans="1:27" ht="37.5" customHeight="1">
      <c r="A69" s="11"/>
      <c r="B69" s="26">
        <f t="shared" si="0"/>
        <v>30</v>
      </c>
      <c r="C69" s="38"/>
      <c r="D69" s="44"/>
      <c r="E69" s="44"/>
      <c r="F69" s="44"/>
      <c r="G69" s="44"/>
      <c r="H69" s="44"/>
      <c r="I69" s="44"/>
      <c r="J69" s="44"/>
      <c r="K69" s="44"/>
      <c r="L69" s="52"/>
      <c r="M69" s="68"/>
      <c r="N69" s="68"/>
      <c r="O69" s="68"/>
      <c r="P69" s="68"/>
      <c r="Q69" s="68"/>
      <c r="R69" s="67"/>
      <c r="S69" s="81"/>
      <c r="T69" s="81"/>
      <c r="U69" s="81"/>
      <c r="V69" s="85"/>
      <c r="W69" s="68"/>
      <c r="X69" s="120"/>
      <c r="Y69" s="120"/>
      <c r="Z69" s="127"/>
      <c r="AA69" s="131">
        <f>IF(COUNTIF(Y69,"*総合事業*"),"数式を削除して手入力",IFERROR(INDEX('【参考】数式用'!$M$3:$O$440,MATCH(W69,'【参考】数式用'!$L$3:$L$440,0),MATCH(VLOOKUP(Y69,'【参考】数式用'!$P$2:$Q$26,2,FALSE),'【参考】数式用'!$M$2:$O$2,0)),10))</f>
        <v>10</v>
      </c>
    </row>
    <row r="70" spans="1:27" ht="37.5" customHeight="1">
      <c r="A70" s="11"/>
      <c r="B70" s="26">
        <f t="shared" si="0"/>
        <v>31</v>
      </c>
      <c r="C70" s="38"/>
      <c r="D70" s="44"/>
      <c r="E70" s="44"/>
      <c r="F70" s="44"/>
      <c r="G70" s="44"/>
      <c r="H70" s="44"/>
      <c r="I70" s="44"/>
      <c r="J70" s="44"/>
      <c r="K70" s="44"/>
      <c r="L70" s="52"/>
      <c r="M70" s="68"/>
      <c r="N70" s="68"/>
      <c r="O70" s="68"/>
      <c r="P70" s="68"/>
      <c r="Q70" s="68"/>
      <c r="R70" s="67"/>
      <c r="S70" s="81"/>
      <c r="T70" s="81"/>
      <c r="U70" s="81"/>
      <c r="V70" s="85"/>
      <c r="W70" s="68"/>
      <c r="X70" s="120"/>
      <c r="Y70" s="120"/>
      <c r="Z70" s="127"/>
      <c r="AA70" s="131">
        <f>IF(COUNTIF(Y70,"*総合事業*"),"数式を削除して手入力",IFERROR(INDEX('【参考】数式用'!$M$3:$O$440,MATCH(W70,'【参考】数式用'!$L$3:$L$440,0),MATCH(VLOOKUP(Y70,'【参考】数式用'!$P$2:$Q$26,2,FALSE),'【参考】数式用'!$M$2:$O$2,0)),10))</f>
        <v>10</v>
      </c>
    </row>
    <row r="71" spans="1:27" ht="37.5" customHeight="1">
      <c r="A71" s="11"/>
      <c r="B71" s="26">
        <f t="shared" si="0"/>
        <v>32</v>
      </c>
      <c r="C71" s="38"/>
      <c r="D71" s="44"/>
      <c r="E71" s="44"/>
      <c r="F71" s="44"/>
      <c r="G71" s="44"/>
      <c r="H71" s="44"/>
      <c r="I71" s="44"/>
      <c r="J71" s="44"/>
      <c r="K71" s="44"/>
      <c r="L71" s="52"/>
      <c r="M71" s="68"/>
      <c r="N71" s="68"/>
      <c r="O71" s="68"/>
      <c r="P71" s="68"/>
      <c r="Q71" s="68"/>
      <c r="R71" s="67"/>
      <c r="S71" s="81"/>
      <c r="T71" s="81"/>
      <c r="U71" s="81"/>
      <c r="V71" s="85"/>
      <c r="W71" s="68"/>
      <c r="X71" s="120"/>
      <c r="Y71" s="120"/>
      <c r="Z71" s="127"/>
      <c r="AA71" s="131">
        <f>IF(COUNTIF(Y71,"*総合事業*"),"数式を削除して手入力",IFERROR(INDEX('【参考】数式用'!$M$3:$O$440,MATCH(W71,'【参考】数式用'!$L$3:$L$440,0),MATCH(VLOOKUP(Y71,'【参考】数式用'!$P$2:$Q$26,2,FALSE),'【参考】数式用'!$M$2:$O$2,0)),10))</f>
        <v>10</v>
      </c>
    </row>
    <row r="72" spans="1:27" ht="37.5" customHeight="1">
      <c r="A72" s="11"/>
      <c r="B72" s="26">
        <f t="shared" si="0"/>
        <v>33</v>
      </c>
      <c r="C72" s="38"/>
      <c r="D72" s="44"/>
      <c r="E72" s="44"/>
      <c r="F72" s="44"/>
      <c r="G72" s="44"/>
      <c r="H72" s="44"/>
      <c r="I72" s="44"/>
      <c r="J72" s="44"/>
      <c r="K72" s="44"/>
      <c r="L72" s="52"/>
      <c r="M72" s="68"/>
      <c r="N72" s="68"/>
      <c r="O72" s="68"/>
      <c r="P72" s="68"/>
      <c r="Q72" s="68"/>
      <c r="R72" s="67"/>
      <c r="S72" s="81"/>
      <c r="T72" s="81"/>
      <c r="U72" s="81"/>
      <c r="V72" s="85"/>
      <c r="W72" s="68"/>
      <c r="X72" s="120"/>
      <c r="Y72" s="120"/>
      <c r="Z72" s="127"/>
      <c r="AA72" s="131">
        <f>IF(COUNTIF(Y72,"*総合事業*"),"数式を削除して手入力",IFERROR(INDEX('【参考】数式用'!$M$3:$O$440,MATCH(W72,'【参考】数式用'!$L$3:$L$440,0),MATCH(VLOOKUP(Y72,'【参考】数式用'!$P$2:$Q$26,2,FALSE),'【参考】数式用'!$M$2:$O$2,0)),10))</f>
        <v>10</v>
      </c>
    </row>
    <row r="73" spans="1:27" ht="37.5" customHeight="1">
      <c r="A73" s="11"/>
      <c r="B73" s="26">
        <f t="shared" si="0"/>
        <v>34</v>
      </c>
      <c r="C73" s="38"/>
      <c r="D73" s="44"/>
      <c r="E73" s="44"/>
      <c r="F73" s="44"/>
      <c r="G73" s="44"/>
      <c r="H73" s="44"/>
      <c r="I73" s="44"/>
      <c r="J73" s="44"/>
      <c r="K73" s="44"/>
      <c r="L73" s="52"/>
      <c r="M73" s="68"/>
      <c r="N73" s="68"/>
      <c r="O73" s="68"/>
      <c r="P73" s="68"/>
      <c r="Q73" s="68"/>
      <c r="R73" s="67"/>
      <c r="S73" s="81"/>
      <c r="T73" s="81"/>
      <c r="U73" s="81"/>
      <c r="V73" s="85"/>
      <c r="W73" s="68"/>
      <c r="X73" s="120"/>
      <c r="Y73" s="120"/>
      <c r="Z73" s="127"/>
      <c r="AA73" s="131">
        <f>IF(COUNTIF(Y73,"*総合事業*"),"数式を削除して手入力",IFERROR(INDEX('【参考】数式用'!$M$3:$O$440,MATCH(W73,'【参考】数式用'!$L$3:$L$440,0),MATCH(VLOOKUP(Y73,'【参考】数式用'!$P$2:$Q$26,2,FALSE),'【参考】数式用'!$M$2:$O$2,0)),10))</f>
        <v>10</v>
      </c>
    </row>
    <row r="74" spans="1:27" ht="37.5" customHeight="1">
      <c r="A74" s="11"/>
      <c r="B74" s="26">
        <f t="shared" si="0"/>
        <v>35</v>
      </c>
      <c r="C74" s="38"/>
      <c r="D74" s="44"/>
      <c r="E74" s="44"/>
      <c r="F74" s="44"/>
      <c r="G74" s="44"/>
      <c r="H74" s="44"/>
      <c r="I74" s="44"/>
      <c r="J74" s="44"/>
      <c r="K74" s="44"/>
      <c r="L74" s="52"/>
      <c r="M74" s="68"/>
      <c r="N74" s="68"/>
      <c r="O74" s="68"/>
      <c r="P74" s="68"/>
      <c r="Q74" s="68"/>
      <c r="R74" s="67"/>
      <c r="S74" s="81"/>
      <c r="T74" s="81"/>
      <c r="U74" s="81"/>
      <c r="V74" s="85"/>
      <c r="W74" s="68"/>
      <c r="X74" s="120"/>
      <c r="Y74" s="120"/>
      <c r="Z74" s="127"/>
      <c r="AA74" s="131">
        <f>IF(COUNTIF(Y74,"*総合事業*"),"数式を削除して手入力",IFERROR(INDEX('【参考】数式用'!$M$3:$O$440,MATCH(W74,'【参考】数式用'!$L$3:$L$440,0),MATCH(VLOOKUP(Y74,'【参考】数式用'!$P$2:$Q$26,2,FALSE),'【参考】数式用'!$M$2:$O$2,0)),10))</f>
        <v>10</v>
      </c>
    </row>
    <row r="75" spans="1:27" ht="37.5" customHeight="1">
      <c r="A75" s="11"/>
      <c r="B75" s="26">
        <f t="shared" si="0"/>
        <v>36</v>
      </c>
      <c r="C75" s="38"/>
      <c r="D75" s="44"/>
      <c r="E75" s="44"/>
      <c r="F75" s="44"/>
      <c r="G75" s="44"/>
      <c r="H75" s="44"/>
      <c r="I75" s="44"/>
      <c r="J75" s="44"/>
      <c r="K75" s="44"/>
      <c r="L75" s="52"/>
      <c r="M75" s="68"/>
      <c r="N75" s="68"/>
      <c r="O75" s="68"/>
      <c r="P75" s="68"/>
      <c r="Q75" s="68"/>
      <c r="R75" s="67"/>
      <c r="S75" s="81"/>
      <c r="T75" s="81"/>
      <c r="U75" s="81"/>
      <c r="V75" s="85"/>
      <c r="W75" s="68"/>
      <c r="X75" s="120"/>
      <c r="Y75" s="120"/>
      <c r="Z75" s="127"/>
      <c r="AA75" s="131">
        <f>IF(COUNTIF(Y75,"*総合事業*"),"数式を削除して手入力",IFERROR(INDEX('【参考】数式用'!$M$3:$O$440,MATCH(W75,'【参考】数式用'!$L$3:$L$440,0),MATCH(VLOOKUP(Y75,'【参考】数式用'!$P$2:$Q$26,2,FALSE),'【参考】数式用'!$M$2:$O$2,0)),10))</f>
        <v>10</v>
      </c>
    </row>
    <row r="76" spans="1:27" ht="37.5" customHeight="1">
      <c r="A76" s="11"/>
      <c r="B76" s="26">
        <f t="shared" si="0"/>
        <v>37</v>
      </c>
      <c r="C76" s="38"/>
      <c r="D76" s="44"/>
      <c r="E76" s="44"/>
      <c r="F76" s="44"/>
      <c r="G76" s="44"/>
      <c r="H76" s="44"/>
      <c r="I76" s="44"/>
      <c r="J76" s="44"/>
      <c r="K76" s="44"/>
      <c r="L76" s="52"/>
      <c r="M76" s="68"/>
      <c r="N76" s="68"/>
      <c r="O76" s="68"/>
      <c r="P76" s="68"/>
      <c r="Q76" s="68"/>
      <c r="R76" s="67"/>
      <c r="S76" s="81"/>
      <c r="T76" s="81"/>
      <c r="U76" s="81"/>
      <c r="V76" s="85"/>
      <c r="W76" s="68"/>
      <c r="X76" s="120"/>
      <c r="Y76" s="120"/>
      <c r="Z76" s="127"/>
      <c r="AA76" s="131">
        <f>IF(COUNTIF(Y76,"*総合事業*"),"数式を削除して手入力",IFERROR(INDEX('【参考】数式用'!$M$3:$O$440,MATCH(W76,'【参考】数式用'!$L$3:$L$440,0),MATCH(VLOOKUP(Y76,'【参考】数式用'!$P$2:$Q$26,2,FALSE),'【参考】数式用'!$M$2:$O$2,0)),10))</f>
        <v>10</v>
      </c>
    </row>
    <row r="77" spans="1:27" ht="37.5" customHeight="1">
      <c r="A77" s="11"/>
      <c r="B77" s="26">
        <f t="shared" si="0"/>
        <v>38</v>
      </c>
      <c r="C77" s="38"/>
      <c r="D77" s="44"/>
      <c r="E77" s="44"/>
      <c r="F77" s="44"/>
      <c r="G77" s="44"/>
      <c r="H77" s="44"/>
      <c r="I77" s="44"/>
      <c r="J77" s="44"/>
      <c r="K77" s="44"/>
      <c r="L77" s="52"/>
      <c r="M77" s="68"/>
      <c r="N77" s="68"/>
      <c r="O77" s="68"/>
      <c r="P77" s="68"/>
      <c r="Q77" s="68"/>
      <c r="R77" s="67"/>
      <c r="S77" s="81"/>
      <c r="T77" s="81"/>
      <c r="U77" s="81"/>
      <c r="V77" s="85"/>
      <c r="W77" s="68"/>
      <c r="X77" s="120"/>
      <c r="Y77" s="120"/>
      <c r="Z77" s="127"/>
      <c r="AA77" s="131">
        <f>IF(COUNTIF(Y77,"*総合事業*"),"数式を削除して手入力",IFERROR(INDEX('【参考】数式用'!$M$3:$O$440,MATCH(W77,'【参考】数式用'!$L$3:$L$440,0),MATCH(VLOOKUP(Y77,'【参考】数式用'!$P$2:$Q$26,2,FALSE),'【参考】数式用'!$M$2:$O$2,0)),10))</f>
        <v>10</v>
      </c>
    </row>
    <row r="78" spans="1:27" ht="37.5" customHeight="1">
      <c r="A78" s="11"/>
      <c r="B78" s="26">
        <f t="shared" si="0"/>
        <v>39</v>
      </c>
      <c r="C78" s="38"/>
      <c r="D78" s="44"/>
      <c r="E78" s="44"/>
      <c r="F78" s="44"/>
      <c r="G78" s="44"/>
      <c r="H78" s="44"/>
      <c r="I78" s="44"/>
      <c r="J78" s="44"/>
      <c r="K78" s="44"/>
      <c r="L78" s="52"/>
      <c r="M78" s="68"/>
      <c r="N78" s="68"/>
      <c r="O78" s="68"/>
      <c r="P78" s="68"/>
      <c r="Q78" s="68"/>
      <c r="R78" s="67"/>
      <c r="S78" s="81"/>
      <c r="T78" s="81"/>
      <c r="U78" s="81"/>
      <c r="V78" s="85"/>
      <c r="W78" s="68"/>
      <c r="X78" s="120"/>
      <c r="Y78" s="120"/>
      <c r="Z78" s="127"/>
      <c r="AA78" s="131">
        <f>IF(COUNTIF(Y78,"*総合事業*"),"数式を削除して手入力",IFERROR(INDEX('【参考】数式用'!$M$3:$O$440,MATCH(W78,'【参考】数式用'!$L$3:$L$440,0),MATCH(VLOOKUP(Y78,'【参考】数式用'!$P$2:$Q$26,2,FALSE),'【参考】数式用'!$M$2:$O$2,0)),10))</f>
        <v>10</v>
      </c>
    </row>
    <row r="79" spans="1:27" ht="37.5" customHeight="1">
      <c r="A79" s="11"/>
      <c r="B79" s="26">
        <f t="shared" si="0"/>
        <v>40</v>
      </c>
      <c r="C79" s="38"/>
      <c r="D79" s="44"/>
      <c r="E79" s="44"/>
      <c r="F79" s="44"/>
      <c r="G79" s="44"/>
      <c r="H79" s="44"/>
      <c r="I79" s="44"/>
      <c r="J79" s="44"/>
      <c r="K79" s="44"/>
      <c r="L79" s="52"/>
      <c r="M79" s="68"/>
      <c r="N79" s="68"/>
      <c r="O79" s="68"/>
      <c r="P79" s="68"/>
      <c r="Q79" s="68"/>
      <c r="R79" s="67"/>
      <c r="S79" s="81"/>
      <c r="T79" s="81"/>
      <c r="U79" s="81"/>
      <c r="V79" s="85"/>
      <c r="W79" s="68"/>
      <c r="X79" s="120"/>
      <c r="Y79" s="120"/>
      <c r="Z79" s="127"/>
      <c r="AA79" s="131">
        <f>IF(COUNTIF(Y79,"*総合事業*"),"数式を削除して手入力",IFERROR(INDEX('【参考】数式用'!$M$3:$O$440,MATCH(W79,'【参考】数式用'!$L$3:$L$440,0),MATCH(VLOOKUP(Y79,'【参考】数式用'!$P$2:$Q$26,2,FALSE),'【参考】数式用'!$M$2:$O$2,0)),10))</f>
        <v>10</v>
      </c>
    </row>
    <row r="80" spans="1:27" ht="37.5" customHeight="1">
      <c r="A80" s="11"/>
      <c r="B80" s="26">
        <f t="shared" si="0"/>
        <v>41</v>
      </c>
      <c r="C80" s="38"/>
      <c r="D80" s="44"/>
      <c r="E80" s="44"/>
      <c r="F80" s="44"/>
      <c r="G80" s="44"/>
      <c r="H80" s="44"/>
      <c r="I80" s="44"/>
      <c r="J80" s="44"/>
      <c r="K80" s="44"/>
      <c r="L80" s="52"/>
      <c r="M80" s="68"/>
      <c r="N80" s="68"/>
      <c r="O80" s="68"/>
      <c r="P80" s="68"/>
      <c r="Q80" s="68"/>
      <c r="R80" s="67"/>
      <c r="S80" s="81"/>
      <c r="T80" s="81"/>
      <c r="U80" s="81"/>
      <c r="V80" s="85"/>
      <c r="W80" s="68"/>
      <c r="X80" s="120"/>
      <c r="Y80" s="120"/>
      <c r="Z80" s="127"/>
      <c r="AA80" s="131">
        <f>IF(COUNTIF(Y80,"*総合事業*"),"数式を削除して手入力",IFERROR(INDEX('【参考】数式用'!$M$3:$O$440,MATCH(W80,'【参考】数式用'!$L$3:$L$440,0),MATCH(VLOOKUP(Y80,'【参考】数式用'!$P$2:$Q$26,2,FALSE),'【参考】数式用'!$M$2:$O$2,0)),10))</f>
        <v>10</v>
      </c>
    </row>
    <row r="81" spans="1:27" ht="37.5" customHeight="1">
      <c r="A81" s="11"/>
      <c r="B81" s="26">
        <f t="shared" si="0"/>
        <v>42</v>
      </c>
      <c r="C81" s="38"/>
      <c r="D81" s="44"/>
      <c r="E81" s="44"/>
      <c r="F81" s="44"/>
      <c r="G81" s="44"/>
      <c r="H81" s="44"/>
      <c r="I81" s="44"/>
      <c r="J81" s="44"/>
      <c r="K81" s="44"/>
      <c r="L81" s="52"/>
      <c r="M81" s="68"/>
      <c r="N81" s="68"/>
      <c r="O81" s="68"/>
      <c r="P81" s="68"/>
      <c r="Q81" s="68"/>
      <c r="R81" s="67"/>
      <c r="S81" s="81"/>
      <c r="T81" s="81"/>
      <c r="U81" s="81"/>
      <c r="V81" s="85"/>
      <c r="W81" s="68"/>
      <c r="X81" s="120"/>
      <c r="Y81" s="120"/>
      <c r="Z81" s="127"/>
      <c r="AA81" s="131">
        <f>IF(COUNTIF(Y81,"*総合事業*"),"数式を削除して手入力",IFERROR(INDEX('【参考】数式用'!$M$3:$O$440,MATCH(W81,'【参考】数式用'!$L$3:$L$440,0),MATCH(VLOOKUP(Y81,'【参考】数式用'!$P$2:$Q$26,2,FALSE),'【参考】数式用'!$M$2:$O$2,0)),10))</f>
        <v>10</v>
      </c>
    </row>
    <row r="82" spans="1:27" ht="37.5" customHeight="1">
      <c r="A82" s="11"/>
      <c r="B82" s="26">
        <f t="shared" si="0"/>
        <v>43</v>
      </c>
      <c r="C82" s="38"/>
      <c r="D82" s="44"/>
      <c r="E82" s="44"/>
      <c r="F82" s="44"/>
      <c r="G82" s="44"/>
      <c r="H82" s="44"/>
      <c r="I82" s="44"/>
      <c r="J82" s="44"/>
      <c r="K82" s="44"/>
      <c r="L82" s="52"/>
      <c r="M82" s="68"/>
      <c r="N82" s="68"/>
      <c r="O82" s="68"/>
      <c r="P82" s="68"/>
      <c r="Q82" s="68"/>
      <c r="R82" s="67"/>
      <c r="S82" s="81"/>
      <c r="T82" s="81"/>
      <c r="U82" s="81"/>
      <c r="V82" s="85"/>
      <c r="W82" s="68"/>
      <c r="X82" s="120"/>
      <c r="Y82" s="120"/>
      <c r="Z82" s="127"/>
      <c r="AA82" s="131">
        <f>IF(COUNTIF(Y82,"*総合事業*"),"数式を削除して手入力",IFERROR(INDEX('【参考】数式用'!$M$3:$O$440,MATCH(W82,'【参考】数式用'!$L$3:$L$440,0),MATCH(VLOOKUP(Y82,'【参考】数式用'!$P$2:$Q$26,2,FALSE),'【参考】数式用'!$M$2:$O$2,0)),10))</f>
        <v>10</v>
      </c>
    </row>
    <row r="83" spans="1:27" ht="37.5" customHeight="1">
      <c r="A83" s="11"/>
      <c r="B83" s="26">
        <f t="shared" si="0"/>
        <v>44</v>
      </c>
      <c r="C83" s="38"/>
      <c r="D83" s="44"/>
      <c r="E83" s="44"/>
      <c r="F83" s="44"/>
      <c r="G83" s="44"/>
      <c r="H83" s="44"/>
      <c r="I83" s="44"/>
      <c r="J83" s="44"/>
      <c r="K83" s="44"/>
      <c r="L83" s="52"/>
      <c r="M83" s="68"/>
      <c r="N83" s="68"/>
      <c r="O83" s="68"/>
      <c r="P83" s="68"/>
      <c r="Q83" s="68"/>
      <c r="R83" s="67"/>
      <c r="S83" s="81"/>
      <c r="T83" s="81"/>
      <c r="U83" s="81"/>
      <c r="V83" s="85"/>
      <c r="W83" s="68"/>
      <c r="X83" s="120"/>
      <c r="Y83" s="120"/>
      <c r="Z83" s="127"/>
      <c r="AA83" s="131">
        <f>IF(COUNTIF(Y83,"*総合事業*"),"数式を削除して手入力",IFERROR(INDEX('【参考】数式用'!$M$3:$O$440,MATCH(W83,'【参考】数式用'!$L$3:$L$440,0),MATCH(VLOOKUP(Y83,'【参考】数式用'!$P$2:$Q$26,2,FALSE),'【参考】数式用'!$M$2:$O$2,0)),10))</f>
        <v>10</v>
      </c>
    </row>
    <row r="84" spans="1:27" ht="37.5" customHeight="1">
      <c r="A84" s="11"/>
      <c r="B84" s="26">
        <f t="shared" si="0"/>
        <v>45</v>
      </c>
      <c r="C84" s="38"/>
      <c r="D84" s="44"/>
      <c r="E84" s="44"/>
      <c r="F84" s="44"/>
      <c r="G84" s="44"/>
      <c r="H84" s="44"/>
      <c r="I84" s="44"/>
      <c r="J84" s="44"/>
      <c r="K84" s="44"/>
      <c r="L84" s="52"/>
      <c r="M84" s="68"/>
      <c r="N84" s="68"/>
      <c r="O84" s="68"/>
      <c r="P84" s="68"/>
      <c r="Q84" s="68"/>
      <c r="R84" s="67"/>
      <c r="S84" s="81"/>
      <c r="T84" s="81"/>
      <c r="U84" s="81"/>
      <c r="V84" s="85"/>
      <c r="W84" s="68"/>
      <c r="X84" s="120"/>
      <c r="Y84" s="120"/>
      <c r="Z84" s="127"/>
      <c r="AA84" s="131">
        <f>IF(COUNTIF(Y84,"*総合事業*"),"数式を削除して手入力",IFERROR(INDEX('【参考】数式用'!$M$3:$O$440,MATCH(W84,'【参考】数式用'!$L$3:$L$440,0),MATCH(VLOOKUP(Y84,'【参考】数式用'!$P$2:$Q$26,2,FALSE),'【参考】数式用'!$M$2:$O$2,0)),10))</f>
        <v>10</v>
      </c>
    </row>
    <row r="85" spans="1:27" ht="37.5" customHeight="1">
      <c r="A85" s="11"/>
      <c r="B85" s="26">
        <f t="shared" si="0"/>
        <v>46</v>
      </c>
      <c r="C85" s="38"/>
      <c r="D85" s="44"/>
      <c r="E85" s="44"/>
      <c r="F85" s="44"/>
      <c r="G85" s="44"/>
      <c r="H85" s="44"/>
      <c r="I85" s="44"/>
      <c r="J85" s="44"/>
      <c r="K85" s="44"/>
      <c r="L85" s="52"/>
      <c r="M85" s="68"/>
      <c r="N85" s="68"/>
      <c r="O85" s="68"/>
      <c r="P85" s="68"/>
      <c r="Q85" s="68"/>
      <c r="R85" s="67"/>
      <c r="S85" s="81"/>
      <c r="T85" s="81"/>
      <c r="U85" s="81"/>
      <c r="V85" s="85"/>
      <c r="W85" s="68"/>
      <c r="X85" s="120"/>
      <c r="Y85" s="120"/>
      <c r="Z85" s="127"/>
      <c r="AA85" s="131">
        <f>IF(COUNTIF(Y85,"*総合事業*"),"数式を削除して手入力",IFERROR(INDEX('【参考】数式用'!$M$3:$O$440,MATCH(W85,'【参考】数式用'!$L$3:$L$440,0),MATCH(VLOOKUP(Y85,'【参考】数式用'!$P$2:$Q$26,2,FALSE),'【参考】数式用'!$M$2:$O$2,0)),10))</f>
        <v>10</v>
      </c>
    </row>
    <row r="86" spans="1:27" ht="37.5" customHeight="1">
      <c r="A86" s="11"/>
      <c r="B86" s="26">
        <f t="shared" si="0"/>
        <v>47</v>
      </c>
      <c r="C86" s="38"/>
      <c r="D86" s="44"/>
      <c r="E86" s="44"/>
      <c r="F86" s="44"/>
      <c r="G86" s="44"/>
      <c r="H86" s="44"/>
      <c r="I86" s="44"/>
      <c r="J86" s="44"/>
      <c r="K86" s="44"/>
      <c r="L86" s="52"/>
      <c r="M86" s="68"/>
      <c r="N86" s="68"/>
      <c r="O86" s="68"/>
      <c r="P86" s="68"/>
      <c r="Q86" s="68"/>
      <c r="R86" s="67"/>
      <c r="S86" s="81"/>
      <c r="T86" s="81"/>
      <c r="U86" s="81"/>
      <c r="V86" s="85"/>
      <c r="W86" s="68"/>
      <c r="X86" s="120"/>
      <c r="Y86" s="120"/>
      <c r="Z86" s="127"/>
      <c r="AA86" s="131">
        <f>IF(COUNTIF(Y86,"*総合事業*"),"数式を削除して手入力",IFERROR(INDEX('【参考】数式用'!$M$3:$O$440,MATCH(W86,'【参考】数式用'!$L$3:$L$440,0),MATCH(VLOOKUP(Y86,'【参考】数式用'!$P$2:$Q$26,2,FALSE),'【参考】数式用'!$M$2:$O$2,0)),10))</f>
        <v>10</v>
      </c>
    </row>
    <row r="87" spans="1:27" ht="37.5" customHeight="1">
      <c r="A87" s="11"/>
      <c r="B87" s="26">
        <f t="shared" si="0"/>
        <v>48</v>
      </c>
      <c r="C87" s="38"/>
      <c r="D87" s="44"/>
      <c r="E87" s="44"/>
      <c r="F87" s="44"/>
      <c r="G87" s="44"/>
      <c r="H87" s="44"/>
      <c r="I87" s="44"/>
      <c r="J87" s="44"/>
      <c r="K87" s="44"/>
      <c r="L87" s="52"/>
      <c r="M87" s="68"/>
      <c r="N87" s="68"/>
      <c r="O87" s="68"/>
      <c r="P87" s="68"/>
      <c r="Q87" s="68"/>
      <c r="R87" s="67"/>
      <c r="S87" s="81"/>
      <c r="T87" s="81"/>
      <c r="U87" s="81"/>
      <c r="V87" s="85"/>
      <c r="W87" s="68"/>
      <c r="X87" s="120"/>
      <c r="Y87" s="120"/>
      <c r="Z87" s="127"/>
      <c r="AA87" s="131">
        <f>IF(COUNTIF(Y87,"*総合事業*"),"数式を削除して手入力",IFERROR(INDEX('【参考】数式用'!$M$3:$O$440,MATCH(W87,'【参考】数式用'!$L$3:$L$440,0),MATCH(VLOOKUP(Y87,'【参考】数式用'!$P$2:$Q$26,2,FALSE),'【参考】数式用'!$M$2:$O$2,0)),10))</f>
        <v>10</v>
      </c>
    </row>
    <row r="88" spans="1:27" ht="37.5" customHeight="1">
      <c r="A88" s="11"/>
      <c r="B88" s="26">
        <f t="shared" si="0"/>
        <v>49</v>
      </c>
      <c r="C88" s="38"/>
      <c r="D88" s="44"/>
      <c r="E88" s="44"/>
      <c r="F88" s="44"/>
      <c r="G88" s="44"/>
      <c r="H88" s="44"/>
      <c r="I88" s="44"/>
      <c r="J88" s="44"/>
      <c r="K88" s="44"/>
      <c r="L88" s="52"/>
      <c r="M88" s="68"/>
      <c r="N88" s="68"/>
      <c r="O88" s="68"/>
      <c r="P88" s="68"/>
      <c r="Q88" s="68"/>
      <c r="R88" s="67"/>
      <c r="S88" s="81"/>
      <c r="T88" s="81"/>
      <c r="U88" s="81"/>
      <c r="V88" s="85"/>
      <c r="W88" s="68"/>
      <c r="X88" s="120"/>
      <c r="Y88" s="120"/>
      <c r="Z88" s="127"/>
      <c r="AA88" s="131">
        <f>IF(COUNTIF(Y88,"*総合事業*"),"数式を削除して手入力",IFERROR(INDEX('【参考】数式用'!$M$3:$O$440,MATCH(W88,'【参考】数式用'!$L$3:$L$440,0),MATCH(VLOOKUP(Y88,'【参考】数式用'!$P$2:$Q$26,2,FALSE),'【参考】数式用'!$M$2:$O$2,0)),10))</f>
        <v>10</v>
      </c>
    </row>
    <row r="89" spans="1:27" ht="37.5" customHeight="1">
      <c r="A89" s="11"/>
      <c r="B89" s="26">
        <f t="shared" si="0"/>
        <v>50</v>
      </c>
      <c r="C89" s="38"/>
      <c r="D89" s="44"/>
      <c r="E89" s="44"/>
      <c r="F89" s="44"/>
      <c r="G89" s="44"/>
      <c r="H89" s="44"/>
      <c r="I89" s="44"/>
      <c r="J89" s="44"/>
      <c r="K89" s="44"/>
      <c r="L89" s="52"/>
      <c r="M89" s="68"/>
      <c r="N89" s="68"/>
      <c r="O89" s="68"/>
      <c r="P89" s="68"/>
      <c r="Q89" s="68"/>
      <c r="R89" s="67"/>
      <c r="S89" s="81"/>
      <c r="T89" s="81"/>
      <c r="U89" s="81"/>
      <c r="V89" s="85"/>
      <c r="W89" s="68"/>
      <c r="X89" s="120"/>
      <c r="Y89" s="120"/>
      <c r="Z89" s="127"/>
      <c r="AA89" s="131">
        <f>IF(COUNTIF(Y89,"*総合事業*"),"数式を削除して手入力",IFERROR(INDEX('【参考】数式用'!$M$3:$O$440,MATCH(W89,'【参考】数式用'!$L$3:$L$440,0),MATCH(VLOOKUP(Y89,'【参考】数式用'!$P$2:$Q$26,2,FALSE),'【参考】数式用'!$M$2:$O$2,0)),10))</f>
        <v>10</v>
      </c>
    </row>
    <row r="90" spans="1:27" ht="37.5" customHeight="1">
      <c r="A90" s="11"/>
      <c r="B90" s="26">
        <f t="shared" si="0"/>
        <v>51</v>
      </c>
      <c r="C90" s="38"/>
      <c r="D90" s="44"/>
      <c r="E90" s="44"/>
      <c r="F90" s="44"/>
      <c r="G90" s="44"/>
      <c r="H90" s="44"/>
      <c r="I90" s="44"/>
      <c r="J90" s="44"/>
      <c r="K90" s="44"/>
      <c r="L90" s="52"/>
      <c r="M90" s="68"/>
      <c r="N90" s="68"/>
      <c r="O90" s="68"/>
      <c r="P90" s="68"/>
      <c r="Q90" s="68"/>
      <c r="R90" s="67"/>
      <c r="S90" s="81"/>
      <c r="T90" s="81"/>
      <c r="U90" s="81"/>
      <c r="V90" s="85"/>
      <c r="W90" s="68"/>
      <c r="X90" s="120"/>
      <c r="Y90" s="120"/>
      <c r="Z90" s="127"/>
      <c r="AA90" s="131">
        <f>IF(COUNTIF(Y90,"*総合事業*"),"数式を削除して手入力",IFERROR(INDEX('【参考】数式用'!$M$3:$O$440,MATCH(W90,'【参考】数式用'!$L$3:$L$440,0),MATCH(VLOOKUP(Y90,'【参考】数式用'!$P$2:$Q$26,2,FALSE),'【参考】数式用'!$M$2:$O$2,0)),10))</f>
        <v>10</v>
      </c>
    </row>
    <row r="91" spans="1:27" ht="37.5" customHeight="1">
      <c r="A91" s="11"/>
      <c r="B91" s="26">
        <f t="shared" si="0"/>
        <v>52</v>
      </c>
      <c r="C91" s="38"/>
      <c r="D91" s="44"/>
      <c r="E91" s="44"/>
      <c r="F91" s="44"/>
      <c r="G91" s="44"/>
      <c r="H91" s="44"/>
      <c r="I91" s="44"/>
      <c r="J91" s="44"/>
      <c r="K91" s="44"/>
      <c r="L91" s="52"/>
      <c r="M91" s="68"/>
      <c r="N91" s="68"/>
      <c r="O91" s="68"/>
      <c r="P91" s="68"/>
      <c r="Q91" s="68"/>
      <c r="R91" s="67"/>
      <c r="S91" s="81"/>
      <c r="T91" s="81"/>
      <c r="U91" s="81"/>
      <c r="V91" s="85"/>
      <c r="W91" s="68"/>
      <c r="X91" s="120"/>
      <c r="Y91" s="120"/>
      <c r="Z91" s="127"/>
      <c r="AA91" s="131">
        <f>IF(COUNTIF(Y91,"*総合事業*"),"数式を削除して手入力",IFERROR(INDEX('【参考】数式用'!$M$3:$O$440,MATCH(W91,'【参考】数式用'!$L$3:$L$440,0),MATCH(VLOOKUP(Y91,'【参考】数式用'!$P$2:$Q$26,2,FALSE),'【参考】数式用'!$M$2:$O$2,0)),10))</f>
        <v>10</v>
      </c>
    </row>
    <row r="92" spans="1:27" ht="37.5" customHeight="1">
      <c r="A92" s="11"/>
      <c r="B92" s="26">
        <f t="shared" si="0"/>
        <v>53</v>
      </c>
      <c r="C92" s="38"/>
      <c r="D92" s="44"/>
      <c r="E92" s="44"/>
      <c r="F92" s="44"/>
      <c r="G92" s="44"/>
      <c r="H92" s="44"/>
      <c r="I92" s="44"/>
      <c r="J92" s="44"/>
      <c r="K92" s="44"/>
      <c r="L92" s="52"/>
      <c r="M92" s="68"/>
      <c r="N92" s="68"/>
      <c r="O92" s="68"/>
      <c r="P92" s="68"/>
      <c r="Q92" s="68"/>
      <c r="R92" s="67"/>
      <c r="S92" s="81"/>
      <c r="T92" s="81"/>
      <c r="U92" s="81"/>
      <c r="V92" s="85"/>
      <c r="W92" s="68"/>
      <c r="X92" s="120"/>
      <c r="Y92" s="120"/>
      <c r="Z92" s="127"/>
      <c r="AA92" s="131">
        <f>IF(COUNTIF(Y92,"*総合事業*"),"数式を削除して手入力",IFERROR(INDEX('【参考】数式用'!$M$3:$O$440,MATCH(W92,'【参考】数式用'!$L$3:$L$440,0),MATCH(VLOOKUP(Y92,'【参考】数式用'!$P$2:$Q$26,2,FALSE),'【参考】数式用'!$M$2:$O$2,0)),10))</f>
        <v>10</v>
      </c>
    </row>
    <row r="93" spans="1:27" ht="37.5" customHeight="1">
      <c r="A93" s="11"/>
      <c r="B93" s="26">
        <f t="shared" si="0"/>
        <v>54</v>
      </c>
      <c r="C93" s="38"/>
      <c r="D93" s="44"/>
      <c r="E93" s="44"/>
      <c r="F93" s="44"/>
      <c r="G93" s="44"/>
      <c r="H93" s="44"/>
      <c r="I93" s="44"/>
      <c r="J93" s="44"/>
      <c r="K93" s="44"/>
      <c r="L93" s="52"/>
      <c r="M93" s="68"/>
      <c r="N93" s="68"/>
      <c r="O93" s="68"/>
      <c r="P93" s="68"/>
      <c r="Q93" s="68"/>
      <c r="R93" s="67"/>
      <c r="S93" s="81"/>
      <c r="T93" s="81"/>
      <c r="U93" s="81"/>
      <c r="V93" s="85"/>
      <c r="W93" s="68"/>
      <c r="X93" s="120"/>
      <c r="Y93" s="120"/>
      <c r="Z93" s="127"/>
      <c r="AA93" s="131">
        <f>IF(COUNTIF(Y93,"*総合事業*"),"数式を削除して手入力",IFERROR(INDEX('【参考】数式用'!$M$3:$O$440,MATCH(W93,'【参考】数式用'!$L$3:$L$440,0),MATCH(VLOOKUP(Y93,'【参考】数式用'!$P$2:$Q$26,2,FALSE),'【参考】数式用'!$M$2:$O$2,0)),10))</f>
        <v>10</v>
      </c>
    </row>
    <row r="94" spans="1:27" ht="37.5" customHeight="1">
      <c r="A94" s="11"/>
      <c r="B94" s="26">
        <f t="shared" si="0"/>
        <v>55</v>
      </c>
      <c r="C94" s="38"/>
      <c r="D94" s="44"/>
      <c r="E94" s="44"/>
      <c r="F94" s="44"/>
      <c r="G94" s="44"/>
      <c r="H94" s="44"/>
      <c r="I94" s="44"/>
      <c r="J94" s="44"/>
      <c r="K94" s="44"/>
      <c r="L94" s="52"/>
      <c r="M94" s="68"/>
      <c r="N94" s="68"/>
      <c r="O94" s="68"/>
      <c r="P94" s="68"/>
      <c r="Q94" s="68"/>
      <c r="R94" s="67"/>
      <c r="S94" s="81"/>
      <c r="T94" s="81"/>
      <c r="U94" s="81"/>
      <c r="V94" s="85"/>
      <c r="W94" s="68"/>
      <c r="X94" s="120"/>
      <c r="Y94" s="120"/>
      <c r="Z94" s="127"/>
      <c r="AA94" s="131">
        <f>IF(COUNTIF(Y94,"*総合事業*"),"数式を削除して手入力",IFERROR(INDEX('【参考】数式用'!$M$3:$O$440,MATCH(W94,'【参考】数式用'!$L$3:$L$440,0),MATCH(VLOOKUP(Y94,'【参考】数式用'!$P$2:$Q$26,2,FALSE),'【参考】数式用'!$M$2:$O$2,0)),10))</f>
        <v>10</v>
      </c>
    </row>
    <row r="95" spans="1:27" ht="37.5" customHeight="1">
      <c r="A95" s="11"/>
      <c r="B95" s="26">
        <f t="shared" si="0"/>
        <v>56</v>
      </c>
      <c r="C95" s="38"/>
      <c r="D95" s="44"/>
      <c r="E95" s="44"/>
      <c r="F95" s="44"/>
      <c r="G95" s="44"/>
      <c r="H95" s="44"/>
      <c r="I95" s="44"/>
      <c r="J95" s="44"/>
      <c r="K95" s="44"/>
      <c r="L95" s="52"/>
      <c r="M95" s="68"/>
      <c r="N95" s="68"/>
      <c r="O95" s="68"/>
      <c r="P95" s="68"/>
      <c r="Q95" s="68"/>
      <c r="R95" s="67"/>
      <c r="S95" s="81"/>
      <c r="T95" s="81"/>
      <c r="U95" s="81"/>
      <c r="V95" s="85"/>
      <c r="W95" s="68"/>
      <c r="X95" s="120"/>
      <c r="Y95" s="120"/>
      <c r="Z95" s="127"/>
      <c r="AA95" s="131">
        <f>IF(COUNTIF(Y95,"*総合事業*"),"数式を削除して手入力",IFERROR(INDEX('【参考】数式用'!$M$3:$O$440,MATCH(W95,'【参考】数式用'!$L$3:$L$440,0),MATCH(VLOOKUP(Y95,'【参考】数式用'!$P$2:$Q$26,2,FALSE),'【参考】数式用'!$M$2:$O$2,0)),10))</f>
        <v>10</v>
      </c>
    </row>
    <row r="96" spans="1:27" ht="37.5" customHeight="1">
      <c r="A96" s="11"/>
      <c r="B96" s="26">
        <f t="shared" si="0"/>
        <v>57</v>
      </c>
      <c r="C96" s="38"/>
      <c r="D96" s="44"/>
      <c r="E96" s="44"/>
      <c r="F96" s="44"/>
      <c r="G96" s="44"/>
      <c r="H96" s="44"/>
      <c r="I96" s="44"/>
      <c r="J96" s="44"/>
      <c r="K96" s="44"/>
      <c r="L96" s="52"/>
      <c r="M96" s="68"/>
      <c r="N96" s="68"/>
      <c r="O96" s="68"/>
      <c r="P96" s="68"/>
      <c r="Q96" s="68"/>
      <c r="R96" s="67"/>
      <c r="S96" s="81"/>
      <c r="T96" s="81"/>
      <c r="U96" s="81"/>
      <c r="V96" s="85"/>
      <c r="W96" s="68"/>
      <c r="X96" s="120"/>
      <c r="Y96" s="120"/>
      <c r="Z96" s="127"/>
      <c r="AA96" s="131">
        <f>IF(COUNTIF(Y96,"*総合事業*"),"数式を削除して手入力",IFERROR(INDEX('【参考】数式用'!$M$3:$O$440,MATCH(W96,'【参考】数式用'!$L$3:$L$440,0),MATCH(VLOOKUP(Y96,'【参考】数式用'!$P$2:$Q$26,2,FALSE),'【参考】数式用'!$M$2:$O$2,0)),10))</f>
        <v>10</v>
      </c>
    </row>
    <row r="97" spans="1:27" ht="37.5" customHeight="1">
      <c r="A97" s="11"/>
      <c r="B97" s="26">
        <f t="shared" si="0"/>
        <v>58</v>
      </c>
      <c r="C97" s="38"/>
      <c r="D97" s="44"/>
      <c r="E97" s="44"/>
      <c r="F97" s="44"/>
      <c r="G97" s="44"/>
      <c r="H97" s="44"/>
      <c r="I97" s="44"/>
      <c r="J97" s="44"/>
      <c r="K97" s="44"/>
      <c r="L97" s="52"/>
      <c r="M97" s="68"/>
      <c r="N97" s="68"/>
      <c r="O97" s="68"/>
      <c r="P97" s="68"/>
      <c r="Q97" s="68"/>
      <c r="R97" s="67"/>
      <c r="S97" s="81"/>
      <c r="T97" s="81"/>
      <c r="U97" s="81"/>
      <c r="V97" s="85"/>
      <c r="W97" s="68"/>
      <c r="X97" s="120"/>
      <c r="Y97" s="120"/>
      <c r="Z97" s="127"/>
      <c r="AA97" s="131">
        <f>IF(COUNTIF(Y97,"*総合事業*"),"数式を削除して手入力",IFERROR(INDEX('【参考】数式用'!$M$3:$O$440,MATCH(W97,'【参考】数式用'!$L$3:$L$440,0),MATCH(VLOOKUP(Y97,'【参考】数式用'!$P$2:$Q$26,2,FALSE),'【参考】数式用'!$M$2:$O$2,0)),10))</f>
        <v>10</v>
      </c>
    </row>
    <row r="98" spans="1:27" ht="37.5" customHeight="1">
      <c r="A98" s="11"/>
      <c r="B98" s="26">
        <f t="shared" si="0"/>
        <v>59</v>
      </c>
      <c r="C98" s="38"/>
      <c r="D98" s="44"/>
      <c r="E98" s="44"/>
      <c r="F98" s="44"/>
      <c r="G98" s="44"/>
      <c r="H98" s="44"/>
      <c r="I98" s="44"/>
      <c r="J98" s="44"/>
      <c r="K98" s="44"/>
      <c r="L98" s="52"/>
      <c r="M98" s="68"/>
      <c r="N98" s="68"/>
      <c r="O98" s="68"/>
      <c r="P98" s="68"/>
      <c r="Q98" s="68"/>
      <c r="R98" s="67"/>
      <c r="S98" s="81"/>
      <c r="T98" s="81"/>
      <c r="U98" s="81"/>
      <c r="V98" s="85"/>
      <c r="W98" s="68"/>
      <c r="X98" s="120"/>
      <c r="Y98" s="120"/>
      <c r="Z98" s="127"/>
      <c r="AA98" s="131">
        <f>IF(COUNTIF(Y98,"*総合事業*"),"数式を削除して手入力",IFERROR(INDEX('【参考】数式用'!$M$3:$O$440,MATCH(W98,'【参考】数式用'!$L$3:$L$440,0),MATCH(VLOOKUP(Y98,'【参考】数式用'!$P$2:$Q$26,2,FALSE),'【参考】数式用'!$M$2:$O$2,0)),10))</f>
        <v>10</v>
      </c>
    </row>
    <row r="99" spans="1:27" ht="37.5" customHeight="1">
      <c r="A99" s="11"/>
      <c r="B99" s="26">
        <f t="shared" si="0"/>
        <v>60</v>
      </c>
      <c r="C99" s="38"/>
      <c r="D99" s="44"/>
      <c r="E99" s="44"/>
      <c r="F99" s="44"/>
      <c r="G99" s="44"/>
      <c r="H99" s="44"/>
      <c r="I99" s="44"/>
      <c r="J99" s="44"/>
      <c r="K99" s="44"/>
      <c r="L99" s="52"/>
      <c r="M99" s="68"/>
      <c r="N99" s="68"/>
      <c r="O99" s="68"/>
      <c r="P99" s="68"/>
      <c r="Q99" s="68"/>
      <c r="R99" s="67"/>
      <c r="S99" s="81"/>
      <c r="T99" s="81"/>
      <c r="U99" s="81"/>
      <c r="V99" s="85"/>
      <c r="W99" s="68"/>
      <c r="X99" s="120"/>
      <c r="Y99" s="120"/>
      <c r="Z99" s="127"/>
      <c r="AA99" s="131">
        <f>IF(COUNTIF(Y99,"*総合事業*"),"数式を削除して手入力",IFERROR(INDEX('【参考】数式用'!$M$3:$O$440,MATCH(W99,'【参考】数式用'!$L$3:$L$440,0),MATCH(VLOOKUP(Y99,'【参考】数式用'!$P$2:$Q$26,2,FALSE),'【参考】数式用'!$M$2:$O$2,0)),10))</f>
        <v>10</v>
      </c>
    </row>
    <row r="100" spans="1:27" ht="37.5" customHeight="1">
      <c r="A100" s="11"/>
      <c r="B100" s="26">
        <f t="shared" si="0"/>
        <v>61</v>
      </c>
      <c r="C100" s="38"/>
      <c r="D100" s="44"/>
      <c r="E100" s="44"/>
      <c r="F100" s="44"/>
      <c r="G100" s="44"/>
      <c r="H100" s="44"/>
      <c r="I100" s="44"/>
      <c r="J100" s="44"/>
      <c r="K100" s="44"/>
      <c r="L100" s="52"/>
      <c r="M100" s="68"/>
      <c r="N100" s="68"/>
      <c r="O100" s="68"/>
      <c r="P100" s="68"/>
      <c r="Q100" s="68"/>
      <c r="R100" s="67"/>
      <c r="S100" s="81"/>
      <c r="T100" s="81"/>
      <c r="U100" s="81"/>
      <c r="V100" s="85"/>
      <c r="W100" s="68"/>
      <c r="X100" s="120"/>
      <c r="Y100" s="120"/>
      <c r="Z100" s="127"/>
      <c r="AA100" s="131">
        <f>IF(COUNTIF(Y100,"*総合事業*"),"数式を削除して手入力",IFERROR(INDEX('【参考】数式用'!$M$3:$O$440,MATCH(W100,'【参考】数式用'!$L$3:$L$440,0),MATCH(VLOOKUP(Y100,'【参考】数式用'!$P$2:$Q$26,2,FALSE),'【参考】数式用'!$M$2:$O$2,0)),10))</f>
        <v>10</v>
      </c>
    </row>
    <row r="101" spans="1:27" ht="37.5" customHeight="1">
      <c r="A101" s="11"/>
      <c r="B101" s="26">
        <f t="shared" si="0"/>
        <v>62</v>
      </c>
      <c r="C101" s="38"/>
      <c r="D101" s="44"/>
      <c r="E101" s="44"/>
      <c r="F101" s="44"/>
      <c r="G101" s="44"/>
      <c r="H101" s="44"/>
      <c r="I101" s="44"/>
      <c r="J101" s="44"/>
      <c r="K101" s="44"/>
      <c r="L101" s="52"/>
      <c r="M101" s="68"/>
      <c r="N101" s="68"/>
      <c r="O101" s="68"/>
      <c r="P101" s="68"/>
      <c r="Q101" s="68"/>
      <c r="R101" s="67"/>
      <c r="S101" s="81"/>
      <c r="T101" s="81"/>
      <c r="U101" s="81"/>
      <c r="V101" s="85"/>
      <c r="W101" s="68"/>
      <c r="X101" s="120"/>
      <c r="Y101" s="120"/>
      <c r="Z101" s="127"/>
      <c r="AA101" s="131">
        <f>IF(COUNTIF(Y101,"*総合事業*"),"数式を削除して手入力",IFERROR(INDEX('【参考】数式用'!$M$3:$O$440,MATCH(W101,'【参考】数式用'!$L$3:$L$440,0),MATCH(VLOOKUP(Y101,'【参考】数式用'!$P$2:$Q$26,2,FALSE),'【参考】数式用'!$M$2:$O$2,0)),10))</f>
        <v>10</v>
      </c>
    </row>
    <row r="102" spans="1:27" ht="37.5" customHeight="1">
      <c r="A102" s="11"/>
      <c r="B102" s="26">
        <f t="shared" si="0"/>
        <v>63</v>
      </c>
      <c r="C102" s="38"/>
      <c r="D102" s="44"/>
      <c r="E102" s="44"/>
      <c r="F102" s="44"/>
      <c r="G102" s="44"/>
      <c r="H102" s="44"/>
      <c r="I102" s="44"/>
      <c r="J102" s="44"/>
      <c r="K102" s="44"/>
      <c r="L102" s="52"/>
      <c r="M102" s="68"/>
      <c r="N102" s="68"/>
      <c r="O102" s="68"/>
      <c r="P102" s="68"/>
      <c r="Q102" s="68"/>
      <c r="R102" s="67"/>
      <c r="S102" s="81"/>
      <c r="T102" s="81"/>
      <c r="U102" s="81"/>
      <c r="V102" s="85"/>
      <c r="W102" s="68"/>
      <c r="X102" s="120"/>
      <c r="Y102" s="120"/>
      <c r="Z102" s="127"/>
      <c r="AA102" s="131">
        <f>IF(COUNTIF(Y102,"*総合事業*"),"数式を削除して手入力",IFERROR(INDEX('【参考】数式用'!$M$3:$O$440,MATCH(W102,'【参考】数式用'!$L$3:$L$440,0),MATCH(VLOOKUP(Y102,'【参考】数式用'!$P$2:$Q$26,2,FALSE),'【参考】数式用'!$M$2:$O$2,0)),10))</f>
        <v>10</v>
      </c>
    </row>
    <row r="103" spans="1:27" ht="37.5" customHeight="1">
      <c r="A103" s="11"/>
      <c r="B103" s="26">
        <f t="shared" si="0"/>
        <v>64</v>
      </c>
      <c r="C103" s="38"/>
      <c r="D103" s="44"/>
      <c r="E103" s="44"/>
      <c r="F103" s="44"/>
      <c r="G103" s="44"/>
      <c r="H103" s="44"/>
      <c r="I103" s="44"/>
      <c r="J103" s="44"/>
      <c r="K103" s="44"/>
      <c r="L103" s="52"/>
      <c r="M103" s="68"/>
      <c r="N103" s="68"/>
      <c r="O103" s="68"/>
      <c r="P103" s="68"/>
      <c r="Q103" s="68"/>
      <c r="R103" s="67"/>
      <c r="S103" s="81"/>
      <c r="T103" s="81"/>
      <c r="U103" s="81"/>
      <c r="V103" s="85"/>
      <c r="W103" s="68"/>
      <c r="X103" s="120"/>
      <c r="Y103" s="120"/>
      <c r="Z103" s="127"/>
      <c r="AA103" s="131">
        <f>IF(COUNTIF(Y103,"*総合事業*"),"数式を削除して手入力",IFERROR(INDEX('【参考】数式用'!$M$3:$O$440,MATCH(W103,'【参考】数式用'!$L$3:$L$440,0),MATCH(VLOOKUP(Y103,'【参考】数式用'!$P$2:$Q$26,2,FALSE),'【参考】数式用'!$M$2:$O$2,0)),10))</f>
        <v>10</v>
      </c>
    </row>
    <row r="104" spans="1:27" ht="37.5" customHeight="1">
      <c r="A104" s="11"/>
      <c r="B104" s="26">
        <f t="shared" si="0"/>
        <v>65</v>
      </c>
      <c r="C104" s="38"/>
      <c r="D104" s="44"/>
      <c r="E104" s="44"/>
      <c r="F104" s="44"/>
      <c r="G104" s="44"/>
      <c r="H104" s="44"/>
      <c r="I104" s="44"/>
      <c r="J104" s="44"/>
      <c r="K104" s="44"/>
      <c r="L104" s="52"/>
      <c r="M104" s="68"/>
      <c r="N104" s="68"/>
      <c r="O104" s="68"/>
      <c r="P104" s="68"/>
      <c r="Q104" s="68"/>
      <c r="R104" s="67"/>
      <c r="S104" s="81"/>
      <c r="T104" s="81"/>
      <c r="U104" s="81"/>
      <c r="V104" s="85"/>
      <c r="W104" s="68"/>
      <c r="X104" s="120"/>
      <c r="Y104" s="120"/>
      <c r="Z104" s="127"/>
      <c r="AA104" s="131">
        <f>IF(COUNTIF(Y104,"*総合事業*"),"数式を削除して手入力",IFERROR(INDEX('【参考】数式用'!$M$3:$O$440,MATCH(W104,'【参考】数式用'!$L$3:$L$440,0),MATCH(VLOOKUP(Y104,'【参考】数式用'!$P$2:$Q$26,2,FALSE),'【参考】数式用'!$M$2:$O$2,0)),10))</f>
        <v>10</v>
      </c>
    </row>
    <row r="105" spans="1:27" ht="37.5" customHeight="1">
      <c r="A105" s="11"/>
      <c r="B105" s="26">
        <f t="shared" ref="B105:B139" si="1">B104+1</f>
        <v>66</v>
      </c>
      <c r="C105" s="38"/>
      <c r="D105" s="44"/>
      <c r="E105" s="44"/>
      <c r="F105" s="44"/>
      <c r="G105" s="44"/>
      <c r="H105" s="44"/>
      <c r="I105" s="44"/>
      <c r="J105" s="44"/>
      <c r="K105" s="44"/>
      <c r="L105" s="52"/>
      <c r="M105" s="68"/>
      <c r="N105" s="68"/>
      <c r="O105" s="68"/>
      <c r="P105" s="68"/>
      <c r="Q105" s="68"/>
      <c r="R105" s="67"/>
      <c r="S105" s="81"/>
      <c r="T105" s="81"/>
      <c r="U105" s="81"/>
      <c r="V105" s="85"/>
      <c r="W105" s="68"/>
      <c r="X105" s="120"/>
      <c r="Y105" s="120"/>
      <c r="Z105" s="127"/>
      <c r="AA105" s="131">
        <f>IF(COUNTIF(Y105,"*総合事業*"),"数式を削除して手入力",IFERROR(INDEX('【参考】数式用'!$M$3:$O$440,MATCH(W105,'【参考】数式用'!$L$3:$L$440,0),MATCH(VLOOKUP(Y105,'【参考】数式用'!$P$2:$Q$26,2,FALSE),'【参考】数式用'!$M$2:$O$2,0)),10))</f>
        <v>10</v>
      </c>
    </row>
    <row r="106" spans="1:27" ht="37.5" customHeight="1">
      <c r="A106" s="11"/>
      <c r="B106" s="26">
        <f t="shared" si="1"/>
        <v>67</v>
      </c>
      <c r="C106" s="38"/>
      <c r="D106" s="44"/>
      <c r="E106" s="44"/>
      <c r="F106" s="44"/>
      <c r="G106" s="44"/>
      <c r="H106" s="44"/>
      <c r="I106" s="44"/>
      <c r="J106" s="44"/>
      <c r="K106" s="44"/>
      <c r="L106" s="52"/>
      <c r="M106" s="68"/>
      <c r="N106" s="68"/>
      <c r="O106" s="68"/>
      <c r="P106" s="68"/>
      <c r="Q106" s="68"/>
      <c r="R106" s="67"/>
      <c r="S106" s="81"/>
      <c r="T106" s="81"/>
      <c r="U106" s="81"/>
      <c r="V106" s="85"/>
      <c r="W106" s="68"/>
      <c r="X106" s="120"/>
      <c r="Y106" s="120"/>
      <c r="Z106" s="127"/>
      <c r="AA106" s="131">
        <f>IF(COUNTIF(Y106,"*総合事業*"),"数式を削除して手入力",IFERROR(INDEX('【参考】数式用'!$M$3:$O$440,MATCH(W106,'【参考】数式用'!$L$3:$L$440,0),MATCH(VLOOKUP(Y106,'【参考】数式用'!$P$2:$Q$26,2,FALSE),'【参考】数式用'!$M$2:$O$2,0)),10))</f>
        <v>10</v>
      </c>
    </row>
    <row r="107" spans="1:27" ht="37.5" customHeight="1">
      <c r="A107" s="11"/>
      <c r="B107" s="26">
        <f t="shared" si="1"/>
        <v>68</v>
      </c>
      <c r="C107" s="38"/>
      <c r="D107" s="44"/>
      <c r="E107" s="44"/>
      <c r="F107" s="44"/>
      <c r="G107" s="44"/>
      <c r="H107" s="44"/>
      <c r="I107" s="44"/>
      <c r="J107" s="44"/>
      <c r="K107" s="44"/>
      <c r="L107" s="52"/>
      <c r="M107" s="68"/>
      <c r="N107" s="68"/>
      <c r="O107" s="68"/>
      <c r="P107" s="68"/>
      <c r="Q107" s="68"/>
      <c r="R107" s="67"/>
      <c r="S107" s="81"/>
      <c r="T107" s="81"/>
      <c r="U107" s="81"/>
      <c r="V107" s="85"/>
      <c r="W107" s="68"/>
      <c r="X107" s="120"/>
      <c r="Y107" s="120"/>
      <c r="Z107" s="127"/>
      <c r="AA107" s="131">
        <f>IF(COUNTIF(Y107,"*総合事業*"),"数式を削除して手入力",IFERROR(INDEX('【参考】数式用'!$M$3:$O$440,MATCH(W107,'【参考】数式用'!$L$3:$L$440,0),MATCH(VLOOKUP(Y107,'【参考】数式用'!$P$2:$Q$26,2,FALSE),'【参考】数式用'!$M$2:$O$2,0)),10))</f>
        <v>10</v>
      </c>
    </row>
    <row r="108" spans="1:27" ht="37.5" customHeight="1">
      <c r="A108" s="11"/>
      <c r="B108" s="26">
        <f t="shared" si="1"/>
        <v>69</v>
      </c>
      <c r="C108" s="38"/>
      <c r="D108" s="44"/>
      <c r="E108" s="44"/>
      <c r="F108" s="44"/>
      <c r="G108" s="44"/>
      <c r="H108" s="44"/>
      <c r="I108" s="44"/>
      <c r="J108" s="44"/>
      <c r="K108" s="44"/>
      <c r="L108" s="52"/>
      <c r="M108" s="68"/>
      <c r="N108" s="68"/>
      <c r="O108" s="68"/>
      <c r="P108" s="68"/>
      <c r="Q108" s="68"/>
      <c r="R108" s="67"/>
      <c r="S108" s="81"/>
      <c r="T108" s="81"/>
      <c r="U108" s="81"/>
      <c r="V108" s="85"/>
      <c r="W108" s="68"/>
      <c r="X108" s="120"/>
      <c r="Y108" s="120"/>
      <c r="Z108" s="127"/>
      <c r="AA108" s="131">
        <f>IF(COUNTIF(Y108,"*総合事業*"),"数式を削除して手入力",IFERROR(INDEX('【参考】数式用'!$M$3:$O$440,MATCH(W108,'【参考】数式用'!$L$3:$L$440,0),MATCH(VLOOKUP(Y108,'【参考】数式用'!$P$2:$Q$26,2,FALSE),'【参考】数式用'!$M$2:$O$2,0)),10))</f>
        <v>10</v>
      </c>
    </row>
    <row r="109" spans="1:27" ht="37.5" customHeight="1">
      <c r="A109" s="11"/>
      <c r="B109" s="26">
        <f t="shared" si="1"/>
        <v>70</v>
      </c>
      <c r="C109" s="38"/>
      <c r="D109" s="44"/>
      <c r="E109" s="44"/>
      <c r="F109" s="44"/>
      <c r="G109" s="44"/>
      <c r="H109" s="44"/>
      <c r="I109" s="44"/>
      <c r="J109" s="44"/>
      <c r="K109" s="44"/>
      <c r="L109" s="52"/>
      <c r="M109" s="68"/>
      <c r="N109" s="68"/>
      <c r="O109" s="68"/>
      <c r="P109" s="68"/>
      <c r="Q109" s="68"/>
      <c r="R109" s="67"/>
      <c r="S109" s="81"/>
      <c r="T109" s="81"/>
      <c r="U109" s="81"/>
      <c r="V109" s="85"/>
      <c r="W109" s="68"/>
      <c r="X109" s="120"/>
      <c r="Y109" s="120"/>
      <c r="Z109" s="127"/>
      <c r="AA109" s="131">
        <f>IF(COUNTIF(Y109,"*総合事業*"),"数式を削除して手入力",IFERROR(INDEX('【参考】数式用'!$M$3:$O$440,MATCH(W109,'【参考】数式用'!$L$3:$L$440,0),MATCH(VLOOKUP(Y109,'【参考】数式用'!$P$2:$Q$26,2,FALSE),'【参考】数式用'!$M$2:$O$2,0)),10))</f>
        <v>10</v>
      </c>
    </row>
    <row r="110" spans="1:27" ht="37.5" customHeight="1">
      <c r="A110" s="11"/>
      <c r="B110" s="26">
        <f t="shared" si="1"/>
        <v>71</v>
      </c>
      <c r="C110" s="38"/>
      <c r="D110" s="44"/>
      <c r="E110" s="44"/>
      <c r="F110" s="44"/>
      <c r="G110" s="44"/>
      <c r="H110" s="44"/>
      <c r="I110" s="44"/>
      <c r="J110" s="44"/>
      <c r="K110" s="44"/>
      <c r="L110" s="52"/>
      <c r="M110" s="68"/>
      <c r="N110" s="68"/>
      <c r="O110" s="68"/>
      <c r="P110" s="68"/>
      <c r="Q110" s="68"/>
      <c r="R110" s="67"/>
      <c r="S110" s="81"/>
      <c r="T110" s="81"/>
      <c r="U110" s="81"/>
      <c r="V110" s="85"/>
      <c r="W110" s="68"/>
      <c r="X110" s="120"/>
      <c r="Y110" s="120"/>
      <c r="Z110" s="127"/>
      <c r="AA110" s="131">
        <f>IF(COUNTIF(Y110,"*総合事業*"),"数式を削除して手入力",IFERROR(INDEX('【参考】数式用'!$M$3:$O$440,MATCH(W110,'【参考】数式用'!$L$3:$L$440,0),MATCH(VLOOKUP(Y110,'【参考】数式用'!$P$2:$Q$26,2,FALSE),'【参考】数式用'!$M$2:$O$2,0)),10))</f>
        <v>10</v>
      </c>
    </row>
    <row r="111" spans="1:27" ht="37.5" customHeight="1">
      <c r="A111" s="11"/>
      <c r="B111" s="26">
        <f t="shared" si="1"/>
        <v>72</v>
      </c>
      <c r="C111" s="38"/>
      <c r="D111" s="44"/>
      <c r="E111" s="44"/>
      <c r="F111" s="44"/>
      <c r="G111" s="44"/>
      <c r="H111" s="44"/>
      <c r="I111" s="44"/>
      <c r="J111" s="44"/>
      <c r="K111" s="44"/>
      <c r="L111" s="52"/>
      <c r="M111" s="68"/>
      <c r="N111" s="68"/>
      <c r="O111" s="68"/>
      <c r="P111" s="68"/>
      <c r="Q111" s="68"/>
      <c r="R111" s="67"/>
      <c r="S111" s="81"/>
      <c r="T111" s="81"/>
      <c r="U111" s="81"/>
      <c r="V111" s="85"/>
      <c r="W111" s="68"/>
      <c r="X111" s="120"/>
      <c r="Y111" s="120"/>
      <c r="Z111" s="127"/>
      <c r="AA111" s="131">
        <f>IF(COUNTIF(Y111,"*総合事業*"),"数式を削除して手入力",IFERROR(INDEX('【参考】数式用'!$M$3:$O$440,MATCH(W111,'【参考】数式用'!$L$3:$L$440,0),MATCH(VLOOKUP(Y111,'【参考】数式用'!$P$2:$Q$26,2,FALSE),'【参考】数式用'!$M$2:$O$2,0)),10))</f>
        <v>10</v>
      </c>
    </row>
    <row r="112" spans="1:27" ht="37.5" customHeight="1">
      <c r="A112" s="11"/>
      <c r="B112" s="26">
        <f t="shared" si="1"/>
        <v>73</v>
      </c>
      <c r="C112" s="38"/>
      <c r="D112" s="44"/>
      <c r="E112" s="44"/>
      <c r="F112" s="44"/>
      <c r="G112" s="44"/>
      <c r="H112" s="44"/>
      <c r="I112" s="44"/>
      <c r="J112" s="44"/>
      <c r="K112" s="44"/>
      <c r="L112" s="52"/>
      <c r="M112" s="68"/>
      <c r="N112" s="68"/>
      <c r="O112" s="68"/>
      <c r="P112" s="68"/>
      <c r="Q112" s="68"/>
      <c r="R112" s="67"/>
      <c r="S112" s="81"/>
      <c r="T112" s="81"/>
      <c r="U112" s="81"/>
      <c r="V112" s="85"/>
      <c r="W112" s="68"/>
      <c r="X112" s="120"/>
      <c r="Y112" s="120"/>
      <c r="Z112" s="127"/>
      <c r="AA112" s="131">
        <f>IF(COUNTIF(Y112,"*総合事業*"),"数式を削除して手入力",IFERROR(INDEX('【参考】数式用'!$M$3:$O$440,MATCH(W112,'【参考】数式用'!$L$3:$L$440,0),MATCH(VLOOKUP(Y112,'【参考】数式用'!$P$2:$Q$26,2,FALSE),'【参考】数式用'!$M$2:$O$2,0)),10))</f>
        <v>10</v>
      </c>
    </row>
    <row r="113" spans="1:27" ht="37.5" customHeight="1">
      <c r="A113" s="11"/>
      <c r="B113" s="26">
        <f t="shared" si="1"/>
        <v>74</v>
      </c>
      <c r="C113" s="38"/>
      <c r="D113" s="44"/>
      <c r="E113" s="44"/>
      <c r="F113" s="44"/>
      <c r="G113" s="44"/>
      <c r="H113" s="44"/>
      <c r="I113" s="44"/>
      <c r="J113" s="44"/>
      <c r="K113" s="44"/>
      <c r="L113" s="52"/>
      <c r="M113" s="68"/>
      <c r="N113" s="68"/>
      <c r="O113" s="68"/>
      <c r="P113" s="68"/>
      <c r="Q113" s="68"/>
      <c r="R113" s="67"/>
      <c r="S113" s="81"/>
      <c r="T113" s="81"/>
      <c r="U113" s="81"/>
      <c r="V113" s="85"/>
      <c r="W113" s="68"/>
      <c r="X113" s="120"/>
      <c r="Y113" s="120"/>
      <c r="Z113" s="127"/>
      <c r="AA113" s="131">
        <f>IF(COUNTIF(Y113,"*総合事業*"),"数式を削除して手入力",IFERROR(INDEX('【参考】数式用'!$M$3:$O$440,MATCH(W113,'【参考】数式用'!$L$3:$L$440,0),MATCH(VLOOKUP(Y113,'【参考】数式用'!$P$2:$Q$26,2,FALSE),'【参考】数式用'!$M$2:$O$2,0)),10))</f>
        <v>10</v>
      </c>
    </row>
    <row r="114" spans="1:27" ht="37.5" customHeight="1">
      <c r="A114" s="11"/>
      <c r="B114" s="26">
        <f t="shared" si="1"/>
        <v>75</v>
      </c>
      <c r="C114" s="38"/>
      <c r="D114" s="44"/>
      <c r="E114" s="44"/>
      <c r="F114" s="44"/>
      <c r="G114" s="44"/>
      <c r="H114" s="44"/>
      <c r="I114" s="44"/>
      <c r="J114" s="44"/>
      <c r="K114" s="44"/>
      <c r="L114" s="52"/>
      <c r="M114" s="68"/>
      <c r="N114" s="68"/>
      <c r="O114" s="68"/>
      <c r="P114" s="68"/>
      <c r="Q114" s="68"/>
      <c r="R114" s="67"/>
      <c r="S114" s="81"/>
      <c r="T114" s="81"/>
      <c r="U114" s="81"/>
      <c r="V114" s="85"/>
      <c r="W114" s="68"/>
      <c r="X114" s="120"/>
      <c r="Y114" s="120"/>
      <c r="Z114" s="127"/>
      <c r="AA114" s="131">
        <f>IF(COUNTIF(Y114,"*総合事業*"),"数式を削除して手入力",IFERROR(INDEX('【参考】数式用'!$M$3:$O$440,MATCH(W114,'【参考】数式用'!$L$3:$L$440,0),MATCH(VLOOKUP(Y114,'【参考】数式用'!$P$2:$Q$26,2,FALSE),'【参考】数式用'!$M$2:$O$2,0)),10))</f>
        <v>10</v>
      </c>
    </row>
    <row r="115" spans="1:27" ht="37.5" customHeight="1">
      <c r="A115" s="11"/>
      <c r="B115" s="26">
        <f t="shared" si="1"/>
        <v>76</v>
      </c>
      <c r="C115" s="38"/>
      <c r="D115" s="44"/>
      <c r="E115" s="44"/>
      <c r="F115" s="44"/>
      <c r="G115" s="44"/>
      <c r="H115" s="44"/>
      <c r="I115" s="44"/>
      <c r="J115" s="44"/>
      <c r="K115" s="44"/>
      <c r="L115" s="52"/>
      <c r="M115" s="68"/>
      <c r="N115" s="68"/>
      <c r="O115" s="68"/>
      <c r="P115" s="68"/>
      <c r="Q115" s="68"/>
      <c r="R115" s="67"/>
      <c r="S115" s="81"/>
      <c r="T115" s="81"/>
      <c r="U115" s="81"/>
      <c r="V115" s="85"/>
      <c r="W115" s="68"/>
      <c r="X115" s="120"/>
      <c r="Y115" s="120"/>
      <c r="Z115" s="127"/>
      <c r="AA115" s="131">
        <f>IF(COUNTIF(Y115,"*総合事業*"),"数式を削除して手入力",IFERROR(INDEX('【参考】数式用'!$M$3:$O$440,MATCH(W115,'【参考】数式用'!$L$3:$L$440,0),MATCH(VLOOKUP(Y115,'【参考】数式用'!$P$2:$Q$26,2,FALSE),'【参考】数式用'!$M$2:$O$2,0)),10))</f>
        <v>10</v>
      </c>
    </row>
    <row r="116" spans="1:27" ht="37.5" customHeight="1">
      <c r="A116" s="11"/>
      <c r="B116" s="26">
        <f t="shared" si="1"/>
        <v>77</v>
      </c>
      <c r="C116" s="38"/>
      <c r="D116" s="44"/>
      <c r="E116" s="44"/>
      <c r="F116" s="44"/>
      <c r="G116" s="44"/>
      <c r="H116" s="44"/>
      <c r="I116" s="44"/>
      <c r="J116" s="44"/>
      <c r="K116" s="44"/>
      <c r="L116" s="52"/>
      <c r="M116" s="68"/>
      <c r="N116" s="68"/>
      <c r="O116" s="68"/>
      <c r="P116" s="68"/>
      <c r="Q116" s="68"/>
      <c r="R116" s="67"/>
      <c r="S116" s="81"/>
      <c r="T116" s="81"/>
      <c r="U116" s="81"/>
      <c r="V116" s="85"/>
      <c r="W116" s="68"/>
      <c r="X116" s="120"/>
      <c r="Y116" s="120"/>
      <c r="Z116" s="127"/>
      <c r="AA116" s="131">
        <f>IF(COUNTIF(Y116,"*総合事業*"),"数式を削除して手入力",IFERROR(INDEX('【参考】数式用'!$M$3:$O$440,MATCH(W116,'【参考】数式用'!$L$3:$L$440,0),MATCH(VLOOKUP(Y116,'【参考】数式用'!$P$2:$Q$26,2,FALSE),'【参考】数式用'!$M$2:$O$2,0)),10))</f>
        <v>10</v>
      </c>
    </row>
    <row r="117" spans="1:27" ht="37.5" customHeight="1">
      <c r="A117" s="11"/>
      <c r="B117" s="26">
        <f t="shared" si="1"/>
        <v>78</v>
      </c>
      <c r="C117" s="38"/>
      <c r="D117" s="44"/>
      <c r="E117" s="44"/>
      <c r="F117" s="44"/>
      <c r="G117" s="44"/>
      <c r="H117" s="44"/>
      <c r="I117" s="44"/>
      <c r="J117" s="44"/>
      <c r="K117" s="44"/>
      <c r="L117" s="52"/>
      <c r="M117" s="68"/>
      <c r="N117" s="68"/>
      <c r="O117" s="68"/>
      <c r="P117" s="68"/>
      <c r="Q117" s="68"/>
      <c r="R117" s="67"/>
      <c r="S117" s="81"/>
      <c r="T117" s="81"/>
      <c r="U117" s="81"/>
      <c r="V117" s="85"/>
      <c r="W117" s="68"/>
      <c r="X117" s="120"/>
      <c r="Y117" s="120"/>
      <c r="Z117" s="127"/>
      <c r="AA117" s="131">
        <f>IF(COUNTIF(Y117,"*総合事業*"),"数式を削除して手入力",IFERROR(INDEX('【参考】数式用'!$M$3:$O$440,MATCH(W117,'【参考】数式用'!$L$3:$L$440,0),MATCH(VLOOKUP(Y117,'【参考】数式用'!$P$2:$Q$26,2,FALSE),'【参考】数式用'!$M$2:$O$2,0)),10))</f>
        <v>10</v>
      </c>
    </row>
    <row r="118" spans="1:27" ht="37.5" customHeight="1">
      <c r="A118" s="11"/>
      <c r="B118" s="26">
        <f t="shared" si="1"/>
        <v>79</v>
      </c>
      <c r="C118" s="38"/>
      <c r="D118" s="44"/>
      <c r="E118" s="44"/>
      <c r="F118" s="44"/>
      <c r="G118" s="44"/>
      <c r="H118" s="44"/>
      <c r="I118" s="44"/>
      <c r="J118" s="44"/>
      <c r="K118" s="44"/>
      <c r="L118" s="52"/>
      <c r="M118" s="68"/>
      <c r="N118" s="68"/>
      <c r="O118" s="68"/>
      <c r="P118" s="68"/>
      <c r="Q118" s="68"/>
      <c r="R118" s="67"/>
      <c r="S118" s="81"/>
      <c r="T118" s="81"/>
      <c r="U118" s="81"/>
      <c r="V118" s="85"/>
      <c r="W118" s="68"/>
      <c r="X118" s="120"/>
      <c r="Y118" s="120"/>
      <c r="Z118" s="127"/>
      <c r="AA118" s="131">
        <f>IF(COUNTIF(Y118,"*総合事業*"),"数式を削除して手入力",IFERROR(INDEX('【参考】数式用'!$M$3:$O$440,MATCH(W118,'【参考】数式用'!$L$3:$L$440,0),MATCH(VLOOKUP(Y118,'【参考】数式用'!$P$2:$Q$26,2,FALSE),'【参考】数式用'!$M$2:$O$2,0)),10))</f>
        <v>10</v>
      </c>
    </row>
    <row r="119" spans="1:27" ht="37.5" customHeight="1">
      <c r="A119" s="11"/>
      <c r="B119" s="26">
        <f t="shared" si="1"/>
        <v>80</v>
      </c>
      <c r="C119" s="38"/>
      <c r="D119" s="44"/>
      <c r="E119" s="44"/>
      <c r="F119" s="44"/>
      <c r="G119" s="44"/>
      <c r="H119" s="44"/>
      <c r="I119" s="44"/>
      <c r="J119" s="44"/>
      <c r="K119" s="44"/>
      <c r="L119" s="52"/>
      <c r="M119" s="68"/>
      <c r="N119" s="68"/>
      <c r="O119" s="68"/>
      <c r="P119" s="68"/>
      <c r="Q119" s="68"/>
      <c r="R119" s="67"/>
      <c r="S119" s="81"/>
      <c r="T119" s="81"/>
      <c r="U119" s="81"/>
      <c r="V119" s="85"/>
      <c r="W119" s="68"/>
      <c r="X119" s="120"/>
      <c r="Y119" s="120"/>
      <c r="Z119" s="127"/>
      <c r="AA119" s="131">
        <f>IF(COUNTIF(Y119,"*総合事業*"),"数式を削除して手入力",IFERROR(INDEX('【参考】数式用'!$M$3:$O$440,MATCH(W119,'【参考】数式用'!$L$3:$L$440,0),MATCH(VLOOKUP(Y119,'【参考】数式用'!$P$2:$Q$26,2,FALSE),'【参考】数式用'!$M$2:$O$2,0)),10))</f>
        <v>10</v>
      </c>
    </row>
    <row r="120" spans="1:27" ht="37.5" customHeight="1">
      <c r="A120" s="11"/>
      <c r="B120" s="26">
        <f t="shared" si="1"/>
        <v>81</v>
      </c>
      <c r="C120" s="38"/>
      <c r="D120" s="44"/>
      <c r="E120" s="44"/>
      <c r="F120" s="44"/>
      <c r="G120" s="44"/>
      <c r="H120" s="44"/>
      <c r="I120" s="44"/>
      <c r="J120" s="44"/>
      <c r="K120" s="44"/>
      <c r="L120" s="52"/>
      <c r="M120" s="68"/>
      <c r="N120" s="68"/>
      <c r="O120" s="68"/>
      <c r="P120" s="68"/>
      <c r="Q120" s="68"/>
      <c r="R120" s="67"/>
      <c r="S120" s="81"/>
      <c r="T120" s="81"/>
      <c r="U120" s="81"/>
      <c r="V120" s="85"/>
      <c r="W120" s="68"/>
      <c r="X120" s="120"/>
      <c r="Y120" s="120"/>
      <c r="Z120" s="127"/>
      <c r="AA120" s="131">
        <f>IF(COUNTIF(Y120,"*総合事業*"),"数式を削除して手入力",IFERROR(INDEX('【参考】数式用'!$M$3:$O$440,MATCH(W120,'【参考】数式用'!$L$3:$L$440,0),MATCH(VLOOKUP(Y120,'【参考】数式用'!$P$2:$Q$26,2,FALSE),'【参考】数式用'!$M$2:$O$2,0)),10))</f>
        <v>10</v>
      </c>
    </row>
    <row r="121" spans="1:27" ht="37.5" customHeight="1">
      <c r="A121" s="11"/>
      <c r="B121" s="26">
        <f t="shared" si="1"/>
        <v>82</v>
      </c>
      <c r="C121" s="38"/>
      <c r="D121" s="44"/>
      <c r="E121" s="44"/>
      <c r="F121" s="44"/>
      <c r="G121" s="44"/>
      <c r="H121" s="44"/>
      <c r="I121" s="44"/>
      <c r="J121" s="44"/>
      <c r="K121" s="44"/>
      <c r="L121" s="52"/>
      <c r="M121" s="68"/>
      <c r="N121" s="68"/>
      <c r="O121" s="68"/>
      <c r="P121" s="68"/>
      <c r="Q121" s="68"/>
      <c r="R121" s="67"/>
      <c r="S121" s="81"/>
      <c r="T121" s="81"/>
      <c r="U121" s="81"/>
      <c r="V121" s="85"/>
      <c r="W121" s="68"/>
      <c r="X121" s="120"/>
      <c r="Y121" s="120"/>
      <c r="Z121" s="127"/>
      <c r="AA121" s="131">
        <f>IF(COUNTIF(Y121,"*総合事業*"),"数式を削除して手入力",IFERROR(INDEX('【参考】数式用'!$M$3:$O$440,MATCH(W121,'【参考】数式用'!$L$3:$L$440,0),MATCH(VLOOKUP(Y121,'【参考】数式用'!$P$2:$Q$26,2,FALSE),'【参考】数式用'!$M$2:$O$2,0)),10))</f>
        <v>10</v>
      </c>
    </row>
    <row r="122" spans="1:27" ht="37.5" customHeight="1">
      <c r="A122" s="11"/>
      <c r="B122" s="26">
        <f t="shared" si="1"/>
        <v>83</v>
      </c>
      <c r="C122" s="38"/>
      <c r="D122" s="44"/>
      <c r="E122" s="44"/>
      <c r="F122" s="44"/>
      <c r="G122" s="44"/>
      <c r="H122" s="44"/>
      <c r="I122" s="44"/>
      <c r="J122" s="44"/>
      <c r="K122" s="44"/>
      <c r="L122" s="52"/>
      <c r="M122" s="68"/>
      <c r="N122" s="68"/>
      <c r="O122" s="68"/>
      <c r="P122" s="68"/>
      <c r="Q122" s="68"/>
      <c r="R122" s="67"/>
      <c r="S122" s="81"/>
      <c r="T122" s="81"/>
      <c r="U122" s="81"/>
      <c r="V122" s="85"/>
      <c r="W122" s="68"/>
      <c r="X122" s="120"/>
      <c r="Y122" s="120"/>
      <c r="Z122" s="127"/>
      <c r="AA122" s="131">
        <f>IF(COUNTIF(Y122,"*総合事業*"),"数式を削除して手入力",IFERROR(INDEX('【参考】数式用'!$M$3:$O$440,MATCH(W122,'【参考】数式用'!$L$3:$L$440,0),MATCH(VLOOKUP(Y122,'【参考】数式用'!$P$2:$Q$26,2,FALSE),'【参考】数式用'!$M$2:$O$2,0)),10))</f>
        <v>10</v>
      </c>
    </row>
    <row r="123" spans="1:27" ht="37.5" customHeight="1">
      <c r="A123" s="11"/>
      <c r="B123" s="26">
        <f t="shared" si="1"/>
        <v>84</v>
      </c>
      <c r="C123" s="38"/>
      <c r="D123" s="44"/>
      <c r="E123" s="44"/>
      <c r="F123" s="44"/>
      <c r="G123" s="44"/>
      <c r="H123" s="44"/>
      <c r="I123" s="44"/>
      <c r="J123" s="44"/>
      <c r="K123" s="44"/>
      <c r="L123" s="52"/>
      <c r="M123" s="68"/>
      <c r="N123" s="68"/>
      <c r="O123" s="68"/>
      <c r="P123" s="68"/>
      <c r="Q123" s="68"/>
      <c r="R123" s="67"/>
      <c r="S123" s="81"/>
      <c r="T123" s="81"/>
      <c r="U123" s="81"/>
      <c r="V123" s="85"/>
      <c r="W123" s="68"/>
      <c r="X123" s="120"/>
      <c r="Y123" s="120"/>
      <c r="Z123" s="127"/>
      <c r="AA123" s="131">
        <f>IF(COUNTIF(Y123,"*総合事業*"),"数式を削除して手入力",IFERROR(INDEX('【参考】数式用'!$M$3:$O$440,MATCH(W123,'【参考】数式用'!$L$3:$L$440,0),MATCH(VLOOKUP(Y123,'【参考】数式用'!$P$2:$Q$26,2,FALSE),'【参考】数式用'!$M$2:$O$2,0)),10))</f>
        <v>10</v>
      </c>
    </row>
    <row r="124" spans="1:27" ht="37.5" customHeight="1">
      <c r="A124" s="11"/>
      <c r="B124" s="26">
        <f t="shared" si="1"/>
        <v>85</v>
      </c>
      <c r="C124" s="38"/>
      <c r="D124" s="44"/>
      <c r="E124" s="44"/>
      <c r="F124" s="44"/>
      <c r="G124" s="44"/>
      <c r="H124" s="44"/>
      <c r="I124" s="44"/>
      <c r="J124" s="44"/>
      <c r="K124" s="44"/>
      <c r="L124" s="52"/>
      <c r="M124" s="68"/>
      <c r="N124" s="68"/>
      <c r="O124" s="68"/>
      <c r="P124" s="68"/>
      <c r="Q124" s="68"/>
      <c r="R124" s="67"/>
      <c r="S124" s="81"/>
      <c r="T124" s="81"/>
      <c r="U124" s="81"/>
      <c r="V124" s="85"/>
      <c r="W124" s="68"/>
      <c r="X124" s="120"/>
      <c r="Y124" s="120"/>
      <c r="Z124" s="127"/>
      <c r="AA124" s="131">
        <f>IF(COUNTIF(Y124,"*総合事業*"),"数式を削除して手入力",IFERROR(INDEX('【参考】数式用'!$M$3:$O$440,MATCH(W124,'【参考】数式用'!$L$3:$L$440,0),MATCH(VLOOKUP(Y124,'【参考】数式用'!$P$2:$Q$26,2,FALSE),'【参考】数式用'!$M$2:$O$2,0)),10))</f>
        <v>10</v>
      </c>
    </row>
    <row r="125" spans="1:27" ht="37.5" customHeight="1">
      <c r="A125" s="11"/>
      <c r="B125" s="26">
        <f t="shared" si="1"/>
        <v>86</v>
      </c>
      <c r="C125" s="38"/>
      <c r="D125" s="44"/>
      <c r="E125" s="44"/>
      <c r="F125" s="44"/>
      <c r="G125" s="44"/>
      <c r="H125" s="44"/>
      <c r="I125" s="44"/>
      <c r="J125" s="44"/>
      <c r="K125" s="44"/>
      <c r="L125" s="52"/>
      <c r="M125" s="68"/>
      <c r="N125" s="68"/>
      <c r="O125" s="68"/>
      <c r="P125" s="68"/>
      <c r="Q125" s="68"/>
      <c r="R125" s="67"/>
      <c r="S125" s="81"/>
      <c r="T125" s="81"/>
      <c r="U125" s="81"/>
      <c r="V125" s="85"/>
      <c r="W125" s="68"/>
      <c r="X125" s="120"/>
      <c r="Y125" s="120"/>
      <c r="Z125" s="127"/>
      <c r="AA125" s="131">
        <f>IF(COUNTIF(Y125,"*総合事業*"),"数式を削除して手入力",IFERROR(INDEX('【参考】数式用'!$M$3:$O$440,MATCH(W125,'【参考】数式用'!$L$3:$L$440,0),MATCH(VLOOKUP(Y125,'【参考】数式用'!$P$2:$Q$26,2,FALSE),'【参考】数式用'!$M$2:$O$2,0)),10))</f>
        <v>10</v>
      </c>
    </row>
    <row r="126" spans="1:27" ht="37.5" customHeight="1">
      <c r="A126" s="11"/>
      <c r="B126" s="26">
        <f t="shared" si="1"/>
        <v>87</v>
      </c>
      <c r="C126" s="38"/>
      <c r="D126" s="44"/>
      <c r="E126" s="44"/>
      <c r="F126" s="44"/>
      <c r="G126" s="44"/>
      <c r="H126" s="44"/>
      <c r="I126" s="44"/>
      <c r="J126" s="44"/>
      <c r="K126" s="44"/>
      <c r="L126" s="52"/>
      <c r="M126" s="68"/>
      <c r="N126" s="68"/>
      <c r="O126" s="68"/>
      <c r="P126" s="68"/>
      <c r="Q126" s="68"/>
      <c r="R126" s="67"/>
      <c r="S126" s="81"/>
      <c r="T126" s="81"/>
      <c r="U126" s="81"/>
      <c r="V126" s="85"/>
      <c r="W126" s="68"/>
      <c r="X126" s="120"/>
      <c r="Y126" s="120"/>
      <c r="Z126" s="127"/>
      <c r="AA126" s="131">
        <f>IF(COUNTIF(Y126,"*総合事業*"),"数式を削除して手入力",IFERROR(INDEX('【参考】数式用'!$M$3:$O$440,MATCH(W126,'【参考】数式用'!$L$3:$L$440,0),MATCH(VLOOKUP(Y126,'【参考】数式用'!$P$2:$Q$26,2,FALSE),'【参考】数式用'!$M$2:$O$2,0)),10))</f>
        <v>10</v>
      </c>
    </row>
    <row r="127" spans="1:27" ht="37.5" customHeight="1">
      <c r="A127" s="11"/>
      <c r="B127" s="26">
        <f t="shared" si="1"/>
        <v>88</v>
      </c>
      <c r="C127" s="38"/>
      <c r="D127" s="44"/>
      <c r="E127" s="44"/>
      <c r="F127" s="44"/>
      <c r="G127" s="44"/>
      <c r="H127" s="44"/>
      <c r="I127" s="44"/>
      <c r="J127" s="44"/>
      <c r="K127" s="44"/>
      <c r="L127" s="52"/>
      <c r="M127" s="68"/>
      <c r="N127" s="68"/>
      <c r="O127" s="68"/>
      <c r="P127" s="68"/>
      <c r="Q127" s="68"/>
      <c r="R127" s="67"/>
      <c r="S127" s="81"/>
      <c r="T127" s="81"/>
      <c r="U127" s="81"/>
      <c r="V127" s="85"/>
      <c r="W127" s="68"/>
      <c r="X127" s="120"/>
      <c r="Y127" s="120"/>
      <c r="Z127" s="127"/>
      <c r="AA127" s="131">
        <f>IF(COUNTIF(Y127,"*総合事業*"),"数式を削除して手入力",IFERROR(INDEX('【参考】数式用'!$M$3:$O$440,MATCH(W127,'【参考】数式用'!$L$3:$L$440,0),MATCH(VLOOKUP(Y127,'【参考】数式用'!$P$2:$Q$26,2,FALSE),'【参考】数式用'!$M$2:$O$2,0)),10))</f>
        <v>10</v>
      </c>
    </row>
    <row r="128" spans="1:27" ht="37.5" customHeight="1">
      <c r="A128" s="11"/>
      <c r="B128" s="26">
        <f t="shared" si="1"/>
        <v>89</v>
      </c>
      <c r="C128" s="38"/>
      <c r="D128" s="44"/>
      <c r="E128" s="44"/>
      <c r="F128" s="44"/>
      <c r="G128" s="44"/>
      <c r="H128" s="44"/>
      <c r="I128" s="44"/>
      <c r="J128" s="44"/>
      <c r="K128" s="44"/>
      <c r="L128" s="52"/>
      <c r="M128" s="68"/>
      <c r="N128" s="68"/>
      <c r="O128" s="68"/>
      <c r="P128" s="68"/>
      <c r="Q128" s="68"/>
      <c r="R128" s="67"/>
      <c r="S128" s="81"/>
      <c r="T128" s="81"/>
      <c r="U128" s="81"/>
      <c r="V128" s="85"/>
      <c r="W128" s="68"/>
      <c r="X128" s="120"/>
      <c r="Y128" s="120"/>
      <c r="Z128" s="127"/>
      <c r="AA128" s="131">
        <f>IF(COUNTIF(Y128,"*総合事業*"),"数式を削除して手入力",IFERROR(INDEX('【参考】数式用'!$M$3:$O$440,MATCH(W128,'【参考】数式用'!$L$3:$L$440,0),MATCH(VLOOKUP(Y128,'【参考】数式用'!$P$2:$Q$26,2,FALSE),'【参考】数式用'!$M$2:$O$2,0)),10))</f>
        <v>10</v>
      </c>
    </row>
    <row r="129" spans="1:27" ht="37.5" customHeight="1">
      <c r="A129" s="11"/>
      <c r="B129" s="26">
        <f t="shared" si="1"/>
        <v>90</v>
      </c>
      <c r="C129" s="38"/>
      <c r="D129" s="44"/>
      <c r="E129" s="44"/>
      <c r="F129" s="44"/>
      <c r="G129" s="44"/>
      <c r="H129" s="44"/>
      <c r="I129" s="44"/>
      <c r="J129" s="44"/>
      <c r="K129" s="44"/>
      <c r="L129" s="52"/>
      <c r="M129" s="68"/>
      <c r="N129" s="68"/>
      <c r="O129" s="68"/>
      <c r="P129" s="68"/>
      <c r="Q129" s="68"/>
      <c r="R129" s="67"/>
      <c r="S129" s="81"/>
      <c r="T129" s="81"/>
      <c r="U129" s="81"/>
      <c r="V129" s="85"/>
      <c r="W129" s="68"/>
      <c r="X129" s="120"/>
      <c r="Y129" s="120"/>
      <c r="Z129" s="127"/>
      <c r="AA129" s="131">
        <f>IF(COUNTIF(Y129,"*総合事業*"),"数式を削除して手入力",IFERROR(INDEX('【参考】数式用'!$M$3:$O$440,MATCH(W129,'【参考】数式用'!$L$3:$L$440,0),MATCH(VLOOKUP(Y129,'【参考】数式用'!$P$2:$Q$26,2,FALSE),'【参考】数式用'!$M$2:$O$2,0)),10))</f>
        <v>10</v>
      </c>
    </row>
    <row r="130" spans="1:27" ht="37.5" customHeight="1">
      <c r="A130" s="11"/>
      <c r="B130" s="26">
        <f t="shared" si="1"/>
        <v>91</v>
      </c>
      <c r="C130" s="38"/>
      <c r="D130" s="44"/>
      <c r="E130" s="44"/>
      <c r="F130" s="44"/>
      <c r="G130" s="44"/>
      <c r="H130" s="44"/>
      <c r="I130" s="44"/>
      <c r="J130" s="44"/>
      <c r="K130" s="44"/>
      <c r="L130" s="52"/>
      <c r="M130" s="68"/>
      <c r="N130" s="68"/>
      <c r="O130" s="68"/>
      <c r="P130" s="68"/>
      <c r="Q130" s="68"/>
      <c r="R130" s="67"/>
      <c r="S130" s="81"/>
      <c r="T130" s="81"/>
      <c r="U130" s="81"/>
      <c r="V130" s="85"/>
      <c r="W130" s="68"/>
      <c r="X130" s="120"/>
      <c r="Y130" s="120"/>
      <c r="Z130" s="127"/>
      <c r="AA130" s="131">
        <f>IF(COUNTIF(Y130,"*総合事業*"),"数式を削除して手入力",IFERROR(INDEX('【参考】数式用'!$M$3:$O$440,MATCH(W130,'【参考】数式用'!$L$3:$L$440,0),MATCH(VLOOKUP(Y130,'【参考】数式用'!$P$2:$Q$26,2,FALSE),'【参考】数式用'!$M$2:$O$2,0)),10))</f>
        <v>10</v>
      </c>
    </row>
    <row r="131" spans="1:27" ht="37.5" customHeight="1">
      <c r="A131" s="11"/>
      <c r="B131" s="26">
        <f t="shared" si="1"/>
        <v>92</v>
      </c>
      <c r="C131" s="38"/>
      <c r="D131" s="44"/>
      <c r="E131" s="44"/>
      <c r="F131" s="44"/>
      <c r="G131" s="44"/>
      <c r="H131" s="44"/>
      <c r="I131" s="44"/>
      <c r="J131" s="44"/>
      <c r="K131" s="44"/>
      <c r="L131" s="52"/>
      <c r="M131" s="68"/>
      <c r="N131" s="68"/>
      <c r="O131" s="68"/>
      <c r="P131" s="68"/>
      <c r="Q131" s="68"/>
      <c r="R131" s="67"/>
      <c r="S131" s="81"/>
      <c r="T131" s="81"/>
      <c r="U131" s="81"/>
      <c r="V131" s="85"/>
      <c r="W131" s="68"/>
      <c r="X131" s="120"/>
      <c r="Y131" s="120"/>
      <c r="Z131" s="127"/>
      <c r="AA131" s="131">
        <f>IF(COUNTIF(Y131,"*総合事業*"),"数式を削除して手入力",IFERROR(INDEX('【参考】数式用'!$M$3:$O$440,MATCH(W131,'【参考】数式用'!$L$3:$L$440,0),MATCH(VLOOKUP(Y131,'【参考】数式用'!$P$2:$Q$26,2,FALSE),'【参考】数式用'!$M$2:$O$2,0)),10))</f>
        <v>10</v>
      </c>
    </row>
    <row r="132" spans="1:27" ht="37.5" customHeight="1">
      <c r="A132" s="11"/>
      <c r="B132" s="26">
        <f t="shared" si="1"/>
        <v>93</v>
      </c>
      <c r="C132" s="38"/>
      <c r="D132" s="44"/>
      <c r="E132" s="44"/>
      <c r="F132" s="44"/>
      <c r="G132" s="44"/>
      <c r="H132" s="44"/>
      <c r="I132" s="44"/>
      <c r="J132" s="44"/>
      <c r="K132" s="44"/>
      <c r="L132" s="52"/>
      <c r="M132" s="68"/>
      <c r="N132" s="68"/>
      <c r="O132" s="68"/>
      <c r="P132" s="68"/>
      <c r="Q132" s="68"/>
      <c r="R132" s="67"/>
      <c r="S132" s="81"/>
      <c r="T132" s="81"/>
      <c r="U132" s="81"/>
      <c r="V132" s="85"/>
      <c r="W132" s="68"/>
      <c r="X132" s="120"/>
      <c r="Y132" s="120"/>
      <c r="Z132" s="127"/>
      <c r="AA132" s="131">
        <f>IF(COUNTIF(Y132,"*総合事業*"),"数式を削除して手入力",IFERROR(INDEX('【参考】数式用'!$M$3:$O$440,MATCH(W132,'【参考】数式用'!$L$3:$L$440,0),MATCH(VLOOKUP(Y132,'【参考】数式用'!$P$2:$Q$26,2,FALSE),'【参考】数式用'!$M$2:$O$2,0)),10))</f>
        <v>10</v>
      </c>
    </row>
    <row r="133" spans="1:27" ht="37.5" customHeight="1">
      <c r="A133" s="11"/>
      <c r="B133" s="26">
        <f t="shared" si="1"/>
        <v>94</v>
      </c>
      <c r="C133" s="38"/>
      <c r="D133" s="44"/>
      <c r="E133" s="44"/>
      <c r="F133" s="44"/>
      <c r="G133" s="44"/>
      <c r="H133" s="44"/>
      <c r="I133" s="44"/>
      <c r="J133" s="44"/>
      <c r="K133" s="44"/>
      <c r="L133" s="52"/>
      <c r="M133" s="68"/>
      <c r="N133" s="68"/>
      <c r="O133" s="68"/>
      <c r="P133" s="68"/>
      <c r="Q133" s="68"/>
      <c r="R133" s="67"/>
      <c r="S133" s="81"/>
      <c r="T133" s="81"/>
      <c r="U133" s="81"/>
      <c r="V133" s="85"/>
      <c r="W133" s="68"/>
      <c r="X133" s="120"/>
      <c r="Y133" s="120"/>
      <c r="Z133" s="127"/>
      <c r="AA133" s="131">
        <f>IF(COUNTIF(Y133,"*総合事業*"),"数式を削除して手入力",IFERROR(INDEX('【参考】数式用'!$M$3:$O$440,MATCH(W133,'【参考】数式用'!$L$3:$L$440,0),MATCH(VLOOKUP(Y133,'【参考】数式用'!$P$2:$Q$26,2,FALSE),'【参考】数式用'!$M$2:$O$2,0)),10))</f>
        <v>10</v>
      </c>
    </row>
    <row r="134" spans="1:27" ht="37.5" customHeight="1">
      <c r="A134" s="11"/>
      <c r="B134" s="26">
        <f t="shared" si="1"/>
        <v>95</v>
      </c>
      <c r="C134" s="38"/>
      <c r="D134" s="44"/>
      <c r="E134" s="44"/>
      <c r="F134" s="44"/>
      <c r="G134" s="44"/>
      <c r="H134" s="44"/>
      <c r="I134" s="44"/>
      <c r="J134" s="44"/>
      <c r="K134" s="44"/>
      <c r="L134" s="52"/>
      <c r="M134" s="68"/>
      <c r="N134" s="68"/>
      <c r="O134" s="68"/>
      <c r="P134" s="68"/>
      <c r="Q134" s="68"/>
      <c r="R134" s="67"/>
      <c r="S134" s="81"/>
      <c r="T134" s="81"/>
      <c r="U134" s="81"/>
      <c r="V134" s="85"/>
      <c r="W134" s="68"/>
      <c r="X134" s="120"/>
      <c r="Y134" s="120"/>
      <c r="Z134" s="127"/>
      <c r="AA134" s="131">
        <f>IF(COUNTIF(Y134,"*総合事業*"),"数式を削除して手入力",IFERROR(INDEX('【参考】数式用'!$M$3:$O$440,MATCH(W134,'【参考】数式用'!$L$3:$L$440,0),MATCH(VLOOKUP(Y134,'【参考】数式用'!$P$2:$Q$26,2,FALSE),'【参考】数式用'!$M$2:$O$2,0)),10))</f>
        <v>10</v>
      </c>
    </row>
    <row r="135" spans="1:27" ht="37.5" customHeight="1">
      <c r="A135" s="11"/>
      <c r="B135" s="26">
        <f t="shared" si="1"/>
        <v>96</v>
      </c>
      <c r="C135" s="38"/>
      <c r="D135" s="44"/>
      <c r="E135" s="44"/>
      <c r="F135" s="44"/>
      <c r="G135" s="44"/>
      <c r="H135" s="44"/>
      <c r="I135" s="44"/>
      <c r="J135" s="44"/>
      <c r="K135" s="44"/>
      <c r="L135" s="52"/>
      <c r="M135" s="68"/>
      <c r="N135" s="68"/>
      <c r="O135" s="68"/>
      <c r="P135" s="68"/>
      <c r="Q135" s="68"/>
      <c r="R135" s="67"/>
      <c r="S135" s="81"/>
      <c r="T135" s="81"/>
      <c r="U135" s="81"/>
      <c r="V135" s="85"/>
      <c r="W135" s="68"/>
      <c r="X135" s="120"/>
      <c r="Y135" s="120"/>
      <c r="Z135" s="127"/>
      <c r="AA135" s="131">
        <f>IF(COUNTIF(Y135,"*総合事業*"),"数式を削除して手入力",IFERROR(INDEX('【参考】数式用'!$M$3:$O$440,MATCH(W135,'【参考】数式用'!$L$3:$L$440,0),MATCH(VLOOKUP(Y135,'【参考】数式用'!$P$2:$Q$26,2,FALSE),'【参考】数式用'!$M$2:$O$2,0)),10))</f>
        <v>10</v>
      </c>
    </row>
    <row r="136" spans="1:27" ht="37.5" customHeight="1">
      <c r="A136" s="11"/>
      <c r="B136" s="26">
        <f t="shared" si="1"/>
        <v>97</v>
      </c>
      <c r="C136" s="38"/>
      <c r="D136" s="44"/>
      <c r="E136" s="44"/>
      <c r="F136" s="44"/>
      <c r="G136" s="44"/>
      <c r="H136" s="44"/>
      <c r="I136" s="44"/>
      <c r="J136" s="44"/>
      <c r="K136" s="44"/>
      <c r="L136" s="52"/>
      <c r="M136" s="68"/>
      <c r="N136" s="68"/>
      <c r="O136" s="68"/>
      <c r="P136" s="68"/>
      <c r="Q136" s="68"/>
      <c r="R136" s="67"/>
      <c r="S136" s="81"/>
      <c r="T136" s="81"/>
      <c r="U136" s="81"/>
      <c r="V136" s="85"/>
      <c r="W136" s="68"/>
      <c r="X136" s="120"/>
      <c r="Y136" s="120"/>
      <c r="Z136" s="127"/>
      <c r="AA136" s="131">
        <f>IF(COUNTIF(Y136,"*総合事業*"),"数式を削除して手入力",IFERROR(INDEX('【参考】数式用'!$M$3:$O$440,MATCH(W136,'【参考】数式用'!$L$3:$L$440,0),MATCH(VLOOKUP(Y136,'【参考】数式用'!$P$2:$Q$26,2,FALSE),'【参考】数式用'!$M$2:$O$2,0)),10))</f>
        <v>10</v>
      </c>
    </row>
    <row r="137" spans="1:27" ht="37.5" customHeight="1">
      <c r="A137" s="11"/>
      <c r="B137" s="26">
        <f t="shared" si="1"/>
        <v>98</v>
      </c>
      <c r="C137" s="38"/>
      <c r="D137" s="44"/>
      <c r="E137" s="44"/>
      <c r="F137" s="44"/>
      <c r="G137" s="44"/>
      <c r="H137" s="44"/>
      <c r="I137" s="44"/>
      <c r="J137" s="44"/>
      <c r="K137" s="44"/>
      <c r="L137" s="52"/>
      <c r="M137" s="68"/>
      <c r="N137" s="68"/>
      <c r="O137" s="68"/>
      <c r="P137" s="68"/>
      <c r="Q137" s="68"/>
      <c r="R137" s="67"/>
      <c r="S137" s="81"/>
      <c r="T137" s="81"/>
      <c r="U137" s="81"/>
      <c r="V137" s="85"/>
      <c r="W137" s="68"/>
      <c r="X137" s="120"/>
      <c r="Y137" s="120"/>
      <c r="Z137" s="127"/>
      <c r="AA137" s="131">
        <f>IF(COUNTIF(Y137,"*総合事業*"),"数式を削除して手入力",IFERROR(INDEX('【参考】数式用'!$M$3:$O$440,MATCH(W137,'【参考】数式用'!$L$3:$L$440,0),MATCH(VLOOKUP(Y137,'【参考】数式用'!$P$2:$Q$26,2,FALSE),'【参考】数式用'!$M$2:$O$2,0)),10))</f>
        <v>10</v>
      </c>
    </row>
    <row r="138" spans="1:27" ht="37.5" customHeight="1">
      <c r="A138" s="11"/>
      <c r="B138" s="26">
        <f t="shared" si="1"/>
        <v>99</v>
      </c>
      <c r="C138" s="38"/>
      <c r="D138" s="44"/>
      <c r="E138" s="44"/>
      <c r="F138" s="44"/>
      <c r="G138" s="44"/>
      <c r="H138" s="44"/>
      <c r="I138" s="44"/>
      <c r="J138" s="44"/>
      <c r="K138" s="44"/>
      <c r="L138" s="52"/>
      <c r="M138" s="68"/>
      <c r="N138" s="68"/>
      <c r="O138" s="68"/>
      <c r="P138" s="68"/>
      <c r="Q138" s="68"/>
      <c r="R138" s="67"/>
      <c r="S138" s="81"/>
      <c r="T138" s="81"/>
      <c r="U138" s="81"/>
      <c r="V138" s="85"/>
      <c r="W138" s="68"/>
      <c r="X138" s="120"/>
      <c r="Y138" s="120"/>
      <c r="Z138" s="127"/>
      <c r="AA138" s="131">
        <f>IF(COUNTIF(Y138,"*総合事業*"),"数式を削除して手入力",IFERROR(INDEX('【参考】数式用'!$M$3:$O$440,MATCH(W138,'【参考】数式用'!$L$3:$L$440,0),MATCH(VLOOKUP(Y138,'【参考】数式用'!$P$2:$Q$26,2,FALSE),'【参考】数式用'!$M$2:$O$2,0)),10))</f>
        <v>10</v>
      </c>
    </row>
    <row r="139" spans="1:27" ht="37.5" customHeight="1">
      <c r="A139" s="11"/>
      <c r="B139" s="26">
        <f t="shared" si="1"/>
        <v>100</v>
      </c>
      <c r="C139" s="39"/>
      <c r="D139" s="45"/>
      <c r="E139" s="45"/>
      <c r="F139" s="45"/>
      <c r="G139" s="45"/>
      <c r="H139" s="45"/>
      <c r="I139" s="45"/>
      <c r="J139" s="45"/>
      <c r="K139" s="45"/>
      <c r="L139" s="53"/>
      <c r="M139" s="69"/>
      <c r="N139" s="69"/>
      <c r="O139" s="69"/>
      <c r="P139" s="69"/>
      <c r="Q139" s="69"/>
      <c r="R139" s="89"/>
      <c r="S139" s="93"/>
      <c r="T139" s="93"/>
      <c r="U139" s="93"/>
      <c r="V139" s="100"/>
      <c r="W139" s="69"/>
      <c r="X139" s="121"/>
      <c r="Y139" s="121"/>
      <c r="Z139" s="128"/>
      <c r="AA139" s="132">
        <f>IF(COUNTIF(Y139,"*総合事業*"),"数式を削除して手入力",IFERROR(INDEX('【参考】数式用'!$M$3:$O$440,MATCH(W139,'【参考】数式用'!$L$3:$L$440,0),MATCH(VLOOKUP(Y139,'【参考】数式用'!$P$2:$Q$26,2,FALSE),'【参考】数式用'!$M$2:$O$2,0)),10))</f>
        <v>10</v>
      </c>
    </row>
    <row r="140" spans="1:27" ht="20.25" customHeight="1">
      <c r="A140" s="12"/>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spans="1:27" ht="20.25" customHeight="1">
      <c r="B141" s="27"/>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row>
    <row r="142" spans="1:27" ht="20.25" customHeight="1">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row>
    <row r="143" spans="1:27" ht="20.100000000000001" customHeight="1">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row>
    <row r="144" spans="1:27" ht="20.100000000000001" customHeight="1">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row>
    <row r="145" spans="3:27" ht="20.100000000000001" customHeight="1">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row>
    <row r="146" spans="3:27" ht="20.100000000000001" customHeight="1">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row>
    <row r="147" spans="3:27" ht="20.100000000000001" customHeight="1">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row>
    <row r="148" spans="3:27" ht="20.100000000000001" customHeight="1">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row>
    <row r="149" spans="3:27" ht="20.100000000000001" customHeight="1">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row>
    <row r="150" spans="3:27" ht="20.100000000000001" customHeight="1">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row>
    <row r="151" spans="3:27" ht="20.100000000000001" customHeight="1">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row>
    <row r="152" spans="3:27" ht="20.100000000000001" customHeight="1">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row>
    <row r="153" spans="3:27" ht="20.100000000000001" customHeight="1">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row>
    <row r="154" spans="3:27" ht="20.100000000000001" customHeight="1">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row>
    <row r="155" spans="3:27" ht="20.100000000000001" customHeight="1">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row>
    <row r="156" spans="3:27" ht="20.100000000000001" customHeight="1">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row>
    <row r="157" spans="3:27" ht="20.100000000000001" customHeight="1">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row>
    <row r="158" spans="3:27" ht="20.100000000000001" customHeight="1">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row>
    <row r="159" spans="3:27" ht="20.100000000000001" customHeight="1">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row>
    <row r="160" spans="3:27" ht="20.100000000000001" customHeight="1">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row>
    <row r="161" spans="3:27" ht="20.100000000000001" customHeight="1">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row>
    <row r="162" spans="3:27" ht="20.100000000000001" customHeight="1">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row>
    <row r="163" spans="3:27" ht="20.100000000000001" customHeight="1">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spans="3:27" ht="20.100000000000001" customHeight="1">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spans="3:27" ht="20.100000000000001" customHeight="1">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spans="3:27" ht="20.100000000000001" customHeight="1">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spans="3:27" ht="20.100000000000001" customHeight="1">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row>
    <row r="168" spans="3:27" ht="20.100000000000001" customHeight="1">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3:27" ht="20.100000000000001" customHeight="1">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3:27" ht="20.100000000000001" customHeight="1">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3:27" ht="20.100000000000001" customHeight="1">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spans="3:27" ht="20.100000000000001" customHeight="1">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3:27" ht="20.100000000000001" customHeight="1">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3:27" ht="20.100000000000001" customHeight="1">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3:27" ht="20.100000000000001" customHeight="1">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spans="3:27" ht="20.100000000000001" customHeight="1">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3:27" ht="20.100000000000001" customHeight="1">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spans="3:27" ht="20.100000000000001" customHeight="1">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spans="3:27" ht="20.100000000000001" customHeight="1">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spans="3:27" ht="20.100000000000001" customHeight="1">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spans="3:27" ht="20.100000000000001" customHeight="1">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spans="3:27" ht="20.100000000000001" customHeight="1">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3:27" ht="20.100000000000001" customHeight="1">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spans="3:27" ht="20.100000000000001" customHeight="1">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spans="3:27" ht="20.100000000000001" customHeight="1">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3:27" ht="20.100000000000001" customHeight="1">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spans="3:27" ht="20.100000000000001" customHeight="1">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spans="3:27" ht="20.100000000000001" customHeight="1">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3:27" ht="20.100000000000001" customHeight="1">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spans="3:27" ht="20.100000000000001" customHeight="1">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spans="3:27" ht="20.100000000000001" customHeight="1">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spans="3:27" ht="20.100000000000001" customHeight="1">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spans="3:27" ht="20.100000000000001" customHeight="1">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spans="3:27" ht="20.100000000000001" customHeight="1">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3:27" ht="20.100000000000001" customHeight="1">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3:27" ht="20.100000000000001" customHeight="1">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3:27" ht="20.100000000000001" customHeight="1">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spans="3:27" ht="20.100000000000001" customHeight="1">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spans="3:27" ht="20.100000000000001" customHeight="1">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spans="3:27" ht="20.100000000000001" customHeight="1">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spans="3:27" ht="20.100000000000001" customHeight="1">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spans="3:27" ht="20.100000000000001" customHeight="1">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row>
    <row r="203" spans="3:27" ht="20.100000000000001" customHeight="1">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row>
    <row r="204" spans="3:27" ht="20.100000000000001" customHeight="1">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row>
    <row r="205" spans="3:27" ht="20.100000000000001" customHeight="1">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spans="3:27" ht="20.100000000000001" customHeight="1">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row>
    <row r="207" spans="3:27" ht="20.100000000000001" customHeight="1">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spans="3:27" ht="20.100000000000001" customHeight="1">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row>
    <row r="209" spans="3:27" ht="20.100000000000001" customHeight="1">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row>
    <row r="210" spans="3:27" ht="20.100000000000001" customHeight="1">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row>
    <row r="211" spans="3:27" ht="20.100000000000001" customHeight="1">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row>
    <row r="212" spans="3:27" ht="20.100000000000001" customHeight="1">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row>
    <row r="213" spans="3:27" ht="20.100000000000001" customHeight="1">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row>
    <row r="214" spans="3:27" ht="20.100000000000001" customHeight="1">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row>
    <row r="215" spans="3:27" ht="20.100000000000001" customHeight="1">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row>
    <row r="216" spans="3:27" ht="20.100000000000001" customHeight="1">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row>
    <row r="217" spans="3:27" ht="20.100000000000001" customHeight="1">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row>
    <row r="218" spans="3:27" ht="20.100000000000001" customHeight="1">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row>
    <row r="219" spans="3:27" ht="20.100000000000001" customHeight="1">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row>
    <row r="220" spans="3:27" ht="20.100000000000001" customHeight="1">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row>
    <row r="221" spans="3:27" ht="20.100000000000001" customHeight="1">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3:27" ht="20.100000000000001" customHeight="1">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spans="3:27" ht="20.100000000000001" customHeight="1">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spans="3:27" ht="20.100000000000001" customHeight="1">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spans="3:27" ht="20.100000000000001" customHeight="1">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spans="3:27" ht="20.100000000000001" customHeight="1">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row>
    <row r="227" spans="3:27" ht="20.100000000000001" customHeight="1">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row>
    <row r="228" spans="3:27" ht="20.100000000000001" customHeight="1">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row>
    <row r="229" spans="3:27" ht="20.100000000000001" customHeight="1">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row>
    <row r="230" spans="3:27" ht="20.100000000000001" customHeight="1">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row>
    <row r="231" spans="3:27" ht="20.100000000000001" customHeight="1">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spans="3:27" ht="20.100000000000001" customHeight="1">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3:27" ht="20.100000000000001" customHeight="1">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spans="3:27" ht="20.100000000000001" customHeight="1">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spans="3:27" ht="20.100000000000001" customHeight="1">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row>
    <row r="236" spans="3:27" ht="20.100000000000001" customHeight="1">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row>
    <row r="237" spans="3:27" ht="20.100000000000001" customHeight="1">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row>
    <row r="238" spans="3:27" ht="20.100000000000001" customHeight="1">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row>
    <row r="239" spans="3:27" ht="20.100000000000001" customHeight="1">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row>
    <row r="240" spans="3:27" ht="20.100000000000001" customHeight="1">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row>
    <row r="241" spans="3:27" ht="20.100000000000001" customHeight="1">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row>
    <row r="242" spans="3:27" ht="20.100000000000001" customHeight="1">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row>
    <row r="243" spans="3:27" ht="20.100000000000001" customHeight="1">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row>
    <row r="244" spans="3:27" ht="20.100000000000001" customHeight="1">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row>
    <row r="245" spans="3:27" ht="20.100000000000001" customHeight="1">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3:27" ht="20.100000000000001" customHeight="1">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row>
    <row r="247" spans="3:27" ht="20.100000000000001" customHeight="1">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row>
    <row r="248" spans="3:27" ht="20.100000000000001" customHeight="1">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row>
    <row r="249" spans="3:27" ht="20.100000000000001" customHeight="1">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row>
    <row r="250" spans="3:27" ht="20.100000000000001" customHeight="1">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row>
    <row r="251" spans="3:27" ht="20.100000000000001" customHeight="1">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row>
    <row r="252" spans="3:27" ht="20.100000000000001" customHeight="1">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row>
    <row r="253" spans="3:27" ht="20.100000000000001" customHeight="1">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row>
    <row r="254" spans="3:27" ht="20.100000000000001" customHeight="1">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row>
    <row r="255" spans="3:27" ht="20.100000000000001" customHeight="1">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row>
    <row r="256" spans="3:27" ht="20.100000000000001" customHeight="1">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row>
    <row r="257" spans="3:27" ht="20.100000000000001" customHeight="1">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row>
    <row r="258" spans="3:27" ht="20.100000000000001" customHeight="1">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row>
    <row r="259" spans="3:27" ht="20.100000000000001" customHeight="1">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row>
    <row r="260" spans="3:27" ht="20.100000000000001" customHeight="1">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row>
    <row r="261" spans="3:27" ht="20.100000000000001" customHeight="1">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row>
    <row r="262" spans="3:27" ht="20.100000000000001" customHeight="1">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row>
    <row r="263" spans="3:27" ht="20.100000000000001" customHeight="1">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row>
    <row r="264" spans="3:27" ht="20.100000000000001" customHeight="1">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row>
    <row r="265" spans="3:27" ht="20.100000000000001" customHeight="1">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row>
    <row r="266" spans="3:27" ht="20.100000000000001" customHeight="1">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row>
    <row r="267" spans="3:27" ht="20.100000000000001" customHeight="1">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row>
    <row r="268" spans="3:27" ht="20.100000000000001" customHeight="1">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row>
  </sheetData>
  <sheetProtection password="F35E" sheet="1" objects="1" scenarios="1" selectLockedCells="1"/>
  <mergeCells count="341">
    <mergeCell ref="A4:AA4"/>
    <mergeCell ref="A5:AA5"/>
    <mergeCell ref="A14:AA14"/>
    <mergeCell ref="C18:L18"/>
    <mergeCell ref="C19:AA19"/>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B37:AA37"/>
    <mergeCell ref="R38:W38"/>
    <mergeCell ref="R39:V39"/>
    <mergeCell ref="C40:L40"/>
    <mergeCell ref="M40:Q40"/>
    <mergeCell ref="R40:V40"/>
    <mergeCell ref="AD40:AP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1:AA141"/>
    <mergeCell ref="B30:B31"/>
    <mergeCell ref="B38:B39"/>
    <mergeCell ref="C38:L39"/>
    <mergeCell ref="M38:Q39"/>
    <mergeCell ref="X38:X39"/>
    <mergeCell ref="Y38:Y39"/>
    <mergeCell ref="Z38:Z39"/>
    <mergeCell ref="AA38:AA39"/>
  </mergeCells>
  <phoneticPr fontId="21"/>
  <dataValidations count="4">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s>
  <pageMargins left="0.70866141732283472" right="0.70866141732283472" top="0.74803149606299213" bottom="0.74803149606299213" header="0.31496062992125984" footer="0.31496062992125984"/>
  <pageSetup paperSize="9" scale="49"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'【参考】数式用'!$D$3:$D$49</xm:f>
          </x14:formula1>
          <xm:sqref>C18:L18 R40:V139</xm:sqref>
        </x14:dataValidation>
        <x14:dataValidation type="list" allowBlank="1" showDropDown="0"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U117"/>
  <sheetViews>
    <sheetView view="pageBreakPreview" zoomScale="115" zoomScaleNormal="91" zoomScaleSheetLayoutView="115" workbookViewId="0">
      <selection activeCell="Z17" sqref="Z17:AF17"/>
    </sheetView>
  </sheetViews>
  <sheetFormatPr defaultColWidth="9" defaultRowHeight="13.5"/>
  <cols>
    <col min="1" max="1" width="2.875" style="1" customWidth="1"/>
    <col min="2" max="6" width="2.625" style="1" customWidth="1"/>
    <col min="7" max="8" width="2.5" style="1" customWidth="1"/>
    <col min="9" max="10" width="3.375" style="1" customWidth="1"/>
    <col min="11" max="19" width="2.5" style="1" customWidth="1"/>
    <col min="20" max="20" width="3" style="1" customWidth="1"/>
    <col min="21" max="36" width="2.5" style="1" customWidth="1"/>
    <col min="37" max="37" width="4.125" style="1" customWidth="1"/>
    <col min="38" max="43" width="9.125" style="1" customWidth="1"/>
    <col min="44" max="44" width="9.625" style="1" bestFit="1" customWidth="1"/>
    <col min="45" max="16384" width="9" style="1"/>
  </cols>
  <sheetData>
    <row r="1" spans="1:46" ht="20.25" customHeight="1">
      <c r="A1" s="10" t="s">
        <v>1609</v>
      </c>
      <c r="B1" s="11"/>
      <c r="C1" s="11"/>
      <c r="D1" s="11"/>
      <c r="E1" s="11"/>
      <c r="F1" s="11"/>
      <c r="G1" s="11"/>
      <c r="H1" s="11"/>
      <c r="I1" s="11"/>
      <c r="J1" s="11"/>
      <c r="K1" s="11"/>
      <c r="L1" s="11"/>
      <c r="M1" s="11"/>
      <c r="N1" s="11"/>
      <c r="O1" s="11"/>
      <c r="P1" s="11"/>
      <c r="Q1" s="11"/>
      <c r="R1" s="11"/>
      <c r="S1" s="11"/>
      <c r="T1" s="11"/>
      <c r="U1" s="11"/>
      <c r="V1" s="11"/>
      <c r="AB1" s="406" t="s">
        <v>165</v>
      </c>
      <c r="AC1" s="411"/>
      <c r="AD1" s="411"/>
      <c r="AE1" s="406">
        <f>基本情報入力シート!C18</f>
        <v>0</v>
      </c>
      <c r="AF1" s="411"/>
      <c r="AG1" s="411"/>
      <c r="AH1" s="411"/>
      <c r="AI1" s="426"/>
    </row>
    <row r="2" spans="1:46" ht="9"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46" ht="40.5" customHeight="1">
      <c r="A3" s="139" t="s">
        <v>921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row>
    <row r="4" spans="1:46" ht="6"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46" ht="19.5" customHeight="1">
      <c r="A5" s="140" t="s">
        <v>330</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46" s="137" customFormat="1" ht="13.5" customHeight="1">
      <c r="A6" s="141" t="s">
        <v>86</v>
      </c>
      <c r="B6" s="192"/>
      <c r="C6" s="192"/>
      <c r="D6" s="192"/>
      <c r="E6" s="192"/>
      <c r="F6" s="272"/>
      <c r="G6" s="281" t="str">
        <f>IF(基本情報入力シート!M22="","",基本情報入力シート!M22)</f>
        <v/>
      </c>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449"/>
    </row>
    <row r="7" spans="1:46" s="137" customFormat="1" ht="25.5" customHeight="1">
      <c r="A7" s="142" t="s">
        <v>58</v>
      </c>
      <c r="B7" s="193"/>
      <c r="C7" s="193"/>
      <c r="D7" s="193"/>
      <c r="E7" s="193"/>
      <c r="F7" s="273"/>
      <c r="G7" s="282" t="str">
        <f>IF(基本情報入力シート!M23="","",基本情報入力シート!M23)</f>
        <v/>
      </c>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449"/>
    </row>
    <row r="8" spans="1:46" s="137" customFormat="1" ht="12.75" customHeight="1">
      <c r="A8" s="143" t="s">
        <v>224</v>
      </c>
      <c r="B8" s="194"/>
      <c r="C8" s="194"/>
      <c r="D8" s="194"/>
      <c r="E8" s="194"/>
      <c r="F8" s="274"/>
      <c r="G8" s="283" t="s">
        <v>68</v>
      </c>
      <c r="H8" s="283" t="str">
        <f>IF(基本情報入力シート!AC24="－","",基本情報入力シート!AC24)</f>
        <v/>
      </c>
      <c r="I8" s="283"/>
      <c r="J8" s="283"/>
      <c r="K8" s="283"/>
      <c r="L8" s="283"/>
      <c r="M8" s="312"/>
      <c r="N8" s="320"/>
      <c r="O8" s="320"/>
      <c r="P8" s="320"/>
      <c r="Q8" s="320"/>
      <c r="R8" s="320"/>
      <c r="S8" s="320"/>
      <c r="T8" s="320"/>
      <c r="U8" s="320"/>
      <c r="V8" s="320"/>
      <c r="W8" s="320"/>
      <c r="X8" s="320"/>
      <c r="Y8" s="320"/>
      <c r="Z8" s="320"/>
      <c r="AA8" s="320"/>
      <c r="AB8" s="320"/>
      <c r="AC8" s="320"/>
      <c r="AD8" s="320"/>
      <c r="AE8" s="320"/>
      <c r="AF8" s="320"/>
      <c r="AG8" s="320"/>
      <c r="AH8" s="320"/>
      <c r="AI8" s="320"/>
      <c r="AJ8" s="450"/>
    </row>
    <row r="9" spans="1:46" s="137" customFormat="1" ht="16.5" customHeight="1">
      <c r="A9" s="144"/>
      <c r="B9" s="195"/>
      <c r="C9" s="195"/>
      <c r="D9" s="195"/>
      <c r="E9" s="195"/>
      <c r="F9" s="275"/>
      <c r="G9" s="284" t="str">
        <f>IF(基本情報入力シート!M25="","",基本情報入力シート!M25)</f>
        <v/>
      </c>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449"/>
    </row>
    <row r="10" spans="1:46" s="137" customFormat="1" ht="16.5" customHeight="1">
      <c r="A10" s="144"/>
      <c r="B10" s="195"/>
      <c r="C10" s="195"/>
      <c r="D10" s="195"/>
      <c r="E10" s="195"/>
      <c r="F10" s="275"/>
      <c r="G10" s="285" t="str">
        <f>IF(基本情報入力シート!M26="","",基本情報入力シート!M26)</f>
        <v/>
      </c>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449"/>
    </row>
    <row r="11" spans="1:46" s="137" customFormat="1" ht="13.5" customHeight="1">
      <c r="A11" s="145" t="s">
        <v>86</v>
      </c>
      <c r="B11" s="196"/>
      <c r="C11" s="196"/>
      <c r="D11" s="196"/>
      <c r="E11" s="196"/>
      <c r="F11" s="276"/>
      <c r="G11" s="281" t="str">
        <f>IF(基本情報入力シート!M30="","",基本情報入力シート!M30)</f>
        <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449"/>
    </row>
    <row r="12" spans="1:46" s="137" customFormat="1" ht="27.75" customHeight="1">
      <c r="A12" s="144" t="s">
        <v>7</v>
      </c>
      <c r="B12" s="195"/>
      <c r="C12" s="195"/>
      <c r="D12" s="195"/>
      <c r="E12" s="195"/>
      <c r="F12" s="275"/>
      <c r="G12" s="286" t="str">
        <f>IF(基本情報入力シート!M31="","",基本情報入力シート!M31)</f>
        <v/>
      </c>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449"/>
    </row>
    <row r="13" spans="1:46" s="137" customFormat="1" ht="18.75" customHeight="1">
      <c r="A13" s="146" t="s">
        <v>220</v>
      </c>
      <c r="B13" s="146"/>
      <c r="C13" s="146"/>
      <c r="D13" s="146"/>
      <c r="E13" s="146"/>
      <c r="F13" s="146"/>
      <c r="G13" s="287" t="s">
        <v>30</v>
      </c>
      <c r="H13" s="146"/>
      <c r="I13" s="146"/>
      <c r="J13" s="146"/>
      <c r="K13" s="304" t="str">
        <f>IF(基本情報入力シート!M32="","",基本情報入力シート!M32)</f>
        <v/>
      </c>
      <c r="L13" s="308"/>
      <c r="M13" s="308"/>
      <c r="N13" s="308"/>
      <c r="O13" s="308"/>
      <c r="P13" s="308"/>
      <c r="Q13" s="308"/>
      <c r="R13" s="308"/>
      <c r="S13" s="308"/>
      <c r="T13" s="348"/>
      <c r="U13" s="357" t="s">
        <v>145</v>
      </c>
      <c r="V13" s="363"/>
      <c r="W13" s="363"/>
      <c r="X13" s="287"/>
      <c r="Y13" s="304" t="str">
        <f>IF(基本情報入力シート!M33="","",基本情報入力シート!M33)</f>
        <v/>
      </c>
      <c r="Z13" s="308"/>
      <c r="AA13" s="308"/>
      <c r="AB13" s="308"/>
      <c r="AC13" s="308"/>
      <c r="AD13" s="308"/>
      <c r="AE13" s="308"/>
      <c r="AF13" s="308"/>
      <c r="AG13" s="308"/>
      <c r="AH13" s="308"/>
      <c r="AI13" s="308"/>
      <c r="AJ13" s="449"/>
      <c r="AT13" s="474"/>
    </row>
    <row r="14" spans="1:46" s="137" customFormat="1" ht="18.75" customHeight="1">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1"/>
      <c r="AT14" s="474"/>
    </row>
    <row r="15" spans="1:46" ht="16.5" customHeight="1">
      <c r="A15" s="148" t="s">
        <v>333</v>
      </c>
      <c r="B15" s="11"/>
      <c r="C15" s="11"/>
      <c r="D15" s="11"/>
      <c r="E15" s="11"/>
      <c r="F15" s="11"/>
      <c r="G15" s="11"/>
      <c r="H15" s="11"/>
      <c r="I15" s="11"/>
      <c r="J15" s="11"/>
      <c r="K15" s="11"/>
      <c r="L15" s="11"/>
      <c r="M15" s="11"/>
      <c r="N15" s="321"/>
      <c r="O15" s="328"/>
      <c r="P15" s="328"/>
      <c r="Q15" s="328"/>
      <c r="R15" s="328"/>
      <c r="S15" s="328"/>
      <c r="T15" s="328"/>
      <c r="U15" s="328"/>
      <c r="V15" s="328"/>
      <c r="W15" s="328"/>
      <c r="X15" s="328"/>
      <c r="Y15" s="11"/>
      <c r="Z15" s="11"/>
      <c r="AA15" s="11"/>
      <c r="AB15" s="11"/>
      <c r="AC15" s="11"/>
      <c r="AD15" s="11"/>
      <c r="AE15" s="11"/>
      <c r="AF15" s="11"/>
      <c r="AG15" s="11"/>
      <c r="AH15" s="11"/>
      <c r="AI15" s="11"/>
      <c r="AJ15" s="11"/>
      <c r="AT15" s="465"/>
    </row>
    <row r="16" spans="1:46" ht="19.5" customHeight="1">
      <c r="A16" s="149" t="s">
        <v>2020</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389">
        <f>IF(SUM('様式第2-2号'!X:X)="","",SUM('様式第2-2号'!X:X))</f>
        <v>0</v>
      </c>
      <c r="AA16" s="398"/>
      <c r="AB16" s="398"/>
      <c r="AC16" s="398"/>
      <c r="AD16" s="398"/>
      <c r="AE16" s="398"/>
      <c r="AF16" s="398"/>
      <c r="AG16" s="392" t="s">
        <v>49</v>
      </c>
      <c r="AH16" s="423"/>
      <c r="AI16" s="137"/>
      <c r="AJ16" s="11"/>
      <c r="AR16" s="465"/>
    </row>
    <row r="17" spans="1:73" ht="19.5" customHeight="1">
      <c r="A17" s="150" t="s">
        <v>495</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390"/>
      <c r="AA17" s="399"/>
      <c r="AB17" s="399"/>
      <c r="AC17" s="399"/>
      <c r="AD17" s="399"/>
      <c r="AE17" s="399"/>
      <c r="AF17" s="418"/>
      <c r="AG17" s="287" t="s">
        <v>49</v>
      </c>
      <c r="AH17" s="146"/>
      <c r="AI17" s="1" t="s">
        <v>319</v>
      </c>
      <c r="AJ17" s="383" t="str">
        <f>IF(Z17="","",IF(Z16="","",IF(Z17&gt;=Z16,"○","☓")))</f>
        <v/>
      </c>
      <c r="AK17" s="454" t="s">
        <v>335</v>
      </c>
      <c r="AL17" s="462"/>
      <c r="AM17" s="462"/>
      <c r="AN17" s="462"/>
      <c r="AO17" s="462"/>
      <c r="AP17" s="462"/>
      <c r="AQ17" s="462"/>
      <c r="AR17" s="462"/>
      <c r="AS17" s="462"/>
      <c r="AT17" s="462"/>
      <c r="AU17" s="475"/>
    </row>
    <row r="18" spans="1:73" ht="19.5" customHeight="1">
      <c r="A18" s="151" t="s">
        <v>489</v>
      </c>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385"/>
      <c r="Z18" s="391"/>
      <c r="AA18" s="391"/>
      <c r="AB18" s="394"/>
      <c r="AC18" s="393"/>
      <c r="AD18" s="393"/>
      <c r="AE18" s="393"/>
      <c r="AF18" s="393"/>
      <c r="AG18" s="393"/>
      <c r="AH18" s="393"/>
      <c r="AI18" s="393"/>
      <c r="AJ18" s="393"/>
      <c r="AK18" s="393"/>
      <c r="AL18" s="393"/>
      <c r="AT18" s="465"/>
    </row>
    <row r="19" spans="1:73" ht="19.5" customHeight="1">
      <c r="A19" s="152"/>
      <c r="B19" s="199" t="s">
        <v>1301</v>
      </c>
      <c r="C19" s="231"/>
      <c r="D19" s="231"/>
      <c r="E19" s="231"/>
      <c r="F19" s="231"/>
      <c r="G19" s="231"/>
      <c r="H19" s="231"/>
      <c r="I19" s="231"/>
      <c r="J19" s="231"/>
      <c r="K19" s="231"/>
      <c r="L19" s="231"/>
      <c r="M19" s="231"/>
      <c r="N19" s="231"/>
      <c r="O19" s="231"/>
      <c r="P19" s="231"/>
      <c r="Q19" s="231"/>
      <c r="R19" s="231"/>
      <c r="S19" s="231"/>
      <c r="T19" s="231"/>
      <c r="U19" s="358">
        <f>'様式第2-2号'!F6</f>
        <v>0</v>
      </c>
      <c r="V19" s="364"/>
      <c r="W19" s="364"/>
      <c r="X19" s="364"/>
      <c r="Y19" s="386"/>
      <c r="Z19" s="392" t="s">
        <v>49</v>
      </c>
      <c r="AA19" s="400"/>
      <c r="AB19" s="407" t="s">
        <v>129</v>
      </c>
      <c r="AC19" s="412">
        <f>IFERROR(U21/U19*100,0)</f>
        <v>0</v>
      </c>
      <c r="AD19" s="415"/>
      <c r="AE19" s="381" t="s">
        <v>38</v>
      </c>
      <c r="AF19" s="388" t="s">
        <v>251</v>
      </c>
      <c r="AG19" s="422" t="s">
        <v>319</v>
      </c>
      <c r="AH19" s="383" t="str">
        <f>IF(AC19=0,"×",IF(AC19&gt;=(200/3),"○","×"))</f>
        <v>×</v>
      </c>
      <c r="AI19" s="393"/>
      <c r="AJ19" s="393"/>
      <c r="AK19" s="455" t="s">
        <v>514</v>
      </c>
      <c r="AL19" s="463"/>
      <c r="AM19" s="463"/>
      <c r="AN19" s="463"/>
      <c r="AO19" s="463"/>
      <c r="AP19" s="463"/>
      <c r="AQ19" s="463"/>
      <c r="AR19" s="463"/>
      <c r="AS19" s="463"/>
      <c r="AT19" s="463"/>
      <c r="AU19" s="476"/>
    </row>
    <row r="20" spans="1:73" ht="19.5" customHeight="1">
      <c r="A20" s="152"/>
      <c r="B20" s="200" t="s">
        <v>529</v>
      </c>
      <c r="C20" s="232"/>
      <c r="D20" s="232"/>
      <c r="E20" s="232"/>
      <c r="F20" s="232"/>
      <c r="G20" s="232"/>
      <c r="H20" s="232"/>
      <c r="I20" s="232"/>
      <c r="J20" s="232"/>
      <c r="K20" s="232"/>
      <c r="L20" s="232"/>
      <c r="M20" s="232"/>
      <c r="N20" s="232"/>
      <c r="O20" s="232"/>
      <c r="P20" s="232"/>
      <c r="Q20" s="232"/>
      <c r="R20" s="232"/>
      <c r="S20" s="232"/>
      <c r="T20" s="349"/>
      <c r="U20" s="358">
        <f>SUM(N22,N25)</f>
        <v>0</v>
      </c>
      <c r="V20" s="364"/>
      <c r="W20" s="364"/>
      <c r="X20" s="364"/>
      <c r="Y20" s="386"/>
      <c r="Z20" s="392" t="s">
        <v>49</v>
      </c>
      <c r="AA20" s="400"/>
      <c r="AB20" s="408"/>
      <c r="AC20" s="413"/>
      <c r="AD20" s="413"/>
      <c r="AE20" s="413"/>
      <c r="AF20" s="419"/>
      <c r="AI20" s="393"/>
      <c r="AJ20" s="393"/>
      <c r="AK20" s="456"/>
      <c r="AL20" s="464"/>
      <c r="AM20" s="464"/>
      <c r="AN20" s="464"/>
      <c r="AO20" s="464"/>
      <c r="AP20" s="464"/>
      <c r="AQ20" s="464"/>
      <c r="AR20" s="464"/>
      <c r="AS20" s="464"/>
      <c r="AT20" s="464"/>
      <c r="AU20" s="477"/>
    </row>
    <row r="21" spans="1:73" ht="33" customHeight="1">
      <c r="A21" s="152"/>
      <c r="B21" s="201"/>
      <c r="C21" s="233"/>
      <c r="D21" s="243" t="s">
        <v>2016</v>
      </c>
      <c r="E21" s="243"/>
      <c r="F21" s="243"/>
      <c r="G21" s="243"/>
      <c r="H21" s="243"/>
      <c r="I21" s="243"/>
      <c r="J21" s="243"/>
      <c r="K21" s="243"/>
      <c r="L21" s="243"/>
      <c r="M21" s="313"/>
      <c r="N21" s="313"/>
      <c r="O21" s="313"/>
      <c r="P21" s="313"/>
      <c r="Q21" s="313"/>
      <c r="R21" s="313"/>
      <c r="S21" s="313"/>
      <c r="T21" s="350"/>
      <c r="U21" s="358">
        <f>SUM(N23,N26)</f>
        <v>0</v>
      </c>
      <c r="V21" s="364"/>
      <c r="W21" s="364"/>
      <c r="X21" s="364"/>
      <c r="Y21" s="386"/>
      <c r="Z21" s="392" t="s">
        <v>49</v>
      </c>
      <c r="AA21" s="400"/>
      <c r="AB21" s="409"/>
      <c r="AC21" s="414"/>
      <c r="AD21" s="414"/>
      <c r="AE21" s="414"/>
      <c r="AF21" s="420"/>
      <c r="AI21" s="393"/>
      <c r="AJ21" s="393"/>
    </row>
    <row r="22" spans="1:73" ht="18.75" customHeight="1">
      <c r="A22" s="153"/>
      <c r="B22" s="201"/>
      <c r="C22" s="233"/>
      <c r="D22" s="244" t="s">
        <v>499</v>
      </c>
      <c r="E22" s="259"/>
      <c r="F22" s="259"/>
      <c r="G22" s="259"/>
      <c r="H22" s="259"/>
      <c r="I22" s="259"/>
      <c r="J22" s="259"/>
      <c r="K22" s="259"/>
      <c r="L22" s="259"/>
      <c r="M22" s="314"/>
      <c r="N22" s="322"/>
      <c r="O22" s="329"/>
      <c r="P22" s="329"/>
      <c r="Q22" s="329"/>
      <c r="R22" s="329"/>
      <c r="S22" s="343"/>
      <c r="T22" s="351" t="s">
        <v>49</v>
      </c>
      <c r="U22" s="359"/>
      <c r="V22" s="365"/>
      <c r="W22" s="365"/>
      <c r="X22" s="379"/>
      <c r="Y22" s="387"/>
      <c r="AA22" s="393"/>
      <c r="AB22" s="393"/>
      <c r="AC22" s="393"/>
      <c r="AD22" s="393"/>
      <c r="AE22" s="393"/>
      <c r="AF22" s="393"/>
      <c r="AG22" s="393"/>
      <c r="AH22" s="137"/>
    </row>
    <row r="23" spans="1:73" ht="18.75" customHeight="1">
      <c r="A23" s="153"/>
      <c r="B23" s="201"/>
      <c r="C23" s="233"/>
      <c r="D23" s="245"/>
      <c r="E23" s="260" t="s">
        <v>512</v>
      </c>
      <c r="F23" s="277"/>
      <c r="G23" s="277"/>
      <c r="H23" s="277"/>
      <c r="I23" s="277"/>
      <c r="J23" s="277"/>
      <c r="K23" s="277"/>
      <c r="L23" s="277"/>
      <c r="M23" s="315"/>
      <c r="N23" s="322"/>
      <c r="O23" s="329"/>
      <c r="P23" s="329"/>
      <c r="Q23" s="329"/>
      <c r="R23" s="329"/>
      <c r="S23" s="343"/>
      <c r="T23" s="352" t="s">
        <v>49</v>
      </c>
      <c r="U23" s="360" t="s">
        <v>129</v>
      </c>
      <c r="V23" s="366">
        <f>IFERROR($N$23/$N$22*100,0)</f>
        <v>0</v>
      </c>
      <c r="W23" s="374"/>
      <c r="X23" s="380" t="s">
        <v>38</v>
      </c>
      <c r="Y23" s="387" t="s">
        <v>251</v>
      </c>
      <c r="Z23" s="393"/>
      <c r="AA23" s="393"/>
      <c r="AB23" s="393"/>
      <c r="AC23" s="393"/>
      <c r="AD23" s="393"/>
      <c r="AE23" s="393"/>
      <c r="AF23" s="393"/>
      <c r="AG23" s="393"/>
      <c r="AH23" s="137"/>
    </row>
    <row r="24" spans="1:73" ht="18.75" customHeight="1">
      <c r="A24" s="153"/>
      <c r="B24" s="201"/>
      <c r="C24" s="233"/>
      <c r="D24" s="245"/>
      <c r="E24" s="261"/>
      <c r="F24" s="278"/>
      <c r="G24" s="278"/>
      <c r="H24" s="278"/>
      <c r="I24" s="278"/>
      <c r="J24" s="278"/>
      <c r="K24" s="278"/>
      <c r="L24" s="278"/>
      <c r="M24" s="316"/>
      <c r="N24" s="323" t="s">
        <v>340</v>
      </c>
      <c r="O24" s="330"/>
      <c r="P24" s="332"/>
      <c r="Q24" s="334">
        <f>N23/2</f>
        <v>0</v>
      </c>
      <c r="R24" s="338"/>
      <c r="S24" s="344"/>
      <c r="T24" s="353" t="s">
        <v>89</v>
      </c>
      <c r="U24" s="360"/>
      <c r="V24" s="367"/>
      <c r="W24" s="367"/>
      <c r="X24" s="380"/>
      <c r="Y24" s="387"/>
      <c r="Z24" s="393"/>
      <c r="AA24" s="393"/>
      <c r="AB24" s="393"/>
      <c r="AC24" s="393"/>
      <c r="AD24" s="393"/>
      <c r="AE24" s="393"/>
      <c r="AF24" s="393"/>
      <c r="AG24" s="393"/>
      <c r="AH24" s="393"/>
      <c r="AI24" s="393"/>
      <c r="AJ24" s="393"/>
    </row>
    <row r="25" spans="1:73" ht="18.75" customHeight="1">
      <c r="A25" s="153"/>
      <c r="B25" s="201"/>
      <c r="C25" s="233"/>
      <c r="D25" s="246" t="s">
        <v>500</v>
      </c>
      <c r="E25" s="262"/>
      <c r="F25" s="262"/>
      <c r="G25" s="262"/>
      <c r="H25" s="262"/>
      <c r="I25" s="262"/>
      <c r="J25" s="262"/>
      <c r="K25" s="262"/>
      <c r="L25" s="262"/>
      <c r="M25" s="317"/>
      <c r="N25" s="322"/>
      <c r="O25" s="329"/>
      <c r="P25" s="329"/>
      <c r="Q25" s="329"/>
      <c r="R25" s="329"/>
      <c r="S25" s="343"/>
      <c r="T25" s="354" t="s">
        <v>49</v>
      </c>
      <c r="U25" s="361"/>
      <c r="V25" s="368"/>
      <c r="W25" s="368"/>
      <c r="X25" s="381"/>
      <c r="Y25" s="388"/>
      <c r="AB25" s="393"/>
      <c r="AC25" s="393"/>
      <c r="AD25" s="393"/>
      <c r="AE25" s="393"/>
      <c r="AF25" s="393"/>
      <c r="AG25" s="393"/>
      <c r="AH25" s="393"/>
      <c r="AI25" s="393"/>
      <c r="AJ25" s="393"/>
    </row>
    <row r="26" spans="1:73" ht="18.75" customHeight="1">
      <c r="A26" s="153"/>
      <c r="B26" s="201"/>
      <c r="C26" s="233"/>
      <c r="D26" s="245"/>
      <c r="E26" s="260" t="s">
        <v>512</v>
      </c>
      <c r="F26" s="277"/>
      <c r="G26" s="277"/>
      <c r="H26" s="277"/>
      <c r="I26" s="277"/>
      <c r="J26" s="277"/>
      <c r="K26" s="277"/>
      <c r="L26" s="277"/>
      <c r="M26" s="315"/>
      <c r="N26" s="322"/>
      <c r="O26" s="329"/>
      <c r="P26" s="329"/>
      <c r="Q26" s="329"/>
      <c r="R26" s="329"/>
      <c r="S26" s="343"/>
      <c r="T26" s="352" t="s">
        <v>49</v>
      </c>
      <c r="U26" s="360" t="s">
        <v>129</v>
      </c>
      <c r="V26" s="366">
        <f>IFERROR($N$26/$N$25*100,0)</f>
        <v>0</v>
      </c>
      <c r="W26" s="374"/>
      <c r="X26" s="380" t="s">
        <v>38</v>
      </c>
      <c r="Y26" s="387" t="s">
        <v>251</v>
      </c>
      <c r="Z26" s="393"/>
      <c r="AA26" s="393"/>
      <c r="AB26" s="393"/>
      <c r="AC26" s="393"/>
      <c r="AD26" s="393"/>
      <c r="AE26" s="393"/>
      <c r="AF26" s="393"/>
      <c r="AG26" s="393"/>
      <c r="AH26" s="393"/>
      <c r="AI26" s="393"/>
      <c r="AJ26" s="393"/>
      <c r="AL26" s="465"/>
    </row>
    <row r="27" spans="1:73" ht="18.75" customHeight="1">
      <c r="A27" s="154"/>
      <c r="B27" s="202"/>
      <c r="C27" s="234"/>
      <c r="D27" s="247"/>
      <c r="E27" s="261"/>
      <c r="F27" s="278"/>
      <c r="G27" s="278"/>
      <c r="H27" s="278"/>
      <c r="I27" s="278"/>
      <c r="J27" s="278"/>
      <c r="K27" s="278"/>
      <c r="L27" s="278"/>
      <c r="M27" s="316"/>
      <c r="N27" s="324" t="s">
        <v>340</v>
      </c>
      <c r="O27" s="331"/>
      <c r="P27" s="333"/>
      <c r="Q27" s="335">
        <f>N26/2</f>
        <v>0</v>
      </c>
      <c r="R27" s="339"/>
      <c r="S27" s="345"/>
      <c r="T27" s="353" t="s">
        <v>89</v>
      </c>
      <c r="U27" s="362"/>
      <c r="V27" s="369"/>
      <c r="W27" s="369"/>
      <c r="X27" s="382"/>
      <c r="Y27" s="351"/>
      <c r="Z27" s="394"/>
      <c r="AA27" s="394"/>
      <c r="AB27" s="394"/>
      <c r="AC27" s="394"/>
      <c r="AD27" s="393"/>
      <c r="AE27" s="393"/>
      <c r="AF27" s="394"/>
      <c r="AG27" s="393"/>
      <c r="AH27" s="137"/>
      <c r="AQ27" s="465"/>
    </row>
    <row r="28" spans="1:73" ht="5.25" customHeight="1">
      <c r="A28" s="155"/>
      <c r="B28" s="203"/>
      <c r="C28" s="203"/>
      <c r="D28" s="203"/>
      <c r="E28" s="203"/>
      <c r="F28" s="203"/>
      <c r="G28" s="203"/>
      <c r="H28" s="203"/>
      <c r="I28" s="203"/>
      <c r="J28" s="203"/>
      <c r="K28" s="203"/>
      <c r="L28" s="203"/>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T28" s="465"/>
    </row>
    <row r="29" spans="1:73" ht="67.5" customHeight="1">
      <c r="A29" s="156" t="s">
        <v>532</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1"/>
      <c r="AT29" s="465"/>
    </row>
    <row r="30" spans="1:73" s="1" customFormat="1" ht="17.25" customHeight="1">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472"/>
      <c r="AO30" s="472"/>
      <c r="AP30" s="472"/>
      <c r="AQ30" s="472"/>
      <c r="AR30" s="473"/>
    </row>
    <row r="31" spans="1:73" s="1" customFormat="1" ht="20.25" customHeight="1">
      <c r="A31" s="158" t="s">
        <v>365</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T31" s="465"/>
    </row>
    <row r="32" spans="1:73" s="1" customFormat="1" ht="28.5" customHeight="1">
      <c r="A32" s="159" t="s">
        <v>820</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L32" s="466"/>
      <c r="AM32" s="466"/>
      <c r="AN32" s="466"/>
      <c r="AO32" s="466"/>
      <c r="AP32" s="466"/>
      <c r="AQ32" s="466"/>
      <c r="AR32" s="466"/>
      <c r="AS32" s="466"/>
      <c r="AT32" s="466"/>
      <c r="AU32" s="466"/>
      <c r="AV32" s="466"/>
      <c r="AW32" s="466"/>
      <c r="AX32" s="466"/>
      <c r="AY32" s="466"/>
      <c r="AZ32" s="466"/>
      <c r="BA32" s="466"/>
      <c r="BB32" s="466"/>
      <c r="BC32" s="466"/>
      <c r="BD32" s="466"/>
      <c r="BE32" s="466"/>
      <c r="BF32" s="466"/>
      <c r="BG32" s="466"/>
      <c r="BH32" s="466"/>
      <c r="BI32" s="466"/>
      <c r="BJ32" s="466"/>
      <c r="BK32" s="466"/>
      <c r="BL32" s="466"/>
      <c r="BM32" s="466"/>
      <c r="BN32" s="466"/>
      <c r="BO32" s="466"/>
      <c r="BP32" s="466"/>
      <c r="BQ32" s="466"/>
      <c r="BR32" s="466"/>
      <c r="BS32" s="466"/>
      <c r="BT32" s="466"/>
      <c r="BU32" s="466"/>
    </row>
    <row r="33" spans="1:48" ht="27" customHeight="1">
      <c r="A33" s="160"/>
      <c r="B33" s="205"/>
      <c r="C33" s="235" t="s">
        <v>1922</v>
      </c>
      <c r="D33" s="235"/>
      <c r="E33" s="235"/>
      <c r="F33" s="235"/>
      <c r="G33" s="235"/>
      <c r="H33" s="235"/>
      <c r="I33" s="235"/>
      <c r="J33" s="235"/>
      <c r="K33" s="235"/>
      <c r="L33" s="235"/>
      <c r="M33" s="235"/>
      <c r="N33" s="235"/>
      <c r="O33" s="235"/>
      <c r="P33" s="235"/>
      <c r="Q33" s="235"/>
      <c r="R33" s="235"/>
      <c r="S33" s="235"/>
      <c r="T33" s="235"/>
      <c r="U33" s="235"/>
      <c r="V33" s="370"/>
      <c r="W33" s="11" t="s">
        <v>319</v>
      </c>
      <c r="X33" s="383" t="str">
        <f>IF(A33="","",IF(A33="✓","○","×"))</f>
        <v/>
      </c>
      <c r="Y33" s="167"/>
      <c r="Z33" s="11"/>
      <c r="AA33" s="11"/>
      <c r="AB33" s="11"/>
      <c r="AC33" s="11"/>
      <c r="AD33" s="11"/>
      <c r="AE33" s="11"/>
      <c r="AF33" s="11"/>
      <c r="AG33" s="11"/>
      <c r="AH33" s="11"/>
      <c r="AI33" s="11"/>
      <c r="AJ33" s="11"/>
      <c r="AK33" s="457" t="s">
        <v>910</v>
      </c>
      <c r="AL33" s="467"/>
      <c r="AM33" s="467"/>
      <c r="AN33" s="467"/>
      <c r="AO33" s="467"/>
      <c r="AP33" s="467"/>
      <c r="AQ33" s="467"/>
      <c r="AR33" s="467"/>
      <c r="AS33" s="467"/>
      <c r="AT33" s="467"/>
      <c r="AU33" s="478"/>
    </row>
    <row r="34" spans="1:48" ht="3.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L34" s="468"/>
      <c r="AM34" s="468"/>
      <c r="AN34" s="468"/>
      <c r="AO34" s="468"/>
      <c r="AP34" s="468"/>
      <c r="AQ34" s="468"/>
      <c r="AR34" s="468"/>
      <c r="AS34" s="468"/>
      <c r="AT34" s="468"/>
      <c r="AU34" s="468"/>
      <c r="AV34" s="468"/>
    </row>
    <row r="35" spans="1:48" s="1" customFormat="1" ht="99.75" customHeight="1">
      <c r="A35" s="156" t="s">
        <v>2021</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206"/>
      <c r="AL35" s="469"/>
    </row>
    <row r="36" spans="1:48" ht="15" customHeight="1">
      <c r="A36" s="161"/>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T36" s="465"/>
    </row>
    <row r="37" spans="1:48" s="137" customFormat="1" ht="24.75" customHeight="1">
      <c r="A37" s="158" t="s">
        <v>1237</v>
      </c>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424"/>
      <c r="AI37" s="427" t="str">
        <f>IF(AND(OR(H38="✓",M38="✓",U38="✓"),OR(H39="✓",M39="✓",R39="✓",U39="✓",AND(AA39="✓",AE39&lt;&gt;"")),OR(D41="✓",K41="✓",AND(R41="✓",W41&lt;&gt;"")),OR(D44="✓",AND(D45="✓",L44&lt;&gt;""))),"○","×")</f>
        <v>×</v>
      </c>
      <c r="AJ37" s="1"/>
      <c r="AK37" s="458" t="s">
        <v>130</v>
      </c>
      <c r="AL37" s="470"/>
      <c r="AM37" s="470"/>
      <c r="AN37" s="470"/>
      <c r="AO37" s="470"/>
      <c r="AP37" s="470"/>
      <c r="AQ37" s="470"/>
      <c r="AR37" s="470"/>
      <c r="AS37" s="470"/>
      <c r="AT37" s="470"/>
      <c r="AU37" s="479"/>
    </row>
    <row r="38" spans="1:48" s="137" customFormat="1" ht="26.25" customHeight="1">
      <c r="A38" s="162" t="s">
        <v>2008</v>
      </c>
      <c r="B38" s="162"/>
      <c r="C38" s="162"/>
      <c r="D38" s="248" t="s">
        <v>180</v>
      </c>
      <c r="E38" s="263"/>
      <c r="F38" s="263"/>
      <c r="G38" s="288"/>
      <c r="H38" s="294"/>
      <c r="I38" s="299" t="s">
        <v>52</v>
      </c>
      <c r="J38" s="299"/>
      <c r="K38" s="299"/>
      <c r="L38" s="299"/>
      <c r="M38" s="319"/>
      <c r="N38" s="325" t="s">
        <v>378</v>
      </c>
      <c r="O38" s="325"/>
      <c r="P38" s="325"/>
      <c r="Q38" s="325"/>
      <c r="R38" s="325"/>
      <c r="S38" s="325"/>
      <c r="T38" s="325"/>
      <c r="U38" s="319"/>
      <c r="V38" s="371" t="s">
        <v>1624</v>
      </c>
      <c r="W38" s="375"/>
      <c r="X38" s="375"/>
      <c r="Y38" s="375"/>
      <c r="Z38" s="375"/>
      <c r="AA38" s="375"/>
      <c r="AB38" s="375"/>
      <c r="AC38" s="375"/>
      <c r="AD38" s="375"/>
      <c r="AE38" s="375"/>
      <c r="AF38" s="375"/>
      <c r="AG38" s="375"/>
      <c r="AH38" s="375"/>
      <c r="AI38" s="428"/>
    </row>
    <row r="39" spans="1:48" s="137" customFormat="1" ht="26.25" customHeight="1">
      <c r="A39" s="162"/>
      <c r="B39" s="162"/>
      <c r="C39" s="162"/>
      <c r="D39" s="249" t="s">
        <v>1551</v>
      </c>
      <c r="E39" s="249"/>
      <c r="F39" s="249"/>
      <c r="G39" s="163"/>
      <c r="H39" s="251"/>
      <c r="I39" s="300" t="s">
        <v>138</v>
      </c>
      <c r="J39" s="300"/>
      <c r="K39" s="300"/>
      <c r="L39" s="300"/>
      <c r="M39" s="305"/>
      <c r="N39" s="326" t="s">
        <v>255</v>
      </c>
      <c r="O39" s="326"/>
      <c r="P39" s="326"/>
      <c r="Q39" s="326"/>
      <c r="R39" s="305"/>
      <c r="S39" s="300" t="s">
        <v>83</v>
      </c>
      <c r="T39" s="300"/>
      <c r="U39" s="305"/>
      <c r="V39" s="326" t="s">
        <v>156</v>
      </c>
      <c r="W39" s="326"/>
      <c r="X39" s="326"/>
      <c r="Y39" s="326"/>
      <c r="Z39" s="326"/>
      <c r="AA39" s="305"/>
      <c r="AB39" s="300" t="s">
        <v>125</v>
      </c>
      <c r="AC39" s="300"/>
      <c r="AD39" s="416" t="s">
        <v>129</v>
      </c>
      <c r="AE39" s="417"/>
      <c r="AF39" s="421"/>
      <c r="AG39" s="421"/>
      <c r="AH39" s="421"/>
      <c r="AI39" s="429" t="s">
        <v>38</v>
      </c>
      <c r="AJ39" s="1"/>
      <c r="AK39" s="1"/>
      <c r="AL39" s="1"/>
      <c r="AM39" s="1"/>
      <c r="AN39" s="1"/>
    </row>
    <row r="40" spans="1:48" s="137" customFormat="1" ht="19.5" customHeight="1">
      <c r="A40" s="163" t="s">
        <v>1570</v>
      </c>
      <c r="B40" s="207"/>
      <c r="C40" s="207"/>
      <c r="D40" s="250" t="s">
        <v>247</v>
      </c>
      <c r="E40" s="264"/>
      <c r="F40" s="264"/>
      <c r="G40" s="264"/>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430"/>
    </row>
    <row r="41" spans="1:48" s="137" customFormat="1" ht="18" customHeight="1">
      <c r="A41" s="164"/>
      <c r="B41" s="208"/>
      <c r="C41" s="208"/>
      <c r="D41" s="251"/>
      <c r="E41" s="265" t="s">
        <v>62</v>
      </c>
      <c r="F41" s="279"/>
      <c r="G41" s="279"/>
      <c r="H41" s="279"/>
      <c r="I41" s="279"/>
      <c r="J41" s="303"/>
      <c r="K41" s="305"/>
      <c r="L41" s="265" t="s">
        <v>69</v>
      </c>
      <c r="M41" s="279"/>
      <c r="N41" s="279"/>
      <c r="O41" s="279"/>
      <c r="P41" s="279"/>
      <c r="Q41" s="303"/>
      <c r="R41" s="340"/>
      <c r="S41" s="346" t="s">
        <v>125</v>
      </c>
      <c r="T41" s="355"/>
      <c r="U41" s="355"/>
      <c r="V41" s="372" t="s">
        <v>129</v>
      </c>
      <c r="W41" s="376"/>
      <c r="X41" s="376" t="b">
        <v>1</v>
      </c>
      <c r="Y41" s="376"/>
      <c r="Z41" s="376"/>
      <c r="AA41" s="376"/>
      <c r="AB41" s="376"/>
      <c r="AC41" s="376"/>
      <c r="AD41" s="376"/>
      <c r="AE41" s="376"/>
      <c r="AF41" s="376"/>
      <c r="AG41" s="376"/>
      <c r="AH41" s="376"/>
      <c r="AI41" s="431" t="s">
        <v>38</v>
      </c>
      <c r="AJ41" s="1"/>
      <c r="AK41" s="1"/>
      <c r="AL41" s="1"/>
      <c r="AM41" s="1"/>
    </row>
    <row r="42" spans="1:48" s="137" customFormat="1" ht="18" customHeight="1">
      <c r="A42" s="164"/>
      <c r="B42" s="208"/>
      <c r="C42" s="208"/>
      <c r="D42" s="252" t="s">
        <v>467</v>
      </c>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432"/>
    </row>
    <row r="43" spans="1:48" s="137" customFormat="1" ht="90" customHeight="1">
      <c r="A43" s="165"/>
      <c r="B43" s="209"/>
      <c r="C43" s="209"/>
      <c r="D43" s="253"/>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433"/>
    </row>
    <row r="44" spans="1:48" s="137" customFormat="1" ht="21.75" customHeight="1">
      <c r="A44" s="166" t="s">
        <v>825</v>
      </c>
      <c r="B44" s="166"/>
      <c r="C44" s="236"/>
      <c r="D44" s="251"/>
      <c r="E44" s="268" t="s">
        <v>926</v>
      </c>
      <c r="F44" s="268"/>
      <c r="G44" s="268"/>
      <c r="H44" s="296" t="s">
        <v>2002</v>
      </c>
      <c r="I44" s="301"/>
      <c r="J44" s="301"/>
      <c r="K44" s="306"/>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434"/>
    </row>
    <row r="45" spans="1:48" s="137" customFormat="1" ht="20.25" customHeight="1">
      <c r="A45" s="166"/>
      <c r="B45" s="166"/>
      <c r="C45" s="236"/>
      <c r="D45" s="254"/>
      <c r="E45" s="269" t="s">
        <v>2003</v>
      </c>
      <c r="F45" s="269"/>
      <c r="G45" s="269"/>
      <c r="H45" s="297"/>
      <c r="I45" s="302"/>
      <c r="J45" s="302"/>
      <c r="K45" s="307"/>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435"/>
    </row>
    <row r="46" spans="1:48" s="137" customFormat="1" ht="18.75" customHeight="1">
      <c r="A46" s="167"/>
      <c r="B46" s="210"/>
      <c r="C46" s="210"/>
      <c r="D46" s="210"/>
      <c r="E46" s="270"/>
      <c r="F46" s="280"/>
      <c r="G46" s="280"/>
      <c r="H46" s="280"/>
      <c r="I46" s="280"/>
      <c r="J46" s="280"/>
      <c r="K46" s="280"/>
      <c r="L46" s="311"/>
      <c r="M46" s="311"/>
      <c r="N46" s="311"/>
      <c r="O46" s="311"/>
      <c r="P46" s="311"/>
      <c r="Q46" s="311"/>
      <c r="R46" s="311"/>
      <c r="S46" s="311"/>
      <c r="T46" s="280"/>
      <c r="U46" s="280"/>
      <c r="V46" s="373"/>
      <c r="W46" s="280"/>
      <c r="X46" s="280"/>
      <c r="Y46" s="280"/>
      <c r="Z46" s="311"/>
      <c r="AA46" s="280"/>
      <c r="AB46" s="280"/>
      <c r="AC46" s="280"/>
      <c r="AD46" s="280"/>
      <c r="AE46" s="280"/>
      <c r="AF46" s="280"/>
      <c r="AG46" s="280"/>
      <c r="AH46" s="280"/>
      <c r="AI46" s="280"/>
      <c r="AJ46" s="280"/>
    </row>
    <row r="47" spans="1:48" s="1" customFormat="1" ht="21.75" customHeight="1">
      <c r="A47" s="168" t="s">
        <v>232</v>
      </c>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row>
    <row r="48" spans="1:48" ht="17.25" customHeight="1">
      <c r="A48" s="147" t="s">
        <v>481</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383" t="str">
        <f>IF(AND(A50="✓",A51="✓",A52="✓",A53="✓",A53="✓",A54="✓",A55="✓",A56="✓",A57="✓",A58="✓"),"○","×")</f>
        <v>×</v>
      </c>
      <c r="AJ48" s="175"/>
      <c r="AK48" s="459" t="s">
        <v>505</v>
      </c>
      <c r="AL48" s="471"/>
      <c r="AM48" s="471"/>
      <c r="AN48" s="471"/>
      <c r="AO48" s="471"/>
      <c r="AP48" s="471"/>
      <c r="AQ48" s="471"/>
      <c r="AR48" s="471"/>
      <c r="AS48" s="471"/>
      <c r="AT48" s="471"/>
      <c r="AU48" s="480"/>
    </row>
    <row r="49" spans="1:47" ht="14.25" customHeight="1">
      <c r="A49" s="169" t="s">
        <v>176</v>
      </c>
      <c r="B49" s="211"/>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395"/>
      <c r="AA49" s="401" t="s">
        <v>93</v>
      </c>
      <c r="AB49" s="410"/>
      <c r="AC49" s="410"/>
      <c r="AD49" s="410"/>
      <c r="AE49" s="410"/>
      <c r="AF49" s="410"/>
      <c r="AG49" s="410"/>
      <c r="AH49" s="410"/>
      <c r="AI49" s="436"/>
      <c r="AL49" s="175"/>
    </row>
    <row r="50" spans="1:47" ht="17.25" customHeight="1">
      <c r="A50" s="170"/>
      <c r="B50" s="212" t="s">
        <v>336</v>
      </c>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396"/>
      <c r="AA50" s="402" t="s">
        <v>236</v>
      </c>
      <c r="AB50" s="402"/>
      <c r="AC50" s="402"/>
      <c r="AD50" s="402"/>
      <c r="AE50" s="402"/>
      <c r="AF50" s="402"/>
      <c r="AG50" s="402"/>
      <c r="AH50" s="402"/>
      <c r="AI50" s="402"/>
      <c r="AJ50" s="210"/>
    </row>
    <row r="51" spans="1:47" ht="24" customHeight="1">
      <c r="A51" s="171"/>
      <c r="B51" s="213" t="s">
        <v>1659</v>
      </c>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397"/>
      <c r="AA51" s="403" t="s">
        <v>466</v>
      </c>
      <c r="AB51" s="403"/>
      <c r="AC51" s="403"/>
      <c r="AD51" s="403"/>
      <c r="AE51" s="403"/>
      <c r="AF51" s="403"/>
      <c r="AG51" s="403"/>
      <c r="AH51" s="403"/>
      <c r="AI51" s="403"/>
      <c r="AJ51" s="210"/>
    </row>
    <row r="52" spans="1:47" ht="16.5" customHeight="1">
      <c r="A52" s="171"/>
      <c r="B52" s="212" t="s">
        <v>341</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396"/>
      <c r="AA52" s="404" t="s">
        <v>2004</v>
      </c>
      <c r="AB52" s="404"/>
      <c r="AC52" s="404"/>
      <c r="AD52" s="404"/>
      <c r="AE52" s="404"/>
      <c r="AF52" s="404"/>
      <c r="AG52" s="404"/>
      <c r="AH52" s="404"/>
      <c r="AI52" s="404"/>
      <c r="AJ52" s="175"/>
    </row>
    <row r="53" spans="1:47" ht="16.5" customHeight="1">
      <c r="A53" s="171"/>
      <c r="B53" s="212" t="s">
        <v>342</v>
      </c>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396"/>
      <c r="AA53" s="404" t="s">
        <v>132</v>
      </c>
      <c r="AB53" s="404"/>
      <c r="AC53" s="404"/>
      <c r="AD53" s="404"/>
      <c r="AE53" s="404"/>
      <c r="AF53" s="404"/>
      <c r="AG53" s="404"/>
      <c r="AH53" s="404"/>
      <c r="AI53" s="404"/>
      <c r="AJ53" s="175"/>
    </row>
    <row r="54" spans="1:47" ht="16.5" customHeight="1">
      <c r="A54" s="171"/>
      <c r="B54" s="212" t="s">
        <v>362</v>
      </c>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396"/>
      <c r="AA54" s="404" t="s">
        <v>350</v>
      </c>
      <c r="AB54" s="404"/>
      <c r="AC54" s="404"/>
      <c r="AD54" s="404"/>
      <c r="AE54" s="404"/>
      <c r="AF54" s="404"/>
      <c r="AG54" s="404"/>
      <c r="AH54" s="404"/>
      <c r="AI54" s="404"/>
      <c r="AJ54" s="175"/>
      <c r="AK54" s="175"/>
    </row>
    <row r="55" spans="1:47" ht="25.5" customHeight="1">
      <c r="A55" s="171"/>
      <c r="B55" s="213" t="s">
        <v>140</v>
      </c>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397"/>
      <c r="AA55" s="402" t="s">
        <v>236</v>
      </c>
      <c r="AB55" s="402"/>
      <c r="AC55" s="402"/>
      <c r="AD55" s="402"/>
      <c r="AE55" s="402"/>
      <c r="AF55" s="402"/>
      <c r="AG55" s="402"/>
      <c r="AH55" s="402"/>
      <c r="AI55" s="402"/>
      <c r="AJ55" s="175"/>
      <c r="AK55" s="175"/>
    </row>
    <row r="56" spans="1:47" ht="25.5" customHeight="1">
      <c r="A56" s="171"/>
      <c r="B56" s="213" t="s">
        <v>42</v>
      </c>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397"/>
      <c r="AA56" s="405" t="s">
        <v>119</v>
      </c>
      <c r="AB56" s="405"/>
      <c r="AC56" s="405"/>
      <c r="AD56" s="405"/>
      <c r="AE56" s="405"/>
      <c r="AF56" s="405"/>
      <c r="AG56" s="405"/>
      <c r="AH56" s="405"/>
      <c r="AI56" s="405"/>
      <c r="AJ56" s="175"/>
      <c r="AK56" s="175"/>
      <c r="AL56" s="138"/>
    </row>
    <row r="57" spans="1:47" ht="28.5" customHeight="1">
      <c r="A57" s="172"/>
      <c r="B57" s="214" t="s">
        <v>2017</v>
      </c>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397"/>
      <c r="AA57" s="402" t="s">
        <v>236</v>
      </c>
      <c r="AB57" s="402"/>
      <c r="AC57" s="402"/>
      <c r="AD57" s="402"/>
      <c r="AE57" s="402"/>
      <c r="AF57" s="402"/>
      <c r="AG57" s="402"/>
      <c r="AH57" s="402"/>
      <c r="AI57" s="402"/>
      <c r="AJ57" s="175"/>
      <c r="AK57" s="175"/>
      <c r="AL57" s="138"/>
    </row>
    <row r="58" spans="1:47" ht="16.5" customHeight="1">
      <c r="A58" s="173"/>
      <c r="B58" s="212" t="s">
        <v>215</v>
      </c>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396"/>
      <c r="AA58" s="404" t="s">
        <v>79</v>
      </c>
      <c r="AB58" s="404"/>
      <c r="AC58" s="404"/>
      <c r="AD58" s="404"/>
      <c r="AE58" s="404"/>
      <c r="AF58" s="404"/>
      <c r="AG58" s="404"/>
      <c r="AH58" s="404"/>
      <c r="AI58" s="404"/>
      <c r="AJ58" s="175"/>
      <c r="AK58" s="175"/>
      <c r="AL58" s="138"/>
    </row>
    <row r="59" spans="1:47" s="1" customFormat="1" ht="6" customHeight="1">
      <c r="A59" s="175"/>
      <c r="B59" s="175"/>
      <c r="C59" s="167"/>
      <c r="D59" s="175"/>
      <c r="E59" s="175"/>
      <c r="F59" s="175"/>
      <c r="G59" s="175"/>
      <c r="H59" s="175"/>
      <c r="I59" s="175"/>
      <c r="J59" s="175"/>
      <c r="K59" s="175"/>
      <c r="L59" s="175"/>
      <c r="M59" s="175"/>
      <c r="N59" s="175"/>
      <c r="O59" s="175"/>
      <c r="P59" s="175"/>
      <c r="Q59" s="175"/>
      <c r="R59" s="175"/>
      <c r="S59" s="175"/>
      <c r="T59" s="175"/>
      <c r="U59" s="175"/>
      <c r="V59" s="175"/>
      <c r="W59" s="175"/>
      <c r="X59" s="175"/>
      <c r="Y59" s="175"/>
      <c r="Z59" s="167"/>
      <c r="AA59" s="167"/>
      <c r="AB59" s="167"/>
      <c r="AC59" s="167"/>
      <c r="AD59" s="167"/>
      <c r="AE59" s="167"/>
      <c r="AF59" s="167"/>
      <c r="AG59" s="167"/>
      <c r="AH59" s="167"/>
      <c r="AI59" s="175"/>
      <c r="AJ59" s="175"/>
    </row>
    <row r="60" spans="1:47" s="1" customFormat="1" ht="14.25">
      <c r="A60" s="174"/>
      <c r="B60" s="174"/>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383" t="str">
        <f>IF(AND(AND(OR(B62="✓",),B63="✓"),AND(G68&lt;&gt;"",J68&lt;&gt;"",Q68&lt;&gt;"",S69&lt;&gt;"",Z69&lt;&gt;"")),"○","×")</f>
        <v>×</v>
      </c>
      <c r="AJ60" s="206"/>
      <c r="AK60" s="458" t="s">
        <v>506</v>
      </c>
      <c r="AL60" s="470"/>
      <c r="AM60" s="470"/>
      <c r="AN60" s="470"/>
      <c r="AO60" s="470"/>
      <c r="AP60" s="470"/>
      <c r="AQ60" s="470"/>
      <c r="AR60" s="470"/>
      <c r="AS60" s="470"/>
      <c r="AT60" s="470"/>
      <c r="AU60" s="479"/>
    </row>
    <row r="61" spans="1:47" s="1" customFormat="1" ht="6" customHeight="1">
      <c r="A61" s="176"/>
      <c r="B61" s="215"/>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437"/>
      <c r="AJ61" s="206"/>
      <c r="AK61" s="460"/>
    </row>
    <row r="62" spans="1:47" s="1" customFormat="1" ht="43.5" customHeight="1">
      <c r="A62" s="177"/>
      <c r="B62" s="216"/>
      <c r="C62" s="238"/>
      <c r="D62" s="255" t="str">
        <f>"令和６年２月からの介護職員処遇改善支援事業費補助金の支払に係る"&amp;基本情報入力シート!C18&amp;"国民健康保険団体連合会から"&amp;基本情報入力シート!C18&amp;"への支払口座情報の提供に同意します。（様式第2-2号 ③に「○」を付けた場合、この欄への「✓」は不要です。）"</f>
        <v>令和６年２月からの介護職員処遇改善支援事業費補助金の支払に係る国民健康保険団体連合会からへの支払口座情報の提供に同意します。（様式第2-2号 ③に「○」を付けた場合、この欄への「✓」は不要です。）</v>
      </c>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438"/>
      <c r="AJ62" s="451"/>
      <c r="AK62" s="239"/>
    </row>
    <row r="63" spans="1:47" ht="33" customHeight="1">
      <c r="A63" s="178"/>
      <c r="B63" s="217"/>
      <c r="C63" s="239"/>
      <c r="D63" s="256" t="s">
        <v>707</v>
      </c>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439"/>
      <c r="AJ63" s="257"/>
      <c r="AK63" s="239"/>
    </row>
    <row r="64" spans="1:47">
      <c r="A64" s="178"/>
      <c r="B64" s="218"/>
      <c r="C64" s="239"/>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439"/>
      <c r="AJ64" s="257"/>
      <c r="AK64" s="239"/>
    </row>
    <row r="65" spans="1:37">
      <c r="A65" s="178"/>
      <c r="B65" s="218"/>
      <c r="C65" s="239"/>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439"/>
      <c r="AJ65" s="257"/>
      <c r="AK65" s="239"/>
    </row>
    <row r="66" spans="1:37">
      <c r="A66" s="177"/>
      <c r="B66" s="219"/>
      <c r="C66" s="238"/>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440"/>
      <c r="AJ66" s="257"/>
      <c r="AK66" s="239"/>
    </row>
    <row r="67" spans="1:37" ht="12" customHeight="1">
      <c r="A67" s="179"/>
      <c r="B67" s="220"/>
      <c r="C67" s="238"/>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441"/>
      <c r="AJ67" s="206"/>
      <c r="AK67" s="461"/>
    </row>
    <row r="68" spans="1:37" s="138" customFormat="1" ht="13.5" customHeight="1">
      <c r="A68" s="180"/>
      <c r="B68" s="221" t="s">
        <v>123</v>
      </c>
      <c r="C68" s="221"/>
      <c r="D68" s="258">
        <v>6</v>
      </c>
      <c r="E68" s="271"/>
      <c r="F68" s="221" t="s">
        <v>22</v>
      </c>
      <c r="G68" s="289"/>
      <c r="H68" s="298"/>
      <c r="I68" s="221" t="s">
        <v>15</v>
      </c>
      <c r="J68" s="289"/>
      <c r="K68" s="298"/>
      <c r="L68" s="221" t="s">
        <v>54</v>
      </c>
      <c r="M68" s="257"/>
      <c r="N68" s="258" t="s">
        <v>58</v>
      </c>
      <c r="O68" s="258"/>
      <c r="P68" s="258"/>
      <c r="Q68" s="336"/>
      <c r="R68" s="341"/>
      <c r="S68" s="341"/>
      <c r="T68" s="341"/>
      <c r="U68" s="341"/>
      <c r="V68" s="341"/>
      <c r="W68" s="341"/>
      <c r="X68" s="341"/>
      <c r="Y68" s="341"/>
      <c r="Z68" s="341"/>
      <c r="AA68" s="341"/>
      <c r="AB68" s="341"/>
      <c r="AC68" s="341"/>
      <c r="AD68" s="341"/>
      <c r="AE68" s="341"/>
      <c r="AF68" s="341"/>
      <c r="AG68" s="341"/>
      <c r="AH68" s="425"/>
      <c r="AI68" s="441"/>
      <c r="AJ68" s="206"/>
    </row>
    <row r="69" spans="1:37" s="138" customFormat="1" ht="13.5" customHeight="1">
      <c r="A69" s="180"/>
      <c r="B69" s="222"/>
      <c r="C69" s="221"/>
      <c r="D69" s="221"/>
      <c r="E69" s="221"/>
      <c r="F69" s="221"/>
      <c r="G69" s="221"/>
      <c r="H69" s="221"/>
      <c r="I69" s="221"/>
      <c r="J69" s="221"/>
      <c r="K69" s="221"/>
      <c r="L69" s="221"/>
      <c r="M69" s="221"/>
      <c r="N69" s="327" t="s">
        <v>75</v>
      </c>
      <c r="O69" s="327"/>
      <c r="P69" s="327"/>
      <c r="Q69" s="337" t="s">
        <v>149</v>
      </c>
      <c r="R69" s="337"/>
      <c r="S69" s="347"/>
      <c r="T69" s="356"/>
      <c r="U69" s="356"/>
      <c r="V69" s="356"/>
      <c r="W69" s="377"/>
      <c r="X69" s="384" t="s">
        <v>155</v>
      </c>
      <c r="Y69" s="384"/>
      <c r="Z69" s="347"/>
      <c r="AA69" s="356"/>
      <c r="AB69" s="356"/>
      <c r="AC69" s="356"/>
      <c r="AD69" s="356"/>
      <c r="AE69" s="356"/>
      <c r="AF69" s="356"/>
      <c r="AG69" s="356"/>
      <c r="AH69" s="377"/>
      <c r="AI69" s="441"/>
      <c r="AJ69" s="206"/>
    </row>
    <row r="70" spans="1:37" s="138" customFormat="1" ht="6" customHeight="1">
      <c r="A70" s="181"/>
      <c r="B70" s="223"/>
      <c r="C70" s="240"/>
      <c r="D70" s="240"/>
      <c r="E70" s="240"/>
      <c r="F70" s="240"/>
      <c r="G70" s="240"/>
      <c r="H70" s="240"/>
      <c r="I70" s="240"/>
      <c r="J70" s="240"/>
      <c r="K70" s="240"/>
      <c r="L70" s="240"/>
      <c r="M70" s="240"/>
      <c r="N70" s="240"/>
      <c r="O70" s="240"/>
      <c r="P70" s="223"/>
      <c r="Q70" s="240"/>
      <c r="R70" s="342"/>
      <c r="S70" s="342"/>
      <c r="T70" s="342"/>
      <c r="U70" s="342"/>
      <c r="V70" s="342"/>
      <c r="W70" s="378"/>
      <c r="X70" s="378"/>
      <c r="Y70" s="378"/>
      <c r="Z70" s="378"/>
      <c r="AA70" s="378"/>
      <c r="AB70" s="378"/>
      <c r="AC70" s="378"/>
      <c r="AD70" s="378"/>
      <c r="AE70" s="378"/>
      <c r="AF70" s="378"/>
      <c r="AG70" s="378"/>
      <c r="AH70" s="378"/>
      <c r="AI70" s="442"/>
      <c r="AJ70" s="206"/>
    </row>
    <row r="71" spans="1:37" ht="33" customHeight="1">
      <c r="A71" s="156" t="s">
        <v>484</v>
      </c>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452"/>
    </row>
    <row r="72" spans="1:37">
      <c r="B72" s="224"/>
    </row>
    <row r="73" spans="1:37" ht="14.25">
      <c r="A73" s="3" t="s">
        <v>150</v>
      </c>
      <c r="B73" s="224"/>
      <c r="C73" s="137"/>
      <c r="D73" s="137"/>
      <c r="E73" s="10"/>
    </row>
    <row r="74" spans="1:37">
      <c r="A74" s="137" t="s">
        <v>485</v>
      </c>
    </row>
    <row r="75" spans="1:37" ht="14.25">
      <c r="A75" s="10"/>
      <c r="B75" s="224"/>
    </row>
    <row r="76" spans="1:37">
      <c r="A76" s="182" t="s">
        <v>1721</v>
      </c>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row>
    <row r="77" spans="1:37">
      <c r="A77" s="183" t="s">
        <v>270</v>
      </c>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443"/>
      <c r="AJ77" s="453" t="str">
        <f>基本情報入力シート!AB40</f>
        <v>○</v>
      </c>
    </row>
    <row r="78" spans="1:37">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row>
    <row r="79" spans="1:37">
      <c r="A79" s="182" t="s">
        <v>502</v>
      </c>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row>
    <row r="80" spans="1:37">
      <c r="A80" s="185" t="s">
        <v>488</v>
      </c>
      <c r="B80" s="226" t="s">
        <v>2023</v>
      </c>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444"/>
      <c r="AJ80" s="453" t="str">
        <f>AJ17</f>
        <v/>
      </c>
    </row>
    <row r="81" spans="1:36">
      <c r="A81" s="186" t="s">
        <v>388</v>
      </c>
      <c r="B81" s="227" t="s">
        <v>2006</v>
      </c>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445"/>
      <c r="AJ81" s="453" t="str">
        <f>AH19</f>
        <v>×</v>
      </c>
    </row>
    <row r="82" spans="1:36">
      <c r="A82" s="184"/>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row>
    <row r="83" spans="1:36">
      <c r="A83" s="182" t="s">
        <v>302</v>
      </c>
      <c r="B83" s="182"/>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row>
    <row r="84" spans="1:36">
      <c r="A84" s="187" t="s">
        <v>2022</v>
      </c>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446"/>
      <c r="AJ84" s="453" t="str">
        <f>X33</f>
        <v/>
      </c>
    </row>
    <row r="85" spans="1:36">
      <c r="A85" s="184"/>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row>
    <row r="86" spans="1:36">
      <c r="A86" s="182" t="s">
        <v>1995</v>
      </c>
      <c r="B86" s="182"/>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row>
    <row r="87" spans="1:36">
      <c r="A87" s="183" t="s">
        <v>171</v>
      </c>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443"/>
      <c r="AJ87" s="453" t="str">
        <f>AI37</f>
        <v>×</v>
      </c>
    </row>
    <row r="88" spans="1:36">
      <c r="A88" s="184"/>
      <c r="B88" s="184"/>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row>
    <row r="89" spans="1:36">
      <c r="A89" s="182" t="s">
        <v>2005</v>
      </c>
      <c r="B89" s="182"/>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c r="AH89" s="182"/>
      <c r="AI89" s="182"/>
      <c r="AJ89" s="182"/>
    </row>
    <row r="90" spans="1:36">
      <c r="A90" s="188" t="s">
        <v>2007</v>
      </c>
      <c r="B90" s="229"/>
      <c r="C90" s="229"/>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447"/>
      <c r="AJ90" s="453" t="str">
        <f>AI48</f>
        <v>×</v>
      </c>
    </row>
    <row r="91" spans="1:36">
      <c r="A91" s="189" t="s">
        <v>2009</v>
      </c>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448"/>
      <c r="AJ91" s="453" t="str">
        <f>AI60</f>
        <v>×</v>
      </c>
    </row>
    <row r="92" spans="1:36">
      <c r="A92" s="190"/>
      <c r="B92" s="190"/>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row>
    <row r="93" spans="1:36">
      <c r="A93" s="190"/>
      <c r="B93" s="190"/>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row>
    <row r="94" spans="1:36">
      <c r="A94" s="190"/>
      <c r="B94" s="190"/>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row>
    <row r="95" spans="1:36">
      <c r="A95" s="190"/>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row>
    <row r="96" spans="1:36">
      <c r="A96" s="190"/>
      <c r="B96" s="190"/>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row>
    <row r="97" spans="1:36">
      <c r="A97" s="190"/>
      <c r="B97" s="190"/>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row>
    <row r="98" spans="1:36">
      <c r="A98" s="190"/>
      <c r="B98" s="190"/>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row>
    <row r="99" spans="1:36">
      <c r="A99" s="190"/>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row>
    <row r="100" spans="1:36">
      <c r="A100" s="190"/>
      <c r="B100" s="190"/>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row>
    <row r="101" spans="1:36">
      <c r="A101" s="190"/>
      <c r="B101" s="190"/>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row>
    <row r="102" spans="1:36">
      <c r="A102" s="190"/>
      <c r="B102" s="190"/>
      <c r="C102" s="190"/>
      <c r="D102" s="190"/>
      <c r="E102" s="190"/>
      <c r="F102" s="190"/>
      <c r="G102" s="190"/>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row>
    <row r="103" spans="1:36">
      <c r="A103" s="190"/>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row>
    <row r="104" spans="1:36">
      <c r="A104" s="190"/>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row>
    <row r="105" spans="1:36">
      <c r="A105" s="190"/>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row>
    <row r="106" spans="1:36">
      <c r="A106" s="190"/>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row>
    <row r="107" spans="1:36">
      <c r="A107" s="190"/>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row>
    <row r="108" spans="1:36">
      <c r="A108" s="190"/>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row>
    <row r="109" spans="1:36">
      <c r="A109" s="190"/>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row>
    <row r="110" spans="1:36">
      <c r="A110" s="190"/>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row>
    <row r="111" spans="1:36">
      <c r="A111" s="190"/>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row>
    <row r="112" spans="1:36">
      <c r="A112" s="190"/>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row>
    <row r="113" spans="1:36">
      <c r="A113" s="190"/>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row>
    <row r="114" spans="1:36">
      <c r="A114" s="190"/>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row>
    <row r="115" spans="1:36">
      <c r="A115" s="190"/>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row>
    <row r="116" spans="1:36">
      <c r="A116" s="190"/>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row>
    <row r="117" spans="1:36">
      <c r="B117" s="190"/>
    </row>
  </sheetData>
  <sheetProtection password="F35E" sheet="1" objects="1" scenarios="1" selectLockedCells="1"/>
  <mergeCells count="148">
    <mergeCell ref="AB1:AD1"/>
    <mergeCell ref="AE1:AI1"/>
    <mergeCell ref="A3:AJ3"/>
    <mergeCell ref="A6:F6"/>
    <mergeCell ref="G6:AI6"/>
    <mergeCell ref="A7:F7"/>
    <mergeCell ref="G7:AI7"/>
    <mergeCell ref="H8:L8"/>
    <mergeCell ref="G9:AI9"/>
    <mergeCell ref="G10:AI10"/>
    <mergeCell ref="A11:F11"/>
    <mergeCell ref="G11:AI11"/>
    <mergeCell ref="A12:F12"/>
    <mergeCell ref="G12:AI12"/>
    <mergeCell ref="A13:F13"/>
    <mergeCell ref="G13:J13"/>
    <mergeCell ref="K13:T13"/>
    <mergeCell ref="U13:X13"/>
    <mergeCell ref="Y13:AI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A29:AI29"/>
    <mergeCell ref="A31:AJ31"/>
    <mergeCell ref="A32:AI32"/>
    <mergeCell ref="A33:B33"/>
    <mergeCell ref="C33:V33"/>
    <mergeCell ref="AK33:AU33"/>
    <mergeCell ref="A35:AI35"/>
    <mergeCell ref="A37:AH37"/>
    <mergeCell ref="AK37:AU37"/>
    <mergeCell ref="D38:G38"/>
    <mergeCell ref="I38:L38"/>
    <mergeCell ref="N38:T38"/>
    <mergeCell ref="V38:AI38"/>
    <mergeCell ref="D39:G39"/>
    <mergeCell ref="I39:L39"/>
    <mergeCell ref="N39:Q39"/>
    <mergeCell ref="S39:T39"/>
    <mergeCell ref="V39:Z39"/>
    <mergeCell ref="AB39:AC39"/>
    <mergeCell ref="AE39:AH39"/>
    <mergeCell ref="D40:AI40"/>
    <mergeCell ref="E41:J41"/>
    <mergeCell ref="L41:Q41"/>
    <mergeCell ref="S41:U41"/>
    <mergeCell ref="W41:AH41"/>
    <mergeCell ref="D42:AI42"/>
    <mergeCell ref="D43:AI43"/>
    <mergeCell ref="E44:G44"/>
    <mergeCell ref="E45:G45"/>
    <mergeCell ref="A47:AI47"/>
    <mergeCell ref="A48:AH48"/>
    <mergeCell ref="AK48:AU48"/>
    <mergeCell ref="A49:Z49"/>
    <mergeCell ref="AA49:AI49"/>
    <mergeCell ref="B50:Z50"/>
    <mergeCell ref="AA50:AI50"/>
    <mergeCell ref="B51:Z51"/>
    <mergeCell ref="AA51:AI51"/>
    <mergeCell ref="B52:Z52"/>
    <mergeCell ref="AA52:AI52"/>
    <mergeCell ref="B53:Z53"/>
    <mergeCell ref="AA53:AI53"/>
    <mergeCell ref="B54:Z54"/>
    <mergeCell ref="AA54:AI54"/>
    <mergeCell ref="B55:Z55"/>
    <mergeCell ref="AA55:AI55"/>
    <mergeCell ref="B56:Z56"/>
    <mergeCell ref="AA56:AI56"/>
    <mergeCell ref="B57:Z57"/>
    <mergeCell ref="AA57:AI57"/>
    <mergeCell ref="B58:Z58"/>
    <mergeCell ref="AA58:AI58"/>
    <mergeCell ref="AK60:AU60"/>
    <mergeCell ref="D62:AH62"/>
    <mergeCell ref="D63:AH63"/>
    <mergeCell ref="D68:E68"/>
    <mergeCell ref="G68:H68"/>
    <mergeCell ref="J68:K68"/>
    <mergeCell ref="N68:P68"/>
    <mergeCell ref="Q68:AH68"/>
    <mergeCell ref="N69:P69"/>
    <mergeCell ref="Q69:R69"/>
    <mergeCell ref="S69:W69"/>
    <mergeCell ref="X69:Y69"/>
    <mergeCell ref="Z69:AH69"/>
    <mergeCell ref="A71:AI71"/>
    <mergeCell ref="A76:AJ76"/>
    <mergeCell ref="A77:AI77"/>
    <mergeCell ref="A79:AJ79"/>
    <mergeCell ref="B80:AI80"/>
    <mergeCell ref="B81:AI81"/>
    <mergeCell ref="A83:AJ83"/>
    <mergeCell ref="A84:AI84"/>
    <mergeCell ref="A86:AJ86"/>
    <mergeCell ref="A87:AI87"/>
    <mergeCell ref="A89:AJ89"/>
    <mergeCell ref="A90:AI90"/>
    <mergeCell ref="A91:AI91"/>
    <mergeCell ref="A8:F10"/>
    <mergeCell ref="AK19:AU20"/>
    <mergeCell ref="AB20:AF21"/>
    <mergeCell ref="A38:C39"/>
    <mergeCell ref="A40:C43"/>
    <mergeCell ref="A44:C45"/>
    <mergeCell ref="H44:K45"/>
    <mergeCell ref="L44:AI45"/>
  </mergeCells>
  <phoneticPr fontId="21"/>
  <dataValidations count="2">
    <dataValidation imeMode="hiragana" allowBlank="1" showDropDown="0" showInputMessage="1" showErrorMessage="1" sqref="W70 S69 S41"/>
    <dataValidation imeMode="halfAlpha" allowBlank="1" showDropDown="0" showInputMessage="1" showErrorMessage="1" sqref="J68:K68 D68:E68 G68:H68 A13 K13"/>
  </dataValidations>
  <pageMargins left="0.62992125984251968" right="0.15748031496062992" top="0.62992125984251968" bottom="0.23622047244094491" header="0.51181102362204722" footer="0.35433070866141736"/>
  <pageSetup paperSize="9" fitToWidth="1" fitToHeight="0" orientation="portrait" usePrinterDefaults="1" r:id="rId1"/>
  <headerFooter alignWithMargins="0"/>
  <rowBreaks count="2" manualBreakCount="2">
    <brk id="36" max="35" man="1"/>
    <brk id="71"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'【参考】数式用'!$S$3:$S$4</xm:f>
          </x14:formula1>
          <xm:sqref>A33:B33 H38:H39 K41 M38:M39 D41 R41 U38:U39 R39 AA39 D44:D45 B62:B63 A50:A58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AH283"/>
  <sheetViews>
    <sheetView view="pageBreakPreview" zoomScale="70" zoomScaleNormal="46" zoomScaleSheetLayoutView="70" workbookViewId="0">
      <selection activeCell="H12" sqref="H12"/>
    </sheetView>
  </sheetViews>
  <sheetFormatPr defaultColWidth="2.5" defaultRowHeight="13.5"/>
  <cols>
    <col min="1" max="1" width="5.25" style="1" customWidth="1"/>
    <col min="2" max="2" width="15.125" style="1" customWidth="1"/>
    <col min="3" max="3" width="16.75" style="469" customWidth="1"/>
    <col min="4" max="4" width="11.625" style="1" customWidth="1"/>
    <col min="5" max="5" width="15.875" style="1" customWidth="1"/>
    <col min="6" max="6" width="28.125" style="1" customWidth="1"/>
    <col min="7" max="7" width="32.25" style="1" customWidth="1"/>
    <col min="8" max="8" width="11.625" style="1" customWidth="1"/>
    <col min="9" max="9" width="17" style="1" customWidth="1"/>
    <col min="10" max="10" width="9.625" style="1" customWidth="1"/>
    <col min="11" max="11" width="6.625" style="1" customWidth="1"/>
    <col min="12" max="12" width="4.625" style="1" customWidth="1"/>
    <col min="13" max="13" width="3.625" style="1" customWidth="1"/>
    <col min="14" max="14" width="3.125" style="1" customWidth="1"/>
    <col min="15" max="15" width="3.625" style="1" customWidth="1"/>
    <col min="16" max="16" width="8" style="1" customWidth="1"/>
    <col min="17" max="17" width="3.625" style="1" customWidth="1"/>
    <col min="18" max="18" width="3.125" style="1" customWidth="1"/>
    <col min="19" max="19" width="3.625" style="1" customWidth="1"/>
    <col min="20" max="20" width="3.125" style="1" customWidth="1"/>
    <col min="21" max="21" width="2.5" style="1"/>
    <col min="22" max="22" width="3.5" style="1" customWidth="1"/>
    <col min="23" max="23" width="5.875" style="1" customWidth="1"/>
    <col min="24" max="24" width="18" style="1" customWidth="1"/>
    <col min="25" max="25" width="18.625" style="1" customWidth="1"/>
    <col min="26" max="33" width="7" style="1" customWidth="1"/>
    <col min="34" max="34" width="10" style="1" customWidth="1"/>
    <col min="35" max="35" width="7" style="1" customWidth="1"/>
    <col min="36" max="40" width="2.375" style="1" customWidth="1"/>
    <col min="41" max="16384" width="2.5" style="1"/>
  </cols>
  <sheetData>
    <row r="1" spans="1:34" ht="23.25" customHeight="1">
      <c r="A1" s="481" t="s">
        <v>1938</v>
      </c>
      <c r="D1" s="493" t="s">
        <v>998</v>
      </c>
      <c r="I1" s="534"/>
      <c r="J1" s="534"/>
      <c r="K1" s="534"/>
      <c r="L1" s="534"/>
      <c r="M1" s="534"/>
      <c r="N1" s="534"/>
      <c r="O1" s="534"/>
      <c r="T1" s="573"/>
      <c r="U1" s="574" t="s">
        <v>2018</v>
      </c>
      <c r="V1" s="578"/>
      <c r="W1" s="581"/>
      <c r="X1" s="583">
        <f>基本情報入力シート!C18</f>
        <v>0</v>
      </c>
      <c r="Y1" s="591"/>
    </row>
    <row r="2" spans="1:34" ht="21" customHeight="1">
      <c r="B2" s="493"/>
      <c r="C2" s="502"/>
      <c r="D2" s="493"/>
      <c r="E2" s="493"/>
      <c r="F2" s="493"/>
      <c r="I2" s="535"/>
      <c r="J2" s="535"/>
      <c r="K2" s="535"/>
      <c r="L2" s="535"/>
      <c r="M2" s="535"/>
      <c r="N2" s="535"/>
      <c r="O2" s="535"/>
      <c r="P2" s="535"/>
      <c r="Q2" s="535"/>
      <c r="R2" s="535"/>
      <c r="S2" s="535"/>
      <c r="T2" s="535"/>
      <c r="U2" s="535"/>
      <c r="V2" s="535"/>
      <c r="W2" s="535"/>
      <c r="X2" s="534"/>
      <c r="Y2" s="534"/>
    </row>
    <row r="3" spans="1:34" ht="27" customHeight="1">
      <c r="A3" s="482" t="s">
        <v>58</v>
      </c>
      <c r="B3" s="494"/>
      <c r="C3" s="503">
        <f>基本情報入力シート!M23</f>
        <v>0</v>
      </c>
      <c r="D3" s="513"/>
      <c r="E3" s="513"/>
      <c r="F3" s="520"/>
      <c r="G3" s="526"/>
      <c r="H3" s="6" t="s">
        <v>2019</v>
      </c>
      <c r="I3" s="6"/>
      <c r="J3" s="6"/>
      <c r="K3" s="6"/>
      <c r="L3" s="6"/>
      <c r="M3" s="6"/>
      <c r="N3" s="6"/>
      <c r="O3" s="6"/>
      <c r="P3" s="6"/>
      <c r="Q3" s="6"/>
      <c r="R3" s="6"/>
      <c r="S3" s="6"/>
      <c r="T3" s="6"/>
      <c r="U3" s="6"/>
      <c r="V3" s="6"/>
      <c r="W3" s="6"/>
      <c r="X3" s="6"/>
      <c r="Y3" s="6"/>
    </row>
    <row r="4" spans="1:34" ht="21" customHeight="1">
      <c r="A4" s="483"/>
      <c r="B4" s="483"/>
      <c r="C4" s="504"/>
      <c r="D4" s="514"/>
      <c r="E4" s="514"/>
      <c r="F4" s="514"/>
      <c r="G4" s="527"/>
      <c r="H4" s="6"/>
      <c r="I4" s="6"/>
      <c r="J4" s="6"/>
      <c r="K4" s="6"/>
      <c r="L4" s="6"/>
      <c r="M4" s="6"/>
      <c r="N4" s="6"/>
      <c r="O4" s="6"/>
      <c r="P4" s="6"/>
      <c r="Q4" s="6"/>
      <c r="R4" s="6"/>
      <c r="S4" s="6"/>
      <c r="T4" s="6"/>
      <c r="U4" s="6"/>
      <c r="V4" s="6"/>
      <c r="W4" s="6"/>
      <c r="X4" s="6"/>
      <c r="Y4" s="6"/>
    </row>
    <row r="5" spans="1:34" ht="27.75" customHeight="1">
      <c r="A5" s="484" t="s">
        <v>360</v>
      </c>
      <c r="B5" s="495"/>
      <c r="C5" s="495"/>
      <c r="D5" s="495"/>
      <c r="E5" s="495"/>
      <c r="F5" s="521">
        <f>IFERROR(SUM(X:X),"")</f>
        <v>0</v>
      </c>
      <c r="G5" s="527"/>
      <c r="H5" s="6"/>
      <c r="I5" s="6"/>
      <c r="J5" s="6"/>
      <c r="K5" s="6"/>
      <c r="L5" s="6"/>
      <c r="M5" s="6"/>
      <c r="N5" s="6"/>
      <c r="O5" s="6"/>
      <c r="P5" s="6"/>
      <c r="Q5" s="6"/>
      <c r="R5" s="6"/>
      <c r="S5" s="6"/>
      <c r="T5" s="6"/>
      <c r="U5" s="6"/>
      <c r="V5" s="6"/>
      <c r="W5" s="6"/>
      <c r="X5" s="6"/>
      <c r="Y5" s="6"/>
    </row>
    <row r="6" spans="1:34" ht="27.75" customHeight="1">
      <c r="A6" s="485"/>
      <c r="B6" s="496" t="s">
        <v>464</v>
      </c>
      <c r="C6" s="505"/>
      <c r="D6" s="505"/>
      <c r="E6" s="505"/>
      <c r="F6" s="521">
        <f>IFERROR(SUM(Y:Y),"")</f>
        <v>0</v>
      </c>
      <c r="G6" s="527"/>
      <c r="H6" s="6"/>
      <c r="I6" s="6"/>
      <c r="J6" s="6"/>
      <c r="K6" s="6"/>
      <c r="L6" s="6"/>
      <c r="M6" s="6"/>
      <c r="N6" s="6"/>
      <c r="O6" s="6"/>
      <c r="P6" s="6"/>
      <c r="Q6" s="6"/>
      <c r="R6" s="6"/>
      <c r="S6" s="6"/>
      <c r="T6" s="6"/>
      <c r="U6" s="6"/>
      <c r="V6" s="6"/>
      <c r="W6" s="6"/>
      <c r="X6" s="6"/>
      <c r="Y6" s="6"/>
    </row>
    <row r="7" spans="1:34" ht="41.25" customHeight="1">
      <c r="A7" s="486"/>
      <c r="B7" s="486"/>
      <c r="C7" s="486"/>
      <c r="D7" s="486"/>
      <c r="E7" s="486"/>
      <c r="F7" s="522"/>
      <c r="G7" s="527"/>
      <c r="H7" s="6"/>
      <c r="I7" s="6"/>
      <c r="J7" s="6"/>
      <c r="K7" s="6"/>
      <c r="L7" s="6"/>
      <c r="M7" s="6"/>
      <c r="N7" s="6"/>
      <c r="O7" s="6"/>
      <c r="P7" s="6"/>
      <c r="Q7" s="6"/>
      <c r="R7" s="6"/>
      <c r="S7" s="6"/>
      <c r="T7" s="6"/>
      <c r="U7" s="6"/>
      <c r="V7" s="6"/>
      <c r="W7" s="6"/>
      <c r="X7" s="6"/>
      <c r="Y7" s="6"/>
    </row>
    <row r="8" spans="1:34" ht="78" customHeight="1">
      <c r="I8" s="461"/>
      <c r="J8" s="461"/>
      <c r="X8" s="584"/>
      <c r="Y8" s="584"/>
      <c r="Z8" s="461"/>
      <c r="AA8" s="461"/>
      <c r="AB8" s="461"/>
      <c r="AC8" s="461"/>
      <c r="AD8" s="461"/>
      <c r="AE8" s="461"/>
      <c r="AF8" s="461"/>
      <c r="AG8" s="461"/>
      <c r="AH8" s="461"/>
    </row>
    <row r="9" spans="1:34" ht="42.75" customHeight="1">
      <c r="A9" s="487" t="s">
        <v>191</v>
      </c>
      <c r="B9" s="497" t="s">
        <v>4</v>
      </c>
      <c r="C9" s="506" t="s">
        <v>202</v>
      </c>
      <c r="D9" s="515" t="s">
        <v>36</v>
      </c>
      <c r="E9" s="518"/>
      <c r="F9" s="523" t="s">
        <v>17</v>
      </c>
      <c r="G9" s="528" t="s">
        <v>131</v>
      </c>
      <c r="H9" s="506" t="s">
        <v>1645</v>
      </c>
      <c r="I9" s="536" t="s">
        <v>480</v>
      </c>
      <c r="J9" s="542" t="s">
        <v>324</v>
      </c>
      <c r="K9" s="548" t="s">
        <v>353</v>
      </c>
      <c r="L9" s="515" t="s">
        <v>465</v>
      </c>
      <c r="M9" s="558"/>
      <c r="N9" s="558"/>
      <c r="O9" s="558"/>
      <c r="P9" s="558"/>
      <c r="Q9" s="558"/>
      <c r="R9" s="558"/>
      <c r="S9" s="558"/>
      <c r="T9" s="558"/>
      <c r="U9" s="558"/>
      <c r="V9" s="558"/>
      <c r="W9" s="518"/>
      <c r="X9" s="585" t="s">
        <v>1369</v>
      </c>
      <c r="Y9" s="592"/>
      <c r="Z9" s="595"/>
      <c r="AA9" s="595"/>
      <c r="AB9" s="595"/>
      <c r="AC9" s="595"/>
      <c r="AD9" s="595"/>
      <c r="AE9" s="595"/>
      <c r="AF9" s="595"/>
      <c r="AG9" s="595"/>
      <c r="AH9" s="595"/>
    </row>
    <row r="10" spans="1:34" ht="45" customHeight="1">
      <c r="A10" s="488"/>
      <c r="B10" s="498"/>
      <c r="C10" s="507"/>
      <c r="D10" s="516"/>
      <c r="E10" s="519"/>
      <c r="F10" s="524"/>
      <c r="G10" s="529"/>
      <c r="H10" s="507"/>
      <c r="I10" s="537"/>
      <c r="J10" s="543"/>
      <c r="K10" s="549"/>
      <c r="L10" s="516"/>
      <c r="M10" s="559"/>
      <c r="N10" s="559"/>
      <c r="O10" s="559"/>
      <c r="P10" s="559"/>
      <c r="Q10" s="559"/>
      <c r="R10" s="559"/>
      <c r="S10" s="559"/>
      <c r="T10" s="559"/>
      <c r="U10" s="559"/>
      <c r="V10" s="559"/>
      <c r="W10" s="519"/>
      <c r="X10" s="586"/>
      <c r="Y10" s="593" t="s">
        <v>462</v>
      </c>
      <c r="Z10" s="595"/>
      <c r="AA10" s="595"/>
      <c r="AB10" s="595"/>
      <c r="AC10" s="595"/>
      <c r="AD10" s="595"/>
      <c r="AE10" s="595"/>
      <c r="AF10" s="595"/>
      <c r="AG10" s="595"/>
      <c r="AH10" s="595"/>
    </row>
    <row r="11" spans="1:34" ht="47.25" customHeight="1">
      <c r="A11" s="489"/>
      <c r="B11" s="499"/>
      <c r="C11" s="508"/>
      <c r="D11" s="517" t="s">
        <v>197</v>
      </c>
      <c r="E11" s="517" t="s">
        <v>239</v>
      </c>
      <c r="F11" s="525"/>
      <c r="G11" s="530"/>
      <c r="H11" s="508"/>
      <c r="I11" s="538"/>
      <c r="J11" s="544"/>
      <c r="K11" s="550"/>
      <c r="L11" s="554"/>
      <c r="M11" s="560"/>
      <c r="N11" s="560"/>
      <c r="O11" s="560"/>
      <c r="P11" s="560"/>
      <c r="Q11" s="560"/>
      <c r="R11" s="560"/>
      <c r="S11" s="560"/>
      <c r="T11" s="560"/>
      <c r="U11" s="560"/>
      <c r="V11" s="560"/>
      <c r="W11" s="582"/>
      <c r="X11" s="587"/>
      <c r="Y11" s="594"/>
      <c r="Z11" s="595"/>
      <c r="AA11" s="595"/>
      <c r="AB11" s="595"/>
      <c r="AC11" s="595"/>
      <c r="AD11" s="595"/>
      <c r="AE11" s="595"/>
      <c r="AF11" s="595"/>
      <c r="AG11" s="595"/>
      <c r="AH11" s="595"/>
    </row>
    <row r="12" spans="1:34" ht="36.75" customHeight="1">
      <c r="A12" s="490">
        <v>1</v>
      </c>
      <c r="B12" s="500" t="str">
        <f>IF(基本情報入力シート!C40="","",基本情報入力シート!C40)</f>
        <v/>
      </c>
      <c r="C12" s="509" t="str">
        <f>IF(基本情報入力シート!M40="","",基本情報入力シート!M40)</f>
        <v/>
      </c>
      <c r="D12" s="509" t="str">
        <f>IF(基本情報入力シート!R40="","",基本情報入力シート!R40)</f>
        <v/>
      </c>
      <c r="E12" s="509" t="str">
        <f>IF(基本情報入力シート!W40="","",基本情報入力シート!W40)</f>
        <v/>
      </c>
      <c r="F12" s="509" t="str">
        <f>IF(基本情報入力シート!X40="","",基本情報入力シート!X40)</f>
        <v/>
      </c>
      <c r="G12" s="509" t="str">
        <f>IF(基本情報入力シート!Y40="","",基本情報入力シート!Y40)</f>
        <v/>
      </c>
      <c r="H12" s="531" t="s">
        <v>144</v>
      </c>
      <c r="I12" s="539" t="str">
        <f>IF(基本情報入力シート!Z40="","",基本情報入力シート!Z40)</f>
        <v/>
      </c>
      <c r="J12" s="545">
        <f>IF(基本情報入力シート!AA40="","",基本情報入力シート!AA40)</f>
        <v>10</v>
      </c>
      <c r="K12" s="551" t="str">
        <f>IF(G12="","",VLOOKUP(G12,'【参考】数式用'!$A$3:$B$28,2,FALSE))</f>
        <v/>
      </c>
      <c r="L12" s="555" t="s">
        <v>123</v>
      </c>
      <c r="M12" s="561">
        <v>6</v>
      </c>
      <c r="N12" s="564" t="s">
        <v>88</v>
      </c>
      <c r="O12" s="567">
        <v>2</v>
      </c>
      <c r="P12" s="570" t="s">
        <v>136</v>
      </c>
      <c r="Q12" s="561">
        <v>6</v>
      </c>
      <c r="R12" s="570" t="s">
        <v>88</v>
      </c>
      <c r="S12" s="561">
        <v>5</v>
      </c>
      <c r="T12" s="564" t="s">
        <v>32</v>
      </c>
      <c r="U12" s="575" t="s">
        <v>129</v>
      </c>
      <c r="V12" s="414">
        <f t="shared" ref="V12:V75" si="0">IF(S12="","",S12-O12+1)</f>
        <v>4</v>
      </c>
      <c r="W12" s="575" t="s">
        <v>28</v>
      </c>
      <c r="X12" s="588" t="str">
        <f t="shared" ref="X12:X75" si="1">IF(H12="○",ROUNDDOWN(ROUNDDOWN(I12*J12,0)*K12,0)*V12,"")</f>
        <v/>
      </c>
      <c r="Y12" s="588" t="str">
        <f t="shared" ref="Y12:Y75" si="2">IFERROR(ROUNDDOWN(X12/2,0),"")</f>
        <v/>
      </c>
      <c r="Z12" s="461"/>
      <c r="AA12" s="461"/>
      <c r="AB12" s="461"/>
      <c r="AC12" s="461"/>
      <c r="AD12" s="461"/>
      <c r="AE12" s="461"/>
      <c r="AF12" s="461"/>
      <c r="AG12" s="461"/>
      <c r="AH12" s="461"/>
    </row>
    <row r="13" spans="1:34" ht="36.75" customHeight="1">
      <c r="A13" s="491">
        <f t="shared" ref="A13:A76" si="3">A12+1</f>
        <v>2</v>
      </c>
      <c r="B13" s="494" t="str">
        <f>IF(基本情報入力シート!C41="","",基本情報入力シート!C41)</f>
        <v/>
      </c>
      <c r="C13" s="510" t="str">
        <f>IF(基本情報入力シート!M41="","",基本情報入力シート!M41)</f>
        <v/>
      </c>
      <c r="D13" s="510" t="str">
        <f>IF(基本情報入力シート!R41="","",基本情報入力シート!R41)</f>
        <v/>
      </c>
      <c r="E13" s="510" t="str">
        <f>IF(基本情報入力シート!W41="","",基本情報入力シート!W41)</f>
        <v/>
      </c>
      <c r="F13" s="510" t="str">
        <f>IF(基本情報入力シート!X41="","",基本情報入力シート!X41)</f>
        <v/>
      </c>
      <c r="G13" s="510" t="str">
        <f>IF(基本情報入力シート!Y41="","",基本情報入力シート!Y41)</f>
        <v/>
      </c>
      <c r="H13" s="532" t="s">
        <v>144</v>
      </c>
      <c r="I13" s="540" t="str">
        <f>IF(基本情報入力シート!Z41="","",基本情報入力シート!Z41)</f>
        <v/>
      </c>
      <c r="J13" s="546">
        <f>IF(基本情報入力シート!AA41="","",基本情報入力シート!AA41)</f>
        <v>10</v>
      </c>
      <c r="K13" s="552" t="str">
        <f>IF(G13="","",VLOOKUP(G13,'【参考】数式用'!$A$3:$B$28,2,FALSE))</f>
        <v/>
      </c>
      <c r="L13" s="556" t="s">
        <v>123</v>
      </c>
      <c r="M13" s="562">
        <v>6</v>
      </c>
      <c r="N13" s="565" t="s">
        <v>88</v>
      </c>
      <c r="O13" s="568">
        <v>2</v>
      </c>
      <c r="P13" s="571" t="s">
        <v>136</v>
      </c>
      <c r="Q13" s="562">
        <v>6</v>
      </c>
      <c r="R13" s="571" t="s">
        <v>88</v>
      </c>
      <c r="S13" s="562">
        <v>5</v>
      </c>
      <c r="T13" s="565" t="s">
        <v>32</v>
      </c>
      <c r="U13" s="576" t="s">
        <v>129</v>
      </c>
      <c r="V13" s="579">
        <f t="shared" si="0"/>
        <v>4</v>
      </c>
      <c r="W13" s="576" t="s">
        <v>28</v>
      </c>
      <c r="X13" s="589" t="str">
        <f t="shared" si="1"/>
        <v/>
      </c>
      <c r="Y13" s="589" t="str">
        <f t="shared" si="2"/>
        <v/>
      </c>
      <c r="Z13" s="461"/>
      <c r="AA13" s="461"/>
      <c r="AB13" s="461"/>
      <c r="AC13" s="461"/>
      <c r="AD13" s="461"/>
      <c r="AE13" s="461"/>
      <c r="AF13" s="461"/>
      <c r="AG13" s="461"/>
      <c r="AH13" s="461"/>
    </row>
    <row r="14" spans="1:34" ht="36.75" customHeight="1">
      <c r="A14" s="491">
        <f t="shared" si="3"/>
        <v>3</v>
      </c>
      <c r="B14" s="494" t="str">
        <f>IF(基本情報入力シート!C42="","",基本情報入力シート!C42)</f>
        <v/>
      </c>
      <c r="C14" s="510" t="str">
        <f>IF(基本情報入力シート!M42="","",基本情報入力シート!M42)</f>
        <v/>
      </c>
      <c r="D14" s="510" t="str">
        <f>IF(基本情報入力シート!R42="","",基本情報入力シート!R42)</f>
        <v/>
      </c>
      <c r="E14" s="510" t="str">
        <f>IF(基本情報入力シート!W42="","",基本情報入力シート!W42)</f>
        <v/>
      </c>
      <c r="F14" s="510" t="str">
        <f>IF(基本情報入力シート!X42="","",基本情報入力シート!X42)</f>
        <v/>
      </c>
      <c r="G14" s="510" t="str">
        <f>IF(基本情報入力シート!Y42="","",基本情報入力シート!Y42)</f>
        <v/>
      </c>
      <c r="H14" s="532" t="s">
        <v>144</v>
      </c>
      <c r="I14" s="540" t="str">
        <f>IF(基本情報入力シート!Z42="","",基本情報入力シート!Z42)</f>
        <v/>
      </c>
      <c r="J14" s="546">
        <f>IF(基本情報入力シート!AA42="","",基本情報入力シート!AA42)</f>
        <v>10</v>
      </c>
      <c r="K14" s="552" t="str">
        <f>IF(G14="","",VLOOKUP(G14,'【参考】数式用'!$A$3:$B$28,2,FALSE))</f>
        <v/>
      </c>
      <c r="L14" s="556" t="s">
        <v>123</v>
      </c>
      <c r="M14" s="562">
        <v>6</v>
      </c>
      <c r="N14" s="565" t="s">
        <v>88</v>
      </c>
      <c r="O14" s="568">
        <v>2</v>
      </c>
      <c r="P14" s="571" t="s">
        <v>136</v>
      </c>
      <c r="Q14" s="562">
        <v>6</v>
      </c>
      <c r="R14" s="571" t="s">
        <v>88</v>
      </c>
      <c r="S14" s="562">
        <v>5</v>
      </c>
      <c r="T14" s="565" t="s">
        <v>159</v>
      </c>
      <c r="U14" s="576" t="s">
        <v>129</v>
      </c>
      <c r="V14" s="579">
        <f t="shared" si="0"/>
        <v>4</v>
      </c>
      <c r="W14" s="576" t="s">
        <v>28</v>
      </c>
      <c r="X14" s="589" t="str">
        <f t="shared" si="1"/>
        <v/>
      </c>
      <c r="Y14" s="589" t="str">
        <f t="shared" si="2"/>
        <v/>
      </c>
    </row>
    <row r="15" spans="1:34" ht="36.75" customHeight="1">
      <c r="A15" s="491">
        <f t="shared" si="3"/>
        <v>4</v>
      </c>
      <c r="B15" s="494" t="str">
        <f>IF(基本情報入力シート!C43="","",基本情報入力シート!C43)</f>
        <v/>
      </c>
      <c r="C15" s="510" t="str">
        <f>IF(基本情報入力シート!M43="","",基本情報入力シート!M43)</f>
        <v/>
      </c>
      <c r="D15" s="510" t="str">
        <f>IF(基本情報入力シート!R43="","",基本情報入力シート!R43)</f>
        <v/>
      </c>
      <c r="E15" s="510" t="str">
        <f>IF(基本情報入力シート!W43="","",基本情報入力シート!W43)</f>
        <v/>
      </c>
      <c r="F15" s="510" t="str">
        <f>IF(基本情報入力シート!X43="","",基本情報入力シート!X43)</f>
        <v/>
      </c>
      <c r="G15" s="510" t="str">
        <f>IF(基本情報入力シート!Y43="","",基本情報入力シート!Y43)</f>
        <v/>
      </c>
      <c r="H15" s="532" t="s">
        <v>144</v>
      </c>
      <c r="I15" s="540" t="str">
        <f>IF(基本情報入力シート!Z43="","",基本情報入力シート!Z43)</f>
        <v/>
      </c>
      <c r="J15" s="546">
        <f>IF(基本情報入力シート!AA43="","",基本情報入力シート!AA43)</f>
        <v>10</v>
      </c>
      <c r="K15" s="552" t="str">
        <f>IF(G15="","",VLOOKUP(G15,'【参考】数式用'!$A$3:$B$28,2,FALSE))</f>
        <v/>
      </c>
      <c r="L15" s="556" t="s">
        <v>123</v>
      </c>
      <c r="M15" s="562">
        <v>6</v>
      </c>
      <c r="N15" s="565" t="s">
        <v>88</v>
      </c>
      <c r="O15" s="568">
        <v>2</v>
      </c>
      <c r="P15" s="571" t="s">
        <v>136</v>
      </c>
      <c r="Q15" s="562">
        <v>6</v>
      </c>
      <c r="R15" s="571" t="s">
        <v>88</v>
      </c>
      <c r="S15" s="562">
        <v>5</v>
      </c>
      <c r="T15" s="565" t="s">
        <v>159</v>
      </c>
      <c r="U15" s="576" t="s">
        <v>129</v>
      </c>
      <c r="V15" s="579">
        <f t="shared" si="0"/>
        <v>4</v>
      </c>
      <c r="W15" s="576" t="s">
        <v>28</v>
      </c>
      <c r="X15" s="589" t="str">
        <f t="shared" si="1"/>
        <v/>
      </c>
      <c r="Y15" s="589" t="str">
        <f t="shared" si="2"/>
        <v/>
      </c>
    </row>
    <row r="16" spans="1:34" ht="36.75" customHeight="1">
      <c r="A16" s="491">
        <f t="shared" si="3"/>
        <v>5</v>
      </c>
      <c r="B16" s="494" t="str">
        <f>IF(基本情報入力シート!C44="","",基本情報入力シート!C44)</f>
        <v/>
      </c>
      <c r="C16" s="510" t="str">
        <f>IF(基本情報入力シート!M44="","",基本情報入力シート!M44)</f>
        <v/>
      </c>
      <c r="D16" s="510" t="str">
        <f>IF(基本情報入力シート!R44="","",基本情報入力シート!R44)</f>
        <v/>
      </c>
      <c r="E16" s="510" t="str">
        <f>IF(基本情報入力シート!W44="","",基本情報入力シート!W44)</f>
        <v/>
      </c>
      <c r="F16" s="510" t="str">
        <f>IF(基本情報入力シート!X44="","",基本情報入力シート!X44)</f>
        <v/>
      </c>
      <c r="G16" s="510" t="str">
        <f>IF(基本情報入力シート!Y44="","",基本情報入力シート!Y44)</f>
        <v/>
      </c>
      <c r="H16" s="532" t="s">
        <v>144</v>
      </c>
      <c r="I16" s="540" t="str">
        <f>IF(基本情報入力シート!Z44="","",基本情報入力シート!Z44)</f>
        <v/>
      </c>
      <c r="J16" s="546">
        <f>IF(基本情報入力シート!AA44="","",基本情報入力シート!AA44)</f>
        <v>10</v>
      </c>
      <c r="K16" s="552" t="str">
        <f>IF(G16="","",VLOOKUP(G16,'【参考】数式用'!$A$3:$B$28,2,FALSE))</f>
        <v/>
      </c>
      <c r="L16" s="556" t="s">
        <v>123</v>
      </c>
      <c r="M16" s="562">
        <v>6</v>
      </c>
      <c r="N16" s="565" t="s">
        <v>88</v>
      </c>
      <c r="O16" s="568">
        <v>2</v>
      </c>
      <c r="P16" s="571" t="s">
        <v>136</v>
      </c>
      <c r="Q16" s="562">
        <v>6</v>
      </c>
      <c r="R16" s="571" t="s">
        <v>88</v>
      </c>
      <c r="S16" s="562">
        <v>5</v>
      </c>
      <c r="T16" s="565" t="s">
        <v>159</v>
      </c>
      <c r="U16" s="576" t="s">
        <v>129</v>
      </c>
      <c r="V16" s="579">
        <f t="shared" si="0"/>
        <v>4</v>
      </c>
      <c r="W16" s="576" t="s">
        <v>28</v>
      </c>
      <c r="X16" s="589" t="str">
        <f t="shared" si="1"/>
        <v/>
      </c>
      <c r="Y16" s="589" t="str">
        <f t="shared" si="2"/>
        <v/>
      </c>
    </row>
    <row r="17" spans="1:25" ht="36.75" customHeight="1">
      <c r="A17" s="491">
        <f t="shared" si="3"/>
        <v>6</v>
      </c>
      <c r="B17" s="494" t="str">
        <f>IF(基本情報入力シート!C45="","",基本情報入力シート!C45)</f>
        <v/>
      </c>
      <c r="C17" s="510" t="str">
        <f>IF(基本情報入力シート!M45="","",基本情報入力シート!M45)</f>
        <v/>
      </c>
      <c r="D17" s="510" t="str">
        <f>IF(基本情報入力シート!R45="","",基本情報入力シート!R45)</f>
        <v/>
      </c>
      <c r="E17" s="510" t="str">
        <f>IF(基本情報入力シート!W45="","",基本情報入力シート!W45)</f>
        <v/>
      </c>
      <c r="F17" s="510" t="str">
        <f>IF(基本情報入力シート!X45="","",基本情報入力シート!X45)</f>
        <v/>
      </c>
      <c r="G17" s="510" t="str">
        <f>IF(基本情報入力シート!Y45="","",基本情報入力シート!Y45)</f>
        <v/>
      </c>
      <c r="H17" s="532" t="s">
        <v>144</v>
      </c>
      <c r="I17" s="540" t="str">
        <f>IF(基本情報入力シート!Z45="","",基本情報入力シート!Z45)</f>
        <v/>
      </c>
      <c r="J17" s="546">
        <f>IF(基本情報入力シート!AA45="","",基本情報入力シート!AA45)</f>
        <v>10</v>
      </c>
      <c r="K17" s="552" t="str">
        <f>IF(G17="","",VLOOKUP(G17,'【参考】数式用'!$A$3:$B$28,2,FALSE))</f>
        <v/>
      </c>
      <c r="L17" s="556" t="s">
        <v>123</v>
      </c>
      <c r="M17" s="562">
        <v>6</v>
      </c>
      <c r="N17" s="565" t="s">
        <v>88</v>
      </c>
      <c r="O17" s="568">
        <v>2</v>
      </c>
      <c r="P17" s="571" t="s">
        <v>136</v>
      </c>
      <c r="Q17" s="562">
        <v>6</v>
      </c>
      <c r="R17" s="571" t="s">
        <v>88</v>
      </c>
      <c r="S17" s="562">
        <v>5</v>
      </c>
      <c r="T17" s="565" t="s">
        <v>159</v>
      </c>
      <c r="U17" s="576" t="s">
        <v>129</v>
      </c>
      <c r="V17" s="579">
        <f t="shared" si="0"/>
        <v>4</v>
      </c>
      <c r="W17" s="576" t="s">
        <v>198</v>
      </c>
      <c r="X17" s="589" t="str">
        <f t="shared" si="1"/>
        <v/>
      </c>
      <c r="Y17" s="589" t="str">
        <f t="shared" si="2"/>
        <v/>
      </c>
    </row>
    <row r="18" spans="1:25" ht="36.75" customHeight="1">
      <c r="A18" s="491">
        <f t="shared" si="3"/>
        <v>7</v>
      </c>
      <c r="B18" s="494" t="str">
        <f>IF(基本情報入力シート!C46="","",基本情報入力シート!C46)</f>
        <v/>
      </c>
      <c r="C18" s="510" t="str">
        <f>IF(基本情報入力シート!M46="","",基本情報入力シート!M46)</f>
        <v/>
      </c>
      <c r="D18" s="510" t="str">
        <f>IF(基本情報入力シート!R46="","",基本情報入力シート!R46)</f>
        <v/>
      </c>
      <c r="E18" s="510" t="str">
        <f>IF(基本情報入力シート!W46="","",基本情報入力シート!W46)</f>
        <v/>
      </c>
      <c r="F18" s="510" t="str">
        <f>IF(基本情報入力シート!X46="","",基本情報入力シート!X46)</f>
        <v/>
      </c>
      <c r="G18" s="510" t="str">
        <f>IF(基本情報入力シート!Y46="","",基本情報入力シート!Y46)</f>
        <v/>
      </c>
      <c r="H18" s="532" t="s">
        <v>144</v>
      </c>
      <c r="I18" s="540" t="str">
        <f>IF(基本情報入力シート!Z46="","",基本情報入力シート!Z46)</f>
        <v/>
      </c>
      <c r="J18" s="546">
        <f>IF(基本情報入力シート!AA46="","",基本情報入力シート!AA46)</f>
        <v>10</v>
      </c>
      <c r="K18" s="552" t="str">
        <f>IF(G18="","",VLOOKUP(G18,'【参考】数式用'!$A$3:$B$28,2,FALSE))</f>
        <v/>
      </c>
      <c r="L18" s="556" t="s">
        <v>123</v>
      </c>
      <c r="M18" s="562">
        <v>6</v>
      </c>
      <c r="N18" s="565" t="s">
        <v>88</v>
      </c>
      <c r="O18" s="568">
        <v>2</v>
      </c>
      <c r="P18" s="571" t="s">
        <v>136</v>
      </c>
      <c r="Q18" s="562">
        <v>6</v>
      </c>
      <c r="R18" s="571" t="s">
        <v>88</v>
      </c>
      <c r="S18" s="562">
        <v>5</v>
      </c>
      <c r="T18" s="565" t="s">
        <v>159</v>
      </c>
      <c r="U18" s="576" t="s">
        <v>129</v>
      </c>
      <c r="V18" s="579">
        <f t="shared" si="0"/>
        <v>4</v>
      </c>
      <c r="W18" s="576" t="s">
        <v>28</v>
      </c>
      <c r="X18" s="589" t="str">
        <f t="shared" si="1"/>
        <v/>
      </c>
      <c r="Y18" s="589" t="str">
        <f t="shared" si="2"/>
        <v/>
      </c>
    </row>
    <row r="19" spans="1:25" ht="36.75" customHeight="1">
      <c r="A19" s="491">
        <f t="shared" si="3"/>
        <v>8</v>
      </c>
      <c r="B19" s="494" t="str">
        <f>IF(基本情報入力シート!C47="","",基本情報入力シート!C47)</f>
        <v/>
      </c>
      <c r="C19" s="510" t="str">
        <f>IF(基本情報入力シート!M47="","",基本情報入力シート!M47)</f>
        <v/>
      </c>
      <c r="D19" s="510" t="str">
        <f>IF(基本情報入力シート!R47="","",基本情報入力シート!R47)</f>
        <v/>
      </c>
      <c r="E19" s="510" t="str">
        <f>IF(基本情報入力シート!W47="","",基本情報入力シート!W47)</f>
        <v/>
      </c>
      <c r="F19" s="510" t="str">
        <f>IF(基本情報入力シート!X47="","",基本情報入力シート!X47)</f>
        <v/>
      </c>
      <c r="G19" s="510" t="str">
        <f>IF(基本情報入力シート!Y47="","",基本情報入力シート!Y47)</f>
        <v/>
      </c>
      <c r="H19" s="532" t="s">
        <v>144</v>
      </c>
      <c r="I19" s="540" t="str">
        <f>IF(基本情報入力シート!Z47="","",基本情報入力シート!Z47)</f>
        <v/>
      </c>
      <c r="J19" s="546">
        <f>IF(基本情報入力シート!AA47="","",基本情報入力シート!AA47)</f>
        <v>10</v>
      </c>
      <c r="K19" s="552" t="str">
        <f>IF(G19="","",VLOOKUP(G19,'【参考】数式用'!$A$3:$B$28,2,FALSE))</f>
        <v/>
      </c>
      <c r="L19" s="556" t="s">
        <v>123</v>
      </c>
      <c r="M19" s="562">
        <v>6</v>
      </c>
      <c r="N19" s="565" t="s">
        <v>88</v>
      </c>
      <c r="O19" s="568">
        <v>2</v>
      </c>
      <c r="P19" s="571" t="s">
        <v>136</v>
      </c>
      <c r="Q19" s="562">
        <v>6</v>
      </c>
      <c r="R19" s="571" t="s">
        <v>88</v>
      </c>
      <c r="S19" s="562">
        <v>5</v>
      </c>
      <c r="T19" s="565" t="s">
        <v>159</v>
      </c>
      <c r="U19" s="576" t="s">
        <v>129</v>
      </c>
      <c r="V19" s="579">
        <f t="shared" si="0"/>
        <v>4</v>
      </c>
      <c r="W19" s="576" t="s">
        <v>198</v>
      </c>
      <c r="X19" s="589" t="str">
        <f t="shared" si="1"/>
        <v/>
      </c>
      <c r="Y19" s="589" t="str">
        <f t="shared" si="2"/>
        <v/>
      </c>
    </row>
    <row r="20" spans="1:25" ht="36.75" customHeight="1">
      <c r="A20" s="491">
        <f t="shared" si="3"/>
        <v>9</v>
      </c>
      <c r="B20" s="494" t="str">
        <f>IF(基本情報入力シート!C48="","",基本情報入力シート!C48)</f>
        <v/>
      </c>
      <c r="C20" s="510" t="str">
        <f>IF(基本情報入力シート!M48="","",基本情報入力シート!M48)</f>
        <v/>
      </c>
      <c r="D20" s="510" t="str">
        <f>IF(基本情報入力シート!R48="","",基本情報入力シート!R48)</f>
        <v/>
      </c>
      <c r="E20" s="510" t="str">
        <f>IF(基本情報入力シート!W48="","",基本情報入力シート!W48)</f>
        <v/>
      </c>
      <c r="F20" s="510" t="str">
        <f>IF(基本情報入力シート!X48="","",基本情報入力シート!X48)</f>
        <v/>
      </c>
      <c r="G20" s="510" t="str">
        <f>IF(基本情報入力シート!Y48="","",基本情報入力シート!Y48)</f>
        <v/>
      </c>
      <c r="H20" s="532" t="s">
        <v>144</v>
      </c>
      <c r="I20" s="540" t="str">
        <f>IF(基本情報入力シート!Z48="","",基本情報入力シート!Z48)</f>
        <v/>
      </c>
      <c r="J20" s="546">
        <f>IF(基本情報入力シート!AA48="","",基本情報入力シート!AA48)</f>
        <v>10</v>
      </c>
      <c r="K20" s="552" t="str">
        <f>IF(G20="","",VLOOKUP(G20,'【参考】数式用'!$A$3:$B$28,2,FALSE))</f>
        <v/>
      </c>
      <c r="L20" s="556" t="s">
        <v>123</v>
      </c>
      <c r="M20" s="562">
        <v>6</v>
      </c>
      <c r="N20" s="565" t="s">
        <v>88</v>
      </c>
      <c r="O20" s="568">
        <v>2</v>
      </c>
      <c r="P20" s="571" t="s">
        <v>136</v>
      </c>
      <c r="Q20" s="562">
        <v>6</v>
      </c>
      <c r="R20" s="571" t="s">
        <v>88</v>
      </c>
      <c r="S20" s="562">
        <v>5</v>
      </c>
      <c r="T20" s="565" t="s">
        <v>159</v>
      </c>
      <c r="U20" s="576" t="s">
        <v>129</v>
      </c>
      <c r="V20" s="579">
        <f t="shared" si="0"/>
        <v>4</v>
      </c>
      <c r="W20" s="576" t="s">
        <v>28</v>
      </c>
      <c r="X20" s="589" t="str">
        <f t="shared" si="1"/>
        <v/>
      </c>
      <c r="Y20" s="589" t="str">
        <f t="shared" si="2"/>
        <v/>
      </c>
    </row>
    <row r="21" spans="1:25" ht="36.75" customHeight="1">
      <c r="A21" s="491">
        <f t="shared" si="3"/>
        <v>10</v>
      </c>
      <c r="B21" s="494" t="str">
        <f>IF(基本情報入力シート!C49="","",基本情報入力シート!C49)</f>
        <v/>
      </c>
      <c r="C21" s="510" t="str">
        <f>IF(基本情報入力シート!M49="","",基本情報入力シート!M49)</f>
        <v/>
      </c>
      <c r="D21" s="510" t="str">
        <f>IF(基本情報入力シート!R49="","",基本情報入力シート!R49)</f>
        <v/>
      </c>
      <c r="E21" s="510" t="str">
        <f>IF(基本情報入力シート!W49="","",基本情報入力シート!W49)</f>
        <v/>
      </c>
      <c r="F21" s="510" t="str">
        <f>IF(基本情報入力シート!X49="","",基本情報入力シート!X49)</f>
        <v/>
      </c>
      <c r="G21" s="510" t="str">
        <f>IF(基本情報入力シート!Y49="","",基本情報入力シート!Y49)</f>
        <v/>
      </c>
      <c r="H21" s="532" t="s">
        <v>144</v>
      </c>
      <c r="I21" s="540" t="str">
        <f>IF(基本情報入力シート!Z49="","",基本情報入力シート!Z49)</f>
        <v/>
      </c>
      <c r="J21" s="546">
        <f>IF(基本情報入力シート!AA49="","",基本情報入力シート!AA49)</f>
        <v>10</v>
      </c>
      <c r="K21" s="552" t="str">
        <f>IF(G21="","",VLOOKUP(G21,'【参考】数式用'!$A$3:$B$28,2,FALSE))</f>
        <v/>
      </c>
      <c r="L21" s="556" t="s">
        <v>123</v>
      </c>
      <c r="M21" s="562">
        <v>6</v>
      </c>
      <c r="N21" s="565" t="s">
        <v>88</v>
      </c>
      <c r="O21" s="568">
        <v>2</v>
      </c>
      <c r="P21" s="571" t="s">
        <v>136</v>
      </c>
      <c r="Q21" s="562">
        <v>6</v>
      </c>
      <c r="R21" s="571" t="s">
        <v>88</v>
      </c>
      <c r="S21" s="562">
        <v>5</v>
      </c>
      <c r="T21" s="565" t="s">
        <v>159</v>
      </c>
      <c r="U21" s="576" t="s">
        <v>129</v>
      </c>
      <c r="V21" s="579">
        <f t="shared" si="0"/>
        <v>4</v>
      </c>
      <c r="W21" s="576" t="s">
        <v>198</v>
      </c>
      <c r="X21" s="589" t="str">
        <f t="shared" si="1"/>
        <v/>
      </c>
      <c r="Y21" s="589" t="str">
        <f t="shared" si="2"/>
        <v/>
      </c>
    </row>
    <row r="22" spans="1:25" ht="36.75" customHeight="1">
      <c r="A22" s="491">
        <f t="shared" si="3"/>
        <v>11</v>
      </c>
      <c r="B22" s="494" t="str">
        <f>IF(基本情報入力シート!C50="","",基本情報入力シート!C50)</f>
        <v/>
      </c>
      <c r="C22" s="510" t="str">
        <f>IF(基本情報入力シート!M50="","",基本情報入力シート!M50)</f>
        <v/>
      </c>
      <c r="D22" s="510" t="str">
        <f>IF(基本情報入力シート!R50="","",基本情報入力シート!R50)</f>
        <v/>
      </c>
      <c r="E22" s="510" t="str">
        <f>IF(基本情報入力シート!W50="","",基本情報入力シート!W50)</f>
        <v/>
      </c>
      <c r="F22" s="510" t="str">
        <f>IF(基本情報入力シート!X50="","",基本情報入力シート!X50)</f>
        <v/>
      </c>
      <c r="G22" s="510" t="str">
        <f>IF(基本情報入力シート!Y50="","",基本情報入力シート!Y50)</f>
        <v/>
      </c>
      <c r="H22" s="532" t="s">
        <v>144</v>
      </c>
      <c r="I22" s="540" t="str">
        <f>IF(基本情報入力シート!Z50="","",基本情報入力シート!Z50)</f>
        <v/>
      </c>
      <c r="J22" s="546">
        <f>IF(基本情報入力シート!AA50="","",基本情報入力シート!AA50)</f>
        <v>10</v>
      </c>
      <c r="K22" s="552" t="str">
        <f>IF(G22="","",VLOOKUP(G22,'【参考】数式用'!$A$3:$B$28,2,FALSE))</f>
        <v/>
      </c>
      <c r="L22" s="556" t="s">
        <v>123</v>
      </c>
      <c r="M22" s="562">
        <v>6</v>
      </c>
      <c r="N22" s="565" t="s">
        <v>88</v>
      </c>
      <c r="O22" s="568">
        <v>2</v>
      </c>
      <c r="P22" s="571" t="s">
        <v>136</v>
      </c>
      <c r="Q22" s="562">
        <v>6</v>
      </c>
      <c r="R22" s="571" t="s">
        <v>88</v>
      </c>
      <c r="S22" s="562">
        <v>5</v>
      </c>
      <c r="T22" s="565" t="s">
        <v>159</v>
      </c>
      <c r="U22" s="576" t="s">
        <v>129</v>
      </c>
      <c r="V22" s="579">
        <f t="shared" si="0"/>
        <v>4</v>
      </c>
      <c r="W22" s="576" t="s">
        <v>28</v>
      </c>
      <c r="X22" s="589" t="str">
        <f t="shared" si="1"/>
        <v/>
      </c>
      <c r="Y22" s="589" t="str">
        <f t="shared" si="2"/>
        <v/>
      </c>
    </row>
    <row r="23" spans="1:25" ht="36.75" customHeight="1">
      <c r="A23" s="491">
        <f t="shared" si="3"/>
        <v>12</v>
      </c>
      <c r="B23" s="494" t="str">
        <f>IF(基本情報入力シート!C51="","",基本情報入力シート!C51)</f>
        <v/>
      </c>
      <c r="C23" s="510" t="str">
        <f>IF(基本情報入力シート!M51="","",基本情報入力シート!M51)</f>
        <v/>
      </c>
      <c r="D23" s="510" t="str">
        <f>IF(基本情報入力シート!R51="","",基本情報入力シート!R51)</f>
        <v/>
      </c>
      <c r="E23" s="510" t="str">
        <f>IF(基本情報入力シート!W51="","",基本情報入力シート!W51)</f>
        <v/>
      </c>
      <c r="F23" s="510" t="str">
        <f>IF(基本情報入力シート!X51="","",基本情報入力シート!X51)</f>
        <v/>
      </c>
      <c r="G23" s="510" t="str">
        <f>IF(基本情報入力シート!Y51="","",基本情報入力シート!Y51)</f>
        <v/>
      </c>
      <c r="H23" s="532" t="s">
        <v>144</v>
      </c>
      <c r="I23" s="540" t="str">
        <f>IF(基本情報入力シート!Z51="","",基本情報入力シート!Z51)</f>
        <v/>
      </c>
      <c r="J23" s="546">
        <f>IF(基本情報入力シート!AA51="","",基本情報入力シート!AA51)</f>
        <v>10</v>
      </c>
      <c r="K23" s="552" t="str">
        <f>IF(G23="","",VLOOKUP(G23,'【参考】数式用'!$A$3:$B$28,2,FALSE))</f>
        <v/>
      </c>
      <c r="L23" s="556" t="s">
        <v>123</v>
      </c>
      <c r="M23" s="562">
        <v>6</v>
      </c>
      <c r="N23" s="565" t="s">
        <v>88</v>
      </c>
      <c r="O23" s="568">
        <v>2</v>
      </c>
      <c r="P23" s="571" t="s">
        <v>136</v>
      </c>
      <c r="Q23" s="562">
        <v>6</v>
      </c>
      <c r="R23" s="571" t="s">
        <v>88</v>
      </c>
      <c r="S23" s="562">
        <v>5</v>
      </c>
      <c r="T23" s="565" t="s">
        <v>159</v>
      </c>
      <c r="U23" s="576" t="s">
        <v>129</v>
      </c>
      <c r="V23" s="579">
        <f t="shared" si="0"/>
        <v>4</v>
      </c>
      <c r="W23" s="576" t="s">
        <v>198</v>
      </c>
      <c r="X23" s="589" t="str">
        <f t="shared" si="1"/>
        <v/>
      </c>
      <c r="Y23" s="589" t="str">
        <f t="shared" si="2"/>
        <v/>
      </c>
    </row>
    <row r="24" spans="1:25" ht="36.75" customHeight="1">
      <c r="A24" s="491">
        <f t="shared" si="3"/>
        <v>13</v>
      </c>
      <c r="B24" s="494" t="str">
        <f>IF(基本情報入力シート!C52="","",基本情報入力シート!C52)</f>
        <v/>
      </c>
      <c r="C24" s="510" t="str">
        <f>IF(基本情報入力シート!M52="","",基本情報入力シート!M52)</f>
        <v/>
      </c>
      <c r="D24" s="510" t="str">
        <f>IF(基本情報入力シート!R52="","",基本情報入力シート!R52)</f>
        <v/>
      </c>
      <c r="E24" s="510" t="str">
        <f>IF(基本情報入力シート!W52="","",基本情報入力シート!W52)</f>
        <v/>
      </c>
      <c r="F24" s="510" t="str">
        <f>IF(基本情報入力シート!X52="","",基本情報入力シート!X52)</f>
        <v/>
      </c>
      <c r="G24" s="510" t="str">
        <f>IF(基本情報入力シート!Y52="","",基本情報入力シート!Y52)</f>
        <v/>
      </c>
      <c r="H24" s="532" t="s">
        <v>144</v>
      </c>
      <c r="I24" s="540" t="str">
        <f>IF(基本情報入力シート!Z52="","",基本情報入力シート!Z52)</f>
        <v/>
      </c>
      <c r="J24" s="546">
        <f>IF(基本情報入力シート!AA52="","",基本情報入力シート!AA52)</f>
        <v>10</v>
      </c>
      <c r="K24" s="552" t="str">
        <f>IF(G24="","",VLOOKUP(G24,'【参考】数式用'!$A$3:$B$28,2,FALSE))</f>
        <v/>
      </c>
      <c r="L24" s="556" t="s">
        <v>123</v>
      </c>
      <c r="M24" s="562">
        <v>6</v>
      </c>
      <c r="N24" s="565" t="s">
        <v>88</v>
      </c>
      <c r="O24" s="568">
        <v>2</v>
      </c>
      <c r="P24" s="571" t="s">
        <v>136</v>
      </c>
      <c r="Q24" s="562">
        <v>6</v>
      </c>
      <c r="R24" s="571" t="s">
        <v>88</v>
      </c>
      <c r="S24" s="562">
        <v>5</v>
      </c>
      <c r="T24" s="565" t="s">
        <v>159</v>
      </c>
      <c r="U24" s="576" t="s">
        <v>129</v>
      </c>
      <c r="V24" s="579">
        <f t="shared" si="0"/>
        <v>4</v>
      </c>
      <c r="W24" s="576" t="s">
        <v>28</v>
      </c>
      <c r="X24" s="589" t="str">
        <f t="shared" si="1"/>
        <v/>
      </c>
      <c r="Y24" s="589" t="str">
        <f t="shared" si="2"/>
        <v/>
      </c>
    </row>
    <row r="25" spans="1:25" ht="36.75" customHeight="1">
      <c r="A25" s="491">
        <f t="shared" si="3"/>
        <v>14</v>
      </c>
      <c r="B25" s="494" t="str">
        <f>IF(基本情報入力シート!C53="","",基本情報入力シート!C53)</f>
        <v/>
      </c>
      <c r="C25" s="510" t="str">
        <f>IF(基本情報入力シート!M53="","",基本情報入力シート!M53)</f>
        <v/>
      </c>
      <c r="D25" s="510" t="str">
        <f>IF(基本情報入力シート!R53="","",基本情報入力シート!R53)</f>
        <v/>
      </c>
      <c r="E25" s="510" t="str">
        <f>IF(基本情報入力シート!W53="","",基本情報入力シート!W53)</f>
        <v/>
      </c>
      <c r="F25" s="510" t="str">
        <f>IF(基本情報入力シート!X53="","",基本情報入力シート!X53)</f>
        <v/>
      </c>
      <c r="G25" s="510" t="str">
        <f>IF(基本情報入力シート!Y53="","",基本情報入力シート!Y53)</f>
        <v/>
      </c>
      <c r="H25" s="532" t="s">
        <v>144</v>
      </c>
      <c r="I25" s="540" t="str">
        <f>IF(基本情報入力シート!Z53="","",基本情報入力シート!Z53)</f>
        <v/>
      </c>
      <c r="J25" s="546">
        <f>IF(基本情報入力シート!AA53="","",基本情報入力シート!AA53)</f>
        <v>10</v>
      </c>
      <c r="K25" s="552" t="str">
        <f>IF(G25="","",VLOOKUP(G25,'【参考】数式用'!$A$3:$B$28,2,FALSE))</f>
        <v/>
      </c>
      <c r="L25" s="556" t="s">
        <v>123</v>
      </c>
      <c r="M25" s="562">
        <v>6</v>
      </c>
      <c r="N25" s="565" t="s">
        <v>88</v>
      </c>
      <c r="O25" s="568">
        <v>2</v>
      </c>
      <c r="P25" s="571" t="s">
        <v>136</v>
      </c>
      <c r="Q25" s="562">
        <v>6</v>
      </c>
      <c r="R25" s="571" t="s">
        <v>88</v>
      </c>
      <c r="S25" s="562">
        <v>5</v>
      </c>
      <c r="T25" s="565" t="s">
        <v>159</v>
      </c>
      <c r="U25" s="576" t="s">
        <v>129</v>
      </c>
      <c r="V25" s="579">
        <f t="shared" si="0"/>
        <v>4</v>
      </c>
      <c r="W25" s="576" t="s">
        <v>198</v>
      </c>
      <c r="X25" s="589" t="str">
        <f t="shared" si="1"/>
        <v/>
      </c>
      <c r="Y25" s="589" t="str">
        <f t="shared" si="2"/>
        <v/>
      </c>
    </row>
    <row r="26" spans="1:25" ht="36.75" customHeight="1">
      <c r="A26" s="491">
        <f t="shared" si="3"/>
        <v>15</v>
      </c>
      <c r="B26" s="494" t="str">
        <f>IF(基本情報入力シート!C54="","",基本情報入力シート!C54)</f>
        <v/>
      </c>
      <c r="C26" s="510" t="str">
        <f>IF(基本情報入力シート!M54="","",基本情報入力シート!M54)</f>
        <v/>
      </c>
      <c r="D26" s="510" t="str">
        <f>IF(基本情報入力シート!R54="","",基本情報入力シート!R54)</f>
        <v/>
      </c>
      <c r="E26" s="510" t="str">
        <f>IF(基本情報入力シート!W54="","",基本情報入力シート!W54)</f>
        <v/>
      </c>
      <c r="F26" s="510" t="str">
        <f>IF(基本情報入力シート!X54="","",基本情報入力シート!X54)</f>
        <v/>
      </c>
      <c r="G26" s="510" t="str">
        <f>IF(基本情報入力シート!Y54="","",基本情報入力シート!Y54)</f>
        <v/>
      </c>
      <c r="H26" s="532" t="s">
        <v>144</v>
      </c>
      <c r="I26" s="540" t="str">
        <f>IF(基本情報入力シート!Z54="","",基本情報入力シート!Z54)</f>
        <v/>
      </c>
      <c r="J26" s="546">
        <f>IF(基本情報入力シート!AA54="","",基本情報入力シート!AA54)</f>
        <v>10</v>
      </c>
      <c r="K26" s="552" t="str">
        <f>IF(G26="","",VLOOKUP(G26,'【参考】数式用'!$A$3:$B$28,2,FALSE))</f>
        <v/>
      </c>
      <c r="L26" s="556" t="s">
        <v>123</v>
      </c>
      <c r="M26" s="562">
        <v>6</v>
      </c>
      <c r="N26" s="565" t="s">
        <v>88</v>
      </c>
      <c r="O26" s="568">
        <v>2</v>
      </c>
      <c r="P26" s="571" t="s">
        <v>136</v>
      </c>
      <c r="Q26" s="562">
        <v>6</v>
      </c>
      <c r="R26" s="571" t="s">
        <v>88</v>
      </c>
      <c r="S26" s="562">
        <v>5</v>
      </c>
      <c r="T26" s="565" t="s">
        <v>159</v>
      </c>
      <c r="U26" s="576" t="s">
        <v>129</v>
      </c>
      <c r="V26" s="579">
        <f t="shared" si="0"/>
        <v>4</v>
      </c>
      <c r="W26" s="576" t="s">
        <v>28</v>
      </c>
      <c r="X26" s="589" t="str">
        <f t="shared" si="1"/>
        <v/>
      </c>
      <c r="Y26" s="589" t="str">
        <f t="shared" si="2"/>
        <v/>
      </c>
    </row>
    <row r="27" spans="1:25" ht="36.75" customHeight="1">
      <c r="A27" s="491">
        <f t="shared" si="3"/>
        <v>16</v>
      </c>
      <c r="B27" s="494" t="str">
        <f>IF(基本情報入力シート!C55="","",基本情報入力シート!C55)</f>
        <v/>
      </c>
      <c r="C27" s="510" t="str">
        <f>IF(基本情報入力シート!M55="","",基本情報入力シート!M55)</f>
        <v/>
      </c>
      <c r="D27" s="510" t="str">
        <f>IF(基本情報入力シート!R55="","",基本情報入力シート!R55)</f>
        <v/>
      </c>
      <c r="E27" s="510" t="str">
        <f>IF(基本情報入力シート!W55="","",基本情報入力シート!W55)</f>
        <v/>
      </c>
      <c r="F27" s="510" t="str">
        <f>IF(基本情報入力シート!X55="","",基本情報入力シート!X55)</f>
        <v/>
      </c>
      <c r="G27" s="510" t="str">
        <f>IF(基本情報入力シート!Y55="","",基本情報入力シート!Y55)</f>
        <v/>
      </c>
      <c r="H27" s="532" t="s">
        <v>144</v>
      </c>
      <c r="I27" s="540" t="str">
        <f>IF(基本情報入力シート!Z55="","",基本情報入力シート!Z55)</f>
        <v/>
      </c>
      <c r="J27" s="546">
        <f>IF(基本情報入力シート!AA55="","",基本情報入力シート!AA55)</f>
        <v>10</v>
      </c>
      <c r="K27" s="552" t="str">
        <f>IF(G27="","",VLOOKUP(G27,'【参考】数式用'!$A$3:$B$28,2,FALSE))</f>
        <v/>
      </c>
      <c r="L27" s="556" t="s">
        <v>123</v>
      </c>
      <c r="M27" s="562">
        <v>6</v>
      </c>
      <c r="N27" s="565" t="s">
        <v>88</v>
      </c>
      <c r="O27" s="568">
        <v>2</v>
      </c>
      <c r="P27" s="571" t="s">
        <v>136</v>
      </c>
      <c r="Q27" s="562">
        <v>6</v>
      </c>
      <c r="R27" s="571" t="s">
        <v>88</v>
      </c>
      <c r="S27" s="562">
        <v>5</v>
      </c>
      <c r="T27" s="565" t="s">
        <v>159</v>
      </c>
      <c r="U27" s="576" t="s">
        <v>129</v>
      </c>
      <c r="V27" s="579">
        <f t="shared" si="0"/>
        <v>4</v>
      </c>
      <c r="W27" s="576" t="s">
        <v>198</v>
      </c>
      <c r="X27" s="589" t="str">
        <f t="shared" si="1"/>
        <v/>
      </c>
      <c r="Y27" s="589" t="str">
        <f t="shared" si="2"/>
        <v/>
      </c>
    </row>
    <row r="28" spans="1:25" ht="36.75" customHeight="1">
      <c r="A28" s="491">
        <f t="shared" si="3"/>
        <v>17</v>
      </c>
      <c r="B28" s="494" t="str">
        <f>IF(基本情報入力シート!C56="","",基本情報入力シート!C56)</f>
        <v/>
      </c>
      <c r="C28" s="510" t="str">
        <f>IF(基本情報入力シート!M56="","",基本情報入力シート!M56)</f>
        <v/>
      </c>
      <c r="D28" s="510" t="str">
        <f>IF(基本情報入力シート!R56="","",基本情報入力シート!R56)</f>
        <v/>
      </c>
      <c r="E28" s="510" t="str">
        <f>IF(基本情報入力シート!W56="","",基本情報入力シート!W56)</f>
        <v/>
      </c>
      <c r="F28" s="510" t="str">
        <f>IF(基本情報入力シート!X56="","",基本情報入力シート!X56)</f>
        <v/>
      </c>
      <c r="G28" s="510" t="str">
        <f>IF(基本情報入力シート!Y56="","",基本情報入力シート!Y56)</f>
        <v/>
      </c>
      <c r="H28" s="532" t="s">
        <v>144</v>
      </c>
      <c r="I28" s="540" t="str">
        <f>IF(基本情報入力シート!Z56="","",基本情報入力シート!Z56)</f>
        <v/>
      </c>
      <c r="J28" s="546">
        <f>IF(基本情報入力シート!AA56="","",基本情報入力シート!AA56)</f>
        <v>10</v>
      </c>
      <c r="K28" s="552" t="str">
        <f>IF(G28="","",VLOOKUP(G28,'【参考】数式用'!$A$3:$B$28,2,FALSE))</f>
        <v/>
      </c>
      <c r="L28" s="556" t="s">
        <v>123</v>
      </c>
      <c r="M28" s="562">
        <v>6</v>
      </c>
      <c r="N28" s="565" t="s">
        <v>88</v>
      </c>
      <c r="O28" s="568">
        <v>2</v>
      </c>
      <c r="P28" s="571" t="s">
        <v>136</v>
      </c>
      <c r="Q28" s="562">
        <v>6</v>
      </c>
      <c r="R28" s="571" t="s">
        <v>88</v>
      </c>
      <c r="S28" s="562">
        <v>5</v>
      </c>
      <c r="T28" s="565" t="s">
        <v>159</v>
      </c>
      <c r="U28" s="576" t="s">
        <v>129</v>
      </c>
      <c r="V28" s="579">
        <f t="shared" si="0"/>
        <v>4</v>
      </c>
      <c r="W28" s="576" t="s">
        <v>28</v>
      </c>
      <c r="X28" s="589" t="str">
        <f t="shared" si="1"/>
        <v/>
      </c>
      <c r="Y28" s="589" t="str">
        <f t="shared" si="2"/>
        <v/>
      </c>
    </row>
    <row r="29" spans="1:25" ht="36.75" customHeight="1">
      <c r="A29" s="491">
        <f t="shared" si="3"/>
        <v>18</v>
      </c>
      <c r="B29" s="494" t="str">
        <f>IF(基本情報入力シート!C57="","",基本情報入力シート!C57)</f>
        <v/>
      </c>
      <c r="C29" s="510" t="str">
        <f>IF(基本情報入力シート!M57="","",基本情報入力シート!M57)</f>
        <v/>
      </c>
      <c r="D29" s="510" t="str">
        <f>IF(基本情報入力シート!R57="","",基本情報入力シート!R57)</f>
        <v/>
      </c>
      <c r="E29" s="510" t="str">
        <f>IF(基本情報入力シート!W57="","",基本情報入力シート!W57)</f>
        <v/>
      </c>
      <c r="F29" s="510" t="str">
        <f>IF(基本情報入力シート!X57="","",基本情報入力シート!X57)</f>
        <v/>
      </c>
      <c r="G29" s="510" t="str">
        <f>IF(基本情報入力シート!Y57="","",基本情報入力シート!Y57)</f>
        <v/>
      </c>
      <c r="H29" s="532" t="s">
        <v>144</v>
      </c>
      <c r="I29" s="540" t="str">
        <f>IF(基本情報入力シート!Z57="","",基本情報入力シート!Z57)</f>
        <v/>
      </c>
      <c r="J29" s="546">
        <f>IF(基本情報入力シート!AA57="","",基本情報入力シート!AA57)</f>
        <v>10</v>
      </c>
      <c r="K29" s="552" t="str">
        <f>IF(G29="","",VLOOKUP(G29,'【参考】数式用'!$A$3:$B$28,2,FALSE))</f>
        <v/>
      </c>
      <c r="L29" s="556" t="s">
        <v>123</v>
      </c>
      <c r="M29" s="562">
        <v>6</v>
      </c>
      <c r="N29" s="565" t="s">
        <v>88</v>
      </c>
      <c r="O29" s="568">
        <v>2</v>
      </c>
      <c r="P29" s="571" t="s">
        <v>136</v>
      </c>
      <c r="Q29" s="562">
        <v>6</v>
      </c>
      <c r="R29" s="571" t="s">
        <v>88</v>
      </c>
      <c r="S29" s="562">
        <v>5</v>
      </c>
      <c r="T29" s="565" t="s">
        <v>159</v>
      </c>
      <c r="U29" s="576" t="s">
        <v>129</v>
      </c>
      <c r="V29" s="579">
        <f t="shared" si="0"/>
        <v>4</v>
      </c>
      <c r="W29" s="576" t="s">
        <v>198</v>
      </c>
      <c r="X29" s="589" t="str">
        <f t="shared" si="1"/>
        <v/>
      </c>
      <c r="Y29" s="589" t="str">
        <f t="shared" si="2"/>
        <v/>
      </c>
    </row>
    <row r="30" spans="1:25" ht="36.75" customHeight="1">
      <c r="A30" s="491">
        <f t="shared" si="3"/>
        <v>19</v>
      </c>
      <c r="B30" s="494" t="str">
        <f>IF(基本情報入力シート!C58="","",基本情報入力シート!C58)</f>
        <v/>
      </c>
      <c r="C30" s="510" t="str">
        <f>IF(基本情報入力シート!M58="","",基本情報入力シート!M58)</f>
        <v/>
      </c>
      <c r="D30" s="510" t="str">
        <f>IF(基本情報入力シート!R58="","",基本情報入力シート!R58)</f>
        <v/>
      </c>
      <c r="E30" s="510" t="str">
        <f>IF(基本情報入力シート!W58="","",基本情報入力シート!W58)</f>
        <v/>
      </c>
      <c r="F30" s="510" t="str">
        <f>IF(基本情報入力シート!X58="","",基本情報入力シート!X58)</f>
        <v/>
      </c>
      <c r="G30" s="510" t="str">
        <f>IF(基本情報入力シート!Y58="","",基本情報入力シート!Y58)</f>
        <v/>
      </c>
      <c r="H30" s="532" t="s">
        <v>144</v>
      </c>
      <c r="I30" s="540" t="str">
        <f>IF(基本情報入力シート!Z58="","",基本情報入力シート!Z58)</f>
        <v/>
      </c>
      <c r="J30" s="546">
        <f>IF(基本情報入力シート!AA58="","",基本情報入力シート!AA58)</f>
        <v>10</v>
      </c>
      <c r="K30" s="552" t="str">
        <f>IF(G30="","",VLOOKUP(G30,'【参考】数式用'!$A$3:$B$28,2,FALSE))</f>
        <v/>
      </c>
      <c r="L30" s="556" t="s">
        <v>123</v>
      </c>
      <c r="M30" s="562">
        <v>6</v>
      </c>
      <c r="N30" s="565" t="s">
        <v>88</v>
      </c>
      <c r="O30" s="568">
        <v>2</v>
      </c>
      <c r="P30" s="571" t="s">
        <v>136</v>
      </c>
      <c r="Q30" s="562">
        <v>6</v>
      </c>
      <c r="R30" s="571" t="s">
        <v>88</v>
      </c>
      <c r="S30" s="562">
        <v>5</v>
      </c>
      <c r="T30" s="565" t="s">
        <v>159</v>
      </c>
      <c r="U30" s="576" t="s">
        <v>129</v>
      </c>
      <c r="V30" s="579">
        <f t="shared" si="0"/>
        <v>4</v>
      </c>
      <c r="W30" s="576" t="s">
        <v>28</v>
      </c>
      <c r="X30" s="589" t="str">
        <f t="shared" si="1"/>
        <v/>
      </c>
      <c r="Y30" s="589" t="str">
        <f t="shared" si="2"/>
        <v/>
      </c>
    </row>
    <row r="31" spans="1:25" ht="36.75" customHeight="1">
      <c r="A31" s="491">
        <f t="shared" si="3"/>
        <v>20</v>
      </c>
      <c r="B31" s="494" t="str">
        <f>IF(基本情報入力シート!C59="","",基本情報入力シート!C59)</f>
        <v/>
      </c>
      <c r="C31" s="510" t="str">
        <f>IF(基本情報入力シート!M59="","",基本情報入力シート!M59)</f>
        <v/>
      </c>
      <c r="D31" s="510" t="str">
        <f>IF(基本情報入力シート!R59="","",基本情報入力シート!R59)</f>
        <v/>
      </c>
      <c r="E31" s="510" t="str">
        <f>IF(基本情報入力シート!W59="","",基本情報入力シート!W59)</f>
        <v/>
      </c>
      <c r="F31" s="510" t="str">
        <f>IF(基本情報入力シート!X59="","",基本情報入力シート!X59)</f>
        <v/>
      </c>
      <c r="G31" s="510" t="str">
        <f>IF(基本情報入力シート!Y59="","",基本情報入力シート!Y59)</f>
        <v/>
      </c>
      <c r="H31" s="532" t="s">
        <v>144</v>
      </c>
      <c r="I31" s="540" t="str">
        <f>IF(基本情報入力シート!Z59="","",基本情報入力シート!Z59)</f>
        <v/>
      </c>
      <c r="J31" s="546">
        <f>IF(基本情報入力シート!AA59="","",基本情報入力シート!AA59)</f>
        <v>10</v>
      </c>
      <c r="K31" s="552" t="str">
        <f>IF(G31="","",VLOOKUP(G31,'【参考】数式用'!$A$3:$B$28,2,FALSE))</f>
        <v/>
      </c>
      <c r="L31" s="556" t="s">
        <v>123</v>
      </c>
      <c r="M31" s="562">
        <v>6</v>
      </c>
      <c r="N31" s="565" t="s">
        <v>88</v>
      </c>
      <c r="O31" s="568">
        <v>2</v>
      </c>
      <c r="P31" s="571" t="s">
        <v>136</v>
      </c>
      <c r="Q31" s="562">
        <v>6</v>
      </c>
      <c r="R31" s="571" t="s">
        <v>88</v>
      </c>
      <c r="S31" s="562">
        <v>5</v>
      </c>
      <c r="T31" s="565" t="s">
        <v>159</v>
      </c>
      <c r="U31" s="576" t="s">
        <v>129</v>
      </c>
      <c r="V31" s="579">
        <f t="shared" si="0"/>
        <v>4</v>
      </c>
      <c r="W31" s="576" t="s">
        <v>198</v>
      </c>
      <c r="X31" s="589" t="str">
        <f t="shared" si="1"/>
        <v/>
      </c>
      <c r="Y31" s="589" t="str">
        <f t="shared" si="2"/>
        <v/>
      </c>
    </row>
    <row r="32" spans="1:25" ht="36.75" customHeight="1">
      <c r="A32" s="491">
        <f t="shared" si="3"/>
        <v>21</v>
      </c>
      <c r="B32" s="494" t="str">
        <f>IF(基本情報入力シート!C60="","",基本情報入力シート!C60)</f>
        <v/>
      </c>
      <c r="C32" s="510" t="str">
        <f>IF(基本情報入力シート!M60="","",基本情報入力シート!M60)</f>
        <v/>
      </c>
      <c r="D32" s="510" t="str">
        <f>IF(基本情報入力シート!R60="","",基本情報入力シート!R60)</f>
        <v/>
      </c>
      <c r="E32" s="510" t="str">
        <f>IF(基本情報入力シート!W60="","",基本情報入力シート!W60)</f>
        <v/>
      </c>
      <c r="F32" s="510" t="str">
        <f>IF(基本情報入力シート!X60="","",基本情報入力シート!X60)</f>
        <v/>
      </c>
      <c r="G32" s="510" t="str">
        <f>IF(基本情報入力シート!Y60="","",基本情報入力シート!Y60)</f>
        <v/>
      </c>
      <c r="H32" s="532" t="s">
        <v>144</v>
      </c>
      <c r="I32" s="540" t="str">
        <f>IF(基本情報入力シート!Z60="","",基本情報入力シート!Z60)</f>
        <v/>
      </c>
      <c r="J32" s="546">
        <f>IF(基本情報入力シート!AA60="","",基本情報入力シート!AA60)</f>
        <v>10</v>
      </c>
      <c r="K32" s="552" t="str">
        <f>IF(G32="","",VLOOKUP(G32,'【参考】数式用'!$A$3:$B$28,2,FALSE))</f>
        <v/>
      </c>
      <c r="L32" s="556" t="s">
        <v>123</v>
      </c>
      <c r="M32" s="562">
        <v>6</v>
      </c>
      <c r="N32" s="565" t="s">
        <v>88</v>
      </c>
      <c r="O32" s="568">
        <v>2</v>
      </c>
      <c r="P32" s="571" t="s">
        <v>136</v>
      </c>
      <c r="Q32" s="562">
        <v>6</v>
      </c>
      <c r="R32" s="571" t="s">
        <v>88</v>
      </c>
      <c r="S32" s="562">
        <v>5</v>
      </c>
      <c r="T32" s="565" t="s">
        <v>159</v>
      </c>
      <c r="U32" s="576" t="s">
        <v>129</v>
      </c>
      <c r="V32" s="579">
        <f t="shared" si="0"/>
        <v>4</v>
      </c>
      <c r="W32" s="576" t="s">
        <v>28</v>
      </c>
      <c r="X32" s="589" t="str">
        <f t="shared" si="1"/>
        <v/>
      </c>
      <c r="Y32" s="589" t="str">
        <f t="shared" si="2"/>
        <v/>
      </c>
    </row>
    <row r="33" spans="1:25" ht="36.75" customHeight="1">
      <c r="A33" s="491">
        <f t="shared" si="3"/>
        <v>22</v>
      </c>
      <c r="B33" s="494" t="str">
        <f>IF(基本情報入力シート!C61="","",基本情報入力シート!C61)</f>
        <v/>
      </c>
      <c r="C33" s="510" t="str">
        <f>IF(基本情報入力シート!M61="","",基本情報入力シート!M61)</f>
        <v/>
      </c>
      <c r="D33" s="510" t="str">
        <f>IF(基本情報入力シート!R61="","",基本情報入力シート!R61)</f>
        <v/>
      </c>
      <c r="E33" s="510" t="str">
        <f>IF(基本情報入力シート!W61="","",基本情報入力シート!W61)</f>
        <v/>
      </c>
      <c r="F33" s="510" t="str">
        <f>IF(基本情報入力シート!X61="","",基本情報入力シート!X61)</f>
        <v/>
      </c>
      <c r="G33" s="510" t="str">
        <f>IF(基本情報入力シート!Y61="","",基本情報入力シート!Y61)</f>
        <v/>
      </c>
      <c r="H33" s="532" t="s">
        <v>144</v>
      </c>
      <c r="I33" s="540" t="str">
        <f>IF(基本情報入力シート!Z61="","",基本情報入力シート!Z61)</f>
        <v/>
      </c>
      <c r="J33" s="546">
        <f>IF(基本情報入力シート!AA61="","",基本情報入力シート!AA61)</f>
        <v>10</v>
      </c>
      <c r="K33" s="552" t="str">
        <f>IF(G33="","",VLOOKUP(G33,'【参考】数式用'!$A$3:$B$28,2,FALSE))</f>
        <v/>
      </c>
      <c r="L33" s="556" t="s">
        <v>123</v>
      </c>
      <c r="M33" s="562">
        <v>6</v>
      </c>
      <c r="N33" s="565" t="s">
        <v>88</v>
      </c>
      <c r="O33" s="568">
        <v>2</v>
      </c>
      <c r="P33" s="571" t="s">
        <v>136</v>
      </c>
      <c r="Q33" s="562">
        <v>6</v>
      </c>
      <c r="R33" s="571" t="s">
        <v>88</v>
      </c>
      <c r="S33" s="562">
        <v>5</v>
      </c>
      <c r="T33" s="565" t="s">
        <v>159</v>
      </c>
      <c r="U33" s="576" t="s">
        <v>129</v>
      </c>
      <c r="V33" s="579">
        <f t="shared" si="0"/>
        <v>4</v>
      </c>
      <c r="W33" s="576" t="s">
        <v>198</v>
      </c>
      <c r="X33" s="589" t="str">
        <f t="shared" si="1"/>
        <v/>
      </c>
      <c r="Y33" s="589" t="str">
        <f t="shared" si="2"/>
        <v/>
      </c>
    </row>
    <row r="34" spans="1:25" ht="36.75" customHeight="1">
      <c r="A34" s="491">
        <f t="shared" si="3"/>
        <v>23</v>
      </c>
      <c r="B34" s="494" t="str">
        <f>IF(基本情報入力シート!C62="","",基本情報入力シート!C62)</f>
        <v/>
      </c>
      <c r="C34" s="510" t="str">
        <f>IF(基本情報入力シート!M62="","",基本情報入力シート!M62)</f>
        <v/>
      </c>
      <c r="D34" s="510" t="str">
        <f>IF(基本情報入力シート!R62="","",基本情報入力シート!R62)</f>
        <v/>
      </c>
      <c r="E34" s="510" t="str">
        <f>IF(基本情報入力シート!W62="","",基本情報入力シート!W62)</f>
        <v/>
      </c>
      <c r="F34" s="510" t="str">
        <f>IF(基本情報入力シート!X62="","",基本情報入力シート!X62)</f>
        <v/>
      </c>
      <c r="G34" s="510" t="str">
        <f>IF(基本情報入力シート!Y62="","",基本情報入力シート!Y62)</f>
        <v/>
      </c>
      <c r="H34" s="532" t="s">
        <v>144</v>
      </c>
      <c r="I34" s="540" t="str">
        <f>IF(基本情報入力シート!Z62="","",基本情報入力シート!Z62)</f>
        <v/>
      </c>
      <c r="J34" s="546">
        <f>IF(基本情報入力シート!AA62="","",基本情報入力シート!AA62)</f>
        <v>10</v>
      </c>
      <c r="K34" s="552" t="str">
        <f>IF(G34="","",VLOOKUP(G34,'【参考】数式用'!$A$3:$B$28,2,FALSE))</f>
        <v/>
      </c>
      <c r="L34" s="556" t="s">
        <v>123</v>
      </c>
      <c r="M34" s="562">
        <v>6</v>
      </c>
      <c r="N34" s="565" t="s">
        <v>88</v>
      </c>
      <c r="O34" s="568">
        <v>2</v>
      </c>
      <c r="P34" s="571" t="s">
        <v>136</v>
      </c>
      <c r="Q34" s="562">
        <v>6</v>
      </c>
      <c r="R34" s="571" t="s">
        <v>88</v>
      </c>
      <c r="S34" s="562">
        <v>5</v>
      </c>
      <c r="T34" s="565" t="s">
        <v>159</v>
      </c>
      <c r="U34" s="576" t="s">
        <v>129</v>
      </c>
      <c r="V34" s="579">
        <f t="shared" si="0"/>
        <v>4</v>
      </c>
      <c r="W34" s="576" t="s">
        <v>28</v>
      </c>
      <c r="X34" s="589" t="str">
        <f t="shared" si="1"/>
        <v/>
      </c>
      <c r="Y34" s="589" t="str">
        <f t="shared" si="2"/>
        <v/>
      </c>
    </row>
    <row r="35" spans="1:25" ht="36.75" customHeight="1">
      <c r="A35" s="491">
        <f t="shared" si="3"/>
        <v>24</v>
      </c>
      <c r="B35" s="494" t="str">
        <f>IF(基本情報入力シート!C63="","",基本情報入力シート!C63)</f>
        <v/>
      </c>
      <c r="C35" s="510" t="str">
        <f>IF(基本情報入力シート!M63="","",基本情報入力シート!M63)</f>
        <v/>
      </c>
      <c r="D35" s="510" t="str">
        <f>IF(基本情報入力シート!R63="","",基本情報入力シート!R63)</f>
        <v/>
      </c>
      <c r="E35" s="510" t="str">
        <f>IF(基本情報入力シート!W63="","",基本情報入力シート!W63)</f>
        <v/>
      </c>
      <c r="F35" s="510" t="str">
        <f>IF(基本情報入力シート!X63="","",基本情報入力シート!X63)</f>
        <v/>
      </c>
      <c r="G35" s="510" t="str">
        <f>IF(基本情報入力シート!Y63="","",基本情報入力シート!Y63)</f>
        <v/>
      </c>
      <c r="H35" s="532" t="s">
        <v>144</v>
      </c>
      <c r="I35" s="540" t="str">
        <f>IF(基本情報入力シート!Z63="","",基本情報入力シート!Z63)</f>
        <v/>
      </c>
      <c r="J35" s="546">
        <f>IF(基本情報入力シート!AA63="","",基本情報入力シート!AA63)</f>
        <v>10</v>
      </c>
      <c r="K35" s="552" t="str">
        <f>IF(G35="","",VLOOKUP(G35,'【参考】数式用'!$A$3:$B$28,2,FALSE))</f>
        <v/>
      </c>
      <c r="L35" s="556" t="s">
        <v>123</v>
      </c>
      <c r="M35" s="562">
        <v>6</v>
      </c>
      <c r="N35" s="565" t="s">
        <v>88</v>
      </c>
      <c r="O35" s="568">
        <v>2</v>
      </c>
      <c r="P35" s="571" t="s">
        <v>136</v>
      </c>
      <c r="Q35" s="562">
        <v>6</v>
      </c>
      <c r="R35" s="571" t="s">
        <v>88</v>
      </c>
      <c r="S35" s="562">
        <v>5</v>
      </c>
      <c r="T35" s="565" t="s">
        <v>159</v>
      </c>
      <c r="U35" s="576" t="s">
        <v>129</v>
      </c>
      <c r="V35" s="579">
        <f t="shared" si="0"/>
        <v>4</v>
      </c>
      <c r="W35" s="576" t="s">
        <v>198</v>
      </c>
      <c r="X35" s="589" t="str">
        <f t="shared" si="1"/>
        <v/>
      </c>
      <c r="Y35" s="589" t="str">
        <f t="shared" si="2"/>
        <v/>
      </c>
    </row>
    <row r="36" spans="1:25" ht="36.75" customHeight="1">
      <c r="A36" s="491">
        <f t="shared" si="3"/>
        <v>25</v>
      </c>
      <c r="B36" s="494" t="str">
        <f>IF(基本情報入力シート!C64="","",基本情報入力シート!C64)</f>
        <v/>
      </c>
      <c r="C36" s="510" t="str">
        <f>IF(基本情報入力シート!M64="","",基本情報入力シート!M64)</f>
        <v/>
      </c>
      <c r="D36" s="510" t="str">
        <f>IF(基本情報入力シート!R64="","",基本情報入力シート!R64)</f>
        <v/>
      </c>
      <c r="E36" s="510" t="str">
        <f>IF(基本情報入力シート!W64="","",基本情報入力シート!W64)</f>
        <v/>
      </c>
      <c r="F36" s="510" t="str">
        <f>IF(基本情報入力シート!X64="","",基本情報入力シート!X64)</f>
        <v/>
      </c>
      <c r="G36" s="510" t="str">
        <f>IF(基本情報入力シート!Y64="","",基本情報入力シート!Y64)</f>
        <v/>
      </c>
      <c r="H36" s="532" t="s">
        <v>144</v>
      </c>
      <c r="I36" s="540" t="str">
        <f>IF(基本情報入力シート!Z64="","",基本情報入力シート!Z64)</f>
        <v/>
      </c>
      <c r="J36" s="546">
        <f>IF(基本情報入力シート!AA64="","",基本情報入力シート!AA64)</f>
        <v>10</v>
      </c>
      <c r="K36" s="552" t="str">
        <f>IF(G36="","",VLOOKUP(G36,'【参考】数式用'!$A$3:$B$28,2,FALSE))</f>
        <v/>
      </c>
      <c r="L36" s="556" t="s">
        <v>123</v>
      </c>
      <c r="M36" s="562">
        <v>6</v>
      </c>
      <c r="N36" s="565" t="s">
        <v>88</v>
      </c>
      <c r="O36" s="568">
        <v>2</v>
      </c>
      <c r="P36" s="571" t="s">
        <v>136</v>
      </c>
      <c r="Q36" s="562">
        <v>6</v>
      </c>
      <c r="R36" s="571" t="s">
        <v>88</v>
      </c>
      <c r="S36" s="562">
        <v>5</v>
      </c>
      <c r="T36" s="565" t="s">
        <v>159</v>
      </c>
      <c r="U36" s="576" t="s">
        <v>129</v>
      </c>
      <c r="V36" s="579">
        <f t="shared" si="0"/>
        <v>4</v>
      </c>
      <c r="W36" s="576" t="s">
        <v>28</v>
      </c>
      <c r="X36" s="589" t="str">
        <f t="shared" si="1"/>
        <v/>
      </c>
      <c r="Y36" s="589" t="str">
        <f t="shared" si="2"/>
        <v/>
      </c>
    </row>
    <row r="37" spans="1:25" ht="36.75" customHeight="1">
      <c r="A37" s="491">
        <f t="shared" si="3"/>
        <v>26</v>
      </c>
      <c r="B37" s="494" t="str">
        <f>IF(基本情報入力シート!C65="","",基本情報入力シート!C65)</f>
        <v/>
      </c>
      <c r="C37" s="510" t="str">
        <f>IF(基本情報入力シート!M65="","",基本情報入力シート!M65)</f>
        <v/>
      </c>
      <c r="D37" s="510" t="str">
        <f>IF(基本情報入力シート!R65="","",基本情報入力シート!R65)</f>
        <v/>
      </c>
      <c r="E37" s="510" t="str">
        <f>IF(基本情報入力シート!W65="","",基本情報入力シート!W65)</f>
        <v/>
      </c>
      <c r="F37" s="510" t="str">
        <f>IF(基本情報入力シート!X65="","",基本情報入力シート!X65)</f>
        <v/>
      </c>
      <c r="G37" s="510" t="str">
        <f>IF(基本情報入力シート!Y65="","",基本情報入力シート!Y65)</f>
        <v/>
      </c>
      <c r="H37" s="532" t="s">
        <v>144</v>
      </c>
      <c r="I37" s="540" t="str">
        <f>IF(基本情報入力シート!Z65="","",基本情報入力シート!Z65)</f>
        <v/>
      </c>
      <c r="J37" s="546">
        <f>IF(基本情報入力シート!AA65="","",基本情報入力シート!AA65)</f>
        <v>10</v>
      </c>
      <c r="K37" s="552" t="str">
        <f>IF(G37="","",VLOOKUP(G37,'【参考】数式用'!$A$3:$B$28,2,FALSE))</f>
        <v/>
      </c>
      <c r="L37" s="556" t="s">
        <v>123</v>
      </c>
      <c r="M37" s="562">
        <v>6</v>
      </c>
      <c r="N37" s="565" t="s">
        <v>88</v>
      </c>
      <c r="O37" s="568">
        <v>2</v>
      </c>
      <c r="P37" s="571" t="s">
        <v>136</v>
      </c>
      <c r="Q37" s="562">
        <v>6</v>
      </c>
      <c r="R37" s="571" t="s">
        <v>88</v>
      </c>
      <c r="S37" s="562">
        <v>5</v>
      </c>
      <c r="T37" s="565" t="s">
        <v>159</v>
      </c>
      <c r="U37" s="576" t="s">
        <v>129</v>
      </c>
      <c r="V37" s="579">
        <f t="shared" si="0"/>
        <v>4</v>
      </c>
      <c r="W37" s="576" t="s">
        <v>198</v>
      </c>
      <c r="X37" s="589" t="str">
        <f t="shared" si="1"/>
        <v/>
      </c>
      <c r="Y37" s="589" t="str">
        <f t="shared" si="2"/>
        <v/>
      </c>
    </row>
    <row r="38" spans="1:25" ht="36.75" customHeight="1">
      <c r="A38" s="491">
        <f t="shared" si="3"/>
        <v>27</v>
      </c>
      <c r="B38" s="494" t="str">
        <f>IF(基本情報入力シート!C66="","",基本情報入力シート!C66)</f>
        <v/>
      </c>
      <c r="C38" s="510" t="str">
        <f>IF(基本情報入力シート!M66="","",基本情報入力シート!M66)</f>
        <v/>
      </c>
      <c r="D38" s="510" t="str">
        <f>IF(基本情報入力シート!R66="","",基本情報入力シート!R66)</f>
        <v/>
      </c>
      <c r="E38" s="510" t="str">
        <f>IF(基本情報入力シート!W66="","",基本情報入力シート!W66)</f>
        <v/>
      </c>
      <c r="F38" s="510" t="str">
        <f>IF(基本情報入力シート!X66="","",基本情報入力シート!X66)</f>
        <v/>
      </c>
      <c r="G38" s="510" t="str">
        <f>IF(基本情報入力シート!Y66="","",基本情報入力シート!Y66)</f>
        <v/>
      </c>
      <c r="H38" s="532" t="s">
        <v>144</v>
      </c>
      <c r="I38" s="540" t="str">
        <f>IF(基本情報入力シート!Z66="","",基本情報入力シート!Z66)</f>
        <v/>
      </c>
      <c r="J38" s="546">
        <f>IF(基本情報入力シート!AA66="","",基本情報入力シート!AA66)</f>
        <v>10</v>
      </c>
      <c r="K38" s="552" t="str">
        <f>IF(G38="","",VLOOKUP(G38,'【参考】数式用'!$A$3:$B$28,2,FALSE))</f>
        <v/>
      </c>
      <c r="L38" s="556" t="s">
        <v>123</v>
      </c>
      <c r="M38" s="562">
        <v>6</v>
      </c>
      <c r="N38" s="565" t="s">
        <v>88</v>
      </c>
      <c r="O38" s="568">
        <v>2</v>
      </c>
      <c r="P38" s="571" t="s">
        <v>136</v>
      </c>
      <c r="Q38" s="562">
        <v>6</v>
      </c>
      <c r="R38" s="571" t="s">
        <v>88</v>
      </c>
      <c r="S38" s="562">
        <v>5</v>
      </c>
      <c r="T38" s="565" t="s">
        <v>159</v>
      </c>
      <c r="U38" s="576" t="s">
        <v>129</v>
      </c>
      <c r="V38" s="579">
        <f t="shared" si="0"/>
        <v>4</v>
      </c>
      <c r="W38" s="576" t="s">
        <v>28</v>
      </c>
      <c r="X38" s="589" t="str">
        <f t="shared" si="1"/>
        <v/>
      </c>
      <c r="Y38" s="589" t="str">
        <f t="shared" si="2"/>
        <v/>
      </c>
    </row>
    <row r="39" spans="1:25" ht="36.75" customHeight="1">
      <c r="A39" s="491">
        <f t="shared" si="3"/>
        <v>28</v>
      </c>
      <c r="B39" s="494" t="str">
        <f>IF(基本情報入力シート!C67="","",基本情報入力シート!C67)</f>
        <v/>
      </c>
      <c r="C39" s="510" t="str">
        <f>IF(基本情報入力シート!M67="","",基本情報入力シート!M67)</f>
        <v/>
      </c>
      <c r="D39" s="510" t="str">
        <f>IF(基本情報入力シート!R67="","",基本情報入力シート!R67)</f>
        <v/>
      </c>
      <c r="E39" s="510" t="str">
        <f>IF(基本情報入力シート!W67="","",基本情報入力シート!W67)</f>
        <v/>
      </c>
      <c r="F39" s="510" t="str">
        <f>IF(基本情報入力シート!X67="","",基本情報入力シート!X67)</f>
        <v/>
      </c>
      <c r="G39" s="510" t="str">
        <f>IF(基本情報入力シート!Y67="","",基本情報入力シート!Y67)</f>
        <v/>
      </c>
      <c r="H39" s="532" t="s">
        <v>144</v>
      </c>
      <c r="I39" s="540" t="str">
        <f>IF(基本情報入力シート!Z67="","",基本情報入力シート!Z67)</f>
        <v/>
      </c>
      <c r="J39" s="546">
        <f>IF(基本情報入力シート!AA67="","",基本情報入力シート!AA67)</f>
        <v>10</v>
      </c>
      <c r="K39" s="552" t="str">
        <f>IF(G39="","",VLOOKUP(G39,'【参考】数式用'!$A$3:$B$28,2,FALSE))</f>
        <v/>
      </c>
      <c r="L39" s="556" t="s">
        <v>123</v>
      </c>
      <c r="M39" s="562">
        <v>6</v>
      </c>
      <c r="N39" s="565" t="s">
        <v>88</v>
      </c>
      <c r="O39" s="568">
        <v>2</v>
      </c>
      <c r="P39" s="571" t="s">
        <v>136</v>
      </c>
      <c r="Q39" s="562">
        <v>6</v>
      </c>
      <c r="R39" s="571" t="s">
        <v>88</v>
      </c>
      <c r="S39" s="562">
        <v>5</v>
      </c>
      <c r="T39" s="565" t="s">
        <v>159</v>
      </c>
      <c r="U39" s="576" t="s">
        <v>129</v>
      </c>
      <c r="V39" s="579">
        <f t="shared" si="0"/>
        <v>4</v>
      </c>
      <c r="W39" s="576" t="s">
        <v>198</v>
      </c>
      <c r="X39" s="589" t="str">
        <f t="shared" si="1"/>
        <v/>
      </c>
      <c r="Y39" s="589" t="str">
        <f t="shared" si="2"/>
        <v/>
      </c>
    </row>
    <row r="40" spans="1:25" ht="36.75" customHeight="1">
      <c r="A40" s="491">
        <f t="shared" si="3"/>
        <v>29</v>
      </c>
      <c r="B40" s="494" t="str">
        <f>IF(基本情報入力シート!C68="","",基本情報入力シート!C68)</f>
        <v/>
      </c>
      <c r="C40" s="510" t="str">
        <f>IF(基本情報入力シート!M68="","",基本情報入力シート!M68)</f>
        <v/>
      </c>
      <c r="D40" s="510" t="str">
        <f>IF(基本情報入力シート!R68="","",基本情報入力シート!R68)</f>
        <v/>
      </c>
      <c r="E40" s="510" t="str">
        <f>IF(基本情報入力シート!W68="","",基本情報入力シート!W68)</f>
        <v/>
      </c>
      <c r="F40" s="510" t="str">
        <f>IF(基本情報入力シート!X68="","",基本情報入力シート!X68)</f>
        <v/>
      </c>
      <c r="G40" s="510" t="str">
        <f>IF(基本情報入力シート!Y68="","",基本情報入力シート!Y68)</f>
        <v/>
      </c>
      <c r="H40" s="532" t="s">
        <v>144</v>
      </c>
      <c r="I40" s="540" t="str">
        <f>IF(基本情報入力シート!Z68="","",基本情報入力シート!Z68)</f>
        <v/>
      </c>
      <c r="J40" s="546">
        <f>IF(基本情報入力シート!AA68="","",基本情報入力シート!AA68)</f>
        <v>10</v>
      </c>
      <c r="K40" s="552" t="str">
        <f>IF(G40="","",VLOOKUP(G40,'【参考】数式用'!$A$3:$B$28,2,FALSE))</f>
        <v/>
      </c>
      <c r="L40" s="556" t="s">
        <v>123</v>
      </c>
      <c r="M40" s="562">
        <v>6</v>
      </c>
      <c r="N40" s="565" t="s">
        <v>88</v>
      </c>
      <c r="O40" s="568">
        <v>2</v>
      </c>
      <c r="P40" s="571" t="s">
        <v>136</v>
      </c>
      <c r="Q40" s="562">
        <v>6</v>
      </c>
      <c r="R40" s="571" t="s">
        <v>88</v>
      </c>
      <c r="S40" s="562">
        <v>5</v>
      </c>
      <c r="T40" s="565" t="s">
        <v>159</v>
      </c>
      <c r="U40" s="576" t="s">
        <v>129</v>
      </c>
      <c r="V40" s="579">
        <f t="shared" si="0"/>
        <v>4</v>
      </c>
      <c r="W40" s="576" t="s">
        <v>28</v>
      </c>
      <c r="X40" s="589" t="str">
        <f t="shared" si="1"/>
        <v/>
      </c>
      <c r="Y40" s="589" t="str">
        <f t="shared" si="2"/>
        <v/>
      </c>
    </row>
    <row r="41" spans="1:25" ht="36.75" customHeight="1">
      <c r="A41" s="491">
        <f t="shared" si="3"/>
        <v>30</v>
      </c>
      <c r="B41" s="494" t="str">
        <f>IF(基本情報入力シート!C69="","",基本情報入力シート!C69)</f>
        <v/>
      </c>
      <c r="C41" s="510" t="str">
        <f>IF(基本情報入力シート!M69="","",基本情報入力シート!M69)</f>
        <v/>
      </c>
      <c r="D41" s="510" t="str">
        <f>IF(基本情報入力シート!R69="","",基本情報入力シート!R69)</f>
        <v/>
      </c>
      <c r="E41" s="510" t="str">
        <f>IF(基本情報入力シート!W69="","",基本情報入力シート!W69)</f>
        <v/>
      </c>
      <c r="F41" s="510" t="str">
        <f>IF(基本情報入力シート!X69="","",基本情報入力シート!X69)</f>
        <v/>
      </c>
      <c r="G41" s="510" t="str">
        <f>IF(基本情報入力シート!Y69="","",基本情報入力シート!Y69)</f>
        <v/>
      </c>
      <c r="H41" s="532" t="s">
        <v>144</v>
      </c>
      <c r="I41" s="540" t="str">
        <f>IF(基本情報入力シート!Z69="","",基本情報入力シート!Z69)</f>
        <v/>
      </c>
      <c r="J41" s="546">
        <f>IF(基本情報入力シート!AA69="","",基本情報入力シート!AA69)</f>
        <v>10</v>
      </c>
      <c r="K41" s="552" t="str">
        <f>IF(G41="","",VLOOKUP(G41,'【参考】数式用'!$A$3:$B$28,2,FALSE))</f>
        <v/>
      </c>
      <c r="L41" s="556" t="s">
        <v>123</v>
      </c>
      <c r="M41" s="562">
        <v>6</v>
      </c>
      <c r="N41" s="565" t="s">
        <v>88</v>
      </c>
      <c r="O41" s="568">
        <v>2</v>
      </c>
      <c r="P41" s="571" t="s">
        <v>136</v>
      </c>
      <c r="Q41" s="562">
        <v>6</v>
      </c>
      <c r="R41" s="571" t="s">
        <v>88</v>
      </c>
      <c r="S41" s="562">
        <v>5</v>
      </c>
      <c r="T41" s="565" t="s">
        <v>159</v>
      </c>
      <c r="U41" s="576" t="s">
        <v>129</v>
      </c>
      <c r="V41" s="579">
        <f t="shared" si="0"/>
        <v>4</v>
      </c>
      <c r="W41" s="576" t="s">
        <v>198</v>
      </c>
      <c r="X41" s="589" t="str">
        <f t="shared" si="1"/>
        <v/>
      </c>
      <c r="Y41" s="589" t="str">
        <f t="shared" si="2"/>
        <v/>
      </c>
    </row>
    <row r="42" spans="1:25" ht="36.75" customHeight="1">
      <c r="A42" s="491">
        <f t="shared" si="3"/>
        <v>31</v>
      </c>
      <c r="B42" s="494" t="str">
        <f>IF(基本情報入力シート!C70="","",基本情報入力シート!C70)</f>
        <v/>
      </c>
      <c r="C42" s="510" t="str">
        <f>IF(基本情報入力シート!M70="","",基本情報入力シート!M70)</f>
        <v/>
      </c>
      <c r="D42" s="510" t="str">
        <f>IF(基本情報入力シート!R70="","",基本情報入力シート!R70)</f>
        <v/>
      </c>
      <c r="E42" s="510" t="str">
        <f>IF(基本情報入力シート!W70="","",基本情報入力シート!W70)</f>
        <v/>
      </c>
      <c r="F42" s="510" t="str">
        <f>IF(基本情報入力シート!X70="","",基本情報入力シート!X70)</f>
        <v/>
      </c>
      <c r="G42" s="510" t="str">
        <f>IF(基本情報入力シート!Y70="","",基本情報入力シート!Y70)</f>
        <v/>
      </c>
      <c r="H42" s="532" t="s">
        <v>144</v>
      </c>
      <c r="I42" s="540" t="str">
        <f>IF(基本情報入力シート!Z70="","",基本情報入力シート!Z70)</f>
        <v/>
      </c>
      <c r="J42" s="546">
        <f>IF(基本情報入力シート!AA70="","",基本情報入力シート!AA70)</f>
        <v>10</v>
      </c>
      <c r="K42" s="552" t="str">
        <f>IF(G42="","",VLOOKUP(G42,'【参考】数式用'!$A$3:$B$28,2,FALSE))</f>
        <v/>
      </c>
      <c r="L42" s="556" t="s">
        <v>123</v>
      </c>
      <c r="M42" s="562">
        <v>6</v>
      </c>
      <c r="N42" s="565" t="s">
        <v>88</v>
      </c>
      <c r="O42" s="568">
        <v>2</v>
      </c>
      <c r="P42" s="571" t="s">
        <v>136</v>
      </c>
      <c r="Q42" s="562">
        <v>6</v>
      </c>
      <c r="R42" s="571" t="s">
        <v>88</v>
      </c>
      <c r="S42" s="562">
        <v>5</v>
      </c>
      <c r="T42" s="565" t="s">
        <v>159</v>
      </c>
      <c r="U42" s="576" t="s">
        <v>129</v>
      </c>
      <c r="V42" s="579">
        <f t="shared" si="0"/>
        <v>4</v>
      </c>
      <c r="W42" s="576" t="s">
        <v>28</v>
      </c>
      <c r="X42" s="589" t="str">
        <f t="shared" si="1"/>
        <v/>
      </c>
      <c r="Y42" s="589" t="str">
        <f t="shared" si="2"/>
        <v/>
      </c>
    </row>
    <row r="43" spans="1:25" ht="36.75" customHeight="1">
      <c r="A43" s="491">
        <f t="shared" si="3"/>
        <v>32</v>
      </c>
      <c r="B43" s="494" t="str">
        <f>IF(基本情報入力シート!C71="","",基本情報入力シート!C71)</f>
        <v/>
      </c>
      <c r="C43" s="510" t="str">
        <f>IF(基本情報入力シート!M71="","",基本情報入力シート!M71)</f>
        <v/>
      </c>
      <c r="D43" s="510" t="str">
        <f>IF(基本情報入力シート!R71="","",基本情報入力シート!R71)</f>
        <v/>
      </c>
      <c r="E43" s="510" t="str">
        <f>IF(基本情報入力シート!W71="","",基本情報入力シート!W71)</f>
        <v/>
      </c>
      <c r="F43" s="510" t="str">
        <f>IF(基本情報入力シート!X71="","",基本情報入力シート!X71)</f>
        <v/>
      </c>
      <c r="G43" s="510" t="str">
        <f>IF(基本情報入力シート!Y71="","",基本情報入力シート!Y71)</f>
        <v/>
      </c>
      <c r="H43" s="532" t="s">
        <v>144</v>
      </c>
      <c r="I43" s="540" t="str">
        <f>IF(基本情報入力シート!Z71="","",基本情報入力シート!Z71)</f>
        <v/>
      </c>
      <c r="J43" s="546">
        <f>IF(基本情報入力シート!AA71="","",基本情報入力シート!AA71)</f>
        <v>10</v>
      </c>
      <c r="K43" s="552" t="str">
        <f>IF(G43="","",VLOOKUP(G43,'【参考】数式用'!$A$3:$B$28,2,FALSE))</f>
        <v/>
      </c>
      <c r="L43" s="556" t="s">
        <v>123</v>
      </c>
      <c r="M43" s="562">
        <v>6</v>
      </c>
      <c r="N43" s="565" t="s">
        <v>88</v>
      </c>
      <c r="O43" s="568">
        <v>2</v>
      </c>
      <c r="P43" s="571" t="s">
        <v>136</v>
      </c>
      <c r="Q43" s="562">
        <v>6</v>
      </c>
      <c r="R43" s="571" t="s">
        <v>88</v>
      </c>
      <c r="S43" s="562">
        <v>5</v>
      </c>
      <c r="T43" s="565" t="s">
        <v>159</v>
      </c>
      <c r="U43" s="576" t="s">
        <v>129</v>
      </c>
      <c r="V43" s="579">
        <f t="shared" si="0"/>
        <v>4</v>
      </c>
      <c r="W43" s="576" t="s">
        <v>198</v>
      </c>
      <c r="X43" s="589" t="str">
        <f t="shared" si="1"/>
        <v/>
      </c>
      <c r="Y43" s="589" t="str">
        <f t="shared" si="2"/>
        <v/>
      </c>
    </row>
    <row r="44" spans="1:25" ht="36.75" customHeight="1">
      <c r="A44" s="491">
        <f t="shared" si="3"/>
        <v>33</v>
      </c>
      <c r="B44" s="494" t="str">
        <f>IF(基本情報入力シート!C72="","",基本情報入力シート!C72)</f>
        <v/>
      </c>
      <c r="C44" s="510" t="str">
        <f>IF(基本情報入力シート!M72="","",基本情報入力シート!M72)</f>
        <v/>
      </c>
      <c r="D44" s="510" t="str">
        <f>IF(基本情報入力シート!R72="","",基本情報入力シート!R72)</f>
        <v/>
      </c>
      <c r="E44" s="510" t="str">
        <f>IF(基本情報入力シート!W72="","",基本情報入力シート!W72)</f>
        <v/>
      </c>
      <c r="F44" s="510" t="str">
        <f>IF(基本情報入力シート!X72="","",基本情報入力シート!X72)</f>
        <v/>
      </c>
      <c r="G44" s="510" t="str">
        <f>IF(基本情報入力シート!Y72="","",基本情報入力シート!Y72)</f>
        <v/>
      </c>
      <c r="H44" s="532" t="s">
        <v>144</v>
      </c>
      <c r="I44" s="540" t="str">
        <f>IF(基本情報入力シート!Z72="","",基本情報入力シート!Z72)</f>
        <v/>
      </c>
      <c r="J44" s="546">
        <f>IF(基本情報入力シート!AA72="","",基本情報入力シート!AA72)</f>
        <v>10</v>
      </c>
      <c r="K44" s="552" t="str">
        <f>IF(G44="","",VLOOKUP(G44,'【参考】数式用'!$A$3:$B$28,2,FALSE))</f>
        <v/>
      </c>
      <c r="L44" s="556" t="s">
        <v>123</v>
      </c>
      <c r="M44" s="562">
        <v>6</v>
      </c>
      <c r="N44" s="565" t="s">
        <v>88</v>
      </c>
      <c r="O44" s="568">
        <v>2</v>
      </c>
      <c r="P44" s="571" t="s">
        <v>136</v>
      </c>
      <c r="Q44" s="562">
        <v>6</v>
      </c>
      <c r="R44" s="571" t="s">
        <v>88</v>
      </c>
      <c r="S44" s="562">
        <v>5</v>
      </c>
      <c r="T44" s="565" t="s">
        <v>159</v>
      </c>
      <c r="U44" s="576" t="s">
        <v>129</v>
      </c>
      <c r="V44" s="579">
        <f t="shared" si="0"/>
        <v>4</v>
      </c>
      <c r="W44" s="576" t="s">
        <v>28</v>
      </c>
      <c r="X44" s="589" t="str">
        <f t="shared" si="1"/>
        <v/>
      </c>
      <c r="Y44" s="589" t="str">
        <f t="shared" si="2"/>
        <v/>
      </c>
    </row>
    <row r="45" spans="1:25" ht="36.75" customHeight="1">
      <c r="A45" s="491">
        <f t="shared" si="3"/>
        <v>34</v>
      </c>
      <c r="B45" s="494" t="str">
        <f>IF(基本情報入力シート!C73="","",基本情報入力シート!C73)</f>
        <v/>
      </c>
      <c r="C45" s="510" t="str">
        <f>IF(基本情報入力シート!M73="","",基本情報入力シート!M73)</f>
        <v/>
      </c>
      <c r="D45" s="510" t="str">
        <f>IF(基本情報入力シート!R73="","",基本情報入力シート!R73)</f>
        <v/>
      </c>
      <c r="E45" s="510" t="str">
        <f>IF(基本情報入力シート!W73="","",基本情報入力シート!W73)</f>
        <v/>
      </c>
      <c r="F45" s="510" t="str">
        <f>IF(基本情報入力シート!X73="","",基本情報入力シート!X73)</f>
        <v/>
      </c>
      <c r="G45" s="510" t="str">
        <f>IF(基本情報入力シート!Y73="","",基本情報入力シート!Y73)</f>
        <v/>
      </c>
      <c r="H45" s="532" t="s">
        <v>144</v>
      </c>
      <c r="I45" s="540" t="str">
        <f>IF(基本情報入力シート!Z73="","",基本情報入力シート!Z73)</f>
        <v/>
      </c>
      <c r="J45" s="546">
        <f>IF(基本情報入力シート!AA73="","",基本情報入力シート!AA73)</f>
        <v>10</v>
      </c>
      <c r="K45" s="552" t="str">
        <f>IF(G45="","",VLOOKUP(G45,'【参考】数式用'!$A$3:$B$28,2,FALSE))</f>
        <v/>
      </c>
      <c r="L45" s="556" t="s">
        <v>123</v>
      </c>
      <c r="M45" s="562">
        <v>6</v>
      </c>
      <c r="N45" s="565" t="s">
        <v>88</v>
      </c>
      <c r="O45" s="568">
        <v>2</v>
      </c>
      <c r="P45" s="571" t="s">
        <v>136</v>
      </c>
      <c r="Q45" s="562">
        <v>6</v>
      </c>
      <c r="R45" s="571" t="s">
        <v>88</v>
      </c>
      <c r="S45" s="562">
        <v>5</v>
      </c>
      <c r="T45" s="565" t="s">
        <v>159</v>
      </c>
      <c r="U45" s="576" t="s">
        <v>129</v>
      </c>
      <c r="V45" s="579">
        <f t="shared" si="0"/>
        <v>4</v>
      </c>
      <c r="W45" s="576" t="s">
        <v>198</v>
      </c>
      <c r="X45" s="589" t="str">
        <f t="shared" si="1"/>
        <v/>
      </c>
      <c r="Y45" s="589" t="str">
        <f t="shared" si="2"/>
        <v/>
      </c>
    </row>
    <row r="46" spans="1:25" ht="36.75" customHeight="1">
      <c r="A46" s="491">
        <f t="shared" si="3"/>
        <v>35</v>
      </c>
      <c r="B46" s="494" t="str">
        <f>IF(基本情報入力シート!C74="","",基本情報入力シート!C74)</f>
        <v/>
      </c>
      <c r="C46" s="510" t="str">
        <f>IF(基本情報入力シート!M74="","",基本情報入力シート!M74)</f>
        <v/>
      </c>
      <c r="D46" s="510" t="str">
        <f>IF(基本情報入力シート!R74="","",基本情報入力シート!R74)</f>
        <v/>
      </c>
      <c r="E46" s="510" t="str">
        <f>IF(基本情報入力シート!W74="","",基本情報入力シート!W74)</f>
        <v/>
      </c>
      <c r="F46" s="510" t="str">
        <f>IF(基本情報入力シート!X74="","",基本情報入力シート!X74)</f>
        <v/>
      </c>
      <c r="G46" s="510" t="str">
        <f>IF(基本情報入力シート!Y74="","",基本情報入力シート!Y74)</f>
        <v/>
      </c>
      <c r="H46" s="532" t="s">
        <v>144</v>
      </c>
      <c r="I46" s="540" t="str">
        <f>IF(基本情報入力シート!Z74="","",基本情報入力シート!Z74)</f>
        <v/>
      </c>
      <c r="J46" s="546">
        <f>IF(基本情報入力シート!AA74="","",基本情報入力シート!AA74)</f>
        <v>10</v>
      </c>
      <c r="K46" s="552" t="str">
        <f>IF(G46="","",VLOOKUP(G46,'【参考】数式用'!$A$3:$B$28,2,FALSE))</f>
        <v/>
      </c>
      <c r="L46" s="556" t="s">
        <v>123</v>
      </c>
      <c r="M46" s="562">
        <v>6</v>
      </c>
      <c r="N46" s="565" t="s">
        <v>88</v>
      </c>
      <c r="O46" s="568">
        <v>2</v>
      </c>
      <c r="P46" s="571" t="s">
        <v>136</v>
      </c>
      <c r="Q46" s="562">
        <v>6</v>
      </c>
      <c r="R46" s="571" t="s">
        <v>88</v>
      </c>
      <c r="S46" s="562">
        <v>5</v>
      </c>
      <c r="T46" s="565" t="s">
        <v>159</v>
      </c>
      <c r="U46" s="576" t="s">
        <v>129</v>
      </c>
      <c r="V46" s="579">
        <f t="shared" si="0"/>
        <v>4</v>
      </c>
      <c r="W46" s="576" t="s">
        <v>28</v>
      </c>
      <c r="X46" s="589" t="str">
        <f t="shared" si="1"/>
        <v/>
      </c>
      <c r="Y46" s="589" t="str">
        <f t="shared" si="2"/>
        <v/>
      </c>
    </row>
    <row r="47" spans="1:25" ht="36.75" customHeight="1">
      <c r="A47" s="491">
        <f t="shared" si="3"/>
        <v>36</v>
      </c>
      <c r="B47" s="494" t="str">
        <f>IF(基本情報入力シート!C75="","",基本情報入力シート!C75)</f>
        <v/>
      </c>
      <c r="C47" s="510" t="str">
        <f>IF(基本情報入力シート!M75="","",基本情報入力シート!M75)</f>
        <v/>
      </c>
      <c r="D47" s="510" t="str">
        <f>IF(基本情報入力シート!R75="","",基本情報入力シート!R75)</f>
        <v/>
      </c>
      <c r="E47" s="510" t="str">
        <f>IF(基本情報入力シート!W75="","",基本情報入力シート!W75)</f>
        <v/>
      </c>
      <c r="F47" s="510" t="str">
        <f>IF(基本情報入力シート!X75="","",基本情報入力シート!X75)</f>
        <v/>
      </c>
      <c r="G47" s="510" t="str">
        <f>IF(基本情報入力シート!Y75="","",基本情報入力シート!Y75)</f>
        <v/>
      </c>
      <c r="H47" s="532" t="s">
        <v>144</v>
      </c>
      <c r="I47" s="540" t="str">
        <f>IF(基本情報入力シート!Z75="","",基本情報入力シート!Z75)</f>
        <v/>
      </c>
      <c r="J47" s="546">
        <f>IF(基本情報入力シート!AA75="","",基本情報入力シート!AA75)</f>
        <v>10</v>
      </c>
      <c r="K47" s="552" t="str">
        <f>IF(G47="","",VLOOKUP(G47,'【参考】数式用'!$A$3:$B$28,2,FALSE))</f>
        <v/>
      </c>
      <c r="L47" s="556" t="s">
        <v>123</v>
      </c>
      <c r="M47" s="562">
        <v>6</v>
      </c>
      <c r="N47" s="565" t="s">
        <v>88</v>
      </c>
      <c r="O47" s="568">
        <v>2</v>
      </c>
      <c r="P47" s="571" t="s">
        <v>136</v>
      </c>
      <c r="Q47" s="562">
        <v>6</v>
      </c>
      <c r="R47" s="571" t="s">
        <v>88</v>
      </c>
      <c r="S47" s="562">
        <v>5</v>
      </c>
      <c r="T47" s="565" t="s">
        <v>159</v>
      </c>
      <c r="U47" s="576" t="s">
        <v>129</v>
      </c>
      <c r="V47" s="579">
        <f t="shared" si="0"/>
        <v>4</v>
      </c>
      <c r="W47" s="576" t="s">
        <v>198</v>
      </c>
      <c r="X47" s="589" t="str">
        <f t="shared" si="1"/>
        <v/>
      </c>
      <c r="Y47" s="589" t="str">
        <f t="shared" si="2"/>
        <v/>
      </c>
    </row>
    <row r="48" spans="1:25" ht="36.75" customHeight="1">
      <c r="A48" s="491">
        <f t="shared" si="3"/>
        <v>37</v>
      </c>
      <c r="B48" s="494" t="str">
        <f>IF(基本情報入力シート!C76="","",基本情報入力シート!C76)</f>
        <v/>
      </c>
      <c r="C48" s="510" t="str">
        <f>IF(基本情報入力シート!M76="","",基本情報入力シート!M76)</f>
        <v/>
      </c>
      <c r="D48" s="510" t="str">
        <f>IF(基本情報入力シート!R76="","",基本情報入力シート!R76)</f>
        <v/>
      </c>
      <c r="E48" s="510" t="str">
        <f>IF(基本情報入力シート!W76="","",基本情報入力シート!W76)</f>
        <v/>
      </c>
      <c r="F48" s="510" t="str">
        <f>IF(基本情報入力シート!X76="","",基本情報入力シート!X76)</f>
        <v/>
      </c>
      <c r="G48" s="510" t="str">
        <f>IF(基本情報入力シート!Y76="","",基本情報入力シート!Y76)</f>
        <v/>
      </c>
      <c r="H48" s="532" t="s">
        <v>144</v>
      </c>
      <c r="I48" s="540" t="str">
        <f>IF(基本情報入力シート!Z76="","",基本情報入力シート!Z76)</f>
        <v/>
      </c>
      <c r="J48" s="546">
        <f>IF(基本情報入力シート!AA76="","",基本情報入力シート!AA76)</f>
        <v>10</v>
      </c>
      <c r="K48" s="552" t="str">
        <f>IF(G48="","",VLOOKUP(G48,'【参考】数式用'!$A$3:$B$28,2,FALSE))</f>
        <v/>
      </c>
      <c r="L48" s="556" t="s">
        <v>123</v>
      </c>
      <c r="M48" s="562">
        <v>6</v>
      </c>
      <c r="N48" s="565" t="s">
        <v>88</v>
      </c>
      <c r="O48" s="568">
        <v>2</v>
      </c>
      <c r="P48" s="571" t="s">
        <v>136</v>
      </c>
      <c r="Q48" s="562">
        <v>6</v>
      </c>
      <c r="R48" s="571" t="s">
        <v>88</v>
      </c>
      <c r="S48" s="562">
        <v>5</v>
      </c>
      <c r="T48" s="565" t="s">
        <v>159</v>
      </c>
      <c r="U48" s="576" t="s">
        <v>129</v>
      </c>
      <c r="V48" s="579">
        <f t="shared" si="0"/>
        <v>4</v>
      </c>
      <c r="W48" s="576" t="s">
        <v>28</v>
      </c>
      <c r="X48" s="589" t="str">
        <f t="shared" si="1"/>
        <v/>
      </c>
      <c r="Y48" s="589" t="str">
        <f t="shared" si="2"/>
        <v/>
      </c>
    </row>
    <row r="49" spans="1:25" ht="36.75" customHeight="1">
      <c r="A49" s="491">
        <f t="shared" si="3"/>
        <v>38</v>
      </c>
      <c r="B49" s="494" t="str">
        <f>IF(基本情報入力シート!C77="","",基本情報入力シート!C77)</f>
        <v/>
      </c>
      <c r="C49" s="510" t="str">
        <f>IF(基本情報入力シート!M77="","",基本情報入力シート!M77)</f>
        <v/>
      </c>
      <c r="D49" s="510" t="str">
        <f>IF(基本情報入力シート!R77="","",基本情報入力シート!R77)</f>
        <v/>
      </c>
      <c r="E49" s="510" t="str">
        <f>IF(基本情報入力シート!W77="","",基本情報入力シート!W77)</f>
        <v/>
      </c>
      <c r="F49" s="510" t="str">
        <f>IF(基本情報入力シート!X77="","",基本情報入力シート!X77)</f>
        <v/>
      </c>
      <c r="G49" s="510" t="str">
        <f>IF(基本情報入力シート!Y77="","",基本情報入力シート!Y77)</f>
        <v/>
      </c>
      <c r="H49" s="532" t="s">
        <v>144</v>
      </c>
      <c r="I49" s="540" t="str">
        <f>IF(基本情報入力シート!Z77="","",基本情報入力シート!Z77)</f>
        <v/>
      </c>
      <c r="J49" s="546">
        <f>IF(基本情報入力シート!AA77="","",基本情報入力シート!AA77)</f>
        <v>10</v>
      </c>
      <c r="K49" s="552" t="str">
        <f>IF(G49="","",VLOOKUP(G49,'【参考】数式用'!$A$3:$B$28,2,FALSE))</f>
        <v/>
      </c>
      <c r="L49" s="556" t="s">
        <v>123</v>
      </c>
      <c r="M49" s="562">
        <v>6</v>
      </c>
      <c r="N49" s="565" t="s">
        <v>88</v>
      </c>
      <c r="O49" s="568">
        <v>2</v>
      </c>
      <c r="P49" s="571" t="s">
        <v>136</v>
      </c>
      <c r="Q49" s="562">
        <v>6</v>
      </c>
      <c r="R49" s="571" t="s">
        <v>88</v>
      </c>
      <c r="S49" s="562">
        <v>5</v>
      </c>
      <c r="T49" s="565" t="s">
        <v>159</v>
      </c>
      <c r="U49" s="576" t="s">
        <v>129</v>
      </c>
      <c r="V49" s="579">
        <f t="shared" si="0"/>
        <v>4</v>
      </c>
      <c r="W49" s="576" t="s">
        <v>198</v>
      </c>
      <c r="X49" s="589" t="str">
        <f t="shared" si="1"/>
        <v/>
      </c>
      <c r="Y49" s="589" t="str">
        <f t="shared" si="2"/>
        <v/>
      </c>
    </row>
    <row r="50" spans="1:25" ht="36.75" customHeight="1">
      <c r="A50" s="491">
        <f t="shared" si="3"/>
        <v>39</v>
      </c>
      <c r="B50" s="494" t="str">
        <f>IF(基本情報入力シート!C78="","",基本情報入力シート!C78)</f>
        <v/>
      </c>
      <c r="C50" s="510" t="str">
        <f>IF(基本情報入力シート!M78="","",基本情報入力シート!M78)</f>
        <v/>
      </c>
      <c r="D50" s="510" t="str">
        <f>IF(基本情報入力シート!R78="","",基本情報入力シート!R78)</f>
        <v/>
      </c>
      <c r="E50" s="510" t="str">
        <f>IF(基本情報入力シート!W78="","",基本情報入力シート!W78)</f>
        <v/>
      </c>
      <c r="F50" s="510" t="str">
        <f>IF(基本情報入力シート!X78="","",基本情報入力シート!X78)</f>
        <v/>
      </c>
      <c r="G50" s="510" t="str">
        <f>IF(基本情報入力シート!Y78="","",基本情報入力シート!Y78)</f>
        <v/>
      </c>
      <c r="H50" s="532" t="s">
        <v>144</v>
      </c>
      <c r="I50" s="540" t="str">
        <f>IF(基本情報入力シート!Z78="","",基本情報入力シート!Z78)</f>
        <v/>
      </c>
      <c r="J50" s="546">
        <f>IF(基本情報入力シート!AA78="","",基本情報入力シート!AA78)</f>
        <v>10</v>
      </c>
      <c r="K50" s="552" t="str">
        <f>IF(G50="","",VLOOKUP(G50,'【参考】数式用'!$A$3:$B$28,2,FALSE))</f>
        <v/>
      </c>
      <c r="L50" s="556" t="s">
        <v>123</v>
      </c>
      <c r="M50" s="562">
        <v>6</v>
      </c>
      <c r="N50" s="565" t="s">
        <v>88</v>
      </c>
      <c r="O50" s="568">
        <v>2</v>
      </c>
      <c r="P50" s="571" t="s">
        <v>136</v>
      </c>
      <c r="Q50" s="562">
        <v>6</v>
      </c>
      <c r="R50" s="571" t="s">
        <v>88</v>
      </c>
      <c r="S50" s="562">
        <v>5</v>
      </c>
      <c r="T50" s="565" t="s">
        <v>159</v>
      </c>
      <c r="U50" s="576" t="s">
        <v>129</v>
      </c>
      <c r="V50" s="579">
        <f t="shared" si="0"/>
        <v>4</v>
      </c>
      <c r="W50" s="576" t="s">
        <v>28</v>
      </c>
      <c r="X50" s="589" t="str">
        <f t="shared" si="1"/>
        <v/>
      </c>
      <c r="Y50" s="589" t="str">
        <f t="shared" si="2"/>
        <v/>
      </c>
    </row>
    <row r="51" spans="1:25" ht="36.75" customHeight="1">
      <c r="A51" s="491">
        <f t="shared" si="3"/>
        <v>40</v>
      </c>
      <c r="B51" s="494" t="str">
        <f>IF(基本情報入力シート!C79="","",基本情報入力シート!C79)</f>
        <v/>
      </c>
      <c r="C51" s="510" t="str">
        <f>IF(基本情報入力シート!M79="","",基本情報入力シート!M79)</f>
        <v/>
      </c>
      <c r="D51" s="510" t="str">
        <f>IF(基本情報入力シート!R79="","",基本情報入力シート!R79)</f>
        <v/>
      </c>
      <c r="E51" s="510" t="str">
        <f>IF(基本情報入力シート!W79="","",基本情報入力シート!W79)</f>
        <v/>
      </c>
      <c r="F51" s="510" t="str">
        <f>IF(基本情報入力シート!X79="","",基本情報入力シート!X79)</f>
        <v/>
      </c>
      <c r="G51" s="510" t="str">
        <f>IF(基本情報入力シート!Y79="","",基本情報入力シート!Y79)</f>
        <v/>
      </c>
      <c r="H51" s="532" t="s">
        <v>144</v>
      </c>
      <c r="I51" s="540" t="str">
        <f>IF(基本情報入力シート!Z79="","",基本情報入力シート!Z79)</f>
        <v/>
      </c>
      <c r="J51" s="546">
        <f>IF(基本情報入力シート!AA79="","",基本情報入力シート!AA79)</f>
        <v>10</v>
      </c>
      <c r="K51" s="552" t="str">
        <f>IF(G51="","",VLOOKUP(G51,'【参考】数式用'!$A$3:$B$28,2,FALSE))</f>
        <v/>
      </c>
      <c r="L51" s="556" t="s">
        <v>123</v>
      </c>
      <c r="M51" s="562">
        <v>6</v>
      </c>
      <c r="N51" s="565" t="s">
        <v>88</v>
      </c>
      <c r="O51" s="568">
        <v>2</v>
      </c>
      <c r="P51" s="571" t="s">
        <v>136</v>
      </c>
      <c r="Q51" s="562">
        <v>6</v>
      </c>
      <c r="R51" s="571" t="s">
        <v>88</v>
      </c>
      <c r="S51" s="562">
        <v>5</v>
      </c>
      <c r="T51" s="565" t="s">
        <v>159</v>
      </c>
      <c r="U51" s="576" t="s">
        <v>129</v>
      </c>
      <c r="V51" s="579">
        <f t="shared" si="0"/>
        <v>4</v>
      </c>
      <c r="W51" s="576" t="s">
        <v>198</v>
      </c>
      <c r="X51" s="589" t="str">
        <f t="shared" si="1"/>
        <v/>
      </c>
      <c r="Y51" s="589" t="str">
        <f t="shared" si="2"/>
        <v/>
      </c>
    </row>
    <row r="52" spans="1:25" ht="36.75" customHeight="1">
      <c r="A52" s="491">
        <f t="shared" si="3"/>
        <v>41</v>
      </c>
      <c r="B52" s="494" t="str">
        <f>IF(基本情報入力シート!C80="","",基本情報入力シート!C80)</f>
        <v/>
      </c>
      <c r="C52" s="510" t="str">
        <f>IF(基本情報入力シート!M80="","",基本情報入力シート!M80)</f>
        <v/>
      </c>
      <c r="D52" s="510" t="str">
        <f>IF(基本情報入力シート!R80="","",基本情報入力シート!R80)</f>
        <v/>
      </c>
      <c r="E52" s="510" t="str">
        <f>IF(基本情報入力シート!W80="","",基本情報入力シート!W80)</f>
        <v/>
      </c>
      <c r="F52" s="510" t="str">
        <f>IF(基本情報入力シート!X80="","",基本情報入力シート!X80)</f>
        <v/>
      </c>
      <c r="G52" s="510" t="str">
        <f>IF(基本情報入力シート!Y80="","",基本情報入力シート!Y80)</f>
        <v/>
      </c>
      <c r="H52" s="532" t="s">
        <v>144</v>
      </c>
      <c r="I52" s="540" t="str">
        <f>IF(基本情報入力シート!Z80="","",基本情報入力シート!Z80)</f>
        <v/>
      </c>
      <c r="J52" s="546">
        <f>IF(基本情報入力シート!AA80="","",基本情報入力シート!AA80)</f>
        <v>10</v>
      </c>
      <c r="K52" s="552" t="str">
        <f>IF(G52="","",VLOOKUP(G52,'【参考】数式用'!$A$3:$B$28,2,FALSE))</f>
        <v/>
      </c>
      <c r="L52" s="556" t="s">
        <v>123</v>
      </c>
      <c r="M52" s="562">
        <v>6</v>
      </c>
      <c r="N52" s="565" t="s">
        <v>88</v>
      </c>
      <c r="O52" s="568">
        <v>2</v>
      </c>
      <c r="P52" s="571" t="s">
        <v>136</v>
      </c>
      <c r="Q52" s="562">
        <v>6</v>
      </c>
      <c r="R52" s="571" t="s">
        <v>88</v>
      </c>
      <c r="S52" s="562">
        <v>5</v>
      </c>
      <c r="T52" s="565" t="s">
        <v>159</v>
      </c>
      <c r="U52" s="576" t="s">
        <v>129</v>
      </c>
      <c r="V52" s="579">
        <f t="shared" si="0"/>
        <v>4</v>
      </c>
      <c r="W52" s="576" t="s">
        <v>28</v>
      </c>
      <c r="X52" s="589" t="str">
        <f t="shared" si="1"/>
        <v/>
      </c>
      <c r="Y52" s="589" t="str">
        <f t="shared" si="2"/>
        <v/>
      </c>
    </row>
    <row r="53" spans="1:25" ht="36.75" customHeight="1">
      <c r="A53" s="491">
        <f t="shared" si="3"/>
        <v>42</v>
      </c>
      <c r="B53" s="494" t="str">
        <f>IF(基本情報入力シート!C81="","",基本情報入力シート!C81)</f>
        <v/>
      </c>
      <c r="C53" s="510" t="str">
        <f>IF(基本情報入力シート!M81="","",基本情報入力シート!M81)</f>
        <v/>
      </c>
      <c r="D53" s="510" t="str">
        <f>IF(基本情報入力シート!R81="","",基本情報入力シート!R81)</f>
        <v/>
      </c>
      <c r="E53" s="510" t="str">
        <f>IF(基本情報入力シート!W81="","",基本情報入力シート!W81)</f>
        <v/>
      </c>
      <c r="F53" s="510" t="str">
        <f>IF(基本情報入力シート!X81="","",基本情報入力シート!X81)</f>
        <v/>
      </c>
      <c r="G53" s="510" t="str">
        <f>IF(基本情報入力シート!Y81="","",基本情報入力シート!Y81)</f>
        <v/>
      </c>
      <c r="H53" s="532" t="s">
        <v>144</v>
      </c>
      <c r="I53" s="540" t="str">
        <f>IF(基本情報入力シート!Z81="","",基本情報入力シート!Z81)</f>
        <v/>
      </c>
      <c r="J53" s="546">
        <f>IF(基本情報入力シート!AA81="","",基本情報入力シート!AA81)</f>
        <v>10</v>
      </c>
      <c r="K53" s="552" t="str">
        <f>IF(G53="","",VLOOKUP(G53,'【参考】数式用'!$A$3:$B$28,2,FALSE))</f>
        <v/>
      </c>
      <c r="L53" s="556" t="s">
        <v>123</v>
      </c>
      <c r="M53" s="562">
        <v>6</v>
      </c>
      <c r="N53" s="565" t="s">
        <v>88</v>
      </c>
      <c r="O53" s="568">
        <v>2</v>
      </c>
      <c r="P53" s="571" t="s">
        <v>136</v>
      </c>
      <c r="Q53" s="562">
        <v>6</v>
      </c>
      <c r="R53" s="571" t="s">
        <v>88</v>
      </c>
      <c r="S53" s="562">
        <v>5</v>
      </c>
      <c r="T53" s="565" t="s">
        <v>159</v>
      </c>
      <c r="U53" s="576" t="s">
        <v>129</v>
      </c>
      <c r="V53" s="579">
        <f t="shared" si="0"/>
        <v>4</v>
      </c>
      <c r="W53" s="576" t="s">
        <v>198</v>
      </c>
      <c r="X53" s="589" t="str">
        <f t="shared" si="1"/>
        <v/>
      </c>
      <c r="Y53" s="589" t="str">
        <f t="shared" si="2"/>
        <v/>
      </c>
    </row>
    <row r="54" spans="1:25" ht="36.75" customHeight="1">
      <c r="A54" s="491">
        <f t="shared" si="3"/>
        <v>43</v>
      </c>
      <c r="B54" s="494" t="str">
        <f>IF(基本情報入力シート!C82="","",基本情報入力シート!C82)</f>
        <v/>
      </c>
      <c r="C54" s="510" t="str">
        <f>IF(基本情報入力シート!M82="","",基本情報入力シート!M82)</f>
        <v/>
      </c>
      <c r="D54" s="510" t="str">
        <f>IF(基本情報入力シート!R82="","",基本情報入力シート!R82)</f>
        <v/>
      </c>
      <c r="E54" s="510" t="str">
        <f>IF(基本情報入力シート!W82="","",基本情報入力シート!W82)</f>
        <v/>
      </c>
      <c r="F54" s="510" t="str">
        <f>IF(基本情報入力シート!X82="","",基本情報入力シート!X82)</f>
        <v/>
      </c>
      <c r="G54" s="510" t="str">
        <f>IF(基本情報入力シート!Y82="","",基本情報入力シート!Y82)</f>
        <v/>
      </c>
      <c r="H54" s="532" t="s">
        <v>144</v>
      </c>
      <c r="I54" s="540" t="str">
        <f>IF(基本情報入力シート!Z82="","",基本情報入力シート!Z82)</f>
        <v/>
      </c>
      <c r="J54" s="546">
        <f>IF(基本情報入力シート!AA82="","",基本情報入力シート!AA82)</f>
        <v>10</v>
      </c>
      <c r="K54" s="552" t="str">
        <f>IF(G54="","",VLOOKUP(G54,'【参考】数式用'!$A$3:$B$28,2,FALSE))</f>
        <v/>
      </c>
      <c r="L54" s="556" t="s">
        <v>123</v>
      </c>
      <c r="M54" s="562">
        <v>6</v>
      </c>
      <c r="N54" s="565" t="s">
        <v>88</v>
      </c>
      <c r="O54" s="568">
        <v>2</v>
      </c>
      <c r="P54" s="571" t="s">
        <v>136</v>
      </c>
      <c r="Q54" s="562">
        <v>6</v>
      </c>
      <c r="R54" s="571" t="s">
        <v>88</v>
      </c>
      <c r="S54" s="562">
        <v>5</v>
      </c>
      <c r="T54" s="565" t="s">
        <v>159</v>
      </c>
      <c r="U54" s="576" t="s">
        <v>129</v>
      </c>
      <c r="V54" s="579">
        <f t="shared" si="0"/>
        <v>4</v>
      </c>
      <c r="W54" s="576" t="s">
        <v>28</v>
      </c>
      <c r="X54" s="589" t="str">
        <f t="shared" si="1"/>
        <v/>
      </c>
      <c r="Y54" s="589" t="str">
        <f t="shared" si="2"/>
        <v/>
      </c>
    </row>
    <row r="55" spans="1:25" ht="36.75" customHeight="1">
      <c r="A55" s="491">
        <f t="shared" si="3"/>
        <v>44</v>
      </c>
      <c r="B55" s="494" t="str">
        <f>IF(基本情報入力シート!C83="","",基本情報入力シート!C83)</f>
        <v/>
      </c>
      <c r="C55" s="510" t="str">
        <f>IF(基本情報入力シート!M83="","",基本情報入力シート!M83)</f>
        <v/>
      </c>
      <c r="D55" s="510" t="str">
        <f>IF(基本情報入力シート!R83="","",基本情報入力シート!R83)</f>
        <v/>
      </c>
      <c r="E55" s="510" t="str">
        <f>IF(基本情報入力シート!W83="","",基本情報入力シート!W83)</f>
        <v/>
      </c>
      <c r="F55" s="510" t="str">
        <f>IF(基本情報入力シート!X83="","",基本情報入力シート!X83)</f>
        <v/>
      </c>
      <c r="G55" s="510" t="str">
        <f>IF(基本情報入力シート!Y83="","",基本情報入力シート!Y83)</f>
        <v/>
      </c>
      <c r="H55" s="532" t="s">
        <v>144</v>
      </c>
      <c r="I55" s="540" t="str">
        <f>IF(基本情報入力シート!Z83="","",基本情報入力シート!Z83)</f>
        <v/>
      </c>
      <c r="J55" s="546">
        <f>IF(基本情報入力シート!AA83="","",基本情報入力シート!AA83)</f>
        <v>10</v>
      </c>
      <c r="K55" s="552" t="str">
        <f>IF(G55="","",VLOOKUP(G55,'【参考】数式用'!$A$3:$B$28,2,FALSE))</f>
        <v/>
      </c>
      <c r="L55" s="556" t="s">
        <v>123</v>
      </c>
      <c r="M55" s="562">
        <v>6</v>
      </c>
      <c r="N55" s="565" t="s">
        <v>88</v>
      </c>
      <c r="O55" s="568">
        <v>2</v>
      </c>
      <c r="P55" s="571" t="s">
        <v>136</v>
      </c>
      <c r="Q55" s="562">
        <v>6</v>
      </c>
      <c r="R55" s="571" t="s">
        <v>88</v>
      </c>
      <c r="S55" s="562">
        <v>5</v>
      </c>
      <c r="T55" s="565" t="s">
        <v>159</v>
      </c>
      <c r="U55" s="576" t="s">
        <v>129</v>
      </c>
      <c r="V55" s="579">
        <f t="shared" si="0"/>
        <v>4</v>
      </c>
      <c r="W55" s="576" t="s">
        <v>198</v>
      </c>
      <c r="X55" s="589" t="str">
        <f t="shared" si="1"/>
        <v/>
      </c>
      <c r="Y55" s="589" t="str">
        <f t="shared" si="2"/>
        <v/>
      </c>
    </row>
    <row r="56" spans="1:25" ht="36.75" customHeight="1">
      <c r="A56" s="491">
        <f t="shared" si="3"/>
        <v>45</v>
      </c>
      <c r="B56" s="494" t="str">
        <f>IF(基本情報入力シート!C84="","",基本情報入力シート!C84)</f>
        <v/>
      </c>
      <c r="C56" s="510" t="str">
        <f>IF(基本情報入力シート!M84="","",基本情報入力シート!M84)</f>
        <v/>
      </c>
      <c r="D56" s="510" t="str">
        <f>IF(基本情報入力シート!R84="","",基本情報入力シート!R84)</f>
        <v/>
      </c>
      <c r="E56" s="510" t="str">
        <f>IF(基本情報入力シート!W84="","",基本情報入力シート!W84)</f>
        <v/>
      </c>
      <c r="F56" s="510" t="str">
        <f>IF(基本情報入力シート!X84="","",基本情報入力シート!X84)</f>
        <v/>
      </c>
      <c r="G56" s="510" t="str">
        <f>IF(基本情報入力シート!Y84="","",基本情報入力シート!Y84)</f>
        <v/>
      </c>
      <c r="H56" s="532" t="s">
        <v>144</v>
      </c>
      <c r="I56" s="540" t="str">
        <f>IF(基本情報入力シート!Z84="","",基本情報入力シート!Z84)</f>
        <v/>
      </c>
      <c r="J56" s="546">
        <f>IF(基本情報入力シート!AA84="","",基本情報入力シート!AA84)</f>
        <v>10</v>
      </c>
      <c r="K56" s="552" t="str">
        <f>IF(G56="","",VLOOKUP(G56,'【参考】数式用'!$A$3:$B$28,2,FALSE))</f>
        <v/>
      </c>
      <c r="L56" s="556" t="s">
        <v>123</v>
      </c>
      <c r="M56" s="562">
        <v>6</v>
      </c>
      <c r="N56" s="565" t="s">
        <v>88</v>
      </c>
      <c r="O56" s="568">
        <v>2</v>
      </c>
      <c r="P56" s="571" t="s">
        <v>136</v>
      </c>
      <c r="Q56" s="562">
        <v>6</v>
      </c>
      <c r="R56" s="571" t="s">
        <v>88</v>
      </c>
      <c r="S56" s="562">
        <v>5</v>
      </c>
      <c r="T56" s="565" t="s">
        <v>159</v>
      </c>
      <c r="U56" s="576" t="s">
        <v>129</v>
      </c>
      <c r="V56" s="579">
        <f t="shared" si="0"/>
        <v>4</v>
      </c>
      <c r="W56" s="576" t="s">
        <v>28</v>
      </c>
      <c r="X56" s="589" t="str">
        <f t="shared" si="1"/>
        <v/>
      </c>
      <c r="Y56" s="589" t="str">
        <f t="shared" si="2"/>
        <v/>
      </c>
    </row>
    <row r="57" spans="1:25" ht="36.75" customHeight="1">
      <c r="A57" s="491">
        <f t="shared" si="3"/>
        <v>46</v>
      </c>
      <c r="B57" s="494" t="str">
        <f>IF(基本情報入力シート!C85="","",基本情報入力シート!C85)</f>
        <v/>
      </c>
      <c r="C57" s="510" t="str">
        <f>IF(基本情報入力シート!M85="","",基本情報入力シート!M85)</f>
        <v/>
      </c>
      <c r="D57" s="510" t="str">
        <f>IF(基本情報入力シート!R85="","",基本情報入力シート!R85)</f>
        <v/>
      </c>
      <c r="E57" s="510" t="str">
        <f>IF(基本情報入力シート!W85="","",基本情報入力シート!W85)</f>
        <v/>
      </c>
      <c r="F57" s="510" t="str">
        <f>IF(基本情報入力シート!X85="","",基本情報入力シート!X85)</f>
        <v/>
      </c>
      <c r="G57" s="510" t="str">
        <f>IF(基本情報入力シート!Y85="","",基本情報入力シート!Y85)</f>
        <v/>
      </c>
      <c r="H57" s="532" t="s">
        <v>144</v>
      </c>
      <c r="I57" s="540" t="str">
        <f>IF(基本情報入力シート!Z85="","",基本情報入力シート!Z85)</f>
        <v/>
      </c>
      <c r="J57" s="546">
        <f>IF(基本情報入力シート!AA85="","",基本情報入力シート!AA85)</f>
        <v>10</v>
      </c>
      <c r="K57" s="552" t="str">
        <f>IF(G57="","",VLOOKUP(G57,'【参考】数式用'!$A$3:$B$28,2,FALSE))</f>
        <v/>
      </c>
      <c r="L57" s="556" t="s">
        <v>123</v>
      </c>
      <c r="M57" s="562">
        <v>6</v>
      </c>
      <c r="N57" s="565" t="s">
        <v>88</v>
      </c>
      <c r="O57" s="568">
        <v>2</v>
      </c>
      <c r="P57" s="571" t="s">
        <v>136</v>
      </c>
      <c r="Q57" s="562">
        <v>6</v>
      </c>
      <c r="R57" s="571" t="s">
        <v>88</v>
      </c>
      <c r="S57" s="562">
        <v>5</v>
      </c>
      <c r="T57" s="565" t="s">
        <v>159</v>
      </c>
      <c r="U57" s="576" t="s">
        <v>129</v>
      </c>
      <c r="V57" s="579">
        <f t="shared" si="0"/>
        <v>4</v>
      </c>
      <c r="W57" s="576" t="s">
        <v>198</v>
      </c>
      <c r="X57" s="589" t="str">
        <f t="shared" si="1"/>
        <v/>
      </c>
      <c r="Y57" s="589" t="str">
        <f t="shared" si="2"/>
        <v/>
      </c>
    </row>
    <row r="58" spans="1:25" ht="36.75" customHeight="1">
      <c r="A58" s="491">
        <f t="shared" si="3"/>
        <v>47</v>
      </c>
      <c r="B58" s="494" t="str">
        <f>IF(基本情報入力シート!C86="","",基本情報入力シート!C86)</f>
        <v/>
      </c>
      <c r="C58" s="510" t="str">
        <f>IF(基本情報入力シート!M86="","",基本情報入力シート!M86)</f>
        <v/>
      </c>
      <c r="D58" s="510" t="str">
        <f>IF(基本情報入力シート!R86="","",基本情報入力シート!R86)</f>
        <v/>
      </c>
      <c r="E58" s="510" t="str">
        <f>IF(基本情報入力シート!W86="","",基本情報入力シート!W86)</f>
        <v/>
      </c>
      <c r="F58" s="510" t="str">
        <f>IF(基本情報入力シート!X86="","",基本情報入力シート!X86)</f>
        <v/>
      </c>
      <c r="G58" s="510" t="str">
        <f>IF(基本情報入力シート!Y86="","",基本情報入力シート!Y86)</f>
        <v/>
      </c>
      <c r="H58" s="532" t="s">
        <v>144</v>
      </c>
      <c r="I58" s="540" t="str">
        <f>IF(基本情報入力シート!Z86="","",基本情報入力シート!Z86)</f>
        <v/>
      </c>
      <c r="J58" s="546">
        <f>IF(基本情報入力シート!AA86="","",基本情報入力シート!AA86)</f>
        <v>10</v>
      </c>
      <c r="K58" s="552" t="str">
        <f>IF(G58="","",VLOOKUP(G58,'【参考】数式用'!$A$3:$B$28,2,FALSE))</f>
        <v/>
      </c>
      <c r="L58" s="556" t="s">
        <v>123</v>
      </c>
      <c r="M58" s="562">
        <v>6</v>
      </c>
      <c r="N58" s="565" t="s">
        <v>88</v>
      </c>
      <c r="O58" s="568">
        <v>2</v>
      </c>
      <c r="P58" s="571" t="s">
        <v>136</v>
      </c>
      <c r="Q58" s="562">
        <v>6</v>
      </c>
      <c r="R58" s="571" t="s">
        <v>88</v>
      </c>
      <c r="S58" s="562">
        <v>5</v>
      </c>
      <c r="T58" s="565" t="s">
        <v>159</v>
      </c>
      <c r="U58" s="576" t="s">
        <v>129</v>
      </c>
      <c r="V58" s="579">
        <f t="shared" si="0"/>
        <v>4</v>
      </c>
      <c r="W58" s="576" t="s">
        <v>28</v>
      </c>
      <c r="X58" s="589" t="str">
        <f t="shared" si="1"/>
        <v/>
      </c>
      <c r="Y58" s="589" t="str">
        <f t="shared" si="2"/>
        <v/>
      </c>
    </row>
    <row r="59" spans="1:25" ht="36.75" customHeight="1">
      <c r="A59" s="491">
        <f t="shared" si="3"/>
        <v>48</v>
      </c>
      <c r="B59" s="494" t="str">
        <f>IF(基本情報入力シート!C87="","",基本情報入力シート!C87)</f>
        <v/>
      </c>
      <c r="C59" s="510" t="str">
        <f>IF(基本情報入力シート!M87="","",基本情報入力シート!M87)</f>
        <v/>
      </c>
      <c r="D59" s="510" t="str">
        <f>IF(基本情報入力シート!R87="","",基本情報入力シート!R87)</f>
        <v/>
      </c>
      <c r="E59" s="510" t="str">
        <f>IF(基本情報入力シート!W87="","",基本情報入力シート!W87)</f>
        <v/>
      </c>
      <c r="F59" s="510" t="str">
        <f>IF(基本情報入力シート!X87="","",基本情報入力シート!X87)</f>
        <v/>
      </c>
      <c r="G59" s="510" t="str">
        <f>IF(基本情報入力シート!Y87="","",基本情報入力シート!Y87)</f>
        <v/>
      </c>
      <c r="H59" s="532" t="s">
        <v>144</v>
      </c>
      <c r="I59" s="540" t="str">
        <f>IF(基本情報入力シート!Z87="","",基本情報入力シート!Z87)</f>
        <v/>
      </c>
      <c r="J59" s="546">
        <f>IF(基本情報入力シート!AA87="","",基本情報入力シート!AA87)</f>
        <v>10</v>
      </c>
      <c r="K59" s="552" t="str">
        <f>IF(G59="","",VLOOKUP(G59,'【参考】数式用'!$A$3:$B$28,2,FALSE))</f>
        <v/>
      </c>
      <c r="L59" s="556" t="s">
        <v>123</v>
      </c>
      <c r="M59" s="562">
        <v>6</v>
      </c>
      <c r="N59" s="565" t="s">
        <v>88</v>
      </c>
      <c r="O59" s="568">
        <v>2</v>
      </c>
      <c r="P59" s="571" t="s">
        <v>136</v>
      </c>
      <c r="Q59" s="562">
        <v>6</v>
      </c>
      <c r="R59" s="571" t="s">
        <v>88</v>
      </c>
      <c r="S59" s="562">
        <v>5</v>
      </c>
      <c r="T59" s="565" t="s">
        <v>159</v>
      </c>
      <c r="U59" s="576" t="s">
        <v>129</v>
      </c>
      <c r="V59" s="579">
        <f t="shared" si="0"/>
        <v>4</v>
      </c>
      <c r="W59" s="576" t="s">
        <v>198</v>
      </c>
      <c r="X59" s="589" t="str">
        <f t="shared" si="1"/>
        <v/>
      </c>
      <c r="Y59" s="589" t="str">
        <f t="shared" si="2"/>
        <v/>
      </c>
    </row>
    <row r="60" spans="1:25" ht="36.75" customHeight="1">
      <c r="A60" s="491">
        <f t="shared" si="3"/>
        <v>49</v>
      </c>
      <c r="B60" s="494" t="str">
        <f>IF(基本情報入力シート!C88="","",基本情報入力シート!C88)</f>
        <v/>
      </c>
      <c r="C60" s="510" t="str">
        <f>IF(基本情報入力シート!M88="","",基本情報入力シート!M88)</f>
        <v/>
      </c>
      <c r="D60" s="510" t="str">
        <f>IF(基本情報入力シート!R88="","",基本情報入力シート!R88)</f>
        <v/>
      </c>
      <c r="E60" s="510" t="str">
        <f>IF(基本情報入力シート!W88="","",基本情報入力シート!W88)</f>
        <v/>
      </c>
      <c r="F60" s="510" t="str">
        <f>IF(基本情報入力シート!X88="","",基本情報入力シート!X88)</f>
        <v/>
      </c>
      <c r="G60" s="510" t="str">
        <f>IF(基本情報入力シート!Y88="","",基本情報入力シート!Y88)</f>
        <v/>
      </c>
      <c r="H60" s="532" t="s">
        <v>144</v>
      </c>
      <c r="I60" s="540" t="str">
        <f>IF(基本情報入力シート!Z88="","",基本情報入力シート!Z88)</f>
        <v/>
      </c>
      <c r="J60" s="546">
        <f>IF(基本情報入力シート!AA88="","",基本情報入力シート!AA88)</f>
        <v>10</v>
      </c>
      <c r="K60" s="552" t="str">
        <f>IF(G60="","",VLOOKUP(G60,'【参考】数式用'!$A$3:$B$28,2,FALSE))</f>
        <v/>
      </c>
      <c r="L60" s="556" t="s">
        <v>123</v>
      </c>
      <c r="M60" s="562">
        <v>6</v>
      </c>
      <c r="N60" s="565" t="s">
        <v>88</v>
      </c>
      <c r="O60" s="568">
        <v>2</v>
      </c>
      <c r="P60" s="571" t="s">
        <v>136</v>
      </c>
      <c r="Q60" s="562">
        <v>6</v>
      </c>
      <c r="R60" s="571" t="s">
        <v>88</v>
      </c>
      <c r="S60" s="562">
        <v>5</v>
      </c>
      <c r="T60" s="565" t="s">
        <v>159</v>
      </c>
      <c r="U60" s="576" t="s">
        <v>129</v>
      </c>
      <c r="V60" s="579">
        <f t="shared" si="0"/>
        <v>4</v>
      </c>
      <c r="W60" s="576" t="s">
        <v>28</v>
      </c>
      <c r="X60" s="589" t="str">
        <f t="shared" si="1"/>
        <v/>
      </c>
      <c r="Y60" s="589" t="str">
        <f t="shared" si="2"/>
        <v/>
      </c>
    </row>
    <row r="61" spans="1:25" ht="36.75" customHeight="1">
      <c r="A61" s="491">
        <f t="shared" si="3"/>
        <v>50</v>
      </c>
      <c r="B61" s="494" t="str">
        <f>IF(基本情報入力シート!C89="","",基本情報入力シート!C89)</f>
        <v/>
      </c>
      <c r="C61" s="510" t="str">
        <f>IF(基本情報入力シート!M89="","",基本情報入力シート!M89)</f>
        <v/>
      </c>
      <c r="D61" s="510" t="str">
        <f>IF(基本情報入力シート!R89="","",基本情報入力シート!R89)</f>
        <v/>
      </c>
      <c r="E61" s="510" t="str">
        <f>IF(基本情報入力シート!W89="","",基本情報入力シート!W89)</f>
        <v/>
      </c>
      <c r="F61" s="510" t="str">
        <f>IF(基本情報入力シート!X89="","",基本情報入力シート!X89)</f>
        <v/>
      </c>
      <c r="G61" s="510" t="str">
        <f>IF(基本情報入力シート!Y89="","",基本情報入力シート!Y89)</f>
        <v/>
      </c>
      <c r="H61" s="532" t="s">
        <v>144</v>
      </c>
      <c r="I61" s="540" t="str">
        <f>IF(基本情報入力シート!Z89="","",基本情報入力シート!Z89)</f>
        <v/>
      </c>
      <c r="J61" s="546">
        <f>IF(基本情報入力シート!AA89="","",基本情報入力シート!AA89)</f>
        <v>10</v>
      </c>
      <c r="K61" s="552" t="str">
        <f>IF(G61="","",VLOOKUP(G61,'【参考】数式用'!$A$3:$B$28,2,FALSE))</f>
        <v/>
      </c>
      <c r="L61" s="556" t="s">
        <v>123</v>
      </c>
      <c r="M61" s="562">
        <v>6</v>
      </c>
      <c r="N61" s="565" t="s">
        <v>88</v>
      </c>
      <c r="O61" s="568">
        <v>2</v>
      </c>
      <c r="P61" s="571" t="s">
        <v>136</v>
      </c>
      <c r="Q61" s="562">
        <v>6</v>
      </c>
      <c r="R61" s="571" t="s">
        <v>88</v>
      </c>
      <c r="S61" s="562">
        <v>5</v>
      </c>
      <c r="T61" s="565" t="s">
        <v>159</v>
      </c>
      <c r="U61" s="576" t="s">
        <v>129</v>
      </c>
      <c r="V61" s="579">
        <f t="shared" si="0"/>
        <v>4</v>
      </c>
      <c r="W61" s="576" t="s">
        <v>198</v>
      </c>
      <c r="X61" s="589" t="str">
        <f t="shared" si="1"/>
        <v/>
      </c>
      <c r="Y61" s="589" t="str">
        <f t="shared" si="2"/>
        <v/>
      </c>
    </row>
    <row r="62" spans="1:25" ht="36.75" customHeight="1">
      <c r="A62" s="491">
        <f t="shared" si="3"/>
        <v>51</v>
      </c>
      <c r="B62" s="494" t="str">
        <f>IF(基本情報入力シート!C90="","",基本情報入力シート!C90)</f>
        <v/>
      </c>
      <c r="C62" s="510" t="str">
        <f>IF(基本情報入力シート!M90="","",基本情報入力シート!M90)</f>
        <v/>
      </c>
      <c r="D62" s="510" t="str">
        <f>IF(基本情報入力シート!R90="","",基本情報入力シート!R90)</f>
        <v/>
      </c>
      <c r="E62" s="510" t="str">
        <f>IF(基本情報入力シート!W90="","",基本情報入力シート!W90)</f>
        <v/>
      </c>
      <c r="F62" s="510" t="str">
        <f>IF(基本情報入力シート!X90="","",基本情報入力シート!X90)</f>
        <v/>
      </c>
      <c r="G62" s="510" t="str">
        <f>IF(基本情報入力シート!Y90="","",基本情報入力シート!Y90)</f>
        <v/>
      </c>
      <c r="H62" s="532" t="s">
        <v>144</v>
      </c>
      <c r="I62" s="540" t="str">
        <f>IF(基本情報入力シート!Z90="","",基本情報入力シート!Z90)</f>
        <v/>
      </c>
      <c r="J62" s="546">
        <f>IF(基本情報入力シート!AA90="","",基本情報入力シート!AA90)</f>
        <v>10</v>
      </c>
      <c r="K62" s="552" t="str">
        <f>IF(G62="","",VLOOKUP(G62,'【参考】数式用'!$A$3:$B$28,2,FALSE))</f>
        <v/>
      </c>
      <c r="L62" s="556" t="s">
        <v>123</v>
      </c>
      <c r="M62" s="562">
        <v>6</v>
      </c>
      <c r="N62" s="565" t="s">
        <v>88</v>
      </c>
      <c r="O62" s="568">
        <v>2</v>
      </c>
      <c r="P62" s="571" t="s">
        <v>136</v>
      </c>
      <c r="Q62" s="562">
        <v>6</v>
      </c>
      <c r="R62" s="571" t="s">
        <v>88</v>
      </c>
      <c r="S62" s="562">
        <v>5</v>
      </c>
      <c r="T62" s="565" t="s">
        <v>159</v>
      </c>
      <c r="U62" s="576" t="s">
        <v>129</v>
      </c>
      <c r="V62" s="579">
        <f t="shared" si="0"/>
        <v>4</v>
      </c>
      <c r="W62" s="576" t="s">
        <v>28</v>
      </c>
      <c r="X62" s="589" t="str">
        <f t="shared" si="1"/>
        <v/>
      </c>
      <c r="Y62" s="589" t="str">
        <f t="shared" si="2"/>
        <v/>
      </c>
    </row>
    <row r="63" spans="1:25" ht="36.75" customHeight="1">
      <c r="A63" s="491">
        <f t="shared" si="3"/>
        <v>52</v>
      </c>
      <c r="B63" s="494" t="str">
        <f>IF(基本情報入力シート!C91="","",基本情報入力シート!C91)</f>
        <v/>
      </c>
      <c r="C63" s="510" t="str">
        <f>IF(基本情報入力シート!M91="","",基本情報入力シート!M91)</f>
        <v/>
      </c>
      <c r="D63" s="510" t="str">
        <f>IF(基本情報入力シート!R91="","",基本情報入力シート!R91)</f>
        <v/>
      </c>
      <c r="E63" s="510" t="str">
        <f>IF(基本情報入力シート!W91="","",基本情報入力シート!W91)</f>
        <v/>
      </c>
      <c r="F63" s="510" t="str">
        <f>IF(基本情報入力シート!X91="","",基本情報入力シート!X91)</f>
        <v/>
      </c>
      <c r="G63" s="510" t="str">
        <f>IF(基本情報入力シート!Y91="","",基本情報入力シート!Y91)</f>
        <v/>
      </c>
      <c r="H63" s="532" t="s">
        <v>144</v>
      </c>
      <c r="I63" s="540" t="str">
        <f>IF(基本情報入力シート!Z91="","",基本情報入力シート!Z91)</f>
        <v/>
      </c>
      <c r="J63" s="546">
        <f>IF(基本情報入力シート!AA91="","",基本情報入力シート!AA91)</f>
        <v>10</v>
      </c>
      <c r="K63" s="552" t="str">
        <f>IF(G63="","",VLOOKUP(G63,'【参考】数式用'!$A$3:$B$28,2,FALSE))</f>
        <v/>
      </c>
      <c r="L63" s="556" t="s">
        <v>123</v>
      </c>
      <c r="M63" s="562">
        <v>6</v>
      </c>
      <c r="N63" s="565" t="s">
        <v>88</v>
      </c>
      <c r="O63" s="568">
        <v>2</v>
      </c>
      <c r="P63" s="571" t="s">
        <v>136</v>
      </c>
      <c r="Q63" s="562">
        <v>6</v>
      </c>
      <c r="R63" s="571" t="s">
        <v>88</v>
      </c>
      <c r="S63" s="562">
        <v>5</v>
      </c>
      <c r="T63" s="565" t="s">
        <v>159</v>
      </c>
      <c r="U63" s="576" t="s">
        <v>129</v>
      </c>
      <c r="V63" s="579">
        <f t="shared" si="0"/>
        <v>4</v>
      </c>
      <c r="W63" s="576" t="s">
        <v>198</v>
      </c>
      <c r="X63" s="589" t="str">
        <f t="shared" si="1"/>
        <v/>
      </c>
      <c r="Y63" s="589" t="str">
        <f t="shared" si="2"/>
        <v/>
      </c>
    </row>
    <row r="64" spans="1:25" ht="36.75" customHeight="1">
      <c r="A64" s="491">
        <f t="shared" si="3"/>
        <v>53</v>
      </c>
      <c r="B64" s="494" t="str">
        <f>IF(基本情報入力シート!C92="","",基本情報入力シート!C92)</f>
        <v/>
      </c>
      <c r="C64" s="510" t="str">
        <f>IF(基本情報入力シート!M92="","",基本情報入力シート!M92)</f>
        <v/>
      </c>
      <c r="D64" s="510" t="str">
        <f>IF(基本情報入力シート!R92="","",基本情報入力シート!R92)</f>
        <v/>
      </c>
      <c r="E64" s="510" t="str">
        <f>IF(基本情報入力シート!W92="","",基本情報入力シート!W92)</f>
        <v/>
      </c>
      <c r="F64" s="510" t="str">
        <f>IF(基本情報入力シート!X92="","",基本情報入力シート!X92)</f>
        <v/>
      </c>
      <c r="G64" s="510" t="str">
        <f>IF(基本情報入力シート!Y92="","",基本情報入力シート!Y92)</f>
        <v/>
      </c>
      <c r="H64" s="532" t="s">
        <v>144</v>
      </c>
      <c r="I64" s="540" t="str">
        <f>IF(基本情報入力シート!Z92="","",基本情報入力シート!Z92)</f>
        <v/>
      </c>
      <c r="J64" s="546">
        <f>IF(基本情報入力シート!AA92="","",基本情報入力シート!AA92)</f>
        <v>10</v>
      </c>
      <c r="K64" s="552" t="str">
        <f>IF(G64="","",VLOOKUP(G64,'【参考】数式用'!$A$3:$B$28,2,FALSE))</f>
        <v/>
      </c>
      <c r="L64" s="556" t="s">
        <v>123</v>
      </c>
      <c r="M64" s="562">
        <v>6</v>
      </c>
      <c r="N64" s="565" t="s">
        <v>88</v>
      </c>
      <c r="O64" s="568">
        <v>2</v>
      </c>
      <c r="P64" s="571" t="s">
        <v>136</v>
      </c>
      <c r="Q64" s="562">
        <v>6</v>
      </c>
      <c r="R64" s="571" t="s">
        <v>88</v>
      </c>
      <c r="S64" s="562">
        <v>5</v>
      </c>
      <c r="T64" s="565" t="s">
        <v>159</v>
      </c>
      <c r="U64" s="576" t="s">
        <v>129</v>
      </c>
      <c r="V64" s="579">
        <f t="shared" si="0"/>
        <v>4</v>
      </c>
      <c r="W64" s="576" t="s">
        <v>28</v>
      </c>
      <c r="X64" s="589" t="str">
        <f t="shared" si="1"/>
        <v/>
      </c>
      <c r="Y64" s="589" t="str">
        <f t="shared" si="2"/>
        <v/>
      </c>
    </row>
    <row r="65" spans="1:25" ht="36.75" customHeight="1">
      <c r="A65" s="491">
        <f t="shared" si="3"/>
        <v>54</v>
      </c>
      <c r="B65" s="494" t="str">
        <f>IF(基本情報入力シート!C93="","",基本情報入力シート!C93)</f>
        <v/>
      </c>
      <c r="C65" s="510" t="str">
        <f>IF(基本情報入力シート!M93="","",基本情報入力シート!M93)</f>
        <v/>
      </c>
      <c r="D65" s="510" t="str">
        <f>IF(基本情報入力シート!R93="","",基本情報入力シート!R93)</f>
        <v/>
      </c>
      <c r="E65" s="510" t="str">
        <f>IF(基本情報入力シート!W93="","",基本情報入力シート!W93)</f>
        <v/>
      </c>
      <c r="F65" s="510" t="str">
        <f>IF(基本情報入力シート!X93="","",基本情報入力シート!X93)</f>
        <v/>
      </c>
      <c r="G65" s="510" t="str">
        <f>IF(基本情報入力シート!Y93="","",基本情報入力シート!Y93)</f>
        <v/>
      </c>
      <c r="H65" s="532" t="s">
        <v>144</v>
      </c>
      <c r="I65" s="540" t="str">
        <f>IF(基本情報入力シート!Z93="","",基本情報入力シート!Z93)</f>
        <v/>
      </c>
      <c r="J65" s="546">
        <f>IF(基本情報入力シート!AA93="","",基本情報入力シート!AA93)</f>
        <v>10</v>
      </c>
      <c r="K65" s="552" t="str">
        <f>IF(G65="","",VLOOKUP(G65,'【参考】数式用'!$A$3:$B$28,2,FALSE))</f>
        <v/>
      </c>
      <c r="L65" s="556" t="s">
        <v>123</v>
      </c>
      <c r="M65" s="562">
        <v>6</v>
      </c>
      <c r="N65" s="565" t="s">
        <v>88</v>
      </c>
      <c r="O65" s="568">
        <v>2</v>
      </c>
      <c r="P65" s="571" t="s">
        <v>136</v>
      </c>
      <c r="Q65" s="562">
        <v>6</v>
      </c>
      <c r="R65" s="571" t="s">
        <v>88</v>
      </c>
      <c r="S65" s="562">
        <v>5</v>
      </c>
      <c r="T65" s="565" t="s">
        <v>159</v>
      </c>
      <c r="U65" s="576" t="s">
        <v>129</v>
      </c>
      <c r="V65" s="579">
        <f t="shared" si="0"/>
        <v>4</v>
      </c>
      <c r="W65" s="576" t="s">
        <v>198</v>
      </c>
      <c r="X65" s="589" t="str">
        <f t="shared" si="1"/>
        <v/>
      </c>
      <c r="Y65" s="589" t="str">
        <f t="shared" si="2"/>
        <v/>
      </c>
    </row>
    <row r="66" spans="1:25" ht="36.75" customHeight="1">
      <c r="A66" s="491">
        <f t="shared" si="3"/>
        <v>55</v>
      </c>
      <c r="B66" s="494" t="str">
        <f>IF(基本情報入力シート!C94="","",基本情報入力シート!C94)</f>
        <v/>
      </c>
      <c r="C66" s="510" t="str">
        <f>IF(基本情報入力シート!M94="","",基本情報入力シート!M94)</f>
        <v/>
      </c>
      <c r="D66" s="510" t="str">
        <f>IF(基本情報入力シート!R94="","",基本情報入力シート!R94)</f>
        <v/>
      </c>
      <c r="E66" s="510" t="str">
        <f>IF(基本情報入力シート!W94="","",基本情報入力シート!W94)</f>
        <v/>
      </c>
      <c r="F66" s="510" t="str">
        <f>IF(基本情報入力シート!X94="","",基本情報入力シート!X94)</f>
        <v/>
      </c>
      <c r="G66" s="510" t="str">
        <f>IF(基本情報入力シート!Y94="","",基本情報入力シート!Y94)</f>
        <v/>
      </c>
      <c r="H66" s="532" t="s">
        <v>144</v>
      </c>
      <c r="I66" s="540" t="str">
        <f>IF(基本情報入力シート!Z94="","",基本情報入力シート!Z94)</f>
        <v/>
      </c>
      <c r="J66" s="546">
        <f>IF(基本情報入力シート!AA94="","",基本情報入力シート!AA94)</f>
        <v>10</v>
      </c>
      <c r="K66" s="552" t="str">
        <f>IF(G66="","",VLOOKUP(G66,'【参考】数式用'!$A$3:$B$28,2,FALSE))</f>
        <v/>
      </c>
      <c r="L66" s="556" t="s">
        <v>123</v>
      </c>
      <c r="M66" s="562">
        <v>6</v>
      </c>
      <c r="N66" s="565" t="s">
        <v>88</v>
      </c>
      <c r="O66" s="568">
        <v>2</v>
      </c>
      <c r="P66" s="571" t="s">
        <v>136</v>
      </c>
      <c r="Q66" s="562">
        <v>6</v>
      </c>
      <c r="R66" s="571" t="s">
        <v>88</v>
      </c>
      <c r="S66" s="562">
        <v>5</v>
      </c>
      <c r="T66" s="565" t="s">
        <v>159</v>
      </c>
      <c r="U66" s="576" t="s">
        <v>129</v>
      </c>
      <c r="V66" s="579">
        <f t="shared" si="0"/>
        <v>4</v>
      </c>
      <c r="W66" s="576" t="s">
        <v>28</v>
      </c>
      <c r="X66" s="589" t="str">
        <f t="shared" si="1"/>
        <v/>
      </c>
      <c r="Y66" s="589" t="str">
        <f t="shared" si="2"/>
        <v/>
      </c>
    </row>
    <row r="67" spans="1:25" ht="36.75" customHeight="1">
      <c r="A67" s="491">
        <f t="shared" si="3"/>
        <v>56</v>
      </c>
      <c r="B67" s="494" t="str">
        <f>IF(基本情報入力シート!C95="","",基本情報入力シート!C95)</f>
        <v/>
      </c>
      <c r="C67" s="510" t="str">
        <f>IF(基本情報入力シート!M95="","",基本情報入力シート!M95)</f>
        <v/>
      </c>
      <c r="D67" s="510" t="str">
        <f>IF(基本情報入力シート!R95="","",基本情報入力シート!R95)</f>
        <v/>
      </c>
      <c r="E67" s="510" t="str">
        <f>IF(基本情報入力シート!W95="","",基本情報入力シート!W95)</f>
        <v/>
      </c>
      <c r="F67" s="510" t="str">
        <f>IF(基本情報入力シート!X95="","",基本情報入力シート!X95)</f>
        <v/>
      </c>
      <c r="G67" s="510" t="str">
        <f>IF(基本情報入力シート!Y95="","",基本情報入力シート!Y95)</f>
        <v/>
      </c>
      <c r="H67" s="532" t="s">
        <v>144</v>
      </c>
      <c r="I67" s="540" t="str">
        <f>IF(基本情報入力シート!Z95="","",基本情報入力シート!Z95)</f>
        <v/>
      </c>
      <c r="J67" s="546">
        <f>IF(基本情報入力シート!AA95="","",基本情報入力シート!AA95)</f>
        <v>10</v>
      </c>
      <c r="K67" s="552" t="str">
        <f>IF(G67="","",VLOOKUP(G67,'【参考】数式用'!$A$3:$B$28,2,FALSE))</f>
        <v/>
      </c>
      <c r="L67" s="556" t="s">
        <v>123</v>
      </c>
      <c r="M67" s="562">
        <v>6</v>
      </c>
      <c r="N67" s="565" t="s">
        <v>88</v>
      </c>
      <c r="O67" s="568">
        <v>2</v>
      </c>
      <c r="P67" s="571" t="s">
        <v>136</v>
      </c>
      <c r="Q67" s="562">
        <v>6</v>
      </c>
      <c r="R67" s="571" t="s">
        <v>88</v>
      </c>
      <c r="S67" s="562">
        <v>5</v>
      </c>
      <c r="T67" s="565" t="s">
        <v>159</v>
      </c>
      <c r="U67" s="576" t="s">
        <v>129</v>
      </c>
      <c r="V67" s="579">
        <f t="shared" si="0"/>
        <v>4</v>
      </c>
      <c r="W67" s="576" t="s">
        <v>198</v>
      </c>
      <c r="X67" s="589" t="str">
        <f t="shared" si="1"/>
        <v/>
      </c>
      <c r="Y67" s="589" t="str">
        <f t="shared" si="2"/>
        <v/>
      </c>
    </row>
    <row r="68" spans="1:25" ht="36.75" customHeight="1">
      <c r="A68" s="491">
        <f t="shared" si="3"/>
        <v>57</v>
      </c>
      <c r="B68" s="494" t="str">
        <f>IF(基本情報入力シート!C96="","",基本情報入力シート!C96)</f>
        <v/>
      </c>
      <c r="C68" s="510" t="str">
        <f>IF(基本情報入力シート!M96="","",基本情報入力シート!M96)</f>
        <v/>
      </c>
      <c r="D68" s="510" t="str">
        <f>IF(基本情報入力シート!R96="","",基本情報入力シート!R96)</f>
        <v/>
      </c>
      <c r="E68" s="510" t="str">
        <f>IF(基本情報入力シート!W96="","",基本情報入力シート!W96)</f>
        <v/>
      </c>
      <c r="F68" s="510" t="str">
        <f>IF(基本情報入力シート!X96="","",基本情報入力シート!X96)</f>
        <v/>
      </c>
      <c r="G68" s="510" t="str">
        <f>IF(基本情報入力シート!Y96="","",基本情報入力シート!Y96)</f>
        <v/>
      </c>
      <c r="H68" s="532" t="s">
        <v>144</v>
      </c>
      <c r="I68" s="540" t="str">
        <f>IF(基本情報入力シート!Z96="","",基本情報入力シート!Z96)</f>
        <v/>
      </c>
      <c r="J68" s="546">
        <f>IF(基本情報入力シート!AA96="","",基本情報入力シート!AA96)</f>
        <v>10</v>
      </c>
      <c r="K68" s="552" t="str">
        <f>IF(G68="","",VLOOKUP(G68,'【参考】数式用'!$A$3:$B$28,2,FALSE))</f>
        <v/>
      </c>
      <c r="L68" s="556" t="s">
        <v>123</v>
      </c>
      <c r="M68" s="562">
        <v>6</v>
      </c>
      <c r="N68" s="565" t="s">
        <v>88</v>
      </c>
      <c r="O68" s="568">
        <v>2</v>
      </c>
      <c r="P68" s="571" t="s">
        <v>136</v>
      </c>
      <c r="Q68" s="562">
        <v>6</v>
      </c>
      <c r="R68" s="571" t="s">
        <v>88</v>
      </c>
      <c r="S68" s="562">
        <v>5</v>
      </c>
      <c r="T68" s="565" t="s">
        <v>159</v>
      </c>
      <c r="U68" s="576" t="s">
        <v>129</v>
      </c>
      <c r="V68" s="579">
        <f t="shared" si="0"/>
        <v>4</v>
      </c>
      <c r="W68" s="576" t="s">
        <v>28</v>
      </c>
      <c r="X68" s="589" t="str">
        <f t="shared" si="1"/>
        <v/>
      </c>
      <c r="Y68" s="589" t="str">
        <f t="shared" si="2"/>
        <v/>
      </c>
    </row>
    <row r="69" spans="1:25" ht="36.75" customHeight="1">
      <c r="A69" s="491">
        <f t="shared" si="3"/>
        <v>58</v>
      </c>
      <c r="B69" s="494" t="str">
        <f>IF(基本情報入力シート!C97="","",基本情報入力シート!C97)</f>
        <v/>
      </c>
      <c r="C69" s="510" t="str">
        <f>IF(基本情報入力シート!M97="","",基本情報入力シート!M97)</f>
        <v/>
      </c>
      <c r="D69" s="510" t="str">
        <f>IF(基本情報入力シート!R97="","",基本情報入力シート!R97)</f>
        <v/>
      </c>
      <c r="E69" s="510" t="str">
        <f>IF(基本情報入力シート!W97="","",基本情報入力シート!W97)</f>
        <v/>
      </c>
      <c r="F69" s="510" t="str">
        <f>IF(基本情報入力シート!X97="","",基本情報入力シート!X97)</f>
        <v/>
      </c>
      <c r="G69" s="510" t="str">
        <f>IF(基本情報入力シート!Y97="","",基本情報入力シート!Y97)</f>
        <v/>
      </c>
      <c r="H69" s="532" t="s">
        <v>144</v>
      </c>
      <c r="I69" s="540" t="str">
        <f>IF(基本情報入力シート!Z97="","",基本情報入力シート!Z97)</f>
        <v/>
      </c>
      <c r="J69" s="546">
        <f>IF(基本情報入力シート!AA97="","",基本情報入力シート!AA97)</f>
        <v>10</v>
      </c>
      <c r="K69" s="552" t="str">
        <f>IF(G69="","",VLOOKUP(G69,'【参考】数式用'!$A$3:$B$28,2,FALSE))</f>
        <v/>
      </c>
      <c r="L69" s="556" t="s">
        <v>123</v>
      </c>
      <c r="M69" s="562">
        <v>6</v>
      </c>
      <c r="N69" s="565" t="s">
        <v>88</v>
      </c>
      <c r="O69" s="568">
        <v>2</v>
      </c>
      <c r="P69" s="571" t="s">
        <v>136</v>
      </c>
      <c r="Q69" s="562">
        <v>6</v>
      </c>
      <c r="R69" s="571" t="s">
        <v>88</v>
      </c>
      <c r="S69" s="562">
        <v>5</v>
      </c>
      <c r="T69" s="565" t="s">
        <v>159</v>
      </c>
      <c r="U69" s="576" t="s">
        <v>129</v>
      </c>
      <c r="V69" s="579">
        <f t="shared" si="0"/>
        <v>4</v>
      </c>
      <c r="W69" s="576" t="s">
        <v>198</v>
      </c>
      <c r="X69" s="589" t="str">
        <f t="shared" si="1"/>
        <v/>
      </c>
      <c r="Y69" s="589" t="str">
        <f t="shared" si="2"/>
        <v/>
      </c>
    </row>
    <row r="70" spans="1:25" ht="36.75" customHeight="1">
      <c r="A70" s="491">
        <f t="shared" si="3"/>
        <v>59</v>
      </c>
      <c r="B70" s="494" t="str">
        <f>IF(基本情報入力シート!C98="","",基本情報入力シート!C98)</f>
        <v/>
      </c>
      <c r="C70" s="510" t="str">
        <f>IF(基本情報入力シート!M98="","",基本情報入力シート!M98)</f>
        <v/>
      </c>
      <c r="D70" s="510" t="str">
        <f>IF(基本情報入力シート!R98="","",基本情報入力シート!R98)</f>
        <v/>
      </c>
      <c r="E70" s="510" t="str">
        <f>IF(基本情報入力シート!W98="","",基本情報入力シート!W98)</f>
        <v/>
      </c>
      <c r="F70" s="510" t="str">
        <f>IF(基本情報入力シート!X98="","",基本情報入力シート!X98)</f>
        <v/>
      </c>
      <c r="G70" s="510" t="str">
        <f>IF(基本情報入力シート!Y98="","",基本情報入力シート!Y98)</f>
        <v/>
      </c>
      <c r="H70" s="532" t="s">
        <v>144</v>
      </c>
      <c r="I70" s="540" t="str">
        <f>IF(基本情報入力シート!Z98="","",基本情報入力シート!Z98)</f>
        <v/>
      </c>
      <c r="J70" s="546">
        <f>IF(基本情報入力シート!AA98="","",基本情報入力シート!AA98)</f>
        <v>10</v>
      </c>
      <c r="K70" s="552" t="str">
        <f>IF(G70="","",VLOOKUP(G70,'【参考】数式用'!$A$3:$B$28,2,FALSE))</f>
        <v/>
      </c>
      <c r="L70" s="556" t="s">
        <v>123</v>
      </c>
      <c r="M70" s="562">
        <v>6</v>
      </c>
      <c r="N70" s="565" t="s">
        <v>88</v>
      </c>
      <c r="O70" s="568">
        <v>2</v>
      </c>
      <c r="P70" s="571" t="s">
        <v>136</v>
      </c>
      <c r="Q70" s="562">
        <v>6</v>
      </c>
      <c r="R70" s="571" t="s">
        <v>88</v>
      </c>
      <c r="S70" s="562">
        <v>5</v>
      </c>
      <c r="T70" s="565" t="s">
        <v>159</v>
      </c>
      <c r="U70" s="576" t="s">
        <v>129</v>
      </c>
      <c r="V70" s="579">
        <f t="shared" si="0"/>
        <v>4</v>
      </c>
      <c r="W70" s="576" t="s">
        <v>28</v>
      </c>
      <c r="X70" s="589" t="str">
        <f t="shared" si="1"/>
        <v/>
      </c>
      <c r="Y70" s="589" t="str">
        <f t="shared" si="2"/>
        <v/>
      </c>
    </row>
    <row r="71" spans="1:25" ht="36.75" customHeight="1">
      <c r="A71" s="491">
        <f t="shared" si="3"/>
        <v>60</v>
      </c>
      <c r="B71" s="494" t="str">
        <f>IF(基本情報入力シート!C99="","",基本情報入力シート!C99)</f>
        <v/>
      </c>
      <c r="C71" s="510" t="str">
        <f>IF(基本情報入力シート!M99="","",基本情報入力シート!M99)</f>
        <v/>
      </c>
      <c r="D71" s="510" t="str">
        <f>IF(基本情報入力シート!R99="","",基本情報入力シート!R99)</f>
        <v/>
      </c>
      <c r="E71" s="510" t="str">
        <f>IF(基本情報入力シート!W99="","",基本情報入力シート!W99)</f>
        <v/>
      </c>
      <c r="F71" s="510" t="str">
        <f>IF(基本情報入力シート!X99="","",基本情報入力シート!X99)</f>
        <v/>
      </c>
      <c r="G71" s="510" t="str">
        <f>IF(基本情報入力シート!Y99="","",基本情報入力シート!Y99)</f>
        <v/>
      </c>
      <c r="H71" s="532" t="s">
        <v>144</v>
      </c>
      <c r="I71" s="540" t="str">
        <f>IF(基本情報入力シート!Z99="","",基本情報入力シート!Z99)</f>
        <v/>
      </c>
      <c r="J71" s="546">
        <f>IF(基本情報入力シート!AA99="","",基本情報入力シート!AA99)</f>
        <v>10</v>
      </c>
      <c r="K71" s="552" t="str">
        <f>IF(G71="","",VLOOKUP(G71,'【参考】数式用'!$A$3:$B$28,2,FALSE))</f>
        <v/>
      </c>
      <c r="L71" s="556" t="s">
        <v>123</v>
      </c>
      <c r="M71" s="562">
        <v>6</v>
      </c>
      <c r="N71" s="565" t="s">
        <v>88</v>
      </c>
      <c r="O71" s="568">
        <v>2</v>
      </c>
      <c r="P71" s="571" t="s">
        <v>136</v>
      </c>
      <c r="Q71" s="562">
        <v>6</v>
      </c>
      <c r="R71" s="571" t="s">
        <v>88</v>
      </c>
      <c r="S71" s="562">
        <v>5</v>
      </c>
      <c r="T71" s="565" t="s">
        <v>159</v>
      </c>
      <c r="U71" s="576" t="s">
        <v>129</v>
      </c>
      <c r="V71" s="579">
        <f t="shared" si="0"/>
        <v>4</v>
      </c>
      <c r="W71" s="576" t="s">
        <v>198</v>
      </c>
      <c r="X71" s="589" t="str">
        <f t="shared" si="1"/>
        <v/>
      </c>
      <c r="Y71" s="589" t="str">
        <f t="shared" si="2"/>
        <v/>
      </c>
    </row>
    <row r="72" spans="1:25" ht="36.75" customHeight="1">
      <c r="A72" s="491">
        <f t="shared" si="3"/>
        <v>61</v>
      </c>
      <c r="B72" s="494" t="str">
        <f>IF(基本情報入力シート!C100="","",基本情報入力シート!C100)</f>
        <v/>
      </c>
      <c r="C72" s="510" t="str">
        <f>IF(基本情報入力シート!M100="","",基本情報入力シート!M100)</f>
        <v/>
      </c>
      <c r="D72" s="510" t="str">
        <f>IF(基本情報入力シート!R100="","",基本情報入力シート!R100)</f>
        <v/>
      </c>
      <c r="E72" s="510" t="str">
        <f>IF(基本情報入力シート!W100="","",基本情報入力シート!W100)</f>
        <v/>
      </c>
      <c r="F72" s="510" t="str">
        <f>IF(基本情報入力シート!X100="","",基本情報入力シート!X100)</f>
        <v/>
      </c>
      <c r="G72" s="510" t="str">
        <f>IF(基本情報入力シート!Y100="","",基本情報入力シート!Y100)</f>
        <v/>
      </c>
      <c r="H72" s="532" t="s">
        <v>144</v>
      </c>
      <c r="I72" s="540" t="str">
        <f>IF(基本情報入力シート!Z100="","",基本情報入力シート!Z100)</f>
        <v/>
      </c>
      <c r="J72" s="546">
        <f>IF(基本情報入力シート!AA100="","",基本情報入力シート!AA100)</f>
        <v>10</v>
      </c>
      <c r="K72" s="552" t="str">
        <f>IF(G72="","",VLOOKUP(G72,'【参考】数式用'!$A$3:$B$28,2,FALSE))</f>
        <v/>
      </c>
      <c r="L72" s="556" t="s">
        <v>123</v>
      </c>
      <c r="M72" s="562">
        <v>6</v>
      </c>
      <c r="N72" s="565" t="s">
        <v>88</v>
      </c>
      <c r="O72" s="568">
        <v>2</v>
      </c>
      <c r="P72" s="571" t="s">
        <v>136</v>
      </c>
      <c r="Q72" s="562">
        <v>6</v>
      </c>
      <c r="R72" s="571" t="s">
        <v>88</v>
      </c>
      <c r="S72" s="562">
        <v>5</v>
      </c>
      <c r="T72" s="565" t="s">
        <v>159</v>
      </c>
      <c r="U72" s="576" t="s">
        <v>129</v>
      </c>
      <c r="V72" s="579">
        <f t="shared" si="0"/>
        <v>4</v>
      </c>
      <c r="W72" s="576" t="s">
        <v>28</v>
      </c>
      <c r="X72" s="589" t="str">
        <f t="shared" si="1"/>
        <v/>
      </c>
      <c r="Y72" s="589" t="str">
        <f t="shared" si="2"/>
        <v/>
      </c>
    </row>
    <row r="73" spans="1:25" ht="36.75" customHeight="1">
      <c r="A73" s="491">
        <f t="shared" si="3"/>
        <v>62</v>
      </c>
      <c r="B73" s="494" t="str">
        <f>IF(基本情報入力シート!C101="","",基本情報入力シート!C101)</f>
        <v/>
      </c>
      <c r="C73" s="510" t="str">
        <f>IF(基本情報入力シート!M101="","",基本情報入力シート!M101)</f>
        <v/>
      </c>
      <c r="D73" s="510" t="str">
        <f>IF(基本情報入力シート!R101="","",基本情報入力シート!R101)</f>
        <v/>
      </c>
      <c r="E73" s="510" t="str">
        <f>IF(基本情報入力シート!W101="","",基本情報入力シート!W101)</f>
        <v/>
      </c>
      <c r="F73" s="510" t="str">
        <f>IF(基本情報入力シート!X101="","",基本情報入力シート!X101)</f>
        <v/>
      </c>
      <c r="G73" s="510" t="str">
        <f>IF(基本情報入力シート!Y101="","",基本情報入力シート!Y101)</f>
        <v/>
      </c>
      <c r="H73" s="532" t="s">
        <v>144</v>
      </c>
      <c r="I73" s="540" t="str">
        <f>IF(基本情報入力シート!Z101="","",基本情報入力シート!Z101)</f>
        <v/>
      </c>
      <c r="J73" s="546">
        <f>IF(基本情報入力シート!AA101="","",基本情報入力シート!AA101)</f>
        <v>10</v>
      </c>
      <c r="K73" s="552" t="str">
        <f>IF(G73="","",VLOOKUP(G73,'【参考】数式用'!$A$3:$B$28,2,FALSE))</f>
        <v/>
      </c>
      <c r="L73" s="556" t="s">
        <v>123</v>
      </c>
      <c r="M73" s="562">
        <v>6</v>
      </c>
      <c r="N73" s="565" t="s">
        <v>88</v>
      </c>
      <c r="O73" s="568">
        <v>2</v>
      </c>
      <c r="P73" s="571" t="s">
        <v>136</v>
      </c>
      <c r="Q73" s="562">
        <v>6</v>
      </c>
      <c r="R73" s="571" t="s">
        <v>88</v>
      </c>
      <c r="S73" s="562">
        <v>5</v>
      </c>
      <c r="T73" s="565" t="s">
        <v>159</v>
      </c>
      <c r="U73" s="576" t="s">
        <v>129</v>
      </c>
      <c r="V73" s="579">
        <f t="shared" si="0"/>
        <v>4</v>
      </c>
      <c r="W73" s="576" t="s">
        <v>198</v>
      </c>
      <c r="X73" s="589" t="str">
        <f t="shared" si="1"/>
        <v/>
      </c>
      <c r="Y73" s="589" t="str">
        <f t="shared" si="2"/>
        <v/>
      </c>
    </row>
    <row r="74" spans="1:25" ht="36.75" customHeight="1">
      <c r="A74" s="491">
        <f t="shared" si="3"/>
        <v>63</v>
      </c>
      <c r="B74" s="494" t="str">
        <f>IF(基本情報入力シート!C102="","",基本情報入力シート!C102)</f>
        <v/>
      </c>
      <c r="C74" s="510" t="str">
        <f>IF(基本情報入力シート!M102="","",基本情報入力シート!M102)</f>
        <v/>
      </c>
      <c r="D74" s="510" t="str">
        <f>IF(基本情報入力シート!R102="","",基本情報入力シート!R102)</f>
        <v/>
      </c>
      <c r="E74" s="510" t="str">
        <f>IF(基本情報入力シート!W102="","",基本情報入力シート!W102)</f>
        <v/>
      </c>
      <c r="F74" s="510" t="str">
        <f>IF(基本情報入力シート!X102="","",基本情報入力シート!X102)</f>
        <v/>
      </c>
      <c r="G74" s="510" t="str">
        <f>IF(基本情報入力シート!Y102="","",基本情報入力シート!Y102)</f>
        <v/>
      </c>
      <c r="H74" s="532" t="s">
        <v>144</v>
      </c>
      <c r="I74" s="540" t="str">
        <f>IF(基本情報入力シート!Z102="","",基本情報入力シート!Z102)</f>
        <v/>
      </c>
      <c r="J74" s="546">
        <f>IF(基本情報入力シート!AA102="","",基本情報入力シート!AA102)</f>
        <v>10</v>
      </c>
      <c r="K74" s="552" t="str">
        <f>IF(G74="","",VLOOKUP(G74,'【参考】数式用'!$A$3:$B$28,2,FALSE))</f>
        <v/>
      </c>
      <c r="L74" s="556" t="s">
        <v>123</v>
      </c>
      <c r="M74" s="562">
        <v>6</v>
      </c>
      <c r="N74" s="565" t="s">
        <v>88</v>
      </c>
      <c r="O74" s="568">
        <v>2</v>
      </c>
      <c r="P74" s="571" t="s">
        <v>136</v>
      </c>
      <c r="Q74" s="562">
        <v>6</v>
      </c>
      <c r="R74" s="571" t="s">
        <v>88</v>
      </c>
      <c r="S74" s="562">
        <v>5</v>
      </c>
      <c r="T74" s="565" t="s">
        <v>159</v>
      </c>
      <c r="U74" s="576" t="s">
        <v>129</v>
      </c>
      <c r="V74" s="579">
        <f t="shared" si="0"/>
        <v>4</v>
      </c>
      <c r="W74" s="576" t="s">
        <v>28</v>
      </c>
      <c r="X74" s="589" t="str">
        <f t="shared" si="1"/>
        <v/>
      </c>
      <c r="Y74" s="589" t="str">
        <f t="shared" si="2"/>
        <v/>
      </c>
    </row>
    <row r="75" spans="1:25" ht="36.75" customHeight="1">
      <c r="A75" s="491">
        <f t="shared" si="3"/>
        <v>64</v>
      </c>
      <c r="B75" s="494" t="str">
        <f>IF(基本情報入力シート!C103="","",基本情報入力シート!C103)</f>
        <v/>
      </c>
      <c r="C75" s="510" t="str">
        <f>IF(基本情報入力シート!M103="","",基本情報入力シート!M103)</f>
        <v/>
      </c>
      <c r="D75" s="510" t="str">
        <f>IF(基本情報入力シート!R103="","",基本情報入力シート!R103)</f>
        <v/>
      </c>
      <c r="E75" s="510" t="str">
        <f>IF(基本情報入力シート!W103="","",基本情報入力シート!W103)</f>
        <v/>
      </c>
      <c r="F75" s="510" t="str">
        <f>IF(基本情報入力シート!X103="","",基本情報入力シート!X103)</f>
        <v/>
      </c>
      <c r="G75" s="510" t="str">
        <f>IF(基本情報入力シート!Y103="","",基本情報入力シート!Y103)</f>
        <v/>
      </c>
      <c r="H75" s="532" t="s">
        <v>144</v>
      </c>
      <c r="I75" s="540" t="str">
        <f>IF(基本情報入力シート!Z103="","",基本情報入力シート!Z103)</f>
        <v/>
      </c>
      <c r="J75" s="546">
        <f>IF(基本情報入力シート!AA103="","",基本情報入力シート!AA103)</f>
        <v>10</v>
      </c>
      <c r="K75" s="552" t="str">
        <f>IF(G75="","",VLOOKUP(G75,'【参考】数式用'!$A$3:$B$28,2,FALSE))</f>
        <v/>
      </c>
      <c r="L75" s="556" t="s">
        <v>123</v>
      </c>
      <c r="M75" s="562">
        <v>6</v>
      </c>
      <c r="N75" s="565" t="s">
        <v>88</v>
      </c>
      <c r="O75" s="568">
        <v>2</v>
      </c>
      <c r="P75" s="571" t="s">
        <v>136</v>
      </c>
      <c r="Q75" s="562">
        <v>6</v>
      </c>
      <c r="R75" s="571" t="s">
        <v>88</v>
      </c>
      <c r="S75" s="562">
        <v>5</v>
      </c>
      <c r="T75" s="565" t="s">
        <v>159</v>
      </c>
      <c r="U75" s="576" t="s">
        <v>129</v>
      </c>
      <c r="V75" s="579">
        <f t="shared" si="0"/>
        <v>4</v>
      </c>
      <c r="W75" s="576" t="s">
        <v>198</v>
      </c>
      <c r="X75" s="589" t="str">
        <f t="shared" si="1"/>
        <v/>
      </c>
      <c r="Y75" s="589" t="str">
        <f t="shared" si="2"/>
        <v/>
      </c>
    </row>
    <row r="76" spans="1:25" ht="36.75" customHeight="1">
      <c r="A76" s="491">
        <f t="shared" si="3"/>
        <v>65</v>
      </c>
      <c r="B76" s="494" t="str">
        <f>IF(基本情報入力シート!C104="","",基本情報入力シート!C104)</f>
        <v/>
      </c>
      <c r="C76" s="510" t="str">
        <f>IF(基本情報入力シート!M104="","",基本情報入力シート!M104)</f>
        <v/>
      </c>
      <c r="D76" s="510" t="str">
        <f>IF(基本情報入力シート!R104="","",基本情報入力シート!R104)</f>
        <v/>
      </c>
      <c r="E76" s="510" t="str">
        <f>IF(基本情報入力シート!W104="","",基本情報入力シート!W104)</f>
        <v/>
      </c>
      <c r="F76" s="510" t="str">
        <f>IF(基本情報入力シート!X104="","",基本情報入力シート!X104)</f>
        <v/>
      </c>
      <c r="G76" s="510" t="str">
        <f>IF(基本情報入力シート!Y104="","",基本情報入力シート!Y104)</f>
        <v/>
      </c>
      <c r="H76" s="532" t="s">
        <v>144</v>
      </c>
      <c r="I76" s="540" t="str">
        <f>IF(基本情報入力シート!Z104="","",基本情報入力シート!Z104)</f>
        <v/>
      </c>
      <c r="J76" s="546">
        <f>IF(基本情報入力シート!AA104="","",基本情報入力シート!AA104)</f>
        <v>10</v>
      </c>
      <c r="K76" s="552" t="str">
        <f>IF(G76="","",VLOOKUP(G76,'【参考】数式用'!$A$3:$B$28,2,FALSE))</f>
        <v/>
      </c>
      <c r="L76" s="556" t="s">
        <v>123</v>
      </c>
      <c r="M76" s="562">
        <v>6</v>
      </c>
      <c r="N76" s="565" t="s">
        <v>88</v>
      </c>
      <c r="O76" s="568">
        <v>2</v>
      </c>
      <c r="P76" s="571" t="s">
        <v>136</v>
      </c>
      <c r="Q76" s="562">
        <v>6</v>
      </c>
      <c r="R76" s="571" t="s">
        <v>88</v>
      </c>
      <c r="S76" s="562">
        <v>5</v>
      </c>
      <c r="T76" s="565" t="s">
        <v>159</v>
      </c>
      <c r="U76" s="576" t="s">
        <v>129</v>
      </c>
      <c r="V76" s="579">
        <f t="shared" ref="V76:V111" si="4">IF(S76="","",S76-O76+1)</f>
        <v>4</v>
      </c>
      <c r="W76" s="576" t="s">
        <v>28</v>
      </c>
      <c r="X76" s="589" t="str">
        <f t="shared" ref="X76:X111" si="5">IF(H76="○",ROUNDDOWN(ROUNDDOWN(I76*J76,0)*K76,0)*V76,"")</f>
        <v/>
      </c>
      <c r="Y76" s="589" t="str">
        <f t="shared" ref="Y76:Y111" si="6">IFERROR(ROUNDDOWN(X76/2,0),"")</f>
        <v/>
      </c>
    </row>
    <row r="77" spans="1:25" ht="36.75" customHeight="1">
      <c r="A77" s="491">
        <f t="shared" ref="A77:A111" si="7">A76+1</f>
        <v>66</v>
      </c>
      <c r="B77" s="494" t="str">
        <f>IF(基本情報入力シート!C105="","",基本情報入力シート!C105)</f>
        <v/>
      </c>
      <c r="C77" s="510" t="str">
        <f>IF(基本情報入力シート!M105="","",基本情報入力シート!M105)</f>
        <v/>
      </c>
      <c r="D77" s="510" t="str">
        <f>IF(基本情報入力シート!R105="","",基本情報入力シート!R105)</f>
        <v/>
      </c>
      <c r="E77" s="510" t="str">
        <f>IF(基本情報入力シート!W105="","",基本情報入力シート!W105)</f>
        <v/>
      </c>
      <c r="F77" s="510" t="str">
        <f>IF(基本情報入力シート!X105="","",基本情報入力シート!X105)</f>
        <v/>
      </c>
      <c r="G77" s="510" t="str">
        <f>IF(基本情報入力シート!Y105="","",基本情報入力シート!Y105)</f>
        <v/>
      </c>
      <c r="H77" s="532" t="s">
        <v>144</v>
      </c>
      <c r="I77" s="540" t="str">
        <f>IF(基本情報入力シート!Z105="","",基本情報入力シート!Z105)</f>
        <v/>
      </c>
      <c r="J77" s="546">
        <f>IF(基本情報入力シート!AA105="","",基本情報入力シート!AA105)</f>
        <v>10</v>
      </c>
      <c r="K77" s="552" t="str">
        <f>IF(G77="","",VLOOKUP(G77,'【参考】数式用'!$A$3:$B$28,2,FALSE))</f>
        <v/>
      </c>
      <c r="L77" s="556" t="s">
        <v>123</v>
      </c>
      <c r="M77" s="562">
        <v>6</v>
      </c>
      <c r="N77" s="565" t="s">
        <v>88</v>
      </c>
      <c r="O77" s="568">
        <v>2</v>
      </c>
      <c r="P77" s="571" t="s">
        <v>136</v>
      </c>
      <c r="Q77" s="562">
        <v>6</v>
      </c>
      <c r="R77" s="571" t="s">
        <v>88</v>
      </c>
      <c r="S77" s="562">
        <v>5</v>
      </c>
      <c r="T77" s="565" t="s">
        <v>159</v>
      </c>
      <c r="U77" s="576" t="s">
        <v>129</v>
      </c>
      <c r="V77" s="579">
        <f t="shared" si="4"/>
        <v>4</v>
      </c>
      <c r="W77" s="576" t="s">
        <v>198</v>
      </c>
      <c r="X77" s="589" t="str">
        <f t="shared" si="5"/>
        <v/>
      </c>
      <c r="Y77" s="589" t="str">
        <f t="shared" si="6"/>
        <v/>
      </c>
    </row>
    <row r="78" spans="1:25" ht="36.75" customHeight="1">
      <c r="A78" s="491">
        <f t="shared" si="7"/>
        <v>67</v>
      </c>
      <c r="B78" s="494" t="str">
        <f>IF(基本情報入力シート!C106="","",基本情報入力シート!C106)</f>
        <v/>
      </c>
      <c r="C78" s="510" t="str">
        <f>IF(基本情報入力シート!M106="","",基本情報入力シート!M106)</f>
        <v/>
      </c>
      <c r="D78" s="510" t="str">
        <f>IF(基本情報入力シート!R106="","",基本情報入力シート!R106)</f>
        <v/>
      </c>
      <c r="E78" s="510" t="str">
        <f>IF(基本情報入力シート!W106="","",基本情報入力シート!W106)</f>
        <v/>
      </c>
      <c r="F78" s="510" t="str">
        <f>IF(基本情報入力シート!X106="","",基本情報入力シート!X106)</f>
        <v/>
      </c>
      <c r="G78" s="510" t="str">
        <f>IF(基本情報入力シート!Y106="","",基本情報入力シート!Y106)</f>
        <v/>
      </c>
      <c r="H78" s="532" t="s">
        <v>144</v>
      </c>
      <c r="I78" s="540" t="str">
        <f>IF(基本情報入力シート!Z106="","",基本情報入力シート!Z106)</f>
        <v/>
      </c>
      <c r="J78" s="546">
        <f>IF(基本情報入力シート!AA106="","",基本情報入力シート!AA106)</f>
        <v>10</v>
      </c>
      <c r="K78" s="552" t="str">
        <f>IF(G78="","",VLOOKUP(G78,'【参考】数式用'!$A$3:$B$28,2,FALSE))</f>
        <v/>
      </c>
      <c r="L78" s="556" t="s">
        <v>123</v>
      </c>
      <c r="M78" s="562">
        <v>6</v>
      </c>
      <c r="N78" s="565" t="s">
        <v>88</v>
      </c>
      <c r="O78" s="568">
        <v>2</v>
      </c>
      <c r="P78" s="571" t="s">
        <v>136</v>
      </c>
      <c r="Q78" s="562">
        <v>6</v>
      </c>
      <c r="R78" s="571" t="s">
        <v>88</v>
      </c>
      <c r="S78" s="562">
        <v>5</v>
      </c>
      <c r="T78" s="565" t="s">
        <v>159</v>
      </c>
      <c r="U78" s="576" t="s">
        <v>129</v>
      </c>
      <c r="V78" s="579">
        <f t="shared" si="4"/>
        <v>4</v>
      </c>
      <c r="W78" s="576" t="s">
        <v>28</v>
      </c>
      <c r="X78" s="589" t="str">
        <f t="shared" si="5"/>
        <v/>
      </c>
      <c r="Y78" s="589" t="str">
        <f t="shared" si="6"/>
        <v/>
      </c>
    </row>
    <row r="79" spans="1:25" ht="36.75" customHeight="1">
      <c r="A79" s="491">
        <f t="shared" si="7"/>
        <v>68</v>
      </c>
      <c r="B79" s="494" t="str">
        <f>IF(基本情報入力シート!C107="","",基本情報入力シート!C107)</f>
        <v/>
      </c>
      <c r="C79" s="510" t="str">
        <f>IF(基本情報入力シート!M107="","",基本情報入力シート!M107)</f>
        <v/>
      </c>
      <c r="D79" s="510" t="str">
        <f>IF(基本情報入力シート!R107="","",基本情報入力シート!R107)</f>
        <v/>
      </c>
      <c r="E79" s="510" t="str">
        <f>IF(基本情報入力シート!W107="","",基本情報入力シート!W107)</f>
        <v/>
      </c>
      <c r="F79" s="510" t="str">
        <f>IF(基本情報入力シート!X107="","",基本情報入力シート!X107)</f>
        <v/>
      </c>
      <c r="G79" s="510" t="str">
        <f>IF(基本情報入力シート!Y107="","",基本情報入力シート!Y107)</f>
        <v/>
      </c>
      <c r="H79" s="532" t="s">
        <v>144</v>
      </c>
      <c r="I79" s="540" t="str">
        <f>IF(基本情報入力シート!Z107="","",基本情報入力シート!Z107)</f>
        <v/>
      </c>
      <c r="J79" s="546">
        <f>IF(基本情報入力シート!AA107="","",基本情報入力シート!AA107)</f>
        <v>10</v>
      </c>
      <c r="K79" s="552" t="str">
        <f>IF(G79="","",VLOOKUP(G79,'【参考】数式用'!$A$3:$B$28,2,FALSE))</f>
        <v/>
      </c>
      <c r="L79" s="556" t="s">
        <v>123</v>
      </c>
      <c r="M79" s="562">
        <v>6</v>
      </c>
      <c r="N79" s="565" t="s">
        <v>88</v>
      </c>
      <c r="O79" s="568">
        <v>2</v>
      </c>
      <c r="P79" s="571" t="s">
        <v>136</v>
      </c>
      <c r="Q79" s="562">
        <v>6</v>
      </c>
      <c r="R79" s="571" t="s">
        <v>88</v>
      </c>
      <c r="S79" s="562">
        <v>5</v>
      </c>
      <c r="T79" s="565" t="s">
        <v>159</v>
      </c>
      <c r="U79" s="576" t="s">
        <v>129</v>
      </c>
      <c r="V79" s="579">
        <f t="shared" si="4"/>
        <v>4</v>
      </c>
      <c r="W79" s="576" t="s">
        <v>198</v>
      </c>
      <c r="X79" s="589" t="str">
        <f t="shared" si="5"/>
        <v/>
      </c>
      <c r="Y79" s="589" t="str">
        <f t="shared" si="6"/>
        <v/>
      </c>
    </row>
    <row r="80" spans="1:25" ht="36.75" customHeight="1">
      <c r="A80" s="491">
        <f t="shared" si="7"/>
        <v>69</v>
      </c>
      <c r="B80" s="494" t="str">
        <f>IF(基本情報入力シート!C108="","",基本情報入力シート!C108)</f>
        <v/>
      </c>
      <c r="C80" s="510" t="str">
        <f>IF(基本情報入力シート!M108="","",基本情報入力シート!M108)</f>
        <v/>
      </c>
      <c r="D80" s="510" t="str">
        <f>IF(基本情報入力シート!R108="","",基本情報入力シート!R108)</f>
        <v/>
      </c>
      <c r="E80" s="510" t="str">
        <f>IF(基本情報入力シート!W108="","",基本情報入力シート!W108)</f>
        <v/>
      </c>
      <c r="F80" s="510" t="str">
        <f>IF(基本情報入力シート!X108="","",基本情報入力シート!X108)</f>
        <v/>
      </c>
      <c r="G80" s="510" t="str">
        <f>IF(基本情報入力シート!Y108="","",基本情報入力シート!Y108)</f>
        <v/>
      </c>
      <c r="H80" s="532" t="s">
        <v>144</v>
      </c>
      <c r="I80" s="540" t="str">
        <f>IF(基本情報入力シート!Z108="","",基本情報入力シート!Z108)</f>
        <v/>
      </c>
      <c r="J80" s="546">
        <f>IF(基本情報入力シート!AA108="","",基本情報入力シート!AA108)</f>
        <v>10</v>
      </c>
      <c r="K80" s="552" t="str">
        <f>IF(G80="","",VLOOKUP(G80,'【参考】数式用'!$A$3:$B$28,2,FALSE))</f>
        <v/>
      </c>
      <c r="L80" s="556" t="s">
        <v>123</v>
      </c>
      <c r="M80" s="562">
        <v>6</v>
      </c>
      <c r="N80" s="565" t="s">
        <v>88</v>
      </c>
      <c r="O80" s="568">
        <v>2</v>
      </c>
      <c r="P80" s="571" t="s">
        <v>136</v>
      </c>
      <c r="Q80" s="562">
        <v>6</v>
      </c>
      <c r="R80" s="571" t="s">
        <v>88</v>
      </c>
      <c r="S80" s="562">
        <v>5</v>
      </c>
      <c r="T80" s="565" t="s">
        <v>159</v>
      </c>
      <c r="U80" s="576" t="s">
        <v>129</v>
      </c>
      <c r="V80" s="579">
        <f t="shared" si="4"/>
        <v>4</v>
      </c>
      <c r="W80" s="576" t="s">
        <v>28</v>
      </c>
      <c r="X80" s="589" t="str">
        <f t="shared" si="5"/>
        <v/>
      </c>
      <c r="Y80" s="589" t="str">
        <f t="shared" si="6"/>
        <v/>
      </c>
    </row>
    <row r="81" spans="1:25" ht="36.75" customHeight="1">
      <c r="A81" s="491">
        <f t="shared" si="7"/>
        <v>70</v>
      </c>
      <c r="B81" s="494" t="str">
        <f>IF(基本情報入力シート!C109="","",基本情報入力シート!C109)</f>
        <v/>
      </c>
      <c r="C81" s="510" t="str">
        <f>IF(基本情報入力シート!M109="","",基本情報入力シート!M109)</f>
        <v/>
      </c>
      <c r="D81" s="510" t="str">
        <f>IF(基本情報入力シート!R109="","",基本情報入力シート!R109)</f>
        <v/>
      </c>
      <c r="E81" s="510" t="str">
        <f>IF(基本情報入力シート!W109="","",基本情報入力シート!W109)</f>
        <v/>
      </c>
      <c r="F81" s="510" t="str">
        <f>IF(基本情報入力シート!X109="","",基本情報入力シート!X109)</f>
        <v/>
      </c>
      <c r="G81" s="510" t="str">
        <f>IF(基本情報入力シート!Y109="","",基本情報入力シート!Y109)</f>
        <v/>
      </c>
      <c r="H81" s="532" t="s">
        <v>144</v>
      </c>
      <c r="I81" s="540" t="str">
        <f>IF(基本情報入力シート!Z109="","",基本情報入力シート!Z109)</f>
        <v/>
      </c>
      <c r="J81" s="546">
        <f>IF(基本情報入力シート!AA109="","",基本情報入力シート!AA109)</f>
        <v>10</v>
      </c>
      <c r="K81" s="552" t="str">
        <f>IF(G81="","",VLOOKUP(G81,'【参考】数式用'!$A$3:$B$28,2,FALSE))</f>
        <v/>
      </c>
      <c r="L81" s="556" t="s">
        <v>123</v>
      </c>
      <c r="M81" s="562">
        <v>6</v>
      </c>
      <c r="N81" s="565" t="s">
        <v>88</v>
      </c>
      <c r="O81" s="568">
        <v>2</v>
      </c>
      <c r="P81" s="571" t="s">
        <v>136</v>
      </c>
      <c r="Q81" s="562">
        <v>6</v>
      </c>
      <c r="R81" s="571" t="s">
        <v>88</v>
      </c>
      <c r="S81" s="562">
        <v>5</v>
      </c>
      <c r="T81" s="565" t="s">
        <v>159</v>
      </c>
      <c r="U81" s="576" t="s">
        <v>129</v>
      </c>
      <c r="V81" s="579">
        <f t="shared" si="4"/>
        <v>4</v>
      </c>
      <c r="W81" s="576" t="s">
        <v>198</v>
      </c>
      <c r="X81" s="589" t="str">
        <f t="shared" si="5"/>
        <v/>
      </c>
      <c r="Y81" s="589" t="str">
        <f t="shared" si="6"/>
        <v/>
      </c>
    </row>
    <row r="82" spans="1:25" ht="36.75" customHeight="1">
      <c r="A82" s="491">
        <f t="shared" si="7"/>
        <v>71</v>
      </c>
      <c r="B82" s="494" t="str">
        <f>IF(基本情報入力シート!C110="","",基本情報入力シート!C110)</f>
        <v/>
      </c>
      <c r="C82" s="510" t="str">
        <f>IF(基本情報入力シート!M110="","",基本情報入力シート!M110)</f>
        <v/>
      </c>
      <c r="D82" s="510" t="str">
        <f>IF(基本情報入力シート!R110="","",基本情報入力シート!R110)</f>
        <v/>
      </c>
      <c r="E82" s="510" t="str">
        <f>IF(基本情報入力シート!W110="","",基本情報入力シート!W110)</f>
        <v/>
      </c>
      <c r="F82" s="510" t="str">
        <f>IF(基本情報入力シート!X110="","",基本情報入力シート!X110)</f>
        <v/>
      </c>
      <c r="G82" s="510" t="str">
        <f>IF(基本情報入力シート!Y110="","",基本情報入力シート!Y110)</f>
        <v/>
      </c>
      <c r="H82" s="532" t="s">
        <v>144</v>
      </c>
      <c r="I82" s="540" t="str">
        <f>IF(基本情報入力シート!Z110="","",基本情報入力シート!Z110)</f>
        <v/>
      </c>
      <c r="J82" s="546">
        <f>IF(基本情報入力シート!AA110="","",基本情報入力シート!AA110)</f>
        <v>10</v>
      </c>
      <c r="K82" s="552" t="str">
        <f>IF(G82="","",VLOOKUP(G82,'【参考】数式用'!$A$3:$B$28,2,FALSE))</f>
        <v/>
      </c>
      <c r="L82" s="556" t="s">
        <v>123</v>
      </c>
      <c r="M82" s="562">
        <v>6</v>
      </c>
      <c r="N82" s="565" t="s">
        <v>88</v>
      </c>
      <c r="O82" s="568">
        <v>2</v>
      </c>
      <c r="P82" s="571" t="s">
        <v>136</v>
      </c>
      <c r="Q82" s="562">
        <v>6</v>
      </c>
      <c r="R82" s="571" t="s">
        <v>88</v>
      </c>
      <c r="S82" s="562">
        <v>5</v>
      </c>
      <c r="T82" s="565" t="s">
        <v>159</v>
      </c>
      <c r="U82" s="576" t="s">
        <v>129</v>
      </c>
      <c r="V82" s="579">
        <f t="shared" si="4"/>
        <v>4</v>
      </c>
      <c r="W82" s="576" t="s">
        <v>28</v>
      </c>
      <c r="X82" s="589" t="str">
        <f t="shared" si="5"/>
        <v/>
      </c>
      <c r="Y82" s="589" t="str">
        <f t="shared" si="6"/>
        <v/>
      </c>
    </row>
    <row r="83" spans="1:25" ht="36.75" customHeight="1">
      <c r="A83" s="491">
        <f t="shared" si="7"/>
        <v>72</v>
      </c>
      <c r="B83" s="494" t="str">
        <f>IF(基本情報入力シート!C111="","",基本情報入力シート!C111)</f>
        <v/>
      </c>
      <c r="C83" s="510" t="str">
        <f>IF(基本情報入力シート!M111="","",基本情報入力シート!M111)</f>
        <v/>
      </c>
      <c r="D83" s="510" t="str">
        <f>IF(基本情報入力シート!R111="","",基本情報入力シート!R111)</f>
        <v/>
      </c>
      <c r="E83" s="510" t="str">
        <f>IF(基本情報入力シート!W111="","",基本情報入力シート!W111)</f>
        <v/>
      </c>
      <c r="F83" s="510" t="str">
        <f>IF(基本情報入力シート!X111="","",基本情報入力シート!X111)</f>
        <v/>
      </c>
      <c r="G83" s="510" t="str">
        <f>IF(基本情報入力シート!Y111="","",基本情報入力シート!Y111)</f>
        <v/>
      </c>
      <c r="H83" s="532" t="s">
        <v>144</v>
      </c>
      <c r="I83" s="540" t="str">
        <f>IF(基本情報入力シート!Z111="","",基本情報入力シート!Z111)</f>
        <v/>
      </c>
      <c r="J83" s="546">
        <f>IF(基本情報入力シート!AA111="","",基本情報入力シート!AA111)</f>
        <v>10</v>
      </c>
      <c r="K83" s="552" t="str">
        <f>IF(G83="","",VLOOKUP(G83,'【参考】数式用'!$A$3:$B$28,2,FALSE))</f>
        <v/>
      </c>
      <c r="L83" s="556" t="s">
        <v>123</v>
      </c>
      <c r="M83" s="562">
        <v>6</v>
      </c>
      <c r="N83" s="565" t="s">
        <v>88</v>
      </c>
      <c r="O83" s="568">
        <v>2</v>
      </c>
      <c r="P83" s="571" t="s">
        <v>136</v>
      </c>
      <c r="Q83" s="562">
        <v>6</v>
      </c>
      <c r="R83" s="571" t="s">
        <v>88</v>
      </c>
      <c r="S83" s="562">
        <v>5</v>
      </c>
      <c r="T83" s="565" t="s">
        <v>159</v>
      </c>
      <c r="U83" s="576" t="s">
        <v>129</v>
      </c>
      <c r="V83" s="579">
        <f t="shared" si="4"/>
        <v>4</v>
      </c>
      <c r="W83" s="576" t="s">
        <v>198</v>
      </c>
      <c r="X83" s="589" t="str">
        <f t="shared" si="5"/>
        <v/>
      </c>
      <c r="Y83" s="589" t="str">
        <f t="shared" si="6"/>
        <v/>
      </c>
    </row>
    <row r="84" spans="1:25" ht="36.75" customHeight="1">
      <c r="A84" s="491">
        <f t="shared" si="7"/>
        <v>73</v>
      </c>
      <c r="B84" s="494" t="str">
        <f>IF(基本情報入力シート!C112="","",基本情報入力シート!C112)</f>
        <v/>
      </c>
      <c r="C84" s="510" t="str">
        <f>IF(基本情報入力シート!M112="","",基本情報入力シート!M112)</f>
        <v/>
      </c>
      <c r="D84" s="510" t="str">
        <f>IF(基本情報入力シート!R112="","",基本情報入力シート!R112)</f>
        <v/>
      </c>
      <c r="E84" s="510" t="str">
        <f>IF(基本情報入力シート!W112="","",基本情報入力シート!W112)</f>
        <v/>
      </c>
      <c r="F84" s="510" t="str">
        <f>IF(基本情報入力シート!X112="","",基本情報入力シート!X112)</f>
        <v/>
      </c>
      <c r="G84" s="510" t="str">
        <f>IF(基本情報入力シート!Y112="","",基本情報入力シート!Y112)</f>
        <v/>
      </c>
      <c r="H84" s="532" t="s">
        <v>144</v>
      </c>
      <c r="I84" s="540" t="str">
        <f>IF(基本情報入力シート!Z112="","",基本情報入力シート!Z112)</f>
        <v/>
      </c>
      <c r="J84" s="546">
        <f>IF(基本情報入力シート!AA112="","",基本情報入力シート!AA112)</f>
        <v>10</v>
      </c>
      <c r="K84" s="552" t="str">
        <f>IF(G84="","",VLOOKUP(G84,'【参考】数式用'!$A$3:$B$28,2,FALSE))</f>
        <v/>
      </c>
      <c r="L84" s="556" t="s">
        <v>123</v>
      </c>
      <c r="M84" s="562">
        <v>6</v>
      </c>
      <c r="N84" s="565" t="s">
        <v>88</v>
      </c>
      <c r="O84" s="568">
        <v>2</v>
      </c>
      <c r="P84" s="571" t="s">
        <v>136</v>
      </c>
      <c r="Q84" s="562">
        <v>6</v>
      </c>
      <c r="R84" s="571" t="s">
        <v>88</v>
      </c>
      <c r="S84" s="562">
        <v>5</v>
      </c>
      <c r="T84" s="565" t="s">
        <v>159</v>
      </c>
      <c r="U84" s="576" t="s">
        <v>129</v>
      </c>
      <c r="V84" s="579">
        <f t="shared" si="4"/>
        <v>4</v>
      </c>
      <c r="W84" s="576" t="s">
        <v>28</v>
      </c>
      <c r="X84" s="589" t="str">
        <f t="shared" si="5"/>
        <v/>
      </c>
      <c r="Y84" s="589" t="str">
        <f t="shared" si="6"/>
        <v/>
      </c>
    </row>
    <row r="85" spans="1:25" ht="36.75" customHeight="1">
      <c r="A85" s="491">
        <f t="shared" si="7"/>
        <v>74</v>
      </c>
      <c r="B85" s="494" t="str">
        <f>IF(基本情報入力シート!C113="","",基本情報入力シート!C113)</f>
        <v/>
      </c>
      <c r="C85" s="510" t="str">
        <f>IF(基本情報入力シート!M113="","",基本情報入力シート!M113)</f>
        <v/>
      </c>
      <c r="D85" s="510" t="str">
        <f>IF(基本情報入力シート!R113="","",基本情報入力シート!R113)</f>
        <v/>
      </c>
      <c r="E85" s="510" t="str">
        <f>IF(基本情報入力シート!W113="","",基本情報入力シート!W113)</f>
        <v/>
      </c>
      <c r="F85" s="510" t="str">
        <f>IF(基本情報入力シート!X113="","",基本情報入力シート!X113)</f>
        <v/>
      </c>
      <c r="G85" s="510" t="str">
        <f>IF(基本情報入力シート!Y113="","",基本情報入力シート!Y113)</f>
        <v/>
      </c>
      <c r="H85" s="532" t="s">
        <v>144</v>
      </c>
      <c r="I85" s="540" t="str">
        <f>IF(基本情報入力シート!Z113="","",基本情報入力シート!Z113)</f>
        <v/>
      </c>
      <c r="J85" s="546">
        <f>IF(基本情報入力シート!AA113="","",基本情報入力シート!AA113)</f>
        <v>10</v>
      </c>
      <c r="K85" s="552" t="str">
        <f>IF(G85="","",VLOOKUP(G85,'【参考】数式用'!$A$3:$B$28,2,FALSE))</f>
        <v/>
      </c>
      <c r="L85" s="556" t="s">
        <v>123</v>
      </c>
      <c r="M85" s="562">
        <v>6</v>
      </c>
      <c r="N85" s="565" t="s">
        <v>88</v>
      </c>
      <c r="O85" s="568">
        <v>2</v>
      </c>
      <c r="P85" s="571" t="s">
        <v>136</v>
      </c>
      <c r="Q85" s="562">
        <v>6</v>
      </c>
      <c r="R85" s="571" t="s">
        <v>88</v>
      </c>
      <c r="S85" s="562">
        <v>5</v>
      </c>
      <c r="T85" s="565" t="s">
        <v>159</v>
      </c>
      <c r="U85" s="576" t="s">
        <v>129</v>
      </c>
      <c r="V85" s="579">
        <f t="shared" si="4"/>
        <v>4</v>
      </c>
      <c r="W85" s="576" t="s">
        <v>198</v>
      </c>
      <c r="X85" s="589" t="str">
        <f t="shared" si="5"/>
        <v/>
      </c>
      <c r="Y85" s="589" t="str">
        <f t="shared" si="6"/>
        <v/>
      </c>
    </row>
    <row r="86" spans="1:25" ht="36.75" customHeight="1">
      <c r="A86" s="491">
        <f t="shared" si="7"/>
        <v>75</v>
      </c>
      <c r="B86" s="494" t="str">
        <f>IF(基本情報入力シート!C114="","",基本情報入力シート!C114)</f>
        <v/>
      </c>
      <c r="C86" s="510" t="str">
        <f>IF(基本情報入力シート!M114="","",基本情報入力シート!M114)</f>
        <v/>
      </c>
      <c r="D86" s="510" t="str">
        <f>IF(基本情報入力シート!R114="","",基本情報入力シート!R114)</f>
        <v/>
      </c>
      <c r="E86" s="510" t="str">
        <f>IF(基本情報入力シート!W114="","",基本情報入力シート!W114)</f>
        <v/>
      </c>
      <c r="F86" s="510" t="str">
        <f>IF(基本情報入力シート!X114="","",基本情報入力シート!X114)</f>
        <v/>
      </c>
      <c r="G86" s="510" t="str">
        <f>IF(基本情報入力シート!Y114="","",基本情報入力シート!Y114)</f>
        <v/>
      </c>
      <c r="H86" s="532" t="s">
        <v>144</v>
      </c>
      <c r="I86" s="540" t="str">
        <f>IF(基本情報入力シート!Z114="","",基本情報入力シート!Z114)</f>
        <v/>
      </c>
      <c r="J86" s="546">
        <f>IF(基本情報入力シート!AA114="","",基本情報入力シート!AA114)</f>
        <v>10</v>
      </c>
      <c r="K86" s="552" t="str">
        <f>IF(G86="","",VLOOKUP(G86,'【参考】数式用'!$A$3:$B$28,2,FALSE))</f>
        <v/>
      </c>
      <c r="L86" s="556" t="s">
        <v>123</v>
      </c>
      <c r="M86" s="562">
        <v>6</v>
      </c>
      <c r="N86" s="565" t="s">
        <v>88</v>
      </c>
      <c r="O86" s="568">
        <v>2</v>
      </c>
      <c r="P86" s="571" t="s">
        <v>136</v>
      </c>
      <c r="Q86" s="562">
        <v>6</v>
      </c>
      <c r="R86" s="571" t="s">
        <v>88</v>
      </c>
      <c r="S86" s="562">
        <v>5</v>
      </c>
      <c r="T86" s="565" t="s">
        <v>159</v>
      </c>
      <c r="U86" s="576" t="s">
        <v>129</v>
      </c>
      <c r="V86" s="579">
        <f t="shared" si="4"/>
        <v>4</v>
      </c>
      <c r="W86" s="576" t="s">
        <v>28</v>
      </c>
      <c r="X86" s="589" t="str">
        <f t="shared" si="5"/>
        <v/>
      </c>
      <c r="Y86" s="589" t="str">
        <f t="shared" si="6"/>
        <v/>
      </c>
    </row>
    <row r="87" spans="1:25" ht="36.75" customHeight="1">
      <c r="A87" s="491">
        <f t="shared" si="7"/>
        <v>76</v>
      </c>
      <c r="B87" s="494" t="str">
        <f>IF(基本情報入力シート!C115="","",基本情報入力シート!C115)</f>
        <v/>
      </c>
      <c r="C87" s="510" t="str">
        <f>IF(基本情報入力シート!M115="","",基本情報入力シート!M115)</f>
        <v/>
      </c>
      <c r="D87" s="510" t="str">
        <f>IF(基本情報入力シート!R115="","",基本情報入力シート!R115)</f>
        <v/>
      </c>
      <c r="E87" s="510" t="str">
        <f>IF(基本情報入力シート!W115="","",基本情報入力シート!W115)</f>
        <v/>
      </c>
      <c r="F87" s="510" t="str">
        <f>IF(基本情報入力シート!X115="","",基本情報入力シート!X115)</f>
        <v/>
      </c>
      <c r="G87" s="510" t="str">
        <f>IF(基本情報入力シート!Y115="","",基本情報入力シート!Y115)</f>
        <v/>
      </c>
      <c r="H87" s="532" t="s">
        <v>144</v>
      </c>
      <c r="I87" s="540" t="str">
        <f>IF(基本情報入力シート!Z115="","",基本情報入力シート!Z115)</f>
        <v/>
      </c>
      <c r="J87" s="546">
        <f>IF(基本情報入力シート!AA115="","",基本情報入力シート!AA115)</f>
        <v>10</v>
      </c>
      <c r="K87" s="552" t="str">
        <f>IF(G87="","",VLOOKUP(G87,'【参考】数式用'!$A$3:$B$28,2,FALSE))</f>
        <v/>
      </c>
      <c r="L87" s="556" t="s">
        <v>123</v>
      </c>
      <c r="M87" s="562">
        <v>6</v>
      </c>
      <c r="N87" s="565" t="s">
        <v>88</v>
      </c>
      <c r="O87" s="568">
        <v>2</v>
      </c>
      <c r="P87" s="571" t="s">
        <v>136</v>
      </c>
      <c r="Q87" s="562">
        <v>6</v>
      </c>
      <c r="R87" s="571" t="s">
        <v>88</v>
      </c>
      <c r="S87" s="562">
        <v>5</v>
      </c>
      <c r="T87" s="565" t="s">
        <v>159</v>
      </c>
      <c r="U87" s="576" t="s">
        <v>129</v>
      </c>
      <c r="V87" s="579">
        <f t="shared" si="4"/>
        <v>4</v>
      </c>
      <c r="W87" s="576" t="s">
        <v>198</v>
      </c>
      <c r="X87" s="589" t="str">
        <f t="shared" si="5"/>
        <v/>
      </c>
      <c r="Y87" s="589" t="str">
        <f t="shared" si="6"/>
        <v/>
      </c>
    </row>
    <row r="88" spans="1:25" ht="36.75" customHeight="1">
      <c r="A88" s="491">
        <f t="shared" si="7"/>
        <v>77</v>
      </c>
      <c r="B88" s="494" t="str">
        <f>IF(基本情報入力シート!C116="","",基本情報入力シート!C116)</f>
        <v/>
      </c>
      <c r="C88" s="510" t="str">
        <f>IF(基本情報入力シート!M116="","",基本情報入力シート!M116)</f>
        <v/>
      </c>
      <c r="D88" s="510" t="str">
        <f>IF(基本情報入力シート!R116="","",基本情報入力シート!R116)</f>
        <v/>
      </c>
      <c r="E88" s="510" t="str">
        <f>IF(基本情報入力シート!W116="","",基本情報入力シート!W116)</f>
        <v/>
      </c>
      <c r="F88" s="510" t="str">
        <f>IF(基本情報入力シート!X116="","",基本情報入力シート!X116)</f>
        <v/>
      </c>
      <c r="G88" s="510" t="str">
        <f>IF(基本情報入力シート!Y116="","",基本情報入力シート!Y116)</f>
        <v/>
      </c>
      <c r="H88" s="532" t="s">
        <v>144</v>
      </c>
      <c r="I88" s="540" t="str">
        <f>IF(基本情報入力シート!Z116="","",基本情報入力シート!Z116)</f>
        <v/>
      </c>
      <c r="J88" s="546">
        <f>IF(基本情報入力シート!AA116="","",基本情報入力シート!AA116)</f>
        <v>10</v>
      </c>
      <c r="K88" s="552" t="str">
        <f>IF(G88="","",VLOOKUP(G88,'【参考】数式用'!$A$3:$B$28,2,FALSE))</f>
        <v/>
      </c>
      <c r="L88" s="556" t="s">
        <v>123</v>
      </c>
      <c r="M88" s="562">
        <v>6</v>
      </c>
      <c r="N88" s="565" t="s">
        <v>88</v>
      </c>
      <c r="O88" s="568">
        <v>2</v>
      </c>
      <c r="P88" s="571" t="s">
        <v>136</v>
      </c>
      <c r="Q88" s="562">
        <v>6</v>
      </c>
      <c r="R88" s="571" t="s">
        <v>88</v>
      </c>
      <c r="S88" s="562">
        <v>5</v>
      </c>
      <c r="T88" s="565" t="s">
        <v>159</v>
      </c>
      <c r="U88" s="576" t="s">
        <v>129</v>
      </c>
      <c r="V88" s="579">
        <f t="shared" si="4"/>
        <v>4</v>
      </c>
      <c r="W88" s="576" t="s">
        <v>28</v>
      </c>
      <c r="X88" s="589" t="str">
        <f t="shared" si="5"/>
        <v/>
      </c>
      <c r="Y88" s="589" t="str">
        <f t="shared" si="6"/>
        <v/>
      </c>
    </row>
    <row r="89" spans="1:25" ht="36.75" customHeight="1">
      <c r="A89" s="491">
        <f t="shared" si="7"/>
        <v>78</v>
      </c>
      <c r="B89" s="494" t="str">
        <f>IF(基本情報入力シート!C117="","",基本情報入力シート!C117)</f>
        <v/>
      </c>
      <c r="C89" s="510" t="str">
        <f>IF(基本情報入力シート!M117="","",基本情報入力シート!M117)</f>
        <v/>
      </c>
      <c r="D89" s="510" t="str">
        <f>IF(基本情報入力シート!R117="","",基本情報入力シート!R117)</f>
        <v/>
      </c>
      <c r="E89" s="510" t="str">
        <f>IF(基本情報入力シート!W117="","",基本情報入力シート!W117)</f>
        <v/>
      </c>
      <c r="F89" s="510" t="str">
        <f>IF(基本情報入力シート!X117="","",基本情報入力シート!X117)</f>
        <v/>
      </c>
      <c r="G89" s="510" t="str">
        <f>IF(基本情報入力シート!Y117="","",基本情報入力シート!Y117)</f>
        <v/>
      </c>
      <c r="H89" s="532" t="s">
        <v>144</v>
      </c>
      <c r="I89" s="540" t="str">
        <f>IF(基本情報入力シート!Z117="","",基本情報入力シート!Z117)</f>
        <v/>
      </c>
      <c r="J89" s="546">
        <f>IF(基本情報入力シート!AA117="","",基本情報入力シート!AA117)</f>
        <v>10</v>
      </c>
      <c r="K89" s="552" t="str">
        <f>IF(G89="","",VLOOKUP(G89,'【参考】数式用'!$A$3:$B$28,2,FALSE))</f>
        <v/>
      </c>
      <c r="L89" s="556" t="s">
        <v>123</v>
      </c>
      <c r="M89" s="562">
        <v>6</v>
      </c>
      <c r="N89" s="565" t="s">
        <v>88</v>
      </c>
      <c r="O89" s="568">
        <v>2</v>
      </c>
      <c r="P89" s="571" t="s">
        <v>136</v>
      </c>
      <c r="Q89" s="562">
        <v>6</v>
      </c>
      <c r="R89" s="571" t="s">
        <v>88</v>
      </c>
      <c r="S89" s="562">
        <v>5</v>
      </c>
      <c r="T89" s="565" t="s">
        <v>159</v>
      </c>
      <c r="U89" s="576" t="s">
        <v>129</v>
      </c>
      <c r="V89" s="579">
        <f t="shared" si="4"/>
        <v>4</v>
      </c>
      <c r="W89" s="576" t="s">
        <v>198</v>
      </c>
      <c r="X89" s="589" t="str">
        <f t="shared" si="5"/>
        <v/>
      </c>
      <c r="Y89" s="589" t="str">
        <f t="shared" si="6"/>
        <v/>
      </c>
    </row>
    <row r="90" spans="1:25" ht="36.75" customHeight="1">
      <c r="A90" s="491">
        <f t="shared" si="7"/>
        <v>79</v>
      </c>
      <c r="B90" s="494" t="str">
        <f>IF(基本情報入力シート!C118="","",基本情報入力シート!C118)</f>
        <v/>
      </c>
      <c r="C90" s="510" t="str">
        <f>IF(基本情報入力シート!M118="","",基本情報入力シート!M118)</f>
        <v/>
      </c>
      <c r="D90" s="510" t="str">
        <f>IF(基本情報入力シート!R118="","",基本情報入力シート!R118)</f>
        <v/>
      </c>
      <c r="E90" s="510" t="str">
        <f>IF(基本情報入力シート!W118="","",基本情報入力シート!W118)</f>
        <v/>
      </c>
      <c r="F90" s="510" t="str">
        <f>IF(基本情報入力シート!X118="","",基本情報入力シート!X118)</f>
        <v/>
      </c>
      <c r="G90" s="510" t="str">
        <f>IF(基本情報入力シート!Y118="","",基本情報入力シート!Y118)</f>
        <v/>
      </c>
      <c r="H90" s="532" t="s">
        <v>144</v>
      </c>
      <c r="I90" s="540" t="str">
        <f>IF(基本情報入力シート!Z118="","",基本情報入力シート!Z118)</f>
        <v/>
      </c>
      <c r="J90" s="546">
        <f>IF(基本情報入力シート!AA118="","",基本情報入力シート!AA118)</f>
        <v>10</v>
      </c>
      <c r="K90" s="552" t="str">
        <f>IF(G90="","",VLOOKUP(G90,'【参考】数式用'!$A$3:$B$28,2,FALSE))</f>
        <v/>
      </c>
      <c r="L90" s="556" t="s">
        <v>123</v>
      </c>
      <c r="M90" s="562">
        <v>6</v>
      </c>
      <c r="N90" s="565" t="s">
        <v>88</v>
      </c>
      <c r="O90" s="568">
        <v>2</v>
      </c>
      <c r="P90" s="571" t="s">
        <v>136</v>
      </c>
      <c r="Q90" s="562">
        <v>6</v>
      </c>
      <c r="R90" s="571" t="s">
        <v>88</v>
      </c>
      <c r="S90" s="562">
        <v>5</v>
      </c>
      <c r="T90" s="565" t="s">
        <v>159</v>
      </c>
      <c r="U90" s="576" t="s">
        <v>129</v>
      </c>
      <c r="V90" s="579">
        <f t="shared" si="4"/>
        <v>4</v>
      </c>
      <c r="W90" s="576" t="s">
        <v>28</v>
      </c>
      <c r="X90" s="589" t="str">
        <f t="shared" si="5"/>
        <v/>
      </c>
      <c r="Y90" s="589" t="str">
        <f t="shared" si="6"/>
        <v/>
      </c>
    </row>
    <row r="91" spans="1:25" ht="36.75" customHeight="1">
      <c r="A91" s="491">
        <f t="shared" si="7"/>
        <v>80</v>
      </c>
      <c r="B91" s="494" t="str">
        <f>IF(基本情報入力シート!C119="","",基本情報入力シート!C119)</f>
        <v/>
      </c>
      <c r="C91" s="510" t="str">
        <f>IF(基本情報入力シート!M119="","",基本情報入力シート!M119)</f>
        <v/>
      </c>
      <c r="D91" s="510" t="str">
        <f>IF(基本情報入力シート!R119="","",基本情報入力シート!R119)</f>
        <v/>
      </c>
      <c r="E91" s="510" t="str">
        <f>IF(基本情報入力シート!W119="","",基本情報入力シート!W119)</f>
        <v/>
      </c>
      <c r="F91" s="510" t="str">
        <f>IF(基本情報入力シート!X119="","",基本情報入力シート!X119)</f>
        <v/>
      </c>
      <c r="G91" s="510" t="str">
        <f>IF(基本情報入力シート!Y119="","",基本情報入力シート!Y119)</f>
        <v/>
      </c>
      <c r="H91" s="532" t="s">
        <v>144</v>
      </c>
      <c r="I91" s="540" t="str">
        <f>IF(基本情報入力シート!Z119="","",基本情報入力シート!Z119)</f>
        <v/>
      </c>
      <c r="J91" s="546">
        <f>IF(基本情報入力シート!AA119="","",基本情報入力シート!AA119)</f>
        <v>10</v>
      </c>
      <c r="K91" s="552" t="str">
        <f>IF(G91="","",VLOOKUP(G91,'【参考】数式用'!$A$3:$B$28,2,FALSE))</f>
        <v/>
      </c>
      <c r="L91" s="556" t="s">
        <v>123</v>
      </c>
      <c r="M91" s="562">
        <v>6</v>
      </c>
      <c r="N91" s="565" t="s">
        <v>88</v>
      </c>
      <c r="O91" s="568">
        <v>2</v>
      </c>
      <c r="P91" s="571" t="s">
        <v>136</v>
      </c>
      <c r="Q91" s="562">
        <v>6</v>
      </c>
      <c r="R91" s="571" t="s">
        <v>88</v>
      </c>
      <c r="S91" s="562">
        <v>5</v>
      </c>
      <c r="T91" s="565" t="s">
        <v>159</v>
      </c>
      <c r="U91" s="576" t="s">
        <v>129</v>
      </c>
      <c r="V91" s="579">
        <f t="shared" si="4"/>
        <v>4</v>
      </c>
      <c r="W91" s="576" t="s">
        <v>198</v>
      </c>
      <c r="X91" s="589" t="str">
        <f t="shared" si="5"/>
        <v/>
      </c>
      <c r="Y91" s="589" t="str">
        <f t="shared" si="6"/>
        <v/>
      </c>
    </row>
    <row r="92" spans="1:25" ht="36.75" customHeight="1">
      <c r="A92" s="491">
        <f t="shared" si="7"/>
        <v>81</v>
      </c>
      <c r="B92" s="494" t="str">
        <f>IF(基本情報入力シート!C120="","",基本情報入力シート!C120)</f>
        <v/>
      </c>
      <c r="C92" s="510" t="str">
        <f>IF(基本情報入力シート!M120="","",基本情報入力シート!M120)</f>
        <v/>
      </c>
      <c r="D92" s="510" t="str">
        <f>IF(基本情報入力シート!R120="","",基本情報入力シート!R120)</f>
        <v/>
      </c>
      <c r="E92" s="510" t="str">
        <f>IF(基本情報入力シート!W120="","",基本情報入力シート!W120)</f>
        <v/>
      </c>
      <c r="F92" s="510" t="str">
        <f>IF(基本情報入力シート!X120="","",基本情報入力シート!X120)</f>
        <v/>
      </c>
      <c r="G92" s="510" t="str">
        <f>IF(基本情報入力シート!Y120="","",基本情報入力シート!Y120)</f>
        <v/>
      </c>
      <c r="H92" s="532" t="s">
        <v>144</v>
      </c>
      <c r="I92" s="540" t="str">
        <f>IF(基本情報入力シート!Z120="","",基本情報入力シート!Z120)</f>
        <v/>
      </c>
      <c r="J92" s="546">
        <f>IF(基本情報入力シート!AA120="","",基本情報入力シート!AA120)</f>
        <v>10</v>
      </c>
      <c r="K92" s="552" t="str">
        <f>IF(G92="","",VLOOKUP(G92,'【参考】数式用'!$A$3:$B$28,2,FALSE))</f>
        <v/>
      </c>
      <c r="L92" s="556" t="s">
        <v>123</v>
      </c>
      <c r="M92" s="562">
        <v>6</v>
      </c>
      <c r="N92" s="565" t="s">
        <v>88</v>
      </c>
      <c r="O92" s="568">
        <v>2</v>
      </c>
      <c r="P92" s="571" t="s">
        <v>136</v>
      </c>
      <c r="Q92" s="562">
        <v>6</v>
      </c>
      <c r="R92" s="571" t="s">
        <v>88</v>
      </c>
      <c r="S92" s="562">
        <v>5</v>
      </c>
      <c r="T92" s="565" t="s">
        <v>159</v>
      </c>
      <c r="U92" s="576" t="s">
        <v>129</v>
      </c>
      <c r="V92" s="579">
        <f t="shared" si="4"/>
        <v>4</v>
      </c>
      <c r="W92" s="576" t="s">
        <v>28</v>
      </c>
      <c r="X92" s="589" t="str">
        <f t="shared" si="5"/>
        <v/>
      </c>
      <c r="Y92" s="589" t="str">
        <f t="shared" si="6"/>
        <v/>
      </c>
    </row>
    <row r="93" spans="1:25" ht="36.75" customHeight="1">
      <c r="A93" s="491">
        <f t="shared" si="7"/>
        <v>82</v>
      </c>
      <c r="B93" s="494" t="str">
        <f>IF(基本情報入力シート!C121="","",基本情報入力シート!C121)</f>
        <v/>
      </c>
      <c r="C93" s="510" t="str">
        <f>IF(基本情報入力シート!M121="","",基本情報入力シート!M121)</f>
        <v/>
      </c>
      <c r="D93" s="510" t="str">
        <f>IF(基本情報入力シート!R121="","",基本情報入力シート!R121)</f>
        <v/>
      </c>
      <c r="E93" s="510" t="str">
        <f>IF(基本情報入力シート!W121="","",基本情報入力シート!W121)</f>
        <v/>
      </c>
      <c r="F93" s="510" t="str">
        <f>IF(基本情報入力シート!X121="","",基本情報入力シート!X121)</f>
        <v/>
      </c>
      <c r="G93" s="510" t="str">
        <f>IF(基本情報入力シート!Y121="","",基本情報入力シート!Y121)</f>
        <v/>
      </c>
      <c r="H93" s="532" t="s">
        <v>144</v>
      </c>
      <c r="I93" s="540" t="str">
        <f>IF(基本情報入力シート!Z121="","",基本情報入力シート!Z121)</f>
        <v/>
      </c>
      <c r="J93" s="546">
        <f>IF(基本情報入力シート!AA121="","",基本情報入力シート!AA121)</f>
        <v>10</v>
      </c>
      <c r="K93" s="552" t="str">
        <f>IF(G93="","",VLOOKUP(G93,'【参考】数式用'!$A$3:$B$28,2,FALSE))</f>
        <v/>
      </c>
      <c r="L93" s="556" t="s">
        <v>123</v>
      </c>
      <c r="M93" s="562">
        <v>6</v>
      </c>
      <c r="N93" s="565" t="s">
        <v>88</v>
      </c>
      <c r="O93" s="568">
        <v>2</v>
      </c>
      <c r="P93" s="571" t="s">
        <v>136</v>
      </c>
      <c r="Q93" s="562">
        <v>6</v>
      </c>
      <c r="R93" s="571" t="s">
        <v>88</v>
      </c>
      <c r="S93" s="562">
        <v>5</v>
      </c>
      <c r="T93" s="565" t="s">
        <v>159</v>
      </c>
      <c r="U93" s="576" t="s">
        <v>129</v>
      </c>
      <c r="V93" s="579">
        <f t="shared" si="4"/>
        <v>4</v>
      </c>
      <c r="W93" s="576" t="s">
        <v>198</v>
      </c>
      <c r="X93" s="589" t="str">
        <f t="shared" si="5"/>
        <v/>
      </c>
      <c r="Y93" s="589" t="str">
        <f t="shared" si="6"/>
        <v/>
      </c>
    </row>
    <row r="94" spans="1:25" ht="36.75" customHeight="1">
      <c r="A94" s="491">
        <f t="shared" si="7"/>
        <v>83</v>
      </c>
      <c r="B94" s="494" t="str">
        <f>IF(基本情報入力シート!C122="","",基本情報入力シート!C122)</f>
        <v/>
      </c>
      <c r="C94" s="510" t="str">
        <f>IF(基本情報入力シート!M122="","",基本情報入力シート!M122)</f>
        <v/>
      </c>
      <c r="D94" s="510" t="str">
        <f>IF(基本情報入力シート!R122="","",基本情報入力シート!R122)</f>
        <v/>
      </c>
      <c r="E94" s="510" t="str">
        <f>IF(基本情報入力シート!W122="","",基本情報入力シート!W122)</f>
        <v/>
      </c>
      <c r="F94" s="510" t="str">
        <f>IF(基本情報入力シート!X122="","",基本情報入力シート!X122)</f>
        <v/>
      </c>
      <c r="G94" s="510" t="str">
        <f>IF(基本情報入力シート!Y122="","",基本情報入力シート!Y122)</f>
        <v/>
      </c>
      <c r="H94" s="532" t="s">
        <v>144</v>
      </c>
      <c r="I94" s="540" t="str">
        <f>IF(基本情報入力シート!Z122="","",基本情報入力シート!Z122)</f>
        <v/>
      </c>
      <c r="J94" s="546">
        <f>IF(基本情報入力シート!AA122="","",基本情報入力シート!AA122)</f>
        <v>10</v>
      </c>
      <c r="K94" s="552" t="str">
        <f>IF(G94="","",VLOOKUP(G94,'【参考】数式用'!$A$3:$B$28,2,FALSE))</f>
        <v/>
      </c>
      <c r="L94" s="556" t="s">
        <v>123</v>
      </c>
      <c r="M94" s="562">
        <v>6</v>
      </c>
      <c r="N94" s="565" t="s">
        <v>88</v>
      </c>
      <c r="O94" s="568">
        <v>2</v>
      </c>
      <c r="P94" s="571" t="s">
        <v>136</v>
      </c>
      <c r="Q94" s="562">
        <v>6</v>
      </c>
      <c r="R94" s="571" t="s">
        <v>88</v>
      </c>
      <c r="S94" s="562">
        <v>5</v>
      </c>
      <c r="T94" s="565" t="s">
        <v>159</v>
      </c>
      <c r="U94" s="576" t="s">
        <v>129</v>
      </c>
      <c r="V94" s="579">
        <f t="shared" si="4"/>
        <v>4</v>
      </c>
      <c r="W94" s="576" t="s">
        <v>28</v>
      </c>
      <c r="X94" s="589" t="str">
        <f t="shared" si="5"/>
        <v/>
      </c>
      <c r="Y94" s="589" t="str">
        <f t="shared" si="6"/>
        <v/>
      </c>
    </row>
    <row r="95" spans="1:25" ht="36.75" customHeight="1">
      <c r="A95" s="491">
        <f t="shared" si="7"/>
        <v>84</v>
      </c>
      <c r="B95" s="494" t="str">
        <f>IF(基本情報入力シート!C123="","",基本情報入力シート!C123)</f>
        <v/>
      </c>
      <c r="C95" s="510" t="str">
        <f>IF(基本情報入力シート!M123="","",基本情報入力シート!M123)</f>
        <v/>
      </c>
      <c r="D95" s="510" t="str">
        <f>IF(基本情報入力シート!R123="","",基本情報入力シート!R123)</f>
        <v/>
      </c>
      <c r="E95" s="510" t="str">
        <f>IF(基本情報入力シート!W123="","",基本情報入力シート!W123)</f>
        <v/>
      </c>
      <c r="F95" s="510" t="str">
        <f>IF(基本情報入力シート!X123="","",基本情報入力シート!X123)</f>
        <v/>
      </c>
      <c r="G95" s="510" t="str">
        <f>IF(基本情報入力シート!Y123="","",基本情報入力シート!Y123)</f>
        <v/>
      </c>
      <c r="H95" s="532" t="s">
        <v>144</v>
      </c>
      <c r="I95" s="540" t="str">
        <f>IF(基本情報入力シート!Z123="","",基本情報入力シート!Z123)</f>
        <v/>
      </c>
      <c r="J95" s="546">
        <f>IF(基本情報入力シート!AA123="","",基本情報入力シート!AA123)</f>
        <v>10</v>
      </c>
      <c r="K95" s="552" t="str">
        <f>IF(G95="","",VLOOKUP(G95,'【参考】数式用'!$A$3:$B$28,2,FALSE))</f>
        <v/>
      </c>
      <c r="L95" s="556" t="s">
        <v>123</v>
      </c>
      <c r="M95" s="562">
        <v>6</v>
      </c>
      <c r="N95" s="565" t="s">
        <v>88</v>
      </c>
      <c r="O95" s="568">
        <v>2</v>
      </c>
      <c r="P95" s="571" t="s">
        <v>136</v>
      </c>
      <c r="Q95" s="562">
        <v>6</v>
      </c>
      <c r="R95" s="571" t="s">
        <v>88</v>
      </c>
      <c r="S95" s="562">
        <v>5</v>
      </c>
      <c r="T95" s="565" t="s">
        <v>159</v>
      </c>
      <c r="U95" s="576" t="s">
        <v>129</v>
      </c>
      <c r="V95" s="579">
        <f t="shared" si="4"/>
        <v>4</v>
      </c>
      <c r="W95" s="576" t="s">
        <v>198</v>
      </c>
      <c r="X95" s="589" t="str">
        <f t="shared" si="5"/>
        <v/>
      </c>
      <c r="Y95" s="589" t="str">
        <f t="shared" si="6"/>
        <v/>
      </c>
    </row>
    <row r="96" spans="1:25" ht="36.75" customHeight="1">
      <c r="A96" s="491">
        <f t="shared" si="7"/>
        <v>85</v>
      </c>
      <c r="B96" s="494" t="str">
        <f>IF(基本情報入力シート!C124="","",基本情報入力シート!C124)</f>
        <v/>
      </c>
      <c r="C96" s="510" t="str">
        <f>IF(基本情報入力シート!M124="","",基本情報入力シート!M124)</f>
        <v/>
      </c>
      <c r="D96" s="510" t="str">
        <f>IF(基本情報入力シート!R124="","",基本情報入力シート!R124)</f>
        <v/>
      </c>
      <c r="E96" s="510" t="str">
        <f>IF(基本情報入力シート!W124="","",基本情報入力シート!W124)</f>
        <v/>
      </c>
      <c r="F96" s="510" t="str">
        <f>IF(基本情報入力シート!X124="","",基本情報入力シート!X124)</f>
        <v/>
      </c>
      <c r="G96" s="510" t="str">
        <f>IF(基本情報入力シート!Y124="","",基本情報入力シート!Y124)</f>
        <v/>
      </c>
      <c r="H96" s="532" t="s">
        <v>144</v>
      </c>
      <c r="I96" s="540" t="str">
        <f>IF(基本情報入力シート!Z124="","",基本情報入力シート!Z124)</f>
        <v/>
      </c>
      <c r="J96" s="546">
        <f>IF(基本情報入力シート!AA124="","",基本情報入力シート!AA124)</f>
        <v>10</v>
      </c>
      <c r="K96" s="552" t="str">
        <f>IF(G96="","",VLOOKUP(G96,'【参考】数式用'!$A$3:$B$28,2,FALSE))</f>
        <v/>
      </c>
      <c r="L96" s="556" t="s">
        <v>123</v>
      </c>
      <c r="M96" s="562">
        <v>6</v>
      </c>
      <c r="N96" s="565" t="s">
        <v>88</v>
      </c>
      <c r="O96" s="568">
        <v>2</v>
      </c>
      <c r="P96" s="571" t="s">
        <v>136</v>
      </c>
      <c r="Q96" s="562">
        <v>6</v>
      </c>
      <c r="R96" s="571" t="s">
        <v>88</v>
      </c>
      <c r="S96" s="562">
        <v>5</v>
      </c>
      <c r="T96" s="565" t="s">
        <v>159</v>
      </c>
      <c r="U96" s="576" t="s">
        <v>129</v>
      </c>
      <c r="V96" s="579">
        <f t="shared" si="4"/>
        <v>4</v>
      </c>
      <c r="W96" s="576" t="s">
        <v>28</v>
      </c>
      <c r="X96" s="589" t="str">
        <f t="shared" si="5"/>
        <v/>
      </c>
      <c r="Y96" s="589" t="str">
        <f t="shared" si="6"/>
        <v/>
      </c>
    </row>
    <row r="97" spans="1:25" ht="36.75" customHeight="1">
      <c r="A97" s="491">
        <f t="shared" si="7"/>
        <v>86</v>
      </c>
      <c r="B97" s="494" t="str">
        <f>IF(基本情報入力シート!C125="","",基本情報入力シート!C125)</f>
        <v/>
      </c>
      <c r="C97" s="510" t="str">
        <f>IF(基本情報入力シート!M125="","",基本情報入力シート!M125)</f>
        <v/>
      </c>
      <c r="D97" s="510" t="str">
        <f>IF(基本情報入力シート!R125="","",基本情報入力シート!R125)</f>
        <v/>
      </c>
      <c r="E97" s="510" t="str">
        <f>IF(基本情報入力シート!W125="","",基本情報入力シート!W125)</f>
        <v/>
      </c>
      <c r="F97" s="510" t="str">
        <f>IF(基本情報入力シート!X125="","",基本情報入力シート!X125)</f>
        <v/>
      </c>
      <c r="G97" s="510" t="str">
        <f>IF(基本情報入力シート!Y125="","",基本情報入力シート!Y125)</f>
        <v/>
      </c>
      <c r="H97" s="532" t="s">
        <v>144</v>
      </c>
      <c r="I97" s="540" t="str">
        <f>IF(基本情報入力シート!Z125="","",基本情報入力シート!Z125)</f>
        <v/>
      </c>
      <c r="J97" s="546">
        <f>IF(基本情報入力シート!AA125="","",基本情報入力シート!AA125)</f>
        <v>10</v>
      </c>
      <c r="K97" s="552" t="str">
        <f>IF(G97="","",VLOOKUP(G97,'【参考】数式用'!$A$3:$B$28,2,FALSE))</f>
        <v/>
      </c>
      <c r="L97" s="556" t="s">
        <v>123</v>
      </c>
      <c r="M97" s="562">
        <v>6</v>
      </c>
      <c r="N97" s="565" t="s">
        <v>88</v>
      </c>
      <c r="O97" s="568">
        <v>2</v>
      </c>
      <c r="P97" s="571" t="s">
        <v>136</v>
      </c>
      <c r="Q97" s="562">
        <v>6</v>
      </c>
      <c r="R97" s="571" t="s">
        <v>88</v>
      </c>
      <c r="S97" s="562">
        <v>5</v>
      </c>
      <c r="T97" s="565" t="s">
        <v>159</v>
      </c>
      <c r="U97" s="576" t="s">
        <v>129</v>
      </c>
      <c r="V97" s="579">
        <f t="shared" si="4"/>
        <v>4</v>
      </c>
      <c r="W97" s="576" t="s">
        <v>198</v>
      </c>
      <c r="X97" s="589" t="str">
        <f t="shared" si="5"/>
        <v/>
      </c>
      <c r="Y97" s="589" t="str">
        <f t="shared" si="6"/>
        <v/>
      </c>
    </row>
    <row r="98" spans="1:25" ht="36.75" customHeight="1">
      <c r="A98" s="491">
        <f t="shared" si="7"/>
        <v>87</v>
      </c>
      <c r="B98" s="494" t="str">
        <f>IF(基本情報入力シート!C126="","",基本情報入力シート!C126)</f>
        <v/>
      </c>
      <c r="C98" s="510" t="str">
        <f>IF(基本情報入力シート!M126="","",基本情報入力シート!M126)</f>
        <v/>
      </c>
      <c r="D98" s="510" t="str">
        <f>IF(基本情報入力シート!R126="","",基本情報入力シート!R126)</f>
        <v/>
      </c>
      <c r="E98" s="510" t="str">
        <f>IF(基本情報入力シート!W126="","",基本情報入力シート!W126)</f>
        <v/>
      </c>
      <c r="F98" s="510" t="str">
        <f>IF(基本情報入力シート!X126="","",基本情報入力シート!X126)</f>
        <v/>
      </c>
      <c r="G98" s="510" t="str">
        <f>IF(基本情報入力シート!Y126="","",基本情報入力シート!Y126)</f>
        <v/>
      </c>
      <c r="H98" s="532" t="s">
        <v>144</v>
      </c>
      <c r="I98" s="540" t="str">
        <f>IF(基本情報入力シート!Z126="","",基本情報入力シート!Z126)</f>
        <v/>
      </c>
      <c r="J98" s="546">
        <f>IF(基本情報入力シート!AA126="","",基本情報入力シート!AA126)</f>
        <v>10</v>
      </c>
      <c r="K98" s="552" t="str">
        <f>IF(G98="","",VLOOKUP(G98,'【参考】数式用'!$A$3:$B$28,2,FALSE))</f>
        <v/>
      </c>
      <c r="L98" s="556" t="s">
        <v>123</v>
      </c>
      <c r="M98" s="562">
        <v>6</v>
      </c>
      <c r="N98" s="565" t="s">
        <v>88</v>
      </c>
      <c r="O98" s="568">
        <v>2</v>
      </c>
      <c r="P98" s="571" t="s">
        <v>136</v>
      </c>
      <c r="Q98" s="562">
        <v>6</v>
      </c>
      <c r="R98" s="571" t="s">
        <v>88</v>
      </c>
      <c r="S98" s="562">
        <v>5</v>
      </c>
      <c r="T98" s="565" t="s">
        <v>159</v>
      </c>
      <c r="U98" s="576" t="s">
        <v>129</v>
      </c>
      <c r="V98" s="579">
        <f t="shared" si="4"/>
        <v>4</v>
      </c>
      <c r="W98" s="576" t="s">
        <v>28</v>
      </c>
      <c r="X98" s="589" t="str">
        <f t="shared" si="5"/>
        <v/>
      </c>
      <c r="Y98" s="589" t="str">
        <f t="shared" si="6"/>
        <v/>
      </c>
    </row>
    <row r="99" spans="1:25" ht="36.75" customHeight="1">
      <c r="A99" s="491">
        <f t="shared" si="7"/>
        <v>88</v>
      </c>
      <c r="B99" s="494" t="str">
        <f>IF(基本情報入力シート!C127="","",基本情報入力シート!C127)</f>
        <v/>
      </c>
      <c r="C99" s="510" t="str">
        <f>IF(基本情報入力シート!M127="","",基本情報入力シート!M127)</f>
        <v/>
      </c>
      <c r="D99" s="510" t="str">
        <f>IF(基本情報入力シート!R127="","",基本情報入力シート!R127)</f>
        <v/>
      </c>
      <c r="E99" s="510" t="str">
        <f>IF(基本情報入力シート!W127="","",基本情報入力シート!W127)</f>
        <v/>
      </c>
      <c r="F99" s="510" t="str">
        <f>IF(基本情報入力シート!X127="","",基本情報入力シート!X127)</f>
        <v/>
      </c>
      <c r="G99" s="510" t="str">
        <f>IF(基本情報入力シート!Y127="","",基本情報入力シート!Y127)</f>
        <v/>
      </c>
      <c r="H99" s="532" t="s">
        <v>144</v>
      </c>
      <c r="I99" s="540" t="str">
        <f>IF(基本情報入力シート!Z127="","",基本情報入力シート!Z127)</f>
        <v/>
      </c>
      <c r="J99" s="546">
        <f>IF(基本情報入力シート!AA127="","",基本情報入力シート!AA127)</f>
        <v>10</v>
      </c>
      <c r="K99" s="552" t="str">
        <f>IF(G99="","",VLOOKUP(G99,'【参考】数式用'!$A$3:$B$28,2,FALSE))</f>
        <v/>
      </c>
      <c r="L99" s="556" t="s">
        <v>123</v>
      </c>
      <c r="M99" s="562">
        <v>6</v>
      </c>
      <c r="N99" s="565" t="s">
        <v>88</v>
      </c>
      <c r="O99" s="568">
        <v>2</v>
      </c>
      <c r="P99" s="571" t="s">
        <v>136</v>
      </c>
      <c r="Q99" s="562">
        <v>6</v>
      </c>
      <c r="R99" s="571" t="s">
        <v>88</v>
      </c>
      <c r="S99" s="562">
        <v>5</v>
      </c>
      <c r="T99" s="565" t="s">
        <v>159</v>
      </c>
      <c r="U99" s="576" t="s">
        <v>129</v>
      </c>
      <c r="V99" s="579">
        <f t="shared" si="4"/>
        <v>4</v>
      </c>
      <c r="W99" s="576" t="s">
        <v>198</v>
      </c>
      <c r="X99" s="589" t="str">
        <f t="shared" si="5"/>
        <v/>
      </c>
      <c r="Y99" s="589" t="str">
        <f t="shared" si="6"/>
        <v/>
      </c>
    </row>
    <row r="100" spans="1:25" ht="36.75" customHeight="1">
      <c r="A100" s="491">
        <f t="shared" si="7"/>
        <v>89</v>
      </c>
      <c r="B100" s="494" t="str">
        <f>IF(基本情報入力シート!C128="","",基本情報入力シート!C128)</f>
        <v/>
      </c>
      <c r="C100" s="510" t="str">
        <f>IF(基本情報入力シート!M128="","",基本情報入力シート!M128)</f>
        <v/>
      </c>
      <c r="D100" s="510" t="str">
        <f>IF(基本情報入力シート!R128="","",基本情報入力シート!R128)</f>
        <v/>
      </c>
      <c r="E100" s="510" t="str">
        <f>IF(基本情報入力シート!W128="","",基本情報入力シート!W128)</f>
        <v/>
      </c>
      <c r="F100" s="510" t="str">
        <f>IF(基本情報入力シート!X128="","",基本情報入力シート!X128)</f>
        <v/>
      </c>
      <c r="G100" s="510" t="str">
        <f>IF(基本情報入力シート!Y128="","",基本情報入力シート!Y128)</f>
        <v/>
      </c>
      <c r="H100" s="532" t="s">
        <v>144</v>
      </c>
      <c r="I100" s="540" t="str">
        <f>IF(基本情報入力シート!Z128="","",基本情報入力シート!Z128)</f>
        <v/>
      </c>
      <c r="J100" s="546">
        <f>IF(基本情報入力シート!AA128="","",基本情報入力シート!AA128)</f>
        <v>10</v>
      </c>
      <c r="K100" s="552" t="str">
        <f>IF(G100="","",VLOOKUP(G100,'【参考】数式用'!$A$3:$B$28,2,FALSE))</f>
        <v/>
      </c>
      <c r="L100" s="556" t="s">
        <v>123</v>
      </c>
      <c r="M100" s="562">
        <v>6</v>
      </c>
      <c r="N100" s="565" t="s">
        <v>88</v>
      </c>
      <c r="O100" s="568">
        <v>2</v>
      </c>
      <c r="P100" s="571" t="s">
        <v>136</v>
      </c>
      <c r="Q100" s="562">
        <v>6</v>
      </c>
      <c r="R100" s="571" t="s">
        <v>88</v>
      </c>
      <c r="S100" s="562">
        <v>5</v>
      </c>
      <c r="T100" s="565" t="s">
        <v>159</v>
      </c>
      <c r="U100" s="576" t="s">
        <v>129</v>
      </c>
      <c r="V100" s="579">
        <f t="shared" si="4"/>
        <v>4</v>
      </c>
      <c r="W100" s="576" t="s">
        <v>28</v>
      </c>
      <c r="X100" s="589" t="str">
        <f t="shared" si="5"/>
        <v/>
      </c>
      <c r="Y100" s="589" t="str">
        <f t="shared" si="6"/>
        <v/>
      </c>
    </row>
    <row r="101" spans="1:25" ht="36.75" customHeight="1">
      <c r="A101" s="491">
        <f t="shared" si="7"/>
        <v>90</v>
      </c>
      <c r="B101" s="494" t="str">
        <f>IF(基本情報入力シート!C129="","",基本情報入力シート!C129)</f>
        <v/>
      </c>
      <c r="C101" s="510" t="str">
        <f>IF(基本情報入力シート!M129="","",基本情報入力シート!M129)</f>
        <v/>
      </c>
      <c r="D101" s="510" t="str">
        <f>IF(基本情報入力シート!R129="","",基本情報入力シート!R129)</f>
        <v/>
      </c>
      <c r="E101" s="510" t="str">
        <f>IF(基本情報入力シート!W129="","",基本情報入力シート!W129)</f>
        <v/>
      </c>
      <c r="F101" s="510" t="str">
        <f>IF(基本情報入力シート!X129="","",基本情報入力シート!X129)</f>
        <v/>
      </c>
      <c r="G101" s="510" t="str">
        <f>IF(基本情報入力シート!Y129="","",基本情報入力シート!Y129)</f>
        <v/>
      </c>
      <c r="H101" s="532" t="s">
        <v>144</v>
      </c>
      <c r="I101" s="540" t="str">
        <f>IF(基本情報入力シート!Z129="","",基本情報入力シート!Z129)</f>
        <v/>
      </c>
      <c r="J101" s="546">
        <f>IF(基本情報入力シート!AA129="","",基本情報入力シート!AA129)</f>
        <v>10</v>
      </c>
      <c r="K101" s="552" t="str">
        <f>IF(G101="","",VLOOKUP(G101,'【参考】数式用'!$A$3:$B$28,2,FALSE))</f>
        <v/>
      </c>
      <c r="L101" s="556" t="s">
        <v>123</v>
      </c>
      <c r="M101" s="562">
        <v>6</v>
      </c>
      <c r="N101" s="565" t="s">
        <v>88</v>
      </c>
      <c r="O101" s="568">
        <v>2</v>
      </c>
      <c r="P101" s="571" t="s">
        <v>136</v>
      </c>
      <c r="Q101" s="562">
        <v>6</v>
      </c>
      <c r="R101" s="571" t="s">
        <v>88</v>
      </c>
      <c r="S101" s="562">
        <v>5</v>
      </c>
      <c r="T101" s="565" t="s">
        <v>159</v>
      </c>
      <c r="U101" s="576" t="s">
        <v>129</v>
      </c>
      <c r="V101" s="579">
        <f t="shared" si="4"/>
        <v>4</v>
      </c>
      <c r="W101" s="576" t="s">
        <v>198</v>
      </c>
      <c r="X101" s="589" t="str">
        <f t="shared" si="5"/>
        <v/>
      </c>
      <c r="Y101" s="589" t="str">
        <f t="shared" si="6"/>
        <v/>
      </c>
    </row>
    <row r="102" spans="1:25" ht="36.75" customHeight="1">
      <c r="A102" s="491">
        <f t="shared" si="7"/>
        <v>91</v>
      </c>
      <c r="B102" s="494" t="str">
        <f>IF(基本情報入力シート!C130="","",基本情報入力シート!C130)</f>
        <v/>
      </c>
      <c r="C102" s="510" t="str">
        <f>IF(基本情報入力シート!M130="","",基本情報入力シート!M130)</f>
        <v/>
      </c>
      <c r="D102" s="510" t="str">
        <f>IF(基本情報入力シート!R130="","",基本情報入力シート!R130)</f>
        <v/>
      </c>
      <c r="E102" s="510" t="str">
        <f>IF(基本情報入力シート!W130="","",基本情報入力シート!W130)</f>
        <v/>
      </c>
      <c r="F102" s="510" t="str">
        <f>IF(基本情報入力シート!X130="","",基本情報入力シート!X130)</f>
        <v/>
      </c>
      <c r="G102" s="510" t="str">
        <f>IF(基本情報入力シート!Y130="","",基本情報入力シート!Y130)</f>
        <v/>
      </c>
      <c r="H102" s="532" t="s">
        <v>144</v>
      </c>
      <c r="I102" s="540" t="str">
        <f>IF(基本情報入力シート!Z130="","",基本情報入力シート!Z130)</f>
        <v/>
      </c>
      <c r="J102" s="546">
        <f>IF(基本情報入力シート!AA130="","",基本情報入力シート!AA130)</f>
        <v>10</v>
      </c>
      <c r="K102" s="552" t="str">
        <f>IF(G102="","",VLOOKUP(G102,'【参考】数式用'!$A$3:$B$28,2,FALSE))</f>
        <v/>
      </c>
      <c r="L102" s="556" t="s">
        <v>123</v>
      </c>
      <c r="M102" s="562">
        <v>6</v>
      </c>
      <c r="N102" s="565" t="s">
        <v>88</v>
      </c>
      <c r="O102" s="568">
        <v>2</v>
      </c>
      <c r="P102" s="571" t="s">
        <v>136</v>
      </c>
      <c r="Q102" s="562">
        <v>6</v>
      </c>
      <c r="R102" s="571" t="s">
        <v>88</v>
      </c>
      <c r="S102" s="562">
        <v>5</v>
      </c>
      <c r="T102" s="565" t="s">
        <v>159</v>
      </c>
      <c r="U102" s="576" t="s">
        <v>129</v>
      </c>
      <c r="V102" s="579">
        <f t="shared" si="4"/>
        <v>4</v>
      </c>
      <c r="W102" s="576" t="s">
        <v>28</v>
      </c>
      <c r="X102" s="589" t="str">
        <f t="shared" si="5"/>
        <v/>
      </c>
      <c r="Y102" s="589" t="str">
        <f t="shared" si="6"/>
        <v/>
      </c>
    </row>
    <row r="103" spans="1:25" ht="36.75" customHeight="1">
      <c r="A103" s="491">
        <f t="shared" si="7"/>
        <v>92</v>
      </c>
      <c r="B103" s="494" t="str">
        <f>IF(基本情報入力シート!C131="","",基本情報入力シート!C131)</f>
        <v/>
      </c>
      <c r="C103" s="510" t="str">
        <f>IF(基本情報入力シート!M131="","",基本情報入力シート!M131)</f>
        <v/>
      </c>
      <c r="D103" s="510" t="str">
        <f>IF(基本情報入力シート!R131="","",基本情報入力シート!R131)</f>
        <v/>
      </c>
      <c r="E103" s="510" t="str">
        <f>IF(基本情報入力シート!W131="","",基本情報入力シート!W131)</f>
        <v/>
      </c>
      <c r="F103" s="510" t="str">
        <f>IF(基本情報入力シート!X131="","",基本情報入力シート!X131)</f>
        <v/>
      </c>
      <c r="G103" s="510" t="str">
        <f>IF(基本情報入力シート!Y131="","",基本情報入力シート!Y131)</f>
        <v/>
      </c>
      <c r="H103" s="532" t="s">
        <v>144</v>
      </c>
      <c r="I103" s="540" t="str">
        <f>IF(基本情報入力シート!Z131="","",基本情報入力シート!Z131)</f>
        <v/>
      </c>
      <c r="J103" s="546">
        <f>IF(基本情報入力シート!AA131="","",基本情報入力シート!AA131)</f>
        <v>10</v>
      </c>
      <c r="K103" s="552" t="str">
        <f>IF(G103="","",VLOOKUP(G103,'【参考】数式用'!$A$3:$B$28,2,FALSE))</f>
        <v/>
      </c>
      <c r="L103" s="556" t="s">
        <v>123</v>
      </c>
      <c r="M103" s="562">
        <v>6</v>
      </c>
      <c r="N103" s="565" t="s">
        <v>88</v>
      </c>
      <c r="O103" s="568">
        <v>2</v>
      </c>
      <c r="P103" s="571" t="s">
        <v>136</v>
      </c>
      <c r="Q103" s="562">
        <v>6</v>
      </c>
      <c r="R103" s="571" t="s">
        <v>88</v>
      </c>
      <c r="S103" s="562">
        <v>5</v>
      </c>
      <c r="T103" s="565" t="s">
        <v>159</v>
      </c>
      <c r="U103" s="576" t="s">
        <v>129</v>
      </c>
      <c r="V103" s="579">
        <f t="shared" si="4"/>
        <v>4</v>
      </c>
      <c r="W103" s="576" t="s">
        <v>198</v>
      </c>
      <c r="X103" s="589" t="str">
        <f t="shared" si="5"/>
        <v/>
      </c>
      <c r="Y103" s="589" t="str">
        <f t="shared" si="6"/>
        <v/>
      </c>
    </row>
    <row r="104" spans="1:25" ht="36.75" customHeight="1">
      <c r="A104" s="491">
        <f t="shared" si="7"/>
        <v>93</v>
      </c>
      <c r="B104" s="494" t="str">
        <f>IF(基本情報入力シート!C132="","",基本情報入力シート!C132)</f>
        <v/>
      </c>
      <c r="C104" s="510" t="str">
        <f>IF(基本情報入力シート!M132="","",基本情報入力シート!M132)</f>
        <v/>
      </c>
      <c r="D104" s="510" t="str">
        <f>IF(基本情報入力シート!R132="","",基本情報入力シート!R132)</f>
        <v/>
      </c>
      <c r="E104" s="510" t="str">
        <f>IF(基本情報入力シート!W132="","",基本情報入力シート!W132)</f>
        <v/>
      </c>
      <c r="F104" s="510" t="str">
        <f>IF(基本情報入力シート!X132="","",基本情報入力シート!X132)</f>
        <v/>
      </c>
      <c r="G104" s="510" t="str">
        <f>IF(基本情報入力シート!Y132="","",基本情報入力シート!Y132)</f>
        <v/>
      </c>
      <c r="H104" s="532" t="s">
        <v>144</v>
      </c>
      <c r="I104" s="540" t="str">
        <f>IF(基本情報入力シート!Z132="","",基本情報入力シート!Z132)</f>
        <v/>
      </c>
      <c r="J104" s="546">
        <f>IF(基本情報入力シート!AA132="","",基本情報入力シート!AA132)</f>
        <v>10</v>
      </c>
      <c r="K104" s="552" t="str">
        <f>IF(G104="","",VLOOKUP(G104,'【参考】数式用'!$A$3:$B$28,2,FALSE))</f>
        <v/>
      </c>
      <c r="L104" s="556" t="s">
        <v>123</v>
      </c>
      <c r="M104" s="562">
        <v>6</v>
      </c>
      <c r="N104" s="565" t="s">
        <v>88</v>
      </c>
      <c r="O104" s="568">
        <v>2</v>
      </c>
      <c r="P104" s="571" t="s">
        <v>136</v>
      </c>
      <c r="Q104" s="562">
        <v>6</v>
      </c>
      <c r="R104" s="571" t="s">
        <v>88</v>
      </c>
      <c r="S104" s="562">
        <v>5</v>
      </c>
      <c r="T104" s="565" t="s">
        <v>159</v>
      </c>
      <c r="U104" s="576" t="s">
        <v>129</v>
      </c>
      <c r="V104" s="579">
        <f t="shared" si="4"/>
        <v>4</v>
      </c>
      <c r="W104" s="576" t="s">
        <v>28</v>
      </c>
      <c r="X104" s="589" t="str">
        <f t="shared" si="5"/>
        <v/>
      </c>
      <c r="Y104" s="589" t="str">
        <f t="shared" si="6"/>
        <v/>
      </c>
    </row>
    <row r="105" spans="1:25" ht="36.75" customHeight="1">
      <c r="A105" s="491">
        <f t="shared" si="7"/>
        <v>94</v>
      </c>
      <c r="B105" s="494" t="str">
        <f>IF(基本情報入力シート!C133="","",基本情報入力シート!C133)</f>
        <v/>
      </c>
      <c r="C105" s="510" t="str">
        <f>IF(基本情報入力シート!M133="","",基本情報入力シート!M133)</f>
        <v/>
      </c>
      <c r="D105" s="510" t="str">
        <f>IF(基本情報入力シート!R133="","",基本情報入力シート!R133)</f>
        <v/>
      </c>
      <c r="E105" s="510" t="str">
        <f>IF(基本情報入力シート!W133="","",基本情報入力シート!W133)</f>
        <v/>
      </c>
      <c r="F105" s="510" t="str">
        <f>IF(基本情報入力シート!X133="","",基本情報入力シート!X133)</f>
        <v/>
      </c>
      <c r="G105" s="510" t="str">
        <f>IF(基本情報入力シート!Y133="","",基本情報入力シート!Y133)</f>
        <v/>
      </c>
      <c r="H105" s="532" t="s">
        <v>144</v>
      </c>
      <c r="I105" s="540" t="str">
        <f>IF(基本情報入力シート!Z133="","",基本情報入力シート!Z133)</f>
        <v/>
      </c>
      <c r="J105" s="546">
        <f>IF(基本情報入力シート!AA133="","",基本情報入力シート!AA133)</f>
        <v>10</v>
      </c>
      <c r="K105" s="552" t="str">
        <f>IF(G105="","",VLOOKUP(G105,'【参考】数式用'!$A$3:$B$28,2,FALSE))</f>
        <v/>
      </c>
      <c r="L105" s="556" t="s">
        <v>123</v>
      </c>
      <c r="M105" s="562">
        <v>6</v>
      </c>
      <c r="N105" s="565" t="s">
        <v>88</v>
      </c>
      <c r="O105" s="568">
        <v>2</v>
      </c>
      <c r="P105" s="571" t="s">
        <v>136</v>
      </c>
      <c r="Q105" s="562">
        <v>6</v>
      </c>
      <c r="R105" s="571" t="s">
        <v>88</v>
      </c>
      <c r="S105" s="562">
        <v>5</v>
      </c>
      <c r="T105" s="565" t="s">
        <v>159</v>
      </c>
      <c r="U105" s="576" t="s">
        <v>129</v>
      </c>
      <c r="V105" s="579">
        <f t="shared" si="4"/>
        <v>4</v>
      </c>
      <c r="W105" s="576" t="s">
        <v>198</v>
      </c>
      <c r="X105" s="589" t="str">
        <f t="shared" si="5"/>
        <v/>
      </c>
      <c r="Y105" s="589" t="str">
        <f t="shared" si="6"/>
        <v/>
      </c>
    </row>
    <row r="106" spans="1:25" ht="36.75" customHeight="1">
      <c r="A106" s="491">
        <f t="shared" si="7"/>
        <v>95</v>
      </c>
      <c r="B106" s="494" t="str">
        <f>IF(基本情報入力シート!C134="","",基本情報入力シート!C134)</f>
        <v/>
      </c>
      <c r="C106" s="510" t="str">
        <f>IF(基本情報入力シート!M134="","",基本情報入力シート!M134)</f>
        <v/>
      </c>
      <c r="D106" s="510" t="str">
        <f>IF(基本情報入力シート!R134="","",基本情報入力シート!R134)</f>
        <v/>
      </c>
      <c r="E106" s="510" t="str">
        <f>IF(基本情報入力シート!W134="","",基本情報入力シート!W134)</f>
        <v/>
      </c>
      <c r="F106" s="510" t="str">
        <f>IF(基本情報入力シート!X134="","",基本情報入力シート!X134)</f>
        <v/>
      </c>
      <c r="G106" s="510" t="str">
        <f>IF(基本情報入力シート!Y134="","",基本情報入力シート!Y134)</f>
        <v/>
      </c>
      <c r="H106" s="532" t="s">
        <v>144</v>
      </c>
      <c r="I106" s="540" t="str">
        <f>IF(基本情報入力シート!Z134="","",基本情報入力シート!Z134)</f>
        <v/>
      </c>
      <c r="J106" s="546">
        <f>IF(基本情報入力シート!AA134="","",基本情報入力シート!AA134)</f>
        <v>10</v>
      </c>
      <c r="K106" s="552" t="str">
        <f>IF(G106="","",VLOOKUP(G106,'【参考】数式用'!$A$3:$B$28,2,FALSE))</f>
        <v/>
      </c>
      <c r="L106" s="556" t="s">
        <v>123</v>
      </c>
      <c r="M106" s="562">
        <v>6</v>
      </c>
      <c r="N106" s="565" t="s">
        <v>88</v>
      </c>
      <c r="O106" s="568">
        <v>2</v>
      </c>
      <c r="P106" s="571" t="s">
        <v>136</v>
      </c>
      <c r="Q106" s="562">
        <v>6</v>
      </c>
      <c r="R106" s="571" t="s">
        <v>88</v>
      </c>
      <c r="S106" s="562">
        <v>5</v>
      </c>
      <c r="T106" s="565" t="s">
        <v>159</v>
      </c>
      <c r="U106" s="576" t="s">
        <v>129</v>
      </c>
      <c r="V106" s="579">
        <f t="shared" si="4"/>
        <v>4</v>
      </c>
      <c r="W106" s="576" t="s">
        <v>28</v>
      </c>
      <c r="X106" s="589" t="str">
        <f t="shared" si="5"/>
        <v/>
      </c>
      <c r="Y106" s="589" t="str">
        <f t="shared" si="6"/>
        <v/>
      </c>
    </row>
    <row r="107" spans="1:25" ht="36.75" customHeight="1">
      <c r="A107" s="491">
        <f t="shared" si="7"/>
        <v>96</v>
      </c>
      <c r="B107" s="494" t="str">
        <f>IF(基本情報入力シート!C135="","",基本情報入力シート!C135)</f>
        <v/>
      </c>
      <c r="C107" s="510" t="str">
        <f>IF(基本情報入力シート!M135="","",基本情報入力シート!M135)</f>
        <v/>
      </c>
      <c r="D107" s="510" t="str">
        <f>IF(基本情報入力シート!R135="","",基本情報入力シート!R135)</f>
        <v/>
      </c>
      <c r="E107" s="510" t="str">
        <f>IF(基本情報入力シート!W135="","",基本情報入力シート!W135)</f>
        <v/>
      </c>
      <c r="F107" s="510" t="str">
        <f>IF(基本情報入力シート!X135="","",基本情報入力シート!X135)</f>
        <v/>
      </c>
      <c r="G107" s="510" t="str">
        <f>IF(基本情報入力シート!Y135="","",基本情報入力シート!Y135)</f>
        <v/>
      </c>
      <c r="H107" s="532" t="s">
        <v>144</v>
      </c>
      <c r="I107" s="540" t="str">
        <f>IF(基本情報入力シート!Z135="","",基本情報入力シート!Z135)</f>
        <v/>
      </c>
      <c r="J107" s="546">
        <f>IF(基本情報入力シート!AA135="","",基本情報入力シート!AA135)</f>
        <v>10</v>
      </c>
      <c r="K107" s="552" t="str">
        <f>IF(G107="","",VLOOKUP(G107,'【参考】数式用'!$A$3:$B$28,2,FALSE))</f>
        <v/>
      </c>
      <c r="L107" s="556" t="s">
        <v>123</v>
      </c>
      <c r="M107" s="562">
        <v>6</v>
      </c>
      <c r="N107" s="565" t="s">
        <v>88</v>
      </c>
      <c r="O107" s="568">
        <v>2</v>
      </c>
      <c r="P107" s="571" t="s">
        <v>136</v>
      </c>
      <c r="Q107" s="562">
        <v>6</v>
      </c>
      <c r="R107" s="571" t="s">
        <v>88</v>
      </c>
      <c r="S107" s="562">
        <v>5</v>
      </c>
      <c r="T107" s="565" t="s">
        <v>159</v>
      </c>
      <c r="U107" s="576" t="s">
        <v>129</v>
      </c>
      <c r="V107" s="579">
        <f t="shared" si="4"/>
        <v>4</v>
      </c>
      <c r="W107" s="576" t="s">
        <v>198</v>
      </c>
      <c r="X107" s="589" t="str">
        <f t="shared" si="5"/>
        <v/>
      </c>
      <c r="Y107" s="589" t="str">
        <f t="shared" si="6"/>
        <v/>
      </c>
    </row>
    <row r="108" spans="1:25" ht="36.75" customHeight="1">
      <c r="A108" s="491">
        <f t="shared" si="7"/>
        <v>97</v>
      </c>
      <c r="B108" s="494" t="str">
        <f>IF(基本情報入力シート!C136="","",基本情報入力シート!C136)</f>
        <v/>
      </c>
      <c r="C108" s="510" t="str">
        <f>IF(基本情報入力シート!M136="","",基本情報入力シート!M136)</f>
        <v/>
      </c>
      <c r="D108" s="510" t="str">
        <f>IF(基本情報入力シート!R136="","",基本情報入力シート!R136)</f>
        <v/>
      </c>
      <c r="E108" s="510" t="str">
        <f>IF(基本情報入力シート!W136="","",基本情報入力シート!W136)</f>
        <v/>
      </c>
      <c r="F108" s="510" t="str">
        <f>IF(基本情報入力シート!X136="","",基本情報入力シート!X136)</f>
        <v/>
      </c>
      <c r="G108" s="510" t="str">
        <f>IF(基本情報入力シート!Y136="","",基本情報入力シート!Y136)</f>
        <v/>
      </c>
      <c r="H108" s="532" t="s">
        <v>144</v>
      </c>
      <c r="I108" s="540" t="str">
        <f>IF(基本情報入力シート!Z136="","",基本情報入力シート!Z136)</f>
        <v/>
      </c>
      <c r="J108" s="546">
        <f>IF(基本情報入力シート!AA136="","",基本情報入力シート!AA136)</f>
        <v>10</v>
      </c>
      <c r="K108" s="552" t="str">
        <f>IF(G108="","",VLOOKUP(G108,'【参考】数式用'!$A$3:$B$28,2,FALSE))</f>
        <v/>
      </c>
      <c r="L108" s="556" t="s">
        <v>123</v>
      </c>
      <c r="M108" s="562">
        <v>6</v>
      </c>
      <c r="N108" s="565" t="s">
        <v>88</v>
      </c>
      <c r="O108" s="568">
        <v>2</v>
      </c>
      <c r="P108" s="571" t="s">
        <v>136</v>
      </c>
      <c r="Q108" s="562">
        <v>6</v>
      </c>
      <c r="R108" s="571" t="s">
        <v>88</v>
      </c>
      <c r="S108" s="562">
        <v>5</v>
      </c>
      <c r="T108" s="565" t="s">
        <v>159</v>
      </c>
      <c r="U108" s="576" t="s">
        <v>129</v>
      </c>
      <c r="V108" s="579">
        <f t="shared" si="4"/>
        <v>4</v>
      </c>
      <c r="W108" s="576" t="s">
        <v>28</v>
      </c>
      <c r="X108" s="589" t="str">
        <f t="shared" si="5"/>
        <v/>
      </c>
      <c r="Y108" s="589" t="str">
        <f t="shared" si="6"/>
        <v/>
      </c>
    </row>
    <row r="109" spans="1:25" ht="36.75" customHeight="1">
      <c r="A109" s="491">
        <f t="shared" si="7"/>
        <v>98</v>
      </c>
      <c r="B109" s="494" t="str">
        <f>IF(基本情報入力シート!C137="","",基本情報入力シート!C137)</f>
        <v/>
      </c>
      <c r="C109" s="510" t="str">
        <f>IF(基本情報入力シート!M137="","",基本情報入力シート!M137)</f>
        <v/>
      </c>
      <c r="D109" s="510" t="str">
        <f>IF(基本情報入力シート!R137="","",基本情報入力シート!R137)</f>
        <v/>
      </c>
      <c r="E109" s="510" t="str">
        <f>IF(基本情報入力シート!W137="","",基本情報入力シート!W137)</f>
        <v/>
      </c>
      <c r="F109" s="510" t="str">
        <f>IF(基本情報入力シート!X137="","",基本情報入力シート!X137)</f>
        <v/>
      </c>
      <c r="G109" s="510" t="str">
        <f>IF(基本情報入力シート!Y137="","",基本情報入力シート!Y137)</f>
        <v/>
      </c>
      <c r="H109" s="532" t="s">
        <v>144</v>
      </c>
      <c r="I109" s="540" t="str">
        <f>IF(基本情報入力シート!Z137="","",基本情報入力シート!Z137)</f>
        <v/>
      </c>
      <c r="J109" s="546">
        <f>IF(基本情報入力シート!AA137="","",基本情報入力シート!AA137)</f>
        <v>10</v>
      </c>
      <c r="K109" s="552" t="str">
        <f>IF(G109="","",VLOOKUP(G109,'【参考】数式用'!$A$3:$B$28,2,FALSE))</f>
        <v/>
      </c>
      <c r="L109" s="556" t="s">
        <v>123</v>
      </c>
      <c r="M109" s="562">
        <v>6</v>
      </c>
      <c r="N109" s="565" t="s">
        <v>88</v>
      </c>
      <c r="O109" s="568">
        <v>2</v>
      </c>
      <c r="P109" s="571" t="s">
        <v>136</v>
      </c>
      <c r="Q109" s="562">
        <v>6</v>
      </c>
      <c r="R109" s="571" t="s">
        <v>88</v>
      </c>
      <c r="S109" s="562">
        <v>5</v>
      </c>
      <c r="T109" s="565" t="s">
        <v>159</v>
      </c>
      <c r="U109" s="576" t="s">
        <v>129</v>
      </c>
      <c r="V109" s="579">
        <f t="shared" si="4"/>
        <v>4</v>
      </c>
      <c r="W109" s="576" t="s">
        <v>198</v>
      </c>
      <c r="X109" s="589" t="str">
        <f t="shared" si="5"/>
        <v/>
      </c>
      <c r="Y109" s="589" t="str">
        <f t="shared" si="6"/>
        <v/>
      </c>
    </row>
    <row r="110" spans="1:25" ht="36.75" customHeight="1">
      <c r="A110" s="491">
        <f t="shared" si="7"/>
        <v>99</v>
      </c>
      <c r="B110" s="494" t="str">
        <f>IF(基本情報入力シート!C138="","",基本情報入力シート!C138)</f>
        <v/>
      </c>
      <c r="C110" s="510" t="str">
        <f>IF(基本情報入力シート!M138="","",基本情報入力シート!M138)</f>
        <v/>
      </c>
      <c r="D110" s="510" t="str">
        <f>IF(基本情報入力シート!R138="","",基本情報入力シート!R138)</f>
        <v/>
      </c>
      <c r="E110" s="510" t="str">
        <f>IF(基本情報入力シート!W138="","",基本情報入力シート!W138)</f>
        <v/>
      </c>
      <c r="F110" s="510" t="str">
        <f>IF(基本情報入力シート!X138="","",基本情報入力シート!X138)</f>
        <v/>
      </c>
      <c r="G110" s="510" t="str">
        <f>IF(基本情報入力シート!Y138="","",基本情報入力シート!Y138)</f>
        <v/>
      </c>
      <c r="H110" s="532" t="s">
        <v>144</v>
      </c>
      <c r="I110" s="540" t="str">
        <f>IF(基本情報入力シート!Z138="","",基本情報入力シート!Z138)</f>
        <v/>
      </c>
      <c r="J110" s="546">
        <f>IF(基本情報入力シート!AA138="","",基本情報入力シート!AA138)</f>
        <v>10</v>
      </c>
      <c r="K110" s="552" t="str">
        <f>IF(G110="","",VLOOKUP(G110,'【参考】数式用'!$A$3:$B$28,2,FALSE))</f>
        <v/>
      </c>
      <c r="L110" s="556" t="s">
        <v>123</v>
      </c>
      <c r="M110" s="562">
        <v>6</v>
      </c>
      <c r="N110" s="565" t="s">
        <v>88</v>
      </c>
      <c r="O110" s="568">
        <v>2</v>
      </c>
      <c r="P110" s="571" t="s">
        <v>136</v>
      </c>
      <c r="Q110" s="562">
        <v>6</v>
      </c>
      <c r="R110" s="571" t="s">
        <v>88</v>
      </c>
      <c r="S110" s="562">
        <v>5</v>
      </c>
      <c r="T110" s="565" t="s">
        <v>159</v>
      </c>
      <c r="U110" s="576" t="s">
        <v>129</v>
      </c>
      <c r="V110" s="579">
        <f t="shared" si="4"/>
        <v>4</v>
      </c>
      <c r="W110" s="576" t="s">
        <v>28</v>
      </c>
      <c r="X110" s="589" t="str">
        <f t="shared" si="5"/>
        <v/>
      </c>
      <c r="Y110" s="589" t="str">
        <f t="shared" si="6"/>
        <v/>
      </c>
    </row>
    <row r="111" spans="1:25" ht="36.75" customHeight="1">
      <c r="A111" s="492">
        <f t="shared" si="7"/>
        <v>100</v>
      </c>
      <c r="B111" s="501" t="str">
        <f>IF(基本情報入力シート!C139="","",基本情報入力シート!C139)</f>
        <v/>
      </c>
      <c r="C111" s="511" t="str">
        <f>IF(基本情報入力シート!M139="","",基本情報入力シート!M139)</f>
        <v/>
      </c>
      <c r="D111" s="511" t="str">
        <f>IF(基本情報入力シート!R139="","",基本情報入力シート!R139)</f>
        <v/>
      </c>
      <c r="E111" s="511" t="str">
        <f>IF(基本情報入力シート!W139="","",基本情報入力シート!W139)</f>
        <v/>
      </c>
      <c r="F111" s="511" t="str">
        <f>IF(基本情報入力シート!X139="","",基本情報入力シート!X139)</f>
        <v/>
      </c>
      <c r="G111" s="511" t="str">
        <f>IF(基本情報入力シート!Y139="","",基本情報入力シート!Y139)</f>
        <v/>
      </c>
      <c r="H111" s="533" t="s">
        <v>144</v>
      </c>
      <c r="I111" s="541" t="str">
        <f>IF(基本情報入力シート!Z139="","",基本情報入力シート!Z139)</f>
        <v/>
      </c>
      <c r="J111" s="547">
        <f>IF(基本情報入力シート!AA139="","",基本情報入力シート!AA139)</f>
        <v>10</v>
      </c>
      <c r="K111" s="553" t="str">
        <f>IF(G111="","",VLOOKUP(G111,'【参考】数式用'!$A$3:$B$28,2,FALSE))</f>
        <v/>
      </c>
      <c r="L111" s="557" t="s">
        <v>123</v>
      </c>
      <c r="M111" s="563">
        <v>6</v>
      </c>
      <c r="N111" s="566" t="s">
        <v>88</v>
      </c>
      <c r="O111" s="569">
        <v>2</v>
      </c>
      <c r="P111" s="572" t="s">
        <v>136</v>
      </c>
      <c r="Q111" s="563">
        <v>6</v>
      </c>
      <c r="R111" s="572" t="s">
        <v>88</v>
      </c>
      <c r="S111" s="563">
        <v>5</v>
      </c>
      <c r="T111" s="566" t="s">
        <v>159</v>
      </c>
      <c r="U111" s="577" t="s">
        <v>129</v>
      </c>
      <c r="V111" s="580">
        <f t="shared" si="4"/>
        <v>4</v>
      </c>
      <c r="W111" s="577" t="s">
        <v>198</v>
      </c>
      <c r="X111" s="590" t="str">
        <f t="shared" si="5"/>
        <v/>
      </c>
      <c r="Y111" s="590" t="str">
        <f t="shared" si="6"/>
        <v/>
      </c>
    </row>
    <row r="112" spans="1:25">
      <c r="C112" s="512"/>
      <c r="D112" s="512"/>
      <c r="E112" s="512"/>
      <c r="F112" s="512"/>
      <c r="G112" s="512"/>
      <c r="H112" s="40"/>
      <c r="O112" s="40"/>
    </row>
    <row r="113" spans="3:15">
      <c r="C113" s="512"/>
      <c r="D113" s="512"/>
      <c r="E113" s="512"/>
      <c r="F113" s="512"/>
      <c r="G113" s="512"/>
      <c r="H113" s="40"/>
      <c r="O113" s="40"/>
    </row>
    <row r="114" spans="3:15">
      <c r="C114" s="512"/>
      <c r="D114" s="512"/>
      <c r="E114" s="512"/>
      <c r="F114" s="512"/>
      <c r="G114" s="512"/>
      <c r="H114" s="40"/>
      <c r="O114" s="40"/>
    </row>
    <row r="115" spans="3:15">
      <c r="C115" s="512"/>
      <c r="D115" s="512"/>
      <c r="E115" s="512"/>
      <c r="F115" s="512"/>
      <c r="G115" s="512"/>
      <c r="H115" s="40"/>
      <c r="O115" s="40"/>
    </row>
    <row r="116" spans="3:15">
      <c r="C116" s="512"/>
      <c r="D116" s="512"/>
      <c r="E116" s="512"/>
      <c r="F116" s="512"/>
      <c r="G116" s="512"/>
      <c r="H116" s="40"/>
      <c r="O116" s="40"/>
    </row>
    <row r="117" spans="3:15">
      <c r="C117" s="512"/>
      <c r="D117" s="512"/>
      <c r="E117" s="512"/>
      <c r="F117" s="512"/>
      <c r="G117" s="512"/>
      <c r="H117" s="40"/>
      <c r="O117" s="40"/>
    </row>
    <row r="118" spans="3:15">
      <c r="C118" s="512"/>
      <c r="D118" s="512"/>
      <c r="E118" s="512"/>
      <c r="F118" s="512"/>
      <c r="G118" s="512"/>
      <c r="H118" s="40"/>
      <c r="O118" s="40"/>
    </row>
    <row r="119" spans="3:15">
      <c r="C119" s="512"/>
      <c r="D119" s="512"/>
      <c r="E119" s="512"/>
      <c r="F119" s="512"/>
      <c r="G119" s="512"/>
      <c r="H119" s="40"/>
      <c r="O119" s="40"/>
    </row>
    <row r="120" spans="3:15">
      <c r="C120" s="512"/>
      <c r="D120" s="512"/>
      <c r="E120" s="512"/>
      <c r="F120" s="512"/>
      <c r="G120" s="512"/>
      <c r="H120" s="40"/>
      <c r="O120" s="40"/>
    </row>
    <row r="121" spans="3:15">
      <c r="C121" s="512"/>
      <c r="D121" s="512"/>
      <c r="E121" s="512"/>
      <c r="F121" s="512"/>
      <c r="G121" s="512"/>
      <c r="H121" s="40"/>
      <c r="O121" s="40"/>
    </row>
    <row r="122" spans="3:15">
      <c r="C122" s="512"/>
      <c r="D122" s="512"/>
      <c r="E122" s="512"/>
      <c r="F122" s="512"/>
      <c r="G122" s="512"/>
      <c r="H122" s="40"/>
      <c r="O122" s="40"/>
    </row>
    <row r="123" spans="3:15">
      <c r="C123" s="512"/>
      <c r="D123" s="512"/>
      <c r="E123" s="512"/>
      <c r="F123" s="512"/>
      <c r="G123" s="512"/>
      <c r="H123" s="40"/>
      <c r="O123" s="40"/>
    </row>
    <row r="124" spans="3:15">
      <c r="C124" s="512"/>
      <c r="D124" s="512"/>
      <c r="E124" s="512"/>
      <c r="F124" s="512"/>
      <c r="G124" s="512"/>
      <c r="H124" s="40"/>
      <c r="O124" s="40"/>
    </row>
    <row r="125" spans="3:15">
      <c r="C125" s="512"/>
      <c r="D125" s="512"/>
      <c r="E125" s="512"/>
      <c r="F125" s="512"/>
      <c r="G125" s="512"/>
      <c r="H125" s="40"/>
      <c r="O125" s="40"/>
    </row>
    <row r="126" spans="3:15">
      <c r="C126" s="512"/>
      <c r="D126" s="512"/>
      <c r="E126" s="512"/>
      <c r="F126" s="512"/>
      <c r="G126" s="512"/>
      <c r="H126" s="40"/>
      <c r="O126" s="40"/>
    </row>
    <row r="127" spans="3:15">
      <c r="C127" s="512"/>
      <c r="D127" s="512"/>
      <c r="E127" s="512"/>
      <c r="F127" s="512"/>
      <c r="G127" s="512"/>
      <c r="H127" s="40"/>
      <c r="O127" s="40"/>
    </row>
    <row r="128" spans="3:15">
      <c r="C128" s="512"/>
      <c r="D128" s="512"/>
      <c r="E128" s="512"/>
      <c r="F128" s="512"/>
      <c r="G128" s="512"/>
      <c r="H128" s="40"/>
      <c r="O128" s="40"/>
    </row>
    <row r="129" spans="3:15">
      <c r="C129" s="512"/>
      <c r="D129" s="512"/>
      <c r="E129" s="512"/>
      <c r="F129" s="512"/>
      <c r="G129" s="512"/>
      <c r="H129" s="40"/>
      <c r="O129" s="40"/>
    </row>
    <row r="130" spans="3:15">
      <c r="C130" s="512"/>
      <c r="D130" s="512"/>
      <c r="E130" s="512"/>
      <c r="F130" s="512"/>
      <c r="G130" s="512"/>
      <c r="H130" s="40"/>
      <c r="O130" s="40"/>
    </row>
    <row r="131" spans="3:15">
      <c r="C131" s="512"/>
      <c r="D131" s="512"/>
      <c r="E131" s="512"/>
      <c r="F131" s="512"/>
      <c r="G131" s="512"/>
      <c r="H131" s="40"/>
      <c r="O131" s="40"/>
    </row>
    <row r="132" spans="3:15">
      <c r="C132" s="512"/>
      <c r="D132" s="512"/>
      <c r="E132" s="512"/>
      <c r="F132" s="512"/>
      <c r="G132" s="512"/>
      <c r="H132" s="40"/>
      <c r="O132" s="40"/>
    </row>
    <row r="133" spans="3:15">
      <c r="C133" s="512"/>
      <c r="D133" s="512"/>
      <c r="E133" s="512"/>
      <c r="F133" s="512"/>
      <c r="G133" s="512"/>
      <c r="H133" s="40"/>
      <c r="O133" s="40"/>
    </row>
    <row r="134" spans="3:15">
      <c r="C134" s="512"/>
      <c r="D134" s="512"/>
      <c r="E134" s="512"/>
      <c r="F134" s="512"/>
      <c r="G134" s="512"/>
      <c r="H134" s="40"/>
      <c r="O134" s="40"/>
    </row>
    <row r="135" spans="3:15">
      <c r="C135" s="512"/>
      <c r="D135" s="512"/>
      <c r="E135" s="512"/>
      <c r="F135" s="512"/>
      <c r="G135" s="512"/>
      <c r="H135" s="40"/>
      <c r="O135" s="40"/>
    </row>
    <row r="136" spans="3:15">
      <c r="C136" s="512"/>
      <c r="D136" s="512"/>
      <c r="E136" s="512"/>
      <c r="F136" s="512"/>
      <c r="G136" s="512"/>
      <c r="H136" s="40"/>
      <c r="O136" s="40"/>
    </row>
    <row r="137" spans="3:15">
      <c r="C137" s="512"/>
      <c r="D137" s="512"/>
      <c r="E137" s="512"/>
      <c r="F137" s="512"/>
      <c r="G137" s="512"/>
      <c r="H137" s="40"/>
      <c r="O137" s="40"/>
    </row>
    <row r="138" spans="3:15">
      <c r="C138" s="512"/>
      <c r="D138" s="512"/>
      <c r="E138" s="512"/>
      <c r="F138" s="512"/>
      <c r="G138" s="512"/>
      <c r="H138" s="40"/>
      <c r="O138" s="40"/>
    </row>
    <row r="139" spans="3:15">
      <c r="C139" s="512"/>
      <c r="D139" s="512"/>
      <c r="E139" s="512"/>
      <c r="F139" s="512"/>
      <c r="G139" s="512"/>
      <c r="H139" s="40"/>
      <c r="O139" s="40"/>
    </row>
    <row r="140" spans="3:15">
      <c r="C140" s="512"/>
      <c r="D140" s="512"/>
      <c r="E140" s="512"/>
      <c r="F140" s="512"/>
      <c r="G140" s="512"/>
      <c r="H140" s="40"/>
      <c r="O140" s="40"/>
    </row>
    <row r="141" spans="3:15">
      <c r="C141" s="512"/>
      <c r="D141" s="512"/>
      <c r="E141" s="512"/>
      <c r="F141" s="512"/>
      <c r="G141" s="512"/>
      <c r="H141" s="40"/>
      <c r="O141" s="40"/>
    </row>
    <row r="142" spans="3:15">
      <c r="C142" s="512"/>
      <c r="D142" s="512"/>
      <c r="E142" s="512"/>
      <c r="F142" s="512"/>
      <c r="G142" s="512"/>
      <c r="H142" s="40"/>
      <c r="O142" s="40"/>
    </row>
    <row r="143" spans="3:15">
      <c r="C143" s="512"/>
      <c r="D143" s="512"/>
      <c r="E143" s="512"/>
      <c r="F143" s="512"/>
      <c r="G143" s="512"/>
      <c r="H143" s="40"/>
      <c r="O143" s="40"/>
    </row>
    <row r="144" spans="3:15">
      <c r="C144" s="512"/>
      <c r="D144" s="512"/>
      <c r="E144" s="512"/>
      <c r="F144" s="512"/>
      <c r="G144" s="512"/>
      <c r="H144" s="40"/>
      <c r="O144" s="40"/>
    </row>
    <row r="145" spans="3:15">
      <c r="C145" s="512"/>
      <c r="D145" s="512"/>
      <c r="E145" s="512"/>
      <c r="F145" s="512"/>
      <c r="G145" s="512"/>
      <c r="H145" s="40"/>
      <c r="O145" s="40"/>
    </row>
    <row r="146" spans="3:15">
      <c r="C146" s="512"/>
      <c r="D146" s="512"/>
      <c r="E146" s="512"/>
      <c r="F146" s="512"/>
      <c r="G146" s="512"/>
      <c r="H146" s="40"/>
      <c r="O146" s="40"/>
    </row>
    <row r="147" spans="3:15">
      <c r="C147" s="512"/>
      <c r="D147" s="512"/>
      <c r="E147" s="512"/>
      <c r="F147" s="512"/>
      <c r="G147" s="512"/>
      <c r="H147" s="40"/>
      <c r="O147" s="40"/>
    </row>
    <row r="148" spans="3:15">
      <c r="C148" s="512"/>
      <c r="D148" s="512"/>
      <c r="E148" s="512"/>
      <c r="F148" s="512"/>
      <c r="G148" s="512"/>
      <c r="H148" s="40"/>
      <c r="O148" s="40"/>
    </row>
    <row r="149" spans="3:15">
      <c r="C149" s="512"/>
      <c r="D149" s="512"/>
      <c r="E149" s="512"/>
      <c r="F149" s="512"/>
      <c r="G149" s="512"/>
      <c r="H149" s="40"/>
      <c r="O149" s="40"/>
    </row>
    <row r="150" spans="3:15">
      <c r="C150" s="512"/>
      <c r="D150" s="512"/>
      <c r="E150" s="512"/>
      <c r="F150" s="512"/>
      <c r="G150" s="512"/>
      <c r="H150" s="40"/>
      <c r="O150" s="40"/>
    </row>
    <row r="151" spans="3:15">
      <c r="C151" s="512"/>
      <c r="D151" s="512"/>
      <c r="E151" s="512"/>
      <c r="F151" s="512"/>
      <c r="G151" s="512"/>
      <c r="H151" s="40"/>
      <c r="O151" s="40"/>
    </row>
    <row r="152" spans="3:15">
      <c r="C152" s="512"/>
      <c r="D152" s="512"/>
      <c r="E152" s="512"/>
      <c r="F152" s="512"/>
      <c r="G152" s="512"/>
      <c r="H152" s="40"/>
      <c r="O152" s="40"/>
    </row>
    <row r="153" spans="3:15">
      <c r="C153" s="512"/>
      <c r="D153" s="512"/>
      <c r="E153" s="512"/>
      <c r="F153" s="512"/>
      <c r="G153" s="512"/>
      <c r="H153" s="40"/>
      <c r="O153" s="40"/>
    </row>
    <row r="154" spans="3:15">
      <c r="C154" s="512"/>
      <c r="D154" s="512"/>
      <c r="E154" s="512"/>
      <c r="F154" s="512"/>
      <c r="G154" s="512"/>
      <c r="H154" s="40"/>
      <c r="O154" s="40"/>
    </row>
    <row r="155" spans="3:15">
      <c r="C155" s="512"/>
      <c r="D155" s="512"/>
      <c r="E155" s="512"/>
      <c r="F155" s="512"/>
      <c r="G155" s="512"/>
      <c r="H155" s="40"/>
      <c r="O155" s="40"/>
    </row>
    <row r="156" spans="3:15">
      <c r="C156" s="512"/>
      <c r="D156" s="512"/>
      <c r="E156" s="512"/>
      <c r="F156" s="512"/>
      <c r="G156" s="512"/>
      <c r="H156" s="40"/>
      <c r="O156" s="40"/>
    </row>
    <row r="157" spans="3:15">
      <c r="C157" s="512"/>
      <c r="D157" s="512"/>
      <c r="E157" s="512"/>
      <c r="F157" s="512"/>
      <c r="G157" s="512"/>
      <c r="H157" s="40"/>
      <c r="O157" s="40"/>
    </row>
    <row r="158" spans="3:15">
      <c r="C158" s="512"/>
      <c r="D158" s="512"/>
      <c r="E158" s="512"/>
      <c r="F158" s="512"/>
      <c r="G158" s="512"/>
      <c r="H158" s="40"/>
      <c r="O158" s="40"/>
    </row>
    <row r="159" spans="3:15">
      <c r="C159" s="512"/>
      <c r="D159" s="512"/>
      <c r="E159" s="512"/>
      <c r="F159" s="512"/>
      <c r="G159" s="512"/>
      <c r="H159" s="40"/>
      <c r="O159" s="40"/>
    </row>
    <row r="160" spans="3:15">
      <c r="C160" s="512"/>
      <c r="D160" s="512"/>
      <c r="E160" s="512"/>
      <c r="F160" s="512"/>
      <c r="G160" s="512"/>
      <c r="H160" s="40"/>
      <c r="O160" s="40"/>
    </row>
    <row r="161" spans="3:15">
      <c r="C161" s="512"/>
      <c r="D161" s="512"/>
      <c r="E161" s="512"/>
      <c r="F161" s="512"/>
      <c r="G161" s="512"/>
      <c r="H161" s="40"/>
      <c r="O161" s="40"/>
    </row>
    <row r="162" spans="3:15">
      <c r="C162" s="512"/>
      <c r="D162" s="512"/>
      <c r="E162" s="512"/>
      <c r="F162" s="512"/>
      <c r="G162" s="512"/>
      <c r="H162" s="40"/>
      <c r="O162" s="40"/>
    </row>
    <row r="163" spans="3:15">
      <c r="C163" s="512"/>
      <c r="D163" s="512"/>
      <c r="E163" s="512"/>
      <c r="F163" s="512"/>
      <c r="G163" s="512"/>
      <c r="H163" s="40"/>
      <c r="O163" s="40"/>
    </row>
    <row r="164" spans="3:15">
      <c r="C164" s="512"/>
      <c r="D164" s="512"/>
      <c r="E164" s="512"/>
      <c r="F164" s="512"/>
      <c r="G164" s="512"/>
      <c r="H164" s="40"/>
      <c r="O164" s="40"/>
    </row>
    <row r="165" spans="3:15">
      <c r="C165" s="512"/>
      <c r="D165" s="512"/>
      <c r="E165" s="512"/>
      <c r="F165" s="512"/>
      <c r="G165" s="512"/>
      <c r="H165" s="40"/>
      <c r="O165" s="40"/>
    </row>
    <row r="166" spans="3:15">
      <c r="C166" s="512"/>
      <c r="D166" s="512"/>
      <c r="E166" s="512"/>
      <c r="F166" s="512"/>
      <c r="G166" s="512"/>
      <c r="H166" s="40"/>
      <c r="O166" s="40"/>
    </row>
    <row r="167" spans="3:15">
      <c r="C167" s="512"/>
      <c r="D167" s="512"/>
      <c r="E167" s="512"/>
      <c r="F167" s="512"/>
      <c r="G167" s="512"/>
      <c r="H167" s="40"/>
      <c r="O167" s="40"/>
    </row>
    <row r="168" spans="3:15">
      <c r="C168" s="512"/>
      <c r="D168" s="512"/>
      <c r="E168" s="512"/>
      <c r="F168" s="512"/>
      <c r="G168" s="512"/>
      <c r="H168" s="40"/>
      <c r="O168" s="40"/>
    </row>
    <row r="169" spans="3:15">
      <c r="C169" s="512"/>
      <c r="D169" s="512"/>
      <c r="E169" s="512"/>
      <c r="F169" s="512"/>
      <c r="G169" s="512"/>
      <c r="H169" s="40"/>
      <c r="O169" s="40"/>
    </row>
    <row r="170" spans="3:15">
      <c r="C170" s="512"/>
      <c r="D170" s="512"/>
      <c r="E170" s="512"/>
      <c r="F170" s="512"/>
      <c r="G170" s="512"/>
      <c r="H170" s="40"/>
      <c r="O170" s="40"/>
    </row>
    <row r="171" spans="3:15">
      <c r="C171" s="512"/>
      <c r="D171" s="512"/>
      <c r="E171" s="512"/>
      <c r="F171" s="512"/>
      <c r="G171" s="512"/>
      <c r="H171" s="40"/>
      <c r="O171" s="40"/>
    </row>
    <row r="172" spans="3:15">
      <c r="C172" s="512"/>
      <c r="D172" s="512"/>
      <c r="E172" s="512"/>
      <c r="F172" s="512"/>
      <c r="G172" s="512"/>
      <c r="H172" s="40"/>
      <c r="O172" s="40"/>
    </row>
    <row r="173" spans="3:15">
      <c r="C173" s="512"/>
      <c r="D173" s="512"/>
      <c r="E173" s="512"/>
      <c r="F173" s="512"/>
      <c r="G173" s="512"/>
      <c r="H173" s="40"/>
      <c r="O173" s="40"/>
    </row>
    <row r="174" spans="3:15">
      <c r="C174" s="512"/>
      <c r="D174" s="512"/>
      <c r="E174" s="512"/>
      <c r="F174" s="512"/>
      <c r="G174" s="512"/>
      <c r="H174" s="40"/>
      <c r="O174" s="40"/>
    </row>
    <row r="175" spans="3:15">
      <c r="C175" s="512"/>
      <c r="D175" s="512"/>
      <c r="E175" s="512"/>
      <c r="F175" s="512"/>
      <c r="G175" s="512"/>
      <c r="H175" s="40"/>
      <c r="O175" s="40"/>
    </row>
    <row r="176" spans="3:15">
      <c r="C176" s="512"/>
      <c r="D176" s="512"/>
      <c r="E176" s="512"/>
      <c r="F176" s="512"/>
      <c r="G176" s="512"/>
      <c r="H176" s="40"/>
      <c r="O176" s="40"/>
    </row>
    <row r="177" spans="3:15">
      <c r="C177" s="512"/>
      <c r="D177" s="512"/>
      <c r="E177" s="512"/>
      <c r="F177" s="512"/>
      <c r="G177" s="512"/>
      <c r="H177" s="40"/>
      <c r="O177" s="40"/>
    </row>
    <row r="178" spans="3:15">
      <c r="C178" s="512"/>
      <c r="D178" s="512"/>
      <c r="E178" s="512"/>
      <c r="F178" s="512"/>
      <c r="G178" s="512"/>
      <c r="H178" s="40"/>
      <c r="O178" s="40"/>
    </row>
    <row r="179" spans="3:15">
      <c r="C179" s="512"/>
      <c r="D179" s="512"/>
      <c r="E179" s="512"/>
      <c r="F179" s="512"/>
      <c r="G179" s="512"/>
      <c r="H179" s="40"/>
      <c r="O179" s="40"/>
    </row>
    <row r="180" spans="3:15">
      <c r="C180" s="512"/>
      <c r="D180" s="512"/>
      <c r="E180" s="512"/>
      <c r="F180" s="512"/>
      <c r="G180" s="512"/>
      <c r="H180" s="40"/>
      <c r="O180" s="40"/>
    </row>
    <row r="181" spans="3:15">
      <c r="C181" s="512"/>
      <c r="D181" s="512"/>
      <c r="E181" s="512"/>
      <c r="F181" s="512"/>
      <c r="G181" s="512"/>
      <c r="H181" s="40"/>
      <c r="O181" s="40"/>
    </row>
    <row r="182" spans="3:15">
      <c r="C182" s="512"/>
      <c r="D182" s="512"/>
      <c r="E182" s="512"/>
      <c r="F182" s="512"/>
      <c r="G182" s="512"/>
      <c r="H182" s="40"/>
      <c r="O182" s="40"/>
    </row>
    <row r="183" spans="3:15">
      <c r="C183" s="512"/>
      <c r="D183" s="512"/>
      <c r="E183" s="512"/>
      <c r="F183" s="512"/>
      <c r="G183" s="512"/>
      <c r="H183" s="40"/>
      <c r="O183" s="40"/>
    </row>
    <row r="184" spans="3:15">
      <c r="C184" s="512"/>
      <c r="D184" s="512"/>
      <c r="E184" s="512"/>
      <c r="F184" s="512"/>
      <c r="G184" s="512"/>
      <c r="H184" s="40"/>
      <c r="O184" s="40"/>
    </row>
    <row r="185" spans="3:15">
      <c r="C185" s="512"/>
      <c r="D185" s="512"/>
      <c r="E185" s="512"/>
      <c r="F185" s="512"/>
      <c r="G185" s="512"/>
      <c r="H185" s="40"/>
      <c r="O185" s="40"/>
    </row>
    <row r="186" spans="3:15">
      <c r="C186" s="512"/>
      <c r="D186" s="512"/>
      <c r="E186" s="512"/>
      <c r="F186" s="512"/>
      <c r="G186" s="512"/>
      <c r="H186" s="40"/>
      <c r="O186" s="40"/>
    </row>
    <row r="187" spans="3:15">
      <c r="C187" s="512"/>
      <c r="D187" s="512"/>
      <c r="E187" s="512"/>
      <c r="F187" s="512"/>
      <c r="G187" s="512"/>
      <c r="H187" s="40"/>
      <c r="O187" s="40"/>
    </row>
    <row r="188" spans="3:15">
      <c r="C188" s="512"/>
      <c r="D188" s="512"/>
      <c r="E188" s="512"/>
      <c r="F188" s="512"/>
      <c r="G188" s="512"/>
      <c r="H188" s="40"/>
      <c r="O188" s="40"/>
    </row>
    <row r="189" spans="3:15">
      <c r="C189" s="512"/>
      <c r="D189" s="512"/>
      <c r="E189" s="512"/>
      <c r="F189" s="512"/>
      <c r="G189" s="512"/>
      <c r="H189" s="40"/>
      <c r="O189" s="40"/>
    </row>
    <row r="190" spans="3:15">
      <c r="C190" s="512"/>
      <c r="D190" s="512"/>
      <c r="E190" s="512"/>
      <c r="F190" s="512"/>
      <c r="G190" s="512"/>
      <c r="H190" s="40"/>
      <c r="O190" s="40"/>
    </row>
    <row r="191" spans="3:15">
      <c r="C191" s="512"/>
      <c r="D191" s="512"/>
      <c r="E191" s="512"/>
      <c r="F191" s="512"/>
      <c r="G191" s="512"/>
      <c r="H191" s="40"/>
      <c r="O191" s="40"/>
    </row>
    <row r="192" spans="3:15">
      <c r="C192" s="512"/>
      <c r="D192" s="512"/>
      <c r="E192" s="512"/>
      <c r="F192" s="512"/>
      <c r="G192" s="512"/>
      <c r="H192" s="40"/>
      <c r="O192" s="40"/>
    </row>
    <row r="193" spans="3:15">
      <c r="C193" s="512"/>
      <c r="D193" s="512"/>
      <c r="E193" s="512"/>
      <c r="F193" s="512"/>
      <c r="G193" s="512"/>
      <c r="H193" s="40"/>
      <c r="O193" s="40"/>
    </row>
    <row r="194" spans="3:15">
      <c r="C194" s="512"/>
      <c r="D194" s="512"/>
      <c r="E194" s="512"/>
      <c r="F194" s="512"/>
      <c r="G194" s="512"/>
      <c r="H194" s="40"/>
      <c r="O194" s="40"/>
    </row>
    <row r="195" spans="3:15">
      <c r="C195" s="512"/>
      <c r="D195" s="512"/>
      <c r="E195" s="512"/>
      <c r="F195" s="512"/>
      <c r="G195" s="512"/>
      <c r="H195" s="40"/>
      <c r="O195" s="40"/>
    </row>
    <row r="196" spans="3:15">
      <c r="C196" s="512"/>
      <c r="D196" s="512"/>
      <c r="E196" s="512"/>
      <c r="F196" s="512"/>
      <c r="G196" s="512"/>
      <c r="H196" s="40"/>
      <c r="O196" s="40"/>
    </row>
    <row r="197" spans="3:15">
      <c r="C197" s="512"/>
      <c r="D197" s="512"/>
      <c r="E197" s="512"/>
      <c r="F197" s="512"/>
      <c r="G197" s="512"/>
      <c r="H197" s="40"/>
      <c r="O197" s="40"/>
    </row>
    <row r="198" spans="3:15">
      <c r="C198" s="512"/>
      <c r="D198" s="512"/>
      <c r="E198" s="512"/>
      <c r="F198" s="512"/>
      <c r="G198" s="512"/>
      <c r="H198" s="40"/>
      <c r="O198" s="40"/>
    </row>
    <row r="199" spans="3:15">
      <c r="C199" s="512"/>
      <c r="D199" s="512"/>
      <c r="E199" s="512"/>
      <c r="F199" s="512"/>
      <c r="G199" s="512"/>
      <c r="H199" s="40"/>
      <c r="O199" s="40"/>
    </row>
    <row r="200" spans="3:15">
      <c r="C200" s="512"/>
      <c r="D200" s="512"/>
      <c r="E200" s="512"/>
      <c r="F200" s="512"/>
      <c r="G200" s="512"/>
      <c r="H200" s="40"/>
      <c r="O200" s="40"/>
    </row>
    <row r="201" spans="3:15">
      <c r="C201" s="512"/>
      <c r="D201" s="512"/>
      <c r="E201" s="512"/>
      <c r="F201" s="512"/>
      <c r="G201" s="512"/>
      <c r="H201" s="40"/>
      <c r="O201" s="40"/>
    </row>
    <row r="202" spans="3:15">
      <c r="C202" s="512"/>
      <c r="D202" s="512"/>
      <c r="E202" s="512"/>
      <c r="F202" s="512"/>
      <c r="G202" s="512"/>
      <c r="H202" s="40"/>
      <c r="O202" s="40"/>
    </row>
    <row r="203" spans="3:15">
      <c r="C203" s="512"/>
      <c r="D203" s="512"/>
      <c r="E203" s="512"/>
      <c r="F203" s="512"/>
      <c r="G203" s="512"/>
      <c r="H203" s="40"/>
      <c r="O203" s="40"/>
    </row>
    <row r="204" spans="3:15">
      <c r="C204" s="512"/>
      <c r="D204" s="512"/>
      <c r="E204" s="512"/>
      <c r="F204" s="512"/>
      <c r="G204" s="512"/>
      <c r="H204" s="40"/>
      <c r="O204" s="40"/>
    </row>
    <row r="205" spans="3:15">
      <c r="C205" s="512"/>
      <c r="D205" s="512"/>
      <c r="E205" s="512"/>
      <c r="F205" s="512"/>
      <c r="G205" s="512"/>
      <c r="H205" s="40"/>
      <c r="O205" s="40"/>
    </row>
    <row r="206" spans="3:15">
      <c r="C206" s="512"/>
      <c r="D206" s="512"/>
      <c r="E206" s="512"/>
      <c r="F206" s="512"/>
      <c r="G206" s="512"/>
      <c r="H206" s="40"/>
      <c r="O206" s="40"/>
    </row>
    <row r="207" spans="3:15">
      <c r="C207" s="512"/>
      <c r="D207" s="512"/>
      <c r="E207" s="512"/>
      <c r="F207" s="512"/>
      <c r="G207" s="512"/>
      <c r="H207" s="40"/>
      <c r="O207" s="40"/>
    </row>
    <row r="208" spans="3:15">
      <c r="C208" s="512"/>
      <c r="D208" s="512"/>
      <c r="E208" s="512"/>
      <c r="F208" s="512"/>
      <c r="G208" s="512"/>
      <c r="H208" s="40"/>
      <c r="O208" s="40"/>
    </row>
    <row r="209" spans="3:15">
      <c r="C209" s="512"/>
      <c r="D209" s="512"/>
      <c r="E209" s="512"/>
      <c r="F209" s="512"/>
      <c r="G209" s="512"/>
      <c r="H209" s="40"/>
      <c r="O209" s="40"/>
    </row>
    <row r="210" spans="3:15">
      <c r="C210" s="512"/>
      <c r="D210" s="512"/>
      <c r="E210" s="512"/>
      <c r="F210" s="512"/>
      <c r="G210" s="512"/>
      <c r="H210" s="40"/>
      <c r="O210" s="40"/>
    </row>
    <row r="211" spans="3:15">
      <c r="C211" s="512"/>
      <c r="D211" s="512"/>
      <c r="E211" s="512"/>
      <c r="F211" s="512"/>
      <c r="G211" s="512"/>
      <c r="H211" s="40"/>
      <c r="O211" s="40"/>
    </row>
    <row r="212" spans="3:15">
      <c r="C212" s="512"/>
      <c r="D212" s="512"/>
      <c r="E212" s="512"/>
      <c r="F212" s="512"/>
      <c r="G212" s="512"/>
      <c r="H212" s="40"/>
      <c r="O212" s="40"/>
    </row>
    <row r="213" spans="3:15">
      <c r="C213" s="512"/>
      <c r="D213" s="512"/>
      <c r="E213" s="512"/>
      <c r="F213" s="512"/>
      <c r="G213" s="512"/>
      <c r="H213" s="40"/>
      <c r="O213" s="40"/>
    </row>
    <row r="214" spans="3:15">
      <c r="C214" s="512"/>
      <c r="D214" s="512"/>
      <c r="E214" s="512"/>
      <c r="F214" s="512"/>
      <c r="G214" s="512"/>
      <c r="H214" s="40"/>
      <c r="O214" s="40"/>
    </row>
    <row r="215" spans="3:15">
      <c r="C215" s="512"/>
      <c r="D215" s="512"/>
      <c r="E215" s="512"/>
      <c r="F215" s="512"/>
      <c r="G215" s="512"/>
      <c r="H215" s="40"/>
      <c r="O215" s="40"/>
    </row>
    <row r="216" spans="3:15">
      <c r="C216" s="512"/>
      <c r="D216" s="512"/>
      <c r="E216" s="512"/>
      <c r="F216" s="512"/>
      <c r="G216" s="512"/>
      <c r="H216" s="40"/>
      <c r="O216" s="40"/>
    </row>
    <row r="217" spans="3:15">
      <c r="C217" s="512"/>
      <c r="D217" s="512"/>
      <c r="E217" s="512"/>
      <c r="F217" s="512"/>
      <c r="G217" s="512"/>
      <c r="H217" s="40"/>
      <c r="O217" s="40"/>
    </row>
    <row r="218" spans="3:15">
      <c r="C218" s="512"/>
      <c r="D218" s="512"/>
      <c r="E218" s="512"/>
      <c r="F218" s="512"/>
      <c r="G218" s="512"/>
      <c r="H218" s="40"/>
      <c r="O218" s="40"/>
    </row>
    <row r="219" spans="3:15">
      <c r="C219" s="512"/>
      <c r="D219" s="512"/>
      <c r="E219" s="512"/>
      <c r="F219" s="512"/>
      <c r="G219" s="512"/>
      <c r="H219" s="40"/>
      <c r="O219" s="40"/>
    </row>
    <row r="220" spans="3:15">
      <c r="C220" s="512"/>
      <c r="D220" s="512"/>
      <c r="E220" s="512"/>
      <c r="F220" s="512"/>
      <c r="G220" s="512"/>
      <c r="H220" s="40"/>
      <c r="O220" s="40"/>
    </row>
    <row r="221" spans="3:15">
      <c r="C221" s="512"/>
      <c r="D221" s="512"/>
      <c r="E221" s="512"/>
      <c r="F221" s="512"/>
      <c r="G221" s="512"/>
      <c r="H221" s="40"/>
      <c r="O221" s="40"/>
    </row>
    <row r="222" spans="3:15">
      <c r="C222" s="512"/>
      <c r="D222" s="512"/>
      <c r="E222" s="512"/>
      <c r="F222" s="512"/>
      <c r="G222" s="512"/>
      <c r="H222" s="40"/>
      <c r="O222" s="40"/>
    </row>
    <row r="223" spans="3:15">
      <c r="C223" s="512"/>
      <c r="D223" s="512"/>
      <c r="E223" s="512"/>
      <c r="F223" s="512"/>
      <c r="G223" s="512"/>
      <c r="H223" s="40"/>
      <c r="O223" s="40"/>
    </row>
    <row r="224" spans="3:15">
      <c r="C224" s="512"/>
      <c r="D224" s="512"/>
      <c r="E224" s="512"/>
      <c r="F224" s="512"/>
      <c r="G224" s="512"/>
      <c r="H224" s="40"/>
      <c r="O224" s="40"/>
    </row>
    <row r="225" spans="3:15">
      <c r="C225" s="512"/>
      <c r="D225" s="512"/>
      <c r="E225" s="512"/>
      <c r="F225" s="512"/>
      <c r="G225" s="512"/>
      <c r="H225" s="40"/>
      <c r="O225" s="40"/>
    </row>
    <row r="226" spans="3:15">
      <c r="C226" s="512"/>
      <c r="D226" s="512"/>
      <c r="E226" s="512"/>
      <c r="F226" s="512"/>
      <c r="G226" s="512"/>
      <c r="H226" s="40"/>
      <c r="O226" s="40"/>
    </row>
    <row r="227" spans="3:15">
      <c r="C227" s="512"/>
      <c r="D227" s="512"/>
      <c r="E227" s="512"/>
      <c r="F227" s="512"/>
      <c r="G227" s="512"/>
      <c r="H227" s="40"/>
      <c r="O227" s="40"/>
    </row>
    <row r="228" spans="3:15">
      <c r="C228" s="512"/>
      <c r="D228" s="512"/>
      <c r="E228" s="512"/>
      <c r="F228" s="512"/>
      <c r="G228" s="512"/>
      <c r="H228" s="40"/>
      <c r="O228" s="40"/>
    </row>
    <row r="229" spans="3:15">
      <c r="C229" s="512"/>
      <c r="D229" s="512"/>
      <c r="E229" s="512"/>
      <c r="F229" s="512"/>
      <c r="G229" s="512"/>
      <c r="H229" s="40"/>
      <c r="O229" s="40"/>
    </row>
    <row r="230" spans="3:15">
      <c r="C230" s="512"/>
      <c r="D230" s="512"/>
      <c r="E230" s="512"/>
      <c r="F230" s="512"/>
      <c r="G230" s="512"/>
      <c r="H230" s="40"/>
      <c r="O230" s="40"/>
    </row>
    <row r="231" spans="3:15">
      <c r="C231" s="512"/>
      <c r="D231" s="512"/>
      <c r="E231" s="512"/>
      <c r="F231" s="512"/>
      <c r="G231" s="512"/>
      <c r="H231" s="40"/>
      <c r="O231" s="40"/>
    </row>
    <row r="232" spans="3:15">
      <c r="C232" s="512"/>
      <c r="D232" s="512"/>
      <c r="E232" s="512"/>
      <c r="F232" s="512"/>
      <c r="G232" s="512"/>
      <c r="H232" s="40"/>
      <c r="O232" s="40"/>
    </row>
    <row r="233" spans="3:15">
      <c r="C233" s="512"/>
      <c r="D233" s="512"/>
      <c r="E233" s="512"/>
      <c r="F233" s="512"/>
      <c r="G233" s="512"/>
      <c r="H233" s="40"/>
      <c r="O233" s="40"/>
    </row>
    <row r="234" spans="3:15">
      <c r="C234" s="512"/>
      <c r="D234" s="512"/>
      <c r="E234" s="512"/>
      <c r="F234" s="512"/>
      <c r="G234" s="512"/>
      <c r="H234" s="40"/>
      <c r="O234" s="40"/>
    </row>
    <row r="235" spans="3:15">
      <c r="C235" s="512"/>
      <c r="D235" s="512"/>
      <c r="E235" s="512"/>
      <c r="F235" s="512"/>
      <c r="G235" s="512"/>
      <c r="H235" s="40"/>
      <c r="O235" s="40"/>
    </row>
    <row r="236" spans="3:15">
      <c r="C236" s="512"/>
      <c r="D236" s="512"/>
      <c r="E236" s="512"/>
      <c r="F236" s="512"/>
      <c r="G236" s="512"/>
      <c r="H236" s="40"/>
      <c r="O236" s="40"/>
    </row>
    <row r="237" spans="3:15">
      <c r="C237" s="512"/>
      <c r="D237" s="512"/>
      <c r="E237" s="512"/>
      <c r="F237" s="512"/>
      <c r="G237" s="512"/>
      <c r="H237" s="40"/>
      <c r="O237" s="40"/>
    </row>
    <row r="238" spans="3:15">
      <c r="C238" s="512"/>
      <c r="D238" s="512"/>
      <c r="E238" s="512"/>
      <c r="F238" s="512"/>
      <c r="G238" s="512"/>
      <c r="H238" s="40"/>
      <c r="O238" s="40"/>
    </row>
    <row r="239" spans="3:15">
      <c r="C239" s="512"/>
      <c r="D239" s="512"/>
      <c r="E239" s="512"/>
      <c r="F239" s="512"/>
      <c r="G239" s="512"/>
      <c r="H239" s="40"/>
      <c r="O239" s="40"/>
    </row>
    <row r="240" spans="3:15">
      <c r="C240" s="512"/>
      <c r="D240" s="512"/>
      <c r="E240" s="512"/>
      <c r="F240" s="512"/>
      <c r="G240" s="512"/>
      <c r="H240" s="40"/>
      <c r="O240" s="40"/>
    </row>
    <row r="241" spans="3:15">
      <c r="C241" s="512"/>
      <c r="D241" s="512"/>
      <c r="E241" s="512"/>
      <c r="F241" s="512"/>
      <c r="G241" s="512"/>
      <c r="H241" s="40"/>
      <c r="O241" s="40"/>
    </row>
    <row r="242" spans="3:15">
      <c r="C242" s="512"/>
      <c r="D242" s="512"/>
      <c r="E242" s="512"/>
      <c r="F242" s="512"/>
      <c r="G242" s="512"/>
      <c r="H242" s="40"/>
      <c r="O242" s="40"/>
    </row>
    <row r="243" spans="3:15">
      <c r="C243" s="512"/>
      <c r="D243" s="512"/>
      <c r="E243" s="512"/>
      <c r="F243" s="512"/>
      <c r="G243" s="512"/>
      <c r="H243" s="40"/>
      <c r="O243" s="40"/>
    </row>
    <row r="244" spans="3:15">
      <c r="C244" s="512"/>
      <c r="D244" s="512"/>
      <c r="E244" s="512"/>
      <c r="F244" s="512"/>
      <c r="G244" s="512"/>
      <c r="H244" s="40"/>
      <c r="O244" s="40"/>
    </row>
    <row r="245" spans="3:15">
      <c r="C245" s="512"/>
      <c r="D245" s="512"/>
      <c r="E245" s="512"/>
      <c r="F245" s="512"/>
      <c r="G245" s="512"/>
      <c r="H245" s="40"/>
      <c r="O245" s="40"/>
    </row>
    <row r="246" spans="3:15">
      <c r="C246" s="512"/>
      <c r="D246" s="512"/>
      <c r="E246" s="512"/>
      <c r="F246" s="512"/>
      <c r="G246" s="512"/>
      <c r="H246" s="40"/>
      <c r="O246" s="40"/>
    </row>
    <row r="247" spans="3:15">
      <c r="C247" s="512"/>
      <c r="D247" s="512"/>
      <c r="E247" s="512"/>
      <c r="F247" s="512"/>
      <c r="G247" s="512"/>
      <c r="H247" s="40"/>
      <c r="O247" s="40"/>
    </row>
    <row r="248" spans="3:15">
      <c r="C248" s="512"/>
      <c r="D248" s="512"/>
      <c r="E248" s="512"/>
      <c r="F248" s="512"/>
      <c r="G248" s="512"/>
      <c r="H248" s="40"/>
      <c r="O248" s="40"/>
    </row>
    <row r="249" spans="3:15">
      <c r="C249" s="512"/>
      <c r="D249" s="512"/>
      <c r="E249" s="512"/>
      <c r="F249" s="512"/>
      <c r="G249" s="512"/>
      <c r="H249" s="40"/>
      <c r="O249" s="40"/>
    </row>
    <row r="250" spans="3:15">
      <c r="C250" s="512"/>
      <c r="D250" s="512"/>
      <c r="E250" s="512"/>
      <c r="F250" s="512"/>
      <c r="G250" s="512"/>
      <c r="H250" s="40"/>
      <c r="O250" s="40"/>
    </row>
    <row r="251" spans="3:15">
      <c r="C251" s="512"/>
      <c r="D251" s="512"/>
      <c r="E251" s="512"/>
      <c r="F251" s="512"/>
      <c r="G251" s="512"/>
      <c r="H251" s="40"/>
      <c r="O251" s="40"/>
    </row>
    <row r="252" spans="3:15">
      <c r="C252" s="512"/>
      <c r="D252" s="512"/>
      <c r="E252" s="512"/>
      <c r="F252" s="512"/>
      <c r="G252" s="512"/>
      <c r="H252" s="40"/>
      <c r="O252" s="40"/>
    </row>
    <row r="253" spans="3:15">
      <c r="C253" s="512"/>
      <c r="D253" s="512"/>
      <c r="E253" s="512"/>
      <c r="F253" s="512"/>
      <c r="G253" s="512"/>
      <c r="H253" s="40"/>
      <c r="O253" s="40"/>
    </row>
    <row r="254" spans="3:15">
      <c r="C254" s="512"/>
      <c r="D254" s="512"/>
      <c r="E254" s="512"/>
      <c r="F254" s="512"/>
      <c r="G254" s="512"/>
      <c r="H254" s="40"/>
      <c r="O254" s="40"/>
    </row>
    <row r="255" spans="3:15">
      <c r="C255" s="512"/>
      <c r="D255" s="512"/>
      <c r="E255" s="512"/>
      <c r="F255" s="512"/>
      <c r="G255" s="512"/>
      <c r="H255" s="40"/>
      <c r="O255" s="40"/>
    </row>
    <row r="256" spans="3:15">
      <c r="C256" s="512"/>
      <c r="D256" s="512"/>
      <c r="E256" s="512"/>
      <c r="F256" s="512"/>
      <c r="G256" s="512"/>
      <c r="H256" s="40"/>
      <c r="O256" s="40"/>
    </row>
    <row r="257" spans="3:15">
      <c r="C257" s="512"/>
      <c r="D257" s="512"/>
      <c r="E257" s="512"/>
      <c r="F257" s="512"/>
      <c r="G257" s="512"/>
      <c r="H257" s="40"/>
      <c r="O257" s="40"/>
    </row>
    <row r="258" spans="3:15">
      <c r="C258" s="512"/>
      <c r="D258" s="512"/>
      <c r="E258" s="512"/>
      <c r="F258" s="512"/>
      <c r="G258" s="512"/>
      <c r="H258" s="40"/>
      <c r="O258" s="40"/>
    </row>
    <row r="259" spans="3:15">
      <c r="C259" s="512"/>
      <c r="D259" s="512"/>
      <c r="E259" s="512"/>
      <c r="F259" s="512"/>
      <c r="G259" s="512"/>
      <c r="H259" s="40"/>
      <c r="O259" s="40"/>
    </row>
    <row r="260" spans="3:15">
      <c r="C260" s="512"/>
      <c r="D260" s="512"/>
      <c r="E260" s="512"/>
      <c r="F260" s="512"/>
      <c r="G260" s="512"/>
      <c r="H260" s="40"/>
      <c r="O260" s="40"/>
    </row>
    <row r="261" spans="3:15">
      <c r="C261" s="512"/>
      <c r="D261" s="512"/>
      <c r="E261" s="512"/>
      <c r="F261" s="512"/>
      <c r="G261" s="512"/>
      <c r="H261" s="40"/>
      <c r="O261" s="40"/>
    </row>
    <row r="262" spans="3:15">
      <c r="C262" s="512"/>
      <c r="D262" s="512"/>
      <c r="E262" s="512"/>
      <c r="F262" s="512"/>
      <c r="G262" s="512"/>
      <c r="H262" s="40"/>
      <c r="O262" s="40"/>
    </row>
    <row r="263" spans="3:15">
      <c r="C263" s="512"/>
      <c r="D263" s="512"/>
      <c r="E263" s="512"/>
      <c r="F263" s="512"/>
      <c r="G263" s="512"/>
      <c r="H263" s="40"/>
      <c r="O263" s="40"/>
    </row>
    <row r="264" spans="3:15">
      <c r="C264" s="512"/>
      <c r="D264" s="512"/>
      <c r="E264" s="512"/>
      <c r="F264" s="512"/>
      <c r="G264" s="512"/>
      <c r="H264" s="40"/>
      <c r="O264" s="40"/>
    </row>
    <row r="265" spans="3:15">
      <c r="C265" s="512"/>
      <c r="D265" s="512"/>
      <c r="E265" s="512"/>
      <c r="F265" s="512"/>
      <c r="G265" s="512"/>
      <c r="H265" s="40"/>
      <c r="O265" s="40"/>
    </row>
    <row r="266" spans="3:15">
      <c r="C266" s="512"/>
      <c r="D266" s="512"/>
      <c r="E266" s="512"/>
      <c r="F266" s="512"/>
      <c r="G266" s="512"/>
      <c r="H266" s="40"/>
      <c r="O266" s="40"/>
    </row>
    <row r="267" spans="3:15">
      <c r="C267" s="512"/>
      <c r="D267" s="512"/>
      <c r="E267" s="512"/>
      <c r="F267" s="512"/>
      <c r="G267" s="512"/>
      <c r="H267" s="40"/>
      <c r="O267" s="40"/>
    </row>
    <row r="268" spans="3:15">
      <c r="C268" s="512"/>
      <c r="D268" s="512"/>
      <c r="E268" s="512"/>
      <c r="F268" s="512"/>
      <c r="G268" s="512"/>
      <c r="H268" s="40"/>
      <c r="O268" s="40"/>
    </row>
    <row r="269" spans="3:15">
      <c r="C269" s="512"/>
      <c r="D269" s="512"/>
      <c r="E269" s="512"/>
      <c r="F269" s="512"/>
      <c r="G269" s="512"/>
      <c r="H269" s="40"/>
      <c r="O269" s="40"/>
    </row>
    <row r="270" spans="3:15">
      <c r="C270" s="512"/>
      <c r="D270" s="512"/>
      <c r="E270" s="512"/>
      <c r="F270" s="512"/>
      <c r="G270" s="512"/>
      <c r="H270" s="40"/>
      <c r="O270" s="40"/>
    </row>
    <row r="271" spans="3:15">
      <c r="C271" s="512"/>
      <c r="D271" s="512"/>
      <c r="E271" s="512"/>
      <c r="F271" s="512"/>
      <c r="G271" s="512"/>
      <c r="O271" s="40"/>
    </row>
    <row r="272" spans="3:15">
      <c r="C272" s="512"/>
      <c r="D272" s="512"/>
      <c r="E272" s="512"/>
      <c r="F272" s="512"/>
      <c r="G272" s="512"/>
      <c r="O272" s="40"/>
    </row>
    <row r="273" spans="3:15">
      <c r="C273" s="512"/>
      <c r="D273" s="512"/>
      <c r="E273" s="512"/>
      <c r="F273" s="512"/>
      <c r="G273" s="512"/>
      <c r="O273" s="40"/>
    </row>
    <row r="274" spans="3:15">
      <c r="C274" s="512"/>
      <c r="D274" s="512"/>
      <c r="E274" s="512"/>
      <c r="F274" s="512"/>
      <c r="G274" s="512"/>
      <c r="O274" s="40"/>
    </row>
    <row r="275" spans="3:15">
      <c r="C275" s="512"/>
      <c r="D275" s="512"/>
      <c r="E275" s="512"/>
      <c r="F275" s="512"/>
      <c r="G275" s="512"/>
      <c r="O275" s="40"/>
    </row>
    <row r="276" spans="3:15">
      <c r="C276" s="512"/>
      <c r="D276" s="512"/>
      <c r="E276" s="512"/>
      <c r="F276" s="512"/>
      <c r="G276" s="512"/>
      <c r="O276" s="40"/>
    </row>
    <row r="277" spans="3:15">
      <c r="C277" s="512"/>
      <c r="D277" s="512"/>
      <c r="E277" s="512"/>
      <c r="F277" s="512"/>
      <c r="G277" s="512"/>
      <c r="O277" s="40"/>
    </row>
    <row r="278" spans="3:15">
      <c r="C278" s="512"/>
      <c r="D278" s="512"/>
      <c r="E278" s="512"/>
      <c r="F278" s="512"/>
      <c r="G278" s="512"/>
      <c r="O278" s="40"/>
    </row>
    <row r="279" spans="3:15">
      <c r="C279" s="512"/>
      <c r="D279" s="512"/>
      <c r="E279" s="512"/>
      <c r="F279" s="512"/>
      <c r="G279" s="512"/>
      <c r="O279" s="40"/>
    </row>
    <row r="280" spans="3:15">
      <c r="C280" s="512"/>
      <c r="D280" s="512"/>
      <c r="E280" s="512"/>
      <c r="F280" s="512"/>
      <c r="G280" s="512"/>
      <c r="O280" s="40"/>
    </row>
    <row r="281" spans="3:15">
      <c r="C281" s="512"/>
      <c r="D281" s="512"/>
      <c r="E281" s="512"/>
      <c r="F281" s="512"/>
      <c r="G281" s="512"/>
    </row>
    <row r="282" spans="3:15">
      <c r="C282" s="512"/>
      <c r="D282" s="512"/>
      <c r="E282" s="512"/>
      <c r="F282" s="512"/>
      <c r="G282" s="512"/>
    </row>
    <row r="283" spans="3:15">
      <c r="C283" s="512"/>
      <c r="D283" s="512"/>
      <c r="E283" s="512"/>
      <c r="F283" s="512"/>
      <c r="G283" s="512"/>
    </row>
  </sheetData>
  <sheetProtection password="F35E" sheet="1" objects="1" scenarios="1" selectLockedCells="1"/>
  <mergeCells count="19">
    <mergeCell ref="U1:W1"/>
    <mergeCell ref="X1:Y1"/>
    <mergeCell ref="A3:B3"/>
    <mergeCell ref="C3:F3"/>
    <mergeCell ref="A5:E5"/>
    <mergeCell ref="H3:Y7"/>
    <mergeCell ref="A9:A11"/>
    <mergeCell ref="B9:B11"/>
    <mergeCell ref="C9:C11"/>
    <mergeCell ref="D9:E10"/>
    <mergeCell ref="F9:F11"/>
    <mergeCell ref="G9:G11"/>
    <mergeCell ref="H9:H11"/>
    <mergeCell ref="I9:I11"/>
    <mergeCell ref="J9:J11"/>
    <mergeCell ref="K9:K11"/>
    <mergeCell ref="L9:W11"/>
    <mergeCell ref="X9:X11"/>
    <mergeCell ref="Y10:Y11"/>
  </mergeCells>
  <phoneticPr fontId="21"/>
  <dataValidations count="2">
    <dataValidation imeMode="halfAlpha" allowBlank="1" showDropDown="0" showInputMessage="1" showErrorMessage="1" sqref="B12:G111 I12:J111 M12:M111 Q12:Q111 O12:O111 S12:S111"/>
    <dataValidation type="list" allowBlank="1" showDropDown="0" showInputMessage="1" showErrorMessage="1" sqref="H12:H111">
      <formula1>"○,－"</formula1>
    </dataValidation>
  </dataValidations>
  <pageMargins left="0.39370078740157483" right="0.39370078740157483" top="0.6692913385826772" bottom="0.62992125984251968" header="0.31496062992125984" footer="0.35433070866141736"/>
  <pageSetup paperSize="9" scale="43" fitToWidth="1" fitToHeight="2" orientation="landscape" usePrinterDefaults="1" r:id="rId1"/>
  <headerFooter alignWithMargins="0"/>
  <rowBreaks count="1" manualBreakCount="1">
    <brk id="31"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dimension ref="A1:S1749"/>
  <sheetViews>
    <sheetView zoomScale="80" zoomScaleNormal="80" zoomScaleSheetLayoutView="85" workbookViewId="0">
      <selection activeCell="U30" sqref="U30"/>
    </sheetView>
  </sheetViews>
  <sheetFormatPr defaultColWidth="9" defaultRowHeight="13.5"/>
  <cols>
    <col min="1" max="1" width="48" style="596" customWidth="1"/>
    <col min="2" max="2" width="12.125" style="596" customWidth="1"/>
    <col min="3" max="3" width="9" style="596"/>
    <col min="4" max="4" width="9" style="597"/>
    <col min="5" max="6" width="9" style="596"/>
    <col min="7" max="7" width="10" style="596" customWidth="1"/>
    <col min="8" max="8" width="9" style="596"/>
    <col min="9" max="9" width="7.125" style="598" bestFit="1" customWidth="1"/>
    <col min="10" max="10" width="9.25" style="598" customWidth="1"/>
    <col min="11" max="11" width="9" style="598"/>
    <col min="12" max="12" width="11.75" style="598" customWidth="1"/>
    <col min="13" max="15" width="7" style="598" customWidth="1"/>
    <col min="16" max="16" width="48.375" style="598" customWidth="1"/>
    <col min="17" max="17" width="9.75" style="598" customWidth="1"/>
    <col min="18" max="16384" width="9" style="596"/>
  </cols>
  <sheetData>
    <row r="1" spans="1:19" ht="14.25">
      <c r="A1" s="597" t="s">
        <v>357</v>
      </c>
      <c r="B1" s="597"/>
      <c r="D1" s="597" t="s">
        <v>359</v>
      </c>
      <c r="F1" s="597" t="s">
        <v>2013</v>
      </c>
      <c r="I1" s="598" t="s">
        <v>184</v>
      </c>
      <c r="S1" s="597" t="s">
        <v>2014</v>
      </c>
    </row>
    <row r="2" spans="1:19" ht="24.75">
      <c r="A2" s="599" t="s">
        <v>101</v>
      </c>
      <c r="B2" s="606" t="s">
        <v>516</v>
      </c>
      <c r="D2" s="611" t="s">
        <v>197</v>
      </c>
      <c r="F2" s="611" t="s">
        <v>197</v>
      </c>
      <c r="G2" s="616" t="s">
        <v>535</v>
      </c>
      <c r="I2" s="620" t="s">
        <v>1997</v>
      </c>
      <c r="J2" s="625" t="s">
        <v>1998</v>
      </c>
      <c r="K2" s="631" t="s">
        <v>197</v>
      </c>
      <c r="L2" s="631" t="s">
        <v>535</v>
      </c>
      <c r="M2" s="630">
        <v>0.7</v>
      </c>
      <c r="N2" s="630">
        <v>0.55000000000000004</v>
      </c>
      <c r="O2" s="644">
        <v>0.45</v>
      </c>
      <c r="P2" s="620" t="s">
        <v>1968</v>
      </c>
      <c r="Q2" s="658" t="s">
        <v>1047</v>
      </c>
      <c r="S2" s="666" t="s">
        <v>1948</v>
      </c>
    </row>
    <row r="3" spans="1:19">
      <c r="A3" s="600" t="s">
        <v>258</v>
      </c>
      <c r="B3" s="607">
        <v>1.2e-002</v>
      </c>
      <c r="D3" s="612" t="s">
        <v>372</v>
      </c>
      <c r="F3" s="615" t="s">
        <v>372</v>
      </c>
      <c r="G3" s="617" t="s">
        <v>887</v>
      </c>
      <c r="I3" s="621" t="s">
        <v>8</v>
      </c>
      <c r="J3" s="626">
        <v>0.2</v>
      </c>
      <c r="K3" s="632" t="s">
        <v>1880</v>
      </c>
      <c r="L3" s="632" t="s">
        <v>1960</v>
      </c>
      <c r="M3" s="639">
        <v>11.4</v>
      </c>
      <c r="N3" s="639">
        <v>11.1</v>
      </c>
      <c r="O3" s="645">
        <v>10.9</v>
      </c>
      <c r="P3" s="621" t="s">
        <v>258</v>
      </c>
      <c r="Q3" s="659">
        <v>0.7</v>
      </c>
      <c r="S3" s="667" t="s">
        <v>1497</v>
      </c>
    </row>
    <row r="4" spans="1:19" ht="14.25">
      <c r="A4" s="601" t="s">
        <v>94</v>
      </c>
      <c r="B4" s="608">
        <v>1.2e-002</v>
      </c>
      <c r="D4" s="613" t="s">
        <v>376</v>
      </c>
      <c r="F4" s="613" t="s">
        <v>372</v>
      </c>
      <c r="G4" s="618" t="s">
        <v>1023</v>
      </c>
      <c r="I4" s="622" t="s">
        <v>8</v>
      </c>
      <c r="J4" s="627">
        <v>0.2</v>
      </c>
      <c r="K4" s="633" t="s">
        <v>1880</v>
      </c>
      <c r="L4" s="633" t="s">
        <v>1969</v>
      </c>
      <c r="M4" s="640">
        <v>11.4</v>
      </c>
      <c r="N4" s="640">
        <v>11.1</v>
      </c>
      <c r="O4" s="646">
        <v>10.9</v>
      </c>
      <c r="P4" s="622" t="s">
        <v>94</v>
      </c>
      <c r="Q4" s="660">
        <v>0.7</v>
      </c>
      <c r="S4" s="668"/>
    </row>
    <row r="5" spans="1:19">
      <c r="A5" s="601" t="s">
        <v>263</v>
      </c>
      <c r="B5" s="608">
        <v>1.2e-002</v>
      </c>
      <c r="D5" s="613" t="s">
        <v>382</v>
      </c>
      <c r="F5" s="613" t="s">
        <v>372</v>
      </c>
      <c r="G5" s="618" t="s">
        <v>314</v>
      </c>
      <c r="I5" s="622" t="s">
        <v>8</v>
      </c>
      <c r="J5" s="627">
        <v>0.2</v>
      </c>
      <c r="K5" s="633" t="s">
        <v>1880</v>
      </c>
      <c r="L5" s="633" t="s">
        <v>634</v>
      </c>
      <c r="M5" s="640">
        <v>11.4</v>
      </c>
      <c r="N5" s="640">
        <v>11.1</v>
      </c>
      <c r="O5" s="646">
        <v>10.9</v>
      </c>
      <c r="P5" s="622" t="s">
        <v>263</v>
      </c>
      <c r="Q5" s="660">
        <v>0.7</v>
      </c>
    </row>
    <row r="6" spans="1:19">
      <c r="A6" s="601" t="s">
        <v>303</v>
      </c>
      <c r="B6" s="608">
        <v>7.0000000000000001e-003</v>
      </c>
      <c r="D6" s="613" t="s">
        <v>384</v>
      </c>
      <c r="F6" s="613" t="s">
        <v>372</v>
      </c>
      <c r="G6" s="618" t="s">
        <v>1037</v>
      </c>
      <c r="I6" s="622" t="s">
        <v>8</v>
      </c>
      <c r="J6" s="627">
        <v>0.2</v>
      </c>
      <c r="K6" s="633" t="s">
        <v>1880</v>
      </c>
      <c r="L6" s="633" t="s">
        <v>1580</v>
      </c>
      <c r="M6" s="640">
        <v>11.4</v>
      </c>
      <c r="N6" s="640">
        <v>11.1</v>
      </c>
      <c r="O6" s="646">
        <v>10.9</v>
      </c>
      <c r="P6" s="622" t="s">
        <v>303</v>
      </c>
      <c r="Q6" s="660">
        <v>0.7</v>
      </c>
    </row>
    <row r="7" spans="1:19">
      <c r="A7" s="601" t="s">
        <v>264</v>
      </c>
      <c r="B7" s="608">
        <v>7.0000000000000001e-003</v>
      </c>
      <c r="D7" s="613" t="s">
        <v>385</v>
      </c>
      <c r="F7" s="613" t="s">
        <v>372</v>
      </c>
      <c r="G7" s="618" t="s">
        <v>1039</v>
      </c>
      <c r="I7" s="622" t="s">
        <v>8</v>
      </c>
      <c r="J7" s="627">
        <v>0.2</v>
      </c>
      <c r="K7" s="633" t="s">
        <v>1880</v>
      </c>
      <c r="L7" s="633" t="s">
        <v>1970</v>
      </c>
      <c r="M7" s="640">
        <v>11.4</v>
      </c>
      <c r="N7" s="640">
        <v>11.1</v>
      </c>
      <c r="O7" s="646">
        <v>10.9</v>
      </c>
      <c r="P7" s="622" t="s">
        <v>264</v>
      </c>
      <c r="Q7" s="660">
        <v>0.45</v>
      </c>
    </row>
    <row r="8" spans="1:19">
      <c r="A8" s="601" t="s">
        <v>99</v>
      </c>
      <c r="B8" s="608">
        <v>7.0000000000000001e-003</v>
      </c>
      <c r="D8" s="613" t="s">
        <v>386</v>
      </c>
      <c r="F8" s="613" t="s">
        <v>372</v>
      </c>
      <c r="G8" s="618" t="s">
        <v>1041</v>
      </c>
      <c r="I8" s="622" t="s">
        <v>8</v>
      </c>
      <c r="J8" s="627">
        <v>0.2</v>
      </c>
      <c r="K8" s="633" t="s">
        <v>1880</v>
      </c>
      <c r="L8" s="633" t="s">
        <v>1971</v>
      </c>
      <c r="M8" s="640">
        <v>11.4</v>
      </c>
      <c r="N8" s="640">
        <v>11.1</v>
      </c>
      <c r="O8" s="646">
        <v>10.9</v>
      </c>
      <c r="P8" s="622" t="s">
        <v>99</v>
      </c>
      <c r="Q8" s="660">
        <v>0.45</v>
      </c>
    </row>
    <row r="9" spans="1:19">
      <c r="A9" s="601" t="s">
        <v>267</v>
      </c>
      <c r="B9" s="608">
        <v>6.0000000000000001e-003</v>
      </c>
      <c r="D9" s="613" t="s">
        <v>389</v>
      </c>
      <c r="F9" s="613" t="s">
        <v>372</v>
      </c>
      <c r="G9" s="618" t="s">
        <v>1045</v>
      </c>
      <c r="I9" s="622" t="s">
        <v>8</v>
      </c>
      <c r="J9" s="627">
        <v>0.2</v>
      </c>
      <c r="K9" s="633" t="s">
        <v>1880</v>
      </c>
      <c r="L9" s="633" t="s">
        <v>935</v>
      </c>
      <c r="M9" s="640">
        <v>11.4</v>
      </c>
      <c r="N9" s="640">
        <v>11.1</v>
      </c>
      <c r="O9" s="646">
        <v>10.9</v>
      </c>
      <c r="P9" s="622" t="s">
        <v>267</v>
      </c>
      <c r="Q9" s="660">
        <v>0.55000000000000004</v>
      </c>
    </row>
    <row r="10" spans="1:19">
      <c r="A10" s="601" t="s">
        <v>274</v>
      </c>
      <c r="B10" s="608">
        <v>8.0000000000000002e-003</v>
      </c>
      <c r="D10" s="613" t="s">
        <v>289</v>
      </c>
      <c r="F10" s="613" t="s">
        <v>372</v>
      </c>
      <c r="G10" s="618" t="s">
        <v>925</v>
      </c>
      <c r="I10" s="622" t="s">
        <v>8</v>
      </c>
      <c r="J10" s="627">
        <v>0.2</v>
      </c>
      <c r="K10" s="633" t="s">
        <v>1880</v>
      </c>
      <c r="L10" s="633" t="s">
        <v>708</v>
      </c>
      <c r="M10" s="640">
        <v>11.4</v>
      </c>
      <c r="N10" s="640">
        <v>11.1</v>
      </c>
      <c r="O10" s="646">
        <v>10.9</v>
      </c>
      <c r="P10" s="622" t="s">
        <v>274</v>
      </c>
      <c r="Q10" s="660">
        <v>0.45</v>
      </c>
    </row>
    <row r="11" spans="1:19">
      <c r="A11" s="601" t="s">
        <v>110</v>
      </c>
      <c r="B11" s="608">
        <v>8.0000000000000002e-003</v>
      </c>
      <c r="D11" s="613" t="s">
        <v>393</v>
      </c>
      <c r="F11" s="613" t="s">
        <v>372</v>
      </c>
      <c r="G11" s="618" t="s">
        <v>1048</v>
      </c>
      <c r="I11" s="622" t="s">
        <v>8</v>
      </c>
      <c r="J11" s="627">
        <v>0.2</v>
      </c>
      <c r="K11" s="633" t="s">
        <v>1880</v>
      </c>
      <c r="L11" s="633" t="s">
        <v>1972</v>
      </c>
      <c r="M11" s="640">
        <v>11.4</v>
      </c>
      <c r="N11" s="640">
        <v>11.1</v>
      </c>
      <c r="O11" s="646">
        <v>10.9</v>
      </c>
      <c r="P11" s="622" t="s">
        <v>110</v>
      </c>
      <c r="Q11" s="660">
        <v>0.45</v>
      </c>
    </row>
    <row r="12" spans="1:19">
      <c r="A12" s="601" t="s">
        <v>281</v>
      </c>
      <c r="B12" s="608">
        <v>1.4e-002</v>
      </c>
      <c r="D12" s="613" t="s">
        <v>100</v>
      </c>
      <c r="F12" s="613" t="s">
        <v>372</v>
      </c>
      <c r="G12" s="618" t="s">
        <v>750</v>
      </c>
      <c r="I12" s="622" t="s">
        <v>8</v>
      </c>
      <c r="J12" s="627">
        <v>0.2</v>
      </c>
      <c r="K12" s="633" t="s">
        <v>1880</v>
      </c>
      <c r="L12" s="633" t="s">
        <v>1734</v>
      </c>
      <c r="M12" s="640">
        <v>11.4</v>
      </c>
      <c r="N12" s="640">
        <v>11.1</v>
      </c>
      <c r="O12" s="646">
        <v>10.9</v>
      </c>
      <c r="P12" s="622" t="s">
        <v>281</v>
      </c>
      <c r="Q12" s="660">
        <v>0.55000000000000004</v>
      </c>
    </row>
    <row r="13" spans="1:19">
      <c r="A13" s="601" t="s">
        <v>282</v>
      </c>
      <c r="B13" s="608">
        <v>1.e-002</v>
      </c>
      <c r="D13" s="613" t="s">
        <v>396</v>
      </c>
      <c r="F13" s="613" t="s">
        <v>372</v>
      </c>
      <c r="G13" s="618" t="s">
        <v>1049</v>
      </c>
      <c r="I13" s="622" t="s">
        <v>8</v>
      </c>
      <c r="J13" s="627">
        <v>0.2</v>
      </c>
      <c r="K13" s="633" t="s">
        <v>1880</v>
      </c>
      <c r="L13" s="633" t="s">
        <v>1473</v>
      </c>
      <c r="M13" s="640">
        <v>11.4</v>
      </c>
      <c r="N13" s="640">
        <v>11.1</v>
      </c>
      <c r="O13" s="646">
        <v>10.9</v>
      </c>
      <c r="P13" s="622" t="s">
        <v>282</v>
      </c>
      <c r="Q13" s="660">
        <v>0.55000000000000004</v>
      </c>
    </row>
    <row r="14" spans="1:19">
      <c r="A14" s="601" t="s">
        <v>305</v>
      </c>
      <c r="B14" s="608">
        <v>1.e-002</v>
      </c>
      <c r="D14" s="613" t="s">
        <v>295</v>
      </c>
      <c r="F14" s="613" t="s">
        <v>372</v>
      </c>
      <c r="G14" s="618" t="s">
        <v>790</v>
      </c>
      <c r="I14" s="622" t="s">
        <v>8</v>
      </c>
      <c r="J14" s="627">
        <v>0.2</v>
      </c>
      <c r="K14" s="633" t="s">
        <v>1880</v>
      </c>
      <c r="L14" s="633" t="s">
        <v>1411</v>
      </c>
      <c r="M14" s="640">
        <v>11.4</v>
      </c>
      <c r="N14" s="640">
        <v>11.1</v>
      </c>
      <c r="O14" s="646">
        <v>10.9</v>
      </c>
      <c r="P14" s="622" t="s">
        <v>305</v>
      </c>
      <c r="Q14" s="660">
        <v>0.55000000000000004</v>
      </c>
    </row>
    <row r="15" spans="1:19">
      <c r="A15" s="601" t="s">
        <v>285</v>
      </c>
      <c r="B15" s="608">
        <v>1.2999999999999999e-002</v>
      </c>
      <c r="D15" s="613" t="s">
        <v>20</v>
      </c>
      <c r="F15" s="613" t="s">
        <v>372</v>
      </c>
      <c r="G15" s="618" t="s">
        <v>556</v>
      </c>
      <c r="I15" s="622" t="s">
        <v>8</v>
      </c>
      <c r="J15" s="627">
        <v>0.2</v>
      </c>
      <c r="K15" s="633" t="s">
        <v>1880</v>
      </c>
      <c r="L15" s="633" t="s">
        <v>1973</v>
      </c>
      <c r="M15" s="640">
        <v>11.4</v>
      </c>
      <c r="N15" s="640">
        <v>11.1</v>
      </c>
      <c r="O15" s="646">
        <v>10.9</v>
      </c>
      <c r="P15" s="622" t="s">
        <v>285</v>
      </c>
      <c r="Q15" s="660">
        <v>0.45</v>
      </c>
    </row>
    <row r="16" spans="1:19">
      <c r="A16" s="601" t="s">
        <v>307</v>
      </c>
      <c r="B16" s="608">
        <v>8.9999999999999993e-003</v>
      </c>
      <c r="D16" s="613" t="s">
        <v>135</v>
      </c>
      <c r="F16" s="613" t="s">
        <v>372</v>
      </c>
      <c r="G16" s="618" t="s">
        <v>1050</v>
      </c>
      <c r="I16" s="622" t="s">
        <v>8</v>
      </c>
      <c r="J16" s="627">
        <v>0.2</v>
      </c>
      <c r="K16" s="633" t="s">
        <v>1880</v>
      </c>
      <c r="L16" s="633" t="s">
        <v>1974</v>
      </c>
      <c r="M16" s="640">
        <v>11.4</v>
      </c>
      <c r="N16" s="640">
        <v>11.1</v>
      </c>
      <c r="O16" s="646">
        <v>10.9</v>
      </c>
      <c r="P16" s="622" t="s">
        <v>307</v>
      </c>
      <c r="Q16" s="660">
        <v>0.45</v>
      </c>
    </row>
    <row r="17" spans="1:17">
      <c r="A17" s="601" t="s">
        <v>117</v>
      </c>
      <c r="B17" s="608">
        <v>8.9999999999999993e-003</v>
      </c>
      <c r="D17" s="613" t="s">
        <v>53</v>
      </c>
      <c r="F17" s="613" t="s">
        <v>372</v>
      </c>
      <c r="G17" s="618" t="s">
        <v>460</v>
      </c>
      <c r="I17" s="622" t="s">
        <v>8</v>
      </c>
      <c r="J17" s="627">
        <v>0.2</v>
      </c>
      <c r="K17" s="633" t="s">
        <v>1880</v>
      </c>
      <c r="L17" s="633" t="s">
        <v>1896</v>
      </c>
      <c r="M17" s="640">
        <v>11.4</v>
      </c>
      <c r="N17" s="640">
        <v>11.1</v>
      </c>
      <c r="O17" s="646">
        <v>10.9</v>
      </c>
      <c r="P17" s="622" t="s">
        <v>117</v>
      </c>
      <c r="Q17" s="660">
        <v>0.45</v>
      </c>
    </row>
    <row r="18" spans="1:17">
      <c r="A18" s="601" t="s">
        <v>286</v>
      </c>
      <c r="B18" s="608">
        <v>8.9999999999999993e-003</v>
      </c>
      <c r="D18" s="613" t="s">
        <v>397</v>
      </c>
      <c r="F18" s="613" t="s">
        <v>372</v>
      </c>
      <c r="G18" s="618" t="s">
        <v>415</v>
      </c>
      <c r="I18" s="622" t="s">
        <v>8</v>
      </c>
      <c r="J18" s="627">
        <v>0.2</v>
      </c>
      <c r="K18" s="633" t="s">
        <v>1880</v>
      </c>
      <c r="L18" s="633" t="s">
        <v>526</v>
      </c>
      <c r="M18" s="640">
        <v>11.4</v>
      </c>
      <c r="N18" s="640">
        <v>11.1</v>
      </c>
      <c r="O18" s="646">
        <v>10.9</v>
      </c>
      <c r="P18" s="622" t="s">
        <v>286</v>
      </c>
      <c r="Q18" s="660">
        <v>0.55000000000000004</v>
      </c>
    </row>
    <row r="19" spans="1:17">
      <c r="A19" s="601" t="s">
        <v>310</v>
      </c>
      <c r="B19" s="608">
        <v>5.0000000000000001e-003</v>
      </c>
      <c r="D19" s="613" t="s">
        <v>334</v>
      </c>
      <c r="F19" s="613" t="s">
        <v>372</v>
      </c>
      <c r="G19" s="618" t="s">
        <v>915</v>
      </c>
      <c r="I19" s="622" t="s">
        <v>8</v>
      </c>
      <c r="J19" s="627">
        <v>0.2</v>
      </c>
      <c r="K19" s="633" t="s">
        <v>1880</v>
      </c>
      <c r="L19" s="633" t="s">
        <v>1975</v>
      </c>
      <c r="M19" s="640">
        <v>11.4</v>
      </c>
      <c r="N19" s="640">
        <v>11.1</v>
      </c>
      <c r="O19" s="646">
        <v>10.9</v>
      </c>
      <c r="P19" s="622" t="s">
        <v>310</v>
      </c>
      <c r="Q19" s="660">
        <v>0.45</v>
      </c>
    </row>
    <row r="20" spans="1:17">
      <c r="A20" s="601" t="s">
        <v>292</v>
      </c>
      <c r="B20" s="608">
        <v>5.0000000000000001e-003</v>
      </c>
      <c r="D20" s="613" t="s">
        <v>403</v>
      </c>
      <c r="F20" s="613" t="s">
        <v>372</v>
      </c>
      <c r="G20" s="618" t="s">
        <v>1051</v>
      </c>
      <c r="I20" s="622" t="s">
        <v>8</v>
      </c>
      <c r="J20" s="627">
        <v>0.2</v>
      </c>
      <c r="K20" s="633" t="s">
        <v>1880</v>
      </c>
      <c r="L20" s="633" t="s">
        <v>217</v>
      </c>
      <c r="M20" s="640">
        <v>11.4</v>
      </c>
      <c r="N20" s="640">
        <v>11.1</v>
      </c>
      <c r="O20" s="646">
        <v>10.9</v>
      </c>
      <c r="P20" s="622" t="s">
        <v>292</v>
      </c>
      <c r="Q20" s="660">
        <v>0.45</v>
      </c>
    </row>
    <row r="21" spans="1:17">
      <c r="A21" s="601" t="s">
        <v>312</v>
      </c>
      <c r="B21" s="608">
        <v>3.0000000000000001e-003</v>
      </c>
      <c r="D21" s="613" t="s">
        <v>344</v>
      </c>
      <c r="F21" s="613" t="s">
        <v>372</v>
      </c>
      <c r="G21" s="618" t="s">
        <v>1052</v>
      </c>
      <c r="I21" s="622" t="s">
        <v>8</v>
      </c>
      <c r="J21" s="627">
        <v>0.2</v>
      </c>
      <c r="K21" s="633" t="s">
        <v>1880</v>
      </c>
      <c r="L21" s="633" t="s">
        <v>1956</v>
      </c>
      <c r="M21" s="640">
        <v>11.4</v>
      </c>
      <c r="N21" s="640">
        <v>11.1</v>
      </c>
      <c r="O21" s="646">
        <v>10.9</v>
      </c>
      <c r="P21" s="622" t="s">
        <v>312</v>
      </c>
      <c r="Q21" s="660">
        <v>0.45</v>
      </c>
    </row>
    <row r="22" spans="1:17">
      <c r="A22" s="601" t="s">
        <v>296</v>
      </c>
      <c r="B22" s="608">
        <v>3.0000000000000001e-003</v>
      </c>
      <c r="D22" s="613" t="s">
        <v>406</v>
      </c>
      <c r="F22" s="613" t="s">
        <v>372</v>
      </c>
      <c r="G22" s="618" t="s">
        <v>581</v>
      </c>
      <c r="I22" s="622" t="s">
        <v>8</v>
      </c>
      <c r="J22" s="627">
        <v>0.2</v>
      </c>
      <c r="K22" s="633" t="s">
        <v>1880</v>
      </c>
      <c r="L22" s="633" t="s">
        <v>1976</v>
      </c>
      <c r="M22" s="640">
        <v>11.4</v>
      </c>
      <c r="N22" s="640">
        <v>11.1</v>
      </c>
      <c r="O22" s="646">
        <v>10.9</v>
      </c>
      <c r="P22" s="622" t="s">
        <v>296</v>
      </c>
      <c r="Q22" s="660">
        <v>0.45</v>
      </c>
    </row>
    <row r="23" spans="1:17">
      <c r="A23" s="601" t="s">
        <v>313</v>
      </c>
      <c r="B23" s="608">
        <v>3.0000000000000001e-003</v>
      </c>
      <c r="D23" s="613" t="s">
        <v>410</v>
      </c>
      <c r="F23" s="613" t="s">
        <v>372</v>
      </c>
      <c r="G23" s="618" t="s">
        <v>1054</v>
      </c>
      <c r="I23" s="622" t="s">
        <v>8</v>
      </c>
      <c r="J23" s="627">
        <v>0.2</v>
      </c>
      <c r="K23" s="633" t="s">
        <v>1880</v>
      </c>
      <c r="L23" s="633" t="s">
        <v>1239</v>
      </c>
      <c r="M23" s="640">
        <v>11.4</v>
      </c>
      <c r="N23" s="640">
        <v>11.1</v>
      </c>
      <c r="O23" s="646">
        <v>10.9</v>
      </c>
      <c r="P23" s="622" t="s">
        <v>313</v>
      </c>
      <c r="Q23" s="660">
        <v>0.45</v>
      </c>
    </row>
    <row r="24" spans="1:17" ht="14.25">
      <c r="A24" s="602" t="s">
        <v>316</v>
      </c>
      <c r="B24" s="608">
        <v>3.0000000000000001e-003</v>
      </c>
      <c r="D24" s="613" t="s">
        <v>416</v>
      </c>
      <c r="F24" s="613" t="s">
        <v>372</v>
      </c>
      <c r="G24" s="618" t="s">
        <v>355</v>
      </c>
      <c r="I24" s="622" t="s">
        <v>8</v>
      </c>
      <c r="J24" s="627">
        <v>0.2</v>
      </c>
      <c r="K24" s="633" t="s">
        <v>1880</v>
      </c>
      <c r="L24" s="633" t="s">
        <v>1977</v>
      </c>
      <c r="M24" s="640">
        <v>11.4</v>
      </c>
      <c r="N24" s="640">
        <v>11.1</v>
      </c>
      <c r="O24" s="646">
        <v>10.9</v>
      </c>
      <c r="P24" s="653" t="s">
        <v>316</v>
      </c>
      <c r="Q24" s="661">
        <v>0.45</v>
      </c>
    </row>
    <row r="25" spans="1:17" ht="14.25">
      <c r="A25" s="603" t="s">
        <v>2011</v>
      </c>
      <c r="B25" s="609">
        <v>1.2e-002</v>
      </c>
      <c r="D25" s="613" t="s">
        <v>417</v>
      </c>
      <c r="F25" s="613" t="s">
        <v>372</v>
      </c>
      <c r="G25" s="618" t="s">
        <v>370</v>
      </c>
      <c r="I25" s="623" t="s">
        <v>8</v>
      </c>
      <c r="J25" s="628">
        <v>0.2</v>
      </c>
      <c r="K25" s="634" t="s">
        <v>1880</v>
      </c>
      <c r="L25" s="634" t="s">
        <v>1978</v>
      </c>
      <c r="M25" s="641">
        <v>11.4</v>
      </c>
      <c r="N25" s="641">
        <v>11.1</v>
      </c>
      <c r="O25" s="647">
        <v>10.9</v>
      </c>
      <c r="P25" s="654" t="s">
        <v>2011</v>
      </c>
      <c r="Q25" s="662" t="s">
        <v>1980</v>
      </c>
    </row>
    <row r="26" spans="1:17">
      <c r="A26" s="604" t="s">
        <v>1630</v>
      </c>
      <c r="B26" s="607">
        <v>1.2e-002</v>
      </c>
      <c r="D26" s="613" t="s">
        <v>420</v>
      </c>
      <c r="F26" s="613" t="s">
        <v>372</v>
      </c>
      <c r="G26" s="618" t="s">
        <v>590</v>
      </c>
      <c r="I26" s="624" t="s">
        <v>1708</v>
      </c>
      <c r="J26" s="629">
        <v>0.16</v>
      </c>
      <c r="K26" s="635" t="s">
        <v>1880</v>
      </c>
      <c r="L26" s="635" t="s">
        <v>1979</v>
      </c>
      <c r="M26" s="635">
        <v>11.12</v>
      </c>
      <c r="N26" s="635">
        <v>10.88</v>
      </c>
      <c r="O26" s="648">
        <v>10.72</v>
      </c>
      <c r="P26" s="655" t="s">
        <v>1630</v>
      </c>
      <c r="Q26" s="663" t="s">
        <v>1980</v>
      </c>
    </row>
    <row r="27" spans="1:17">
      <c r="A27" s="601" t="s">
        <v>2012</v>
      </c>
      <c r="B27" s="608">
        <v>7.0000000000000001e-003</v>
      </c>
      <c r="D27" s="613" t="s">
        <v>421</v>
      </c>
      <c r="F27" s="613" t="s">
        <v>372</v>
      </c>
      <c r="G27" s="618" t="s">
        <v>1057</v>
      </c>
      <c r="I27" s="622" t="s">
        <v>1708</v>
      </c>
      <c r="J27" s="627">
        <v>0.16</v>
      </c>
      <c r="K27" s="633" t="s">
        <v>1880</v>
      </c>
      <c r="L27" s="633" t="s">
        <v>1981</v>
      </c>
      <c r="M27" s="633">
        <v>11.12</v>
      </c>
      <c r="N27" s="633">
        <v>10.88</v>
      </c>
      <c r="O27" s="649">
        <v>10.72</v>
      </c>
      <c r="P27" s="656" t="s">
        <v>2012</v>
      </c>
      <c r="Q27" s="664" t="s">
        <v>1980</v>
      </c>
    </row>
    <row r="28" spans="1:17" ht="14.25">
      <c r="A28" s="605" t="s">
        <v>1572</v>
      </c>
      <c r="B28" s="610">
        <v>7.0000000000000001e-003</v>
      </c>
      <c r="D28" s="613" t="s">
        <v>423</v>
      </c>
      <c r="F28" s="613" t="s">
        <v>372</v>
      </c>
      <c r="G28" s="618" t="s">
        <v>1059</v>
      </c>
      <c r="I28" s="622" t="s">
        <v>1708</v>
      </c>
      <c r="J28" s="627">
        <v>0.16</v>
      </c>
      <c r="K28" s="633" t="s">
        <v>1880</v>
      </c>
      <c r="L28" s="633" t="s">
        <v>1982</v>
      </c>
      <c r="M28" s="633">
        <v>11.12</v>
      </c>
      <c r="N28" s="633">
        <v>10.88</v>
      </c>
      <c r="O28" s="649">
        <v>10.72</v>
      </c>
      <c r="P28" s="657" t="s">
        <v>1572</v>
      </c>
      <c r="Q28" s="665" t="s">
        <v>1980</v>
      </c>
    </row>
    <row r="29" spans="1:17">
      <c r="D29" s="613" t="s">
        <v>309</v>
      </c>
      <c r="F29" s="613" t="s">
        <v>372</v>
      </c>
      <c r="G29" s="618" t="s">
        <v>1065</v>
      </c>
      <c r="I29" s="622" t="s">
        <v>1708</v>
      </c>
      <c r="J29" s="627">
        <v>0.16</v>
      </c>
      <c r="K29" s="633" t="s">
        <v>1848</v>
      </c>
      <c r="L29" s="633" t="s">
        <v>1983</v>
      </c>
      <c r="M29" s="633">
        <v>11.12</v>
      </c>
      <c r="N29" s="633">
        <v>10.88</v>
      </c>
      <c r="O29" s="649">
        <v>10.72</v>
      </c>
    </row>
    <row r="30" spans="1:17">
      <c r="D30" s="613" t="s">
        <v>429</v>
      </c>
      <c r="F30" s="613" t="s">
        <v>372</v>
      </c>
      <c r="G30" s="618" t="s">
        <v>1069</v>
      </c>
      <c r="I30" s="622" t="s">
        <v>1708</v>
      </c>
      <c r="J30" s="627">
        <v>0.16</v>
      </c>
      <c r="K30" s="633" t="s">
        <v>1848</v>
      </c>
      <c r="L30" s="633" t="s">
        <v>1984</v>
      </c>
      <c r="M30" s="633">
        <v>11.12</v>
      </c>
      <c r="N30" s="633">
        <v>10.88</v>
      </c>
      <c r="O30" s="649">
        <v>10.72</v>
      </c>
    </row>
    <row r="31" spans="1:17" ht="14.25">
      <c r="D31" s="613" t="s">
        <v>369</v>
      </c>
      <c r="F31" s="613" t="s">
        <v>372</v>
      </c>
      <c r="G31" s="618" t="s">
        <v>1070</v>
      </c>
      <c r="I31" s="623" t="s">
        <v>1708</v>
      </c>
      <c r="J31" s="628">
        <v>0.16</v>
      </c>
      <c r="K31" s="634" t="s">
        <v>942</v>
      </c>
      <c r="L31" s="634" t="s">
        <v>1985</v>
      </c>
      <c r="M31" s="634">
        <v>11.12</v>
      </c>
      <c r="N31" s="634">
        <v>10.88</v>
      </c>
      <c r="O31" s="650">
        <v>10.72</v>
      </c>
    </row>
    <row r="32" spans="1:17">
      <c r="D32" s="613" t="s">
        <v>431</v>
      </c>
      <c r="F32" s="613" t="s">
        <v>372</v>
      </c>
      <c r="G32" s="618" t="s">
        <v>1071</v>
      </c>
      <c r="I32" s="624" t="s">
        <v>147</v>
      </c>
      <c r="J32" s="629">
        <v>0.15</v>
      </c>
      <c r="K32" s="635" t="s">
        <v>396</v>
      </c>
      <c r="L32" s="635" t="s">
        <v>538</v>
      </c>
      <c r="M32" s="635">
        <v>11.05</v>
      </c>
      <c r="N32" s="635">
        <v>10.83</v>
      </c>
      <c r="O32" s="651">
        <v>10.68</v>
      </c>
    </row>
    <row r="33" spans="4:15">
      <c r="D33" s="613" t="s">
        <v>434</v>
      </c>
      <c r="F33" s="613" t="s">
        <v>372</v>
      </c>
      <c r="G33" s="618" t="s">
        <v>1073</v>
      </c>
      <c r="I33" s="622" t="s">
        <v>147</v>
      </c>
      <c r="J33" s="627">
        <v>0.15</v>
      </c>
      <c r="K33" s="633" t="s">
        <v>295</v>
      </c>
      <c r="L33" s="633" t="s">
        <v>544</v>
      </c>
      <c r="M33" s="633">
        <v>11.05</v>
      </c>
      <c r="N33" s="633">
        <v>10.83</v>
      </c>
      <c r="O33" s="649">
        <v>10.68</v>
      </c>
    </row>
    <row r="34" spans="4:15">
      <c r="D34" s="613" t="s">
        <v>435</v>
      </c>
      <c r="F34" s="613" t="s">
        <v>372</v>
      </c>
      <c r="G34" s="618" t="s">
        <v>994</v>
      </c>
      <c r="I34" s="622" t="s">
        <v>147</v>
      </c>
      <c r="J34" s="627">
        <v>0.15</v>
      </c>
      <c r="K34" s="633" t="s">
        <v>20</v>
      </c>
      <c r="L34" s="633" t="s">
        <v>546</v>
      </c>
      <c r="M34" s="633">
        <v>11.05</v>
      </c>
      <c r="N34" s="633">
        <v>10.83</v>
      </c>
      <c r="O34" s="649">
        <v>10.68</v>
      </c>
    </row>
    <row r="35" spans="4:15">
      <c r="D35" s="613" t="s">
        <v>438</v>
      </c>
      <c r="F35" s="613" t="s">
        <v>372</v>
      </c>
      <c r="G35" s="618" t="s">
        <v>1075</v>
      </c>
      <c r="I35" s="622" t="s">
        <v>147</v>
      </c>
      <c r="J35" s="627">
        <v>0.15</v>
      </c>
      <c r="K35" s="633" t="s">
        <v>20</v>
      </c>
      <c r="L35" s="633" t="s">
        <v>550</v>
      </c>
      <c r="M35" s="633">
        <v>11.05</v>
      </c>
      <c r="N35" s="633">
        <v>10.83</v>
      </c>
      <c r="O35" s="649">
        <v>10.68</v>
      </c>
    </row>
    <row r="36" spans="4:15">
      <c r="D36" s="613" t="s">
        <v>439</v>
      </c>
      <c r="F36" s="613" t="s">
        <v>372</v>
      </c>
      <c r="G36" s="618" t="s">
        <v>683</v>
      </c>
      <c r="I36" s="622" t="s">
        <v>147</v>
      </c>
      <c r="J36" s="627">
        <v>0.15</v>
      </c>
      <c r="K36" s="633" t="s">
        <v>20</v>
      </c>
      <c r="L36" s="633" t="s">
        <v>554</v>
      </c>
      <c r="M36" s="633">
        <v>11.05</v>
      </c>
      <c r="N36" s="633">
        <v>10.83</v>
      </c>
      <c r="O36" s="649">
        <v>10.68</v>
      </c>
    </row>
    <row r="37" spans="4:15">
      <c r="D37" s="613" t="s">
        <v>347</v>
      </c>
      <c r="F37" s="613" t="s">
        <v>372</v>
      </c>
      <c r="G37" s="618" t="s">
        <v>1077</v>
      </c>
      <c r="I37" s="622" t="s">
        <v>147</v>
      </c>
      <c r="J37" s="627">
        <v>0.15</v>
      </c>
      <c r="K37" s="633" t="s">
        <v>20</v>
      </c>
      <c r="L37" s="633" t="s">
        <v>27</v>
      </c>
      <c r="M37" s="633">
        <v>11.05</v>
      </c>
      <c r="N37" s="633">
        <v>10.83</v>
      </c>
      <c r="O37" s="649">
        <v>10.68</v>
      </c>
    </row>
    <row r="38" spans="4:15">
      <c r="D38" s="613" t="s">
        <v>441</v>
      </c>
      <c r="F38" s="613" t="s">
        <v>372</v>
      </c>
      <c r="G38" s="618" t="s">
        <v>163</v>
      </c>
      <c r="I38" s="622" t="s">
        <v>147</v>
      </c>
      <c r="J38" s="627">
        <v>0.15</v>
      </c>
      <c r="K38" s="633" t="s">
        <v>20</v>
      </c>
      <c r="L38" s="633" t="s">
        <v>555</v>
      </c>
      <c r="M38" s="633">
        <v>11.05</v>
      </c>
      <c r="N38" s="633">
        <v>10.83</v>
      </c>
      <c r="O38" s="649">
        <v>10.68</v>
      </c>
    </row>
    <row r="39" spans="4:15">
      <c r="D39" s="613" t="s">
        <v>437</v>
      </c>
      <c r="F39" s="613" t="s">
        <v>372</v>
      </c>
      <c r="G39" s="618" t="s">
        <v>1079</v>
      </c>
      <c r="I39" s="622" t="s">
        <v>147</v>
      </c>
      <c r="J39" s="627">
        <v>0.15</v>
      </c>
      <c r="K39" s="633" t="s">
        <v>20</v>
      </c>
      <c r="L39" s="633" t="s">
        <v>563</v>
      </c>
      <c r="M39" s="633">
        <v>11.05</v>
      </c>
      <c r="N39" s="633">
        <v>10.83</v>
      </c>
      <c r="O39" s="649">
        <v>10.68</v>
      </c>
    </row>
    <row r="40" spans="4:15">
      <c r="D40" s="613" t="s">
        <v>442</v>
      </c>
      <c r="F40" s="613" t="s">
        <v>372</v>
      </c>
      <c r="G40" s="618" t="s">
        <v>1082</v>
      </c>
      <c r="I40" s="622" t="s">
        <v>147</v>
      </c>
      <c r="J40" s="627">
        <v>0.15</v>
      </c>
      <c r="K40" s="633" t="s">
        <v>20</v>
      </c>
      <c r="L40" s="633" t="s">
        <v>300</v>
      </c>
      <c r="M40" s="633">
        <v>11.05</v>
      </c>
      <c r="N40" s="633">
        <v>10.83</v>
      </c>
      <c r="O40" s="649">
        <v>10.68</v>
      </c>
    </row>
    <row r="41" spans="4:15">
      <c r="D41" s="613" t="s">
        <v>448</v>
      </c>
      <c r="F41" s="613" t="s">
        <v>372</v>
      </c>
      <c r="G41" s="618" t="s">
        <v>997</v>
      </c>
      <c r="I41" s="622" t="s">
        <v>147</v>
      </c>
      <c r="J41" s="627">
        <v>0.15</v>
      </c>
      <c r="K41" s="633" t="s">
        <v>20</v>
      </c>
      <c r="L41" s="633" t="s">
        <v>428</v>
      </c>
      <c r="M41" s="633">
        <v>11.05</v>
      </c>
      <c r="N41" s="633">
        <v>10.83</v>
      </c>
      <c r="O41" s="649">
        <v>10.68</v>
      </c>
    </row>
    <row r="42" spans="4:15">
      <c r="D42" s="613" t="s">
        <v>450</v>
      </c>
      <c r="F42" s="613" t="s">
        <v>372</v>
      </c>
      <c r="G42" s="618" t="s">
        <v>1084</v>
      </c>
      <c r="I42" s="622" t="s">
        <v>147</v>
      </c>
      <c r="J42" s="627">
        <v>0.15</v>
      </c>
      <c r="K42" s="633" t="s">
        <v>20</v>
      </c>
      <c r="L42" s="633" t="s">
        <v>569</v>
      </c>
      <c r="M42" s="633">
        <v>11.05</v>
      </c>
      <c r="N42" s="633">
        <v>10.83</v>
      </c>
      <c r="O42" s="649">
        <v>10.68</v>
      </c>
    </row>
    <row r="43" spans="4:15">
      <c r="D43" s="613" t="s">
        <v>451</v>
      </c>
      <c r="F43" s="613" t="s">
        <v>372</v>
      </c>
      <c r="G43" s="618" t="s">
        <v>157</v>
      </c>
      <c r="I43" s="622" t="s">
        <v>147</v>
      </c>
      <c r="J43" s="627">
        <v>0.15</v>
      </c>
      <c r="K43" s="633" t="s">
        <v>20</v>
      </c>
      <c r="L43" s="633" t="s">
        <v>1986</v>
      </c>
      <c r="M43" s="633">
        <v>11.05</v>
      </c>
      <c r="N43" s="633">
        <v>10.83</v>
      </c>
      <c r="O43" s="649">
        <v>10.68</v>
      </c>
    </row>
    <row r="44" spans="4:15">
      <c r="D44" s="613" t="s">
        <v>455</v>
      </c>
      <c r="F44" s="613" t="s">
        <v>372</v>
      </c>
      <c r="G44" s="618" t="s">
        <v>836</v>
      </c>
      <c r="I44" s="622" t="s">
        <v>147</v>
      </c>
      <c r="J44" s="627">
        <v>0.15</v>
      </c>
      <c r="K44" s="633" t="s">
        <v>20</v>
      </c>
      <c r="L44" s="633" t="s">
        <v>572</v>
      </c>
      <c r="M44" s="633">
        <v>11.05</v>
      </c>
      <c r="N44" s="633">
        <v>10.83</v>
      </c>
      <c r="O44" s="649">
        <v>10.68</v>
      </c>
    </row>
    <row r="45" spans="4:15">
      <c r="D45" s="613" t="s">
        <v>212</v>
      </c>
      <c r="F45" s="613" t="s">
        <v>372</v>
      </c>
      <c r="G45" s="618" t="s">
        <v>320</v>
      </c>
      <c r="I45" s="622" t="s">
        <v>147</v>
      </c>
      <c r="J45" s="627">
        <v>0.15</v>
      </c>
      <c r="K45" s="633" t="s">
        <v>20</v>
      </c>
      <c r="L45" s="633" t="s">
        <v>494</v>
      </c>
      <c r="M45" s="633">
        <v>11.05</v>
      </c>
      <c r="N45" s="633">
        <v>10.83</v>
      </c>
      <c r="O45" s="649">
        <v>10.68</v>
      </c>
    </row>
    <row r="46" spans="4:15">
      <c r="D46" s="613" t="s">
        <v>456</v>
      </c>
      <c r="F46" s="613" t="s">
        <v>372</v>
      </c>
      <c r="G46" s="618" t="s">
        <v>745</v>
      </c>
      <c r="I46" s="622" t="s">
        <v>147</v>
      </c>
      <c r="J46" s="627">
        <v>0.15</v>
      </c>
      <c r="K46" s="633" t="s">
        <v>20</v>
      </c>
      <c r="L46" s="633" t="s">
        <v>411</v>
      </c>
      <c r="M46" s="633">
        <v>11.05</v>
      </c>
      <c r="N46" s="633">
        <v>10.83</v>
      </c>
      <c r="O46" s="649">
        <v>10.68</v>
      </c>
    </row>
    <row r="47" spans="4:15">
      <c r="D47" s="613" t="s">
        <v>162</v>
      </c>
      <c r="F47" s="613" t="s">
        <v>372</v>
      </c>
      <c r="G47" s="618" t="s">
        <v>1040</v>
      </c>
      <c r="I47" s="622" t="s">
        <v>147</v>
      </c>
      <c r="J47" s="627">
        <v>0.15</v>
      </c>
      <c r="K47" s="633" t="s">
        <v>20</v>
      </c>
      <c r="L47" s="633" t="s">
        <v>573</v>
      </c>
      <c r="M47" s="633">
        <v>11.05</v>
      </c>
      <c r="N47" s="633">
        <v>10.83</v>
      </c>
      <c r="O47" s="649">
        <v>10.68</v>
      </c>
    </row>
    <row r="48" spans="4:15">
      <c r="D48" s="613" t="s">
        <v>214</v>
      </c>
      <c r="F48" s="613" t="s">
        <v>372</v>
      </c>
      <c r="G48" s="618" t="s">
        <v>1090</v>
      </c>
      <c r="I48" s="622" t="s">
        <v>147</v>
      </c>
      <c r="J48" s="627">
        <v>0.15</v>
      </c>
      <c r="K48" s="633" t="s">
        <v>20</v>
      </c>
      <c r="L48" s="633" t="s">
        <v>112</v>
      </c>
      <c r="M48" s="633">
        <v>11.05</v>
      </c>
      <c r="N48" s="633">
        <v>10.83</v>
      </c>
      <c r="O48" s="649">
        <v>10.68</v>
      </c>
    </row>
    <row r="49" spans="4:15" ht="14.25">
      <c r="D49" s="614" t="s">
        <v>244</v>
      </c>
      <c r="F49" s="613" t="s">
        <v>372</v>
      </c>
      <c r="G49" s="618" t="s">
        <v>1091</v>
      </c>
      <c r="I49" s="622" t="s">
        <v>147</v>
      </c>
      <c r="J49" s="627">
        <v>0.15</v>
      </c>
      <c r="K49" s="633" t="s">
        <v>20</v>
      </c>
      <c r="L49" s="633" t="s">
        <v>574</v>
      </c>
      <c r="M49" s="633">
        <v>11.05</v>
      </c>
      <c r="N49" s="633">
        <v>10.83</v>
      </c>
      <c r="O49" s="649">
        <v>10.68</v>
      </c>
    </row>
    <row r="50" spans="4:15">
      <c r="F50" s="613" t="s">
        <v>372</v>
      </c>
      <c r="G50" s="618" t="s">
        <v>1092</v>
      </c>
      <c r="I50" s="622" t="s">
        <v>147</v>
      </c>
      <c r="J50" s="627">
        <v>0.15</v>
      </c>
      <c r="K50" s="633" t="s">
        <v>135</v>
      </c>
      <c r="L50" s="633" t="s">
        <v>580</v>
      </c>
      <c r="M50" s="633">
        <v>11.05</v>
      </c>
      <c r="N50" s="633">
        <v>10.83</v>
      </c>
      <c r="O50" s="649">
        <v>10.68</v>
      </c>
    </row>
    <row r="51" spans="4:15">
      <c r="F51" s="613" t="s">
        <v>372</v>
      </c>
      <c r="G51" s="618" t="s">
        <v>902</v>
      </c>
      <c r="I51" s="622" t="s">
        <v>147</v>
      </c>
      <c r="J51" s="627">
        <v>0.15</v>
      </c>
      <c r="K51" s="633" t="s">
        <v>417</v>
      </c>
      <c r="L51" s="633" t="s">
        <v>584</v>
      </c>
      <c r="M51" s="633">
        <v>11.05</v>
      </c>
      <c r="N51" s="633">
        <v>10.83</v>
      </c>
      <c r="O51" s="649">
        <v>10.68</v>
      </c>
    </row>
    <row r="52" spans="4:15">
      <c r="F52" s="613" t="s">
        <v>372</v>
      </c>
      <c r="G52" s="618" t="s">
        <v>1095</v>
      </c>
      <c r="I52" s="622" t="s">
        <v>147</v>
      </c>
      <c r="J52" s="627">
        <v>0.15</v>
      </c>
      <c r="K52" s="633" t="s">
        <v>309</v>
      </c>
      <c r="L52" s="633" t="s">
        <v>592</v>
      </c>
      <c r="M52" s="633">
        <v>11.05</v>
      </c>
      <c r="N52" s="633">
        <v>10.83</v>
      </c>
      <c r="O52" s="649">
        <v>10.68</v>
      </c>
    </row>
    <row r="53" spans="4:15">
      <c r="F53" s="613" t="s">
        <v>372</v>
      </c>
      <c r="G53" s="618" t="s">
        <v>1097</v>
      </c>
      <c r="I53" s="622" t="s">
        <v>147</v>
      </c>
      <c r="J53" s="627">
        <v>0.15</v>
      </c>
      <c r="K53" s="633" t="s">
        <v>309</v>
      </c>
      <c r="L53" s="633" t="s">
        <v>496</v>
      </c>
      <c r="M53" s="633">
        <v>11.05</v>
      </c>
      <c r="N53" s="633">
        <v>10.83</v>
      </c>
      <c r="O53" s="649">
        <v>10.68</v>
      </c>
    </row>
    <row r="54" spans="4:15">
      <c r="F54" s="613" t="s">
        <v>372</v>
      </c>
      <c r="G54" s="618" t="s">
        <v>1099</v>
      </c>
      <c r="I54" s="622" t="s">
        <v>147</v>
      </c>
      <c r="J54" s="627">
        <v>0.15</v>
      </c>
      <c r="K54" s="633" t="s">
        <v>309</v>
      </c>
      <c r="L54" s="633" t="s">
        <v>593</v>
      </c>
      <c r="M54" s="633">
        <v>11.05</v>
      </c>
      <c r="N54" s="633">
        <v>10.83</v>
      </c>
      <c r="O54" s="649">
        <v>10.68</v>
      </c>
    </row>
    <row r="55" spans="4:15">
      <c r="F55" s="613" t="s">
        <v>372</v>
      </c>
      <c r="G55" s="618" t="s">
        <v>1006</v>
      </c>
      <c r="I55" s="622" t="s">
        <v>147</v>
      </c>
      <c r="J55" s="627">
        <v>0.15</v>
      </c>
      <c r="K55" s="633" t="s">
        <v>309</v>
      </c>
      <c r="L55" s="633" t="s">
        <v>595</v>
      </c>
      <c r="M55" s="633">
        <v>11.05</v>
      </c>
      <c r="N55" s="633">
        <v>10.83</v>
      </c>
      <c r="O55" s="649">
        <v>10.68</v>
      </c>
    </row>
    <row r="56" spans="4:15">
      <c r="F56" s="613" t="s">
        <v>372</v>
      </c>
      <c r="G56" s="618" t="s">
        <v>1101</v>
      </c>
      <c r="I56" s="622" t="s">
        <v>147</v>
      </c>
      <c r="J56" s="627">
        <v>0.15</v>
      </c>
      <c r="K56" s="633" t="s">
        <v>429</v>
      </c>
      <c r="L56" s="633" t="s">
        <v>599</v>
      </c>
      <c r="M56" s="633">
        <v>11.05</v>
      </c>
      <c r="N56" s="633">
        <v>10.83</v>
      </c>
      <c r="O56" s="649">
        <v>10.68</v>
      </c>
    </row>
    <row r="57" spans="4:15">
      <c r="F57" s="613" t="s">
        <v>372</v>
      </c>
      <c r="G57" s="618" t="s">
        <v>1105</v>
      </c>
      <c r="I57" s="622" t="s">
        <v>147</v>
      </c>
      <c r="J57" s="627">
        <v>0.15</v>
      </c>
      <c r="K57" s="633" t="s">
        <v>429</v>
      </c>
      <c r="L57" s="633" t="s">
        <v>566</v>
      </c>
      <c r="M57" s="633">
        <v>11.05</v>
      </c>
      <c r="N57" s="633">
        <v>10.83</v>
      </c>
      <c r="O57" s="649">
        <v>10.68</v>
      </c>
    </row>
    <row r="58" spans="4:15" ht="14.25">
      <c r="F58" s="613" t="s">
        <v>372</v>
      </c>
      <c r="G58" s="618" t="s">
        <v>1107</v>
      </c>
      <c r="I58" s="623" t="s">
        <v>147</v>
      </c>
      <c r="J58" s="628">
        <v>0.15</v>
      </c>
      <c r="K58" s="634" t="s">
        <v>429</v>
      </c>
      <c r="L58" s="634" t="s">
        <v>601</v>
      </c>
      <c r="M58" s="634">
        <v>11.05</v>
      </c>
      <c r="N58" s="634">
        <v>10.83</v>
      </c>
      <c r="O58" s="650">
        <v>10.68</v>
      </c>
    </row>
    <row r="59" spans="4:15">
      <c r="F59" s="613" t="s">
        <v>372</v>
      </c>
      <c r="G59" s="618" t="s">
        <v>44</v>
      </c>
      <c r="I59" s="624" t="s">
        <v>327</v>
      </c>
      <c r="J59" s="629">
        <v>0.12</v>
      </c>
      <c r="K59" s="636" t="s">
        <v>289</v>
      </c>
      <c r="L59" s="636" t="s">
        <v>518</v>
      </c>
      <c r="M59" s="635">
        <v>10.84</v>
      </c>
      <c r="N59" s="635">
        <v>10.66</v>
      </c>
      <c r="O59" s="651">
        <v>10.54</v>
      </c>
    </row>
    <row r="60" spans="4:15">
      <c r="F60" s="613" t="s">
        <v>372</v>
      </c>
      <c r="G60" s="618" t="s">
        <v>1108</v>
      </c>
      <c r="I60" s="622" t="s">
        <v>327</v>
      </c>
      <c r="J60" s="627">
        <v>0.12</v>
      </c>
      <c r="K60" s="637" t="s">
        <v>396</v>
      </c>
      <c r="L60" s="637" t="s">
        <v>603</v>
      </c>
      <c r="M60" s="633">
        <v>10.84</v>
      </c>
      <c r="N60" s="633">
        <v>10.66</v>
      </c>
      <c r="O60" s="649">
        <v>10.54</v>
      </c>
    </row>
    <row r="61" spans="4:15">
      <c r="F61" s="613" t="s">
        <v>372</v>
      </c>
      <c r="G61" s="618" t="s">
        <v>1110</v>
      </c>
      <c r="I61" s="622" t="s">
        <v>327</v>
      </c>
      <c r="J61" s="627">
        <v>0.12</v>
      </c>
      <c r="K61" s="637" t="s">
        <v>396</v>
      </c>
      <c r="L61" s="637" t="s">
        <v>1194</v>
      </c>
      <c r="M61" s="633">
        <v>10.84</v>
      </c>
      <c r="N61" s="633">
        <v>10.66</v>
      </c>
      <c r="O61" s="649">
        <v>10.54</v>
      </c>
    </row>
    <row r="62" spans="4:15">
      <c r="F62" s="613" t="s">
        <v>372</v>
      </c>
      <c r="G62" s="618" t="s">
        <v>1112</v>
      </c>
      <c r="I62" s="622" t="s">
        <v>327</v>
      </c>
      <c r="J62" s="627">
        <v>0.12</v>
      </c>
      <c r="K62" s="637" t="s">
        <v>396</v>
      </c>
      <c r="L62" s="637" t="s">
        <v>1769</v>
      </c>
      <c r="M62" s="633">
        <v>10.84</v>
      </c>
      <c r="N62" s="633">
        <v>10.66</v>
      </c>
      <c r="O62" s="649">
        <v>10.54</v>
      </c>
    </row>
    <row r="63" spans="4:15">
      <c r="F63" s="613" t="s">
        <v>372</v>
      </c>
      <c r="G63" s="618" t="s">
        <v>453</v>
      </c>
      <c r="I63" s="622" t="s">
        <v>327</v>
      </c>
      <c r="J63" s="627">
        <v>0.12</v>
      </c>
      <c r="K63" s="637" t="s">
        <v>295</v>
      </c>
      <c r="L63" s="637" t="s">
        <v>606</v>
      </c>
      <c r="M63" s="633">
        <v>10.84</v>
      </c>
      <c r="N63" s="633">
        <v>10.66</v>
      </c>
      <c r="O63" s="649">
        <v>10.54</v>
      </c>
    </row>
    <row r="64" spans="4:15">
      <c r="F64" s="613" t="s">
        <v>372</v>
      </c>
      <c r="G64" s="618" t="s">
        <v>169</v>
      </c>
      <c r="I64" s="622" t="s">
        <v>327</v>
      </c>
      <c r="J64" s="627">
        <v>0.12</v>
      </c>
      <c r="K64" s="637" t="s">
        <v>295</v>
      </c>
      <c r="L64" s="637" t="s">
        <v>607</v>
      </c>
      <c r="M64" s="633">
        <v>10.84</v>
      </c>
      <c r="N64" s="633">
        <v>10.66</v>
      </c>
      <c r="O64" s="649">
        <v>10.54</v>
      </c>
    </row>
    <row r="65" spans="6:15">
      <c r="F65" s="613" t="s">
        <v>372</v>
      </c>
      <c r="G65" s="618" t="s">
        <v>1113</v>
      </c>
      <c r="I65" s="622" t="s">
        <v>327</v>
      </c>
      <c r="J65" s="627">
        <v>0.12</v>
      </c>
      <c r="K65" s="637" t="s">
        <v>295</v>
      </c>
      <c r="L65" s="637" t="s">
        <v>589</v>
      </c>
      <c r="M65" s="633">
        <v>10.84</v>
      </c>
      <c r="N65" s="633">
        <v>10.66</v>
      </c>
      <c r="O65" s="649">
        <v>10.54</v>
      </c>
    </row>
    <row r="66" spans="6:15">
      <c r="F66" s="613" t="s">
        <v>372</v>
      </c>
      <c r="G66" s="618" t="s">
        <v>777</v>
      </c>
      <c r="I66" s="622" t="s">
        <v>327</v>
      </c>
      <c r="J66" s="627">
        <v>0.12</v>
      </c>
      <c r="K66" s="637" t="s">
        <v>295</v>
      </c>
      <c r="L66" s="637" t="s">
        <v>612</v>
      </c>
      <c r="M66" s="633">
        <v>10.84</v>
      </c>
      <c r="N66" s="633">
        <v>10.66</v>
      </c>
      <c r="O66" s="649">
        <v>10.54</v>
      </c>
    </row>
    <row r="67" spans="6:15">
      <c r="F67" s="613" t="s">
        <v>372</v>
      </c>
      <c r="G67" s="618" t="s">
        <v>1081</v>
      </c>
      <c r="I67" s="622" t="s">
        <v>327</v>
      </c>
      <c r="J67" s="627">
        <v>0.12</v>
      </c>
      <c r="K67" s="637" t="s">
        <v>20</v>
      </c>
      <c r="L67" s="637" t="s">
        <v>614</v>
      </c>
      <c r="M67" s="633">
        <v>10.84</v>
      </c>
      <c r="N67" s="633">
        <v>10.66</v>
      </c>
      <c r="O67" s="649">
        <v>10.54</v>
      </c>
    </row>
    <row r="68" spans="6:15">
      <c r="F68" s="613" t="s">
        <v>372</v>
      </c>
      <c r="G68" s="618" t="s">
        <v>940</v>
      </c>
      <c r="I68" s="622" t="s">
        <v>327</v>
      </c>
      <c r="J68" s="627">
        <v>0.12</v>
      </c>
      <c r="K68" s="637" t="s">
        <v>20</v>
      </c>
      <c r="L68" s="637" t="s">
        <v>621</v>
      </c>
      <c r="M68" s="633">
        <v>10.84</v>
      </c>
      <c r="N68" s="633">
        <v>10.66</v>
      </c>
      <c r="O68" s="649">
        <v>10.54</v>
      </c>
    </row>
    <row r="69" spans="6:15">
      <c r="F69" s="613" t="s">
        <v>372</v>
      </c>
      <c r="G69" s="618" t="s">
        <v>1114</v>
      </c>
      <c r="I69" s="622" t="s">
        <v>327</v>
      </c>
      <c r="J69" s="627">
        <v>0.12</v>
      </c>
      <c r="K69" s="637" t="s">
        <v>20</v>
      </c>
      <c r="L69" s="637" t="s">
        <v>625</v>
      </c>
      <c r="M69" s="633">
        <v>10.84</v>
      </c>
      <c r="N69" s="633">
        <v>10.66</v>
      </c>
      <c r="O69" s="649">
        <v>10.54</v>
      </c>
    </row>
    <row r="70" spans="6:15">
      <c r="F70" s="613" t="s">
        <v>372</v>
      </c>
      <c r="G70" s="618" t="s">
        <v>1115</v>
      </c>
      <c r="I70" s="622" t="s">
        <v>327</v>
      </c>
      <c r="J70" s="627">
        <v>0.12</v>
      </c>
      <c r="K70" s="637" t="s">
        <v>135</v>
      </c>
      <c r="L70" s="637" t="s">
        <v>626</v>
      </c>
      <c r="M70" s="633">
        <v>10.84</v>
      </c>
      <c r="N70" s="633">
        <v>10.66</v>
      </c>
      <c r="O70" s="649">
        <v>10.54</v>
      </c>
    </row>
    <row r="71" spans="6:15">
      <c r="F71" s="613" t="s">
        <v>372</v>
      </c>
      <c r="G71" s="618" t="s">
        <v>1118</v>
      </c>
      <c r="I71" s="622" t="s">
        <v>327</v>
      </c>
      <c r="J71" s="627">
        <v>0.12</v>
      </c>
      <c r="K71" s="637" t="s">
        <v>135</v>
      </c>
      <c r="L71" s="637" t="s">
        <v>527</v>
      </c>
      <c r="M71" s="633">
        <v>10.84</v>
      </c>
      <c r="N71" s="633">
        <v>10.66</v>
      </c>
      <c r="O71" s="649">
        <v>10.54</v>
      </c>
    </row>
    <row r="72" spans="6:15">
      <c r="F72" s="613" t="s">
        <v>372</v>
      </c>
      <c r="G72" s="618" t="s">
        <v>519</v>
      </c>
      <c r="I72" s="622" t="s">
        <v>327</v>
      </c>
      <c r="J72" s="627">
        <v>0.12</v>
      </c>
      <c r="K72" s="637" t="s">
        <v>135</v>
      </c>
      <c r="L72" s="637" t="s">
        <v>249</v>
      </c>
      <c r="M72" s="633">
        <v>10.84</v>
      </c>
      <c r="N72" s="633">
        <v>10.66</v>
      </c>
      <c r="O72" s="649">
        <v>10.54</v>
      </c>
    </row>
    <row r="73" spans="6:15">
      <c r="F73" s="613" t="s">
        <v>372</v>
      </c>
      <c r="G73" s="618" t="s">
        <v>84</v>
      </c>
      <c r="I73" s="622" t="s">
        <v>327</v>
      </c>
      <c r="J73" s="627">
        <v>0.12</v>
      </c>
      <c r="K73" s="637" t="s">
        <v>135</v>
      </c>
      <c r="L73" s="637" t="s">
        <v>604</v>
      </c>
      <c r="M73" s="633">
        <v>10.84</v>
      </c>
      <c r="N73" s="633">
        <v>10.66</v>
      </c>
      <c r="O73" s="649">
        <v>10.54</v>
      </c>
    </row>
    <row r="74" spans="6:15">
      <c r="F74" s="613" t="s">
        <v>372</v>
      </c>
      <c r="G74" s="618" t="s">
        <v>1120</v>
      </c>
      <c r="I74" s="622" t="s">
        <v>327</v>
      </c>
      <c r="J74" s="627">
        <v>0.12</v>
      </c>
      <c r="K74" s="637" t="s">
        <v>135</v>
      </c>
      <c r="L74" s="637" t="s">
        <v>1004</v>
      </c>
      <c r="M74" s="633">
        <v>10.84</v>
      </c>
      <c r="N74" s="633">
        <v>10.66</v>
      </c>
      <c r="O74" s="649">
        <v>10.54</v>
      </c>
    </row>
    <row r="75" spans="6:15">
      <c r="F75" s="613" t="s">
        <v>372</v>
      </c>
      <c r="G75" s="618" t="s">
        <v>961</v>
      </c>
      <c r="I75" s="622" t="s">
        <v>327</v>
      </c>
      <c r="J75" s="627">
        <v>0.12</v>
      </c>
      <c r="K75" s="637" t="s">
        <v>417</v>
      </c>
      <c r="L75" s="637" t="s">
        <v>629</v>
      </c>
      <c r="M75" s="633">
        <v>10.84</v>
      </c>
      <c r="N75" s="633">
        <v>10.66</v>
      </c>
      <c r="O75" s="649">
        <v>10.54</v>
      </c>
    </row>
    <row r="76" spans="6:15">
      <c r="F76" s="613" t="s">
        <v>372</v>
      </c>
      <c r="G76" s="618" t="s">
        <v>547</v>
      </c>
      <c r="I76" s="622" t="s">
        <v>327</v>
      </c>
      <c r="J76" s="627">
        <v>0.12</v>
      </c>
      <c r="K76" s="637" t="s">
        <v>417</v>
      </c>
      <c r="L76" s="637" t="s">
        <v>632</v>
      </c>
      <c r="M76" s="633">
        <v>10.84</v>
      </c>
      <c r="N76" s="633">
        <v>10.66</v>
      </c>
      <c r="O76" s="649">
        <v>10.54</v>
      </c>
    </row>
    <row r="77" spans="6:15">
      <c r="F77" s="613" t="s">
        <v>372</v>
      </c>
      <c r="G77" s="618" t="s">
        <v>530</v>
      </c>
      <c r="I77" s="622" t="s">
        <v>327</v>
      </c>
      <c r="J77" s="627">
        <v>0.12</v>
      </c>
      <c r="K77" s="637" t="s">
        <v>309</v>
      </c>
      <c r="L77" s="637" t="s">
        <v>636</v>
      </c>
      <c r="M77" s="633">
        <v>10.84</v>
      </c>
      <c r="N77" s="633">
        <v>10.66</v>
      </c>
      <c r="O77" s="649">
        <v>10.54</v>
      </c>
    </row>
    <row r="78" spans="6:15">
      <c r="F78" s="613" t="s">
        <v>372</v>
      </c>
      <c r="G78" s="618" t="s">
        <v>1121</v>
      </c>
      <c r="I78" s="622" t="s">
        <v>327</v>
      </c>
      <c r="J78" s="627">
        <v>0.12</v>
      </c>
      <c r="K78" s="637" t="s">
        <v>309</v>
      </c>
      <c r="L78" s="637" t="s">
        <v>627</v>
      </c>
      <c r="M78" s="633">
        <v>10.84</v>
      </c>
      <c r="N78" s="633">
        <v>10.66</v>
      </c>
      <c r="O78" s="649">
        <v>10.54</v>
      </c>
    </row>
    <row r="79" spans="6:15">
      <c r="F79" s="613" t="s">
        <v>372</v>
      </c>
      <c r="G79" s="618" t="s">
        <v>507</v>
      </c>
      <c r="I79" s="622" t="s">
        <v>327</v>
      </c>
      <c r="J79" s="627">
        <v>0.12</v>
      </c>
      <c r="K79" s="637" t="s">
        <v>309</v>
      </c>
      <c r="L79" s="637" t="s">
        <v>640</v>
      </c>
      <c r="M79" s="633">
        <v>10.84</v>
      </c>
      <c r="N79" s="633">
        <v>10.66</v>
      </c>
      <c r="O79" s="649">
        <v>10.54</v>
      </c>
    </row>
    <row r="80" spans="6:15">
      <c r="F80" s="613" t="s">
        <v>372</v>
      </c>
      <c r="G80" s="618" t="s">
        <v>904</v>
      </c>
      <c r="I80" s="622" t="s">
        <v>327</v>
      </c>
      <c r="J80" s="627">
        <v>0.12</v>
      </c>
      <c r="K80" s="637" t="s">
        <v>309</v>
      </c>
      <c r="L80" s="637" t="s">
        <v>646</v>
      </c>
      <c r="M80" s="633">
        <v>10.84</v>
      </c>
      <c r="N80" s="633">
        <v>10.66</v>
      </c>
      <c r="O80" s="649">
        <v>10.54</v>
      </c>
    </row>
    <row r="81" spans="6:15">
      <c r="F81" s="613" t="s">
        <v>372</v>
      </c>
      <c r="G81" s="618" t="s">
        <v>1124</v>
      </c>
      <c r="I81" s="622" t="s">
        <v>327</v>
      </c>
      <c r="J81" s="627">
        <v>0.12</v>
      </c>
      <c r="K81" s="637" t="s">
        <v>309</v>
      </c>
      <c r="L81" s="637" t="s">
        <v>647</v>
      </c>
      <c r="M81" s="633">
        <v>10.84</v>
      </c>
      <c r="N81" s="633">
        <v>10.66</v>
      </c>
      <c r="O81" s="649">
        <v>10.54</v>
      </c>
    </row>
    <row r="82" spans="6:15">
      <c r="F82" s="613" t="s">
        <v>372</v>
      </c>
      <c r="G82" s="618" t="s">
        <v>1125</v>
      </c>
      <c r="I82" s="622" t="s">
        <v>327</v>
      </c>
      <c r="J82" s="627">
        <v>0.12</v>
      </c>
      <c r="K82" s="637" t="s">
        <v>309</v>
      </c>
      <c r="L82" s="637" t="s">
        <v>648</v>
      </c>
      <c r="M82" s="633">
        <v>10.84</v>
      </c>
      <c r="N82" s="633">
        <v>10.66</v>
      </c>
      <c r="O82" s="649">
        <v>10.54</v>
      </c>
    </row>
    <row r="83" spans="6:15" ht="14.25">
      <c r="F83" s="613" t="s">
        <v>372</v>
      </c>
      <c r="G83" s="618" t="s">
        <v>1127</v>
      </c>
      <c r="I83" s="623" t="s">
        <v>327</v>
      </c>
      <c r="J83" s="628">
        <v>0.12</v>
      </c>
      <c r="K83" s="638" t="s">
        <v>429</v>
      </c>
      <c r="L83" s="638" t="s">
        <v>650</v>
      </c>
      <c r="M83" s="634">
        <v>10.84</v>
      </c>
      <c r="N83" s="634">
        <v>10.66</v>
      </c>
      <c r="O83" s="650">
        <v>10.54</v>
      </c>
    </row>
    <row r="84" spans="6:15">
      <c r="F84" s="613" t="s">
        <v>372</v>
      </c>
      <c r="G84" s="618" t="s">
        <v>472</v>
      </c>
      <c r="I84" s="624" t="s">
        <v>811</v>
      </c>
      <c r="J84" s="629">
        <v>0.1</v>
      </c>
      <c r="K84" s="636" t="s">
        <v>289</v>
      </c>
      <c r="L84" s="636" t="s">
        <v>631</v>
      </c>
      <c r="M84" s="642">
        <v>10.7</v>
      </c>
      <c r="N84" s="635">
        <v>10.55</v>
      </c>
      <c r="O84" s="651">
        <v>10.45</v>
      </c>
    </row>
    <row r="85" spans="6:15">
      <c r="F85" s="613" t="s">
        <v>372</v>
      </c>
      <c r="G85" s="618" t="s">
        <v>1128</v>
      </c>
      <c r="I85" s="622" t="s">
        <v>811</v>
      </c>
      <c r="J85" s="627">
        <v>0.1</v>
      </c>
      <c r="K85" s="637" t="s">
        <v>289</v>
      </c>
      <c r="L85" s="637" t="s">
        <v>105</v>
      </c>
      <c r="M85" s="640">
        <v>10.7</v>
      </c>
      <c r="N85" s="633">
        <v>10.55</v>
      </c>
      <c r="O85" s="649">
        <v>10.45</v>
      </c>
    </row>
    <row r="86" spans="6:15">
      <c r="F86" s="613" t="s">
        <v>372</v>
      </c>
      <c r="G86" s="618" t="s">
        <v>1129</v>
      </c>
      <c r="I86" s="622" t="s">
        <v>811</v>
      </c>
      <c r="J86" s="627">
        <v>0.1</v>
      </c>
      <c r="K86" s="637" t="s">
        <v>289</v>
      </c>
      <c r="L86" s="637" t="s">
        <v>253</v>
      </c>
      <c r="M86" s="640">
        <v>10.7</v>
      </c>
      <c r="N86" s="633">
        <v>10.55</v>
      </c>
      <c r="O86" s="649">
        <v>10.45</v>
      </c>
    </row>
    <row r="87" spans="6:15">
      <c r="F87" s="613" t="s">
        <v>372</v>
      </c>
      <c r="G87" s="618" t="s">
        <v>956</v>
      </c>
      <c r="I87" s="622" t="s">
        <v>811</v>
      </c>
      <c r="J87" s="627">
        <v>0.1</v>
      </c>
      <c r="K87" s="637" t="s">
        <v>289</v>
      </c>
      <c r="L87" s="637" t="s">
        <v>651</v>
      </c>
      <c r="M87" s="640">
        <v>10.7</v>
      </c>
      <c r="N87" s="633">
        <v>10.55</v>
      </c>
      <c r="O87" s="649">
        <v>10.45</v>
      </c>
    </row>
    <row r="88" spans="6:15">
      <c r="F88" s="613" t="s">
        <v>372</v>
      </c>
      <c r="G88" s="618" t="s">
        <v>1132</v>
      </c>
      <c r="I88" s="622" t="s">
        <v>811</v>
      </c>
      <c r="J88" s="627">
        <v>0.1</v>
      </c>
      <c r="K88" s="637" t="s">
        <v>289</v>
      </c>
      <c r="L88" s="637" t="s">
        <v>656</v>
      </c>
      <c r="M88" s="640">
        <v>10.7</v>
      </c>
      <c r="N88" s="633">
        <v>10.55</v>
      </c>
      <c r="O88" s="649">
        <v>10.45</v>
      </c>
    </row>
    <row r="89" spans="6:15">
      <c r="F89" s="613" t="s">
        <v>372</v>
      </c>
      <c r="G89" s="618" t="s">
        <v>1136</v>
      </c>
      <c r="I89" s="622" t="s">
        <v>811</v>
      </c>
      <c r="J89" s="627">
        <v>0.1</v>
      </c>
      <c r="K89" s="637" t="s">
        <v>289</v>
      </c>
      <c r="L89" s="637" t="s">
        <v>657</v>
      </c>
      <c r="M89" s="640">
        <v>10.7</v>
      </c>
      <c r="N89" s="633">
        <v>10.55</v>
      </c>
      <c r="O89" s="649">
        <v>10.45</v>
      </c>
    </row>
    <row r="90" spans="6:15">
      <c r="F90" s="613" t="s">
        <v>372</v>
      </c>
      <c r="G90" s="618" t="s">
        <v>642</v>
      </c>
      <c r="I90" s="622" t="s">
        <v>811</v>
      </c>
      <c r="J90" s="627">
        <v>0.1</v>
      </c>
      <c r="K90" s="637" t="s">
        <v>396</v>
      </c>
      <c r="L90" s="637" t="s">
        <v>493</v>
      </c>
      <c r="M90" s="640">
        <v>10.7</v>
      </c>
      <c r="N90" s="633">
        <v>10.55</v>
      </c>
      <c r="O90" s="649">
        <v>10.45</v>
      </c>
    </row>
    <row r="91" spans="6:15">
      <c r="F91" s="613" t="s">
        <v>372</v>
      </c>
      <c r="G91" s="618" t="s">
        <v>1139</v>
      </c>
      <c r="I91" s="622" t="s">
        <v>811</v>
      </c>
      <c r="J91" s="627">
        <v>0.1</v>
      </c>
      <c r="K91" s="637" t="s">
        <v>396</v>
      </c>
      <c r="L91" s="637" t="s">
        <v>658</v>
      </c>
      <c r="M91" s="640">
        <v>10.7</v>
      </c>
      <c r="N91" s="633">
        <v>10.55</v>
      </c>
      <c r="O91" s="649">
        <v>10.45</v>
      </c>
    </row>
    <row r="92" spans="6:15">
      <c r="F92" s="613" t="s">
        <v>372</v>
      </c>
      <c r="G92" s="618" t="s">
        <v>591</v>
      </c>
      <c r="I92" s="622" t="s">
        <v>811</v>
      </c>
      <c r="J92" s="627">
        <v>0.1</v>
      </c>
      <c r="K92" s="637" t="s">
        <v>295</v>
      </c>
      <c r="L92" s="637" t="s">
        <v>660</v>
      </c>
      <c r="M92" s="640">
        <v>10.7</v>
      </c>
      <c r="N92" s="633">
        <v>10.55</v>
      </c>
      <c r="O92" s="649">
        <v>10.45</v>
      </c>
    </row>
    <row r="93" spans="6:15">
      <c r="F93" s="613" t="s">
        <v>372</v>
      </c>
      <c r="G93" s="618" t="s">
        <v>1140</v>
      </c>
      <c r="I93" s="622" t="s">
        <v>811</v>
      </c>
      <c r="J93" s="627">
        <v>0.1</v>
      </c>
      <c r="K93" s="637" t="s">
        <v>295</v>
      </c>
      <c r="L93" s="637" t="s">
        <v>419</v>
      </c>
      <c r="M93" s="640">
        <v>10.7</v>
      </c>
      <c r="N93" s="633">
        <v>10.55</v>
      </c>
      <c r="O93" s="649">
        <v>10.45</v>
      </c>
    </row>
    <row r="94" spans="6:15">
      <c r="F94" s="613" t="s">
        <v>372</v>
      </c>
      <c r="G94" s="618" t="s">
        <v>221</v>
      </c>
      <c r="I94" s="622" t="s">
        <v>811</v>
      </c>
      <c r="J94" s="627">
        <v>0.1</v>
      </c>
      <c r="K94" s="637" t="s">
        <v>295</v>
      </c>
      <c r="L94" s="637" t="s">
        <v>661</v>
      </c>
      <c r="M94" s="640">
        <v>10.7</v>
      </c>
      <c r="N94" s="633">
        <v>10.55</v>
      </c>
      <c r="O94" s="649">
        <v>10.45</v>
      </c>
    </row>
    <row r="95" spans="6:15">
      <c r="F95" s="613" t="s">
        <v>372</v>
      </c>
      <c r="G95" s="618" t="s">
        <v>170</v>
      </c>
      <c r="I95" s="622" t="s">
        <v>811</v>
      </c>
      <c r="J95" s="627">
        <v>0.1</v>
      </c>
      <c r="K95" s="637" t="s">
        <v>295</v>
      </c>
      <c r="L95" s="637" t="s">
        <v>540</v>
      </c>
      <c r="M95" s="640">
        <v>10.7</v>
      </c>
      <c r="N95" s="633">
        <v>10.55</v>
      </c>
      <c r="O95" s="649">
        <v>10.45</v>
      </c>
    </row>
    <row r="96" spans="6:15">
      <c r="F96" s="613" t="s">
        <v>372</v>
      </c>
      <c r="G96" s="618" t="s">
        <v>1141</v>
      </c>
      <c r="I96" s="622" t="s">
        <v>811</v>
      </c>
      <c r="J96" s="627">
        <v>0.1</v>
      </c>
      <c r="K96" s="637" t="s">
        <v>295</v>
      </c>
      <c r="L96" s="637" t="s">
        <v>273</v>
      </c>
      <c r="M96" s="640">
        <v>10.7</v>
      </c>
      <c r="N96" s="633">
        <v>10.55</v>
      </c>
      <c r="O96" s="649">
        <v>10.45</v>
      </c>
    </row>
    <row r="97" spans="6:15">
      <c r="F97" s="613" t="s">
        <v>372</v>
      </c>
      <c r="G97" s="618" t="s">
        <v>1143</v>
      </c>
      <c r="I97" s="622" t="s">
        <v>811</v>
      </c>
      <c r="J97" s="627">
        <v>0.1</v>
      </c>
      <c r="K97" s="637" t="s">
        <v>295</v>
      </c>
      <c r="L97" s="637" t="s">
        <v>161</v>
      </c>
      <c r="M97" s="640">
        <v>10.7</v>
      </c>
      <c r="N97" s="633">
        <v>10.55</v>
      </c>
      <c r="O97" s="649">
        <v>10.45</v>
      </c>
    </row>
    <row r="98" spans="6:15">
      <c r="F98" s="613" t="s">
        <v>372</v>
      </c>
      <c r="G98" s="618" t="s">
        <v>1144</v>
      </c>
      <c r="I98" s="622" t="s">
        <v>811</v>
      </c>
      <c r="J98" s="627">
        <v>0.1</v>
      </c>
      <c r="K98" s="637" t="s">
        <v>295</v>
      </c>
      <c r="L98" s="637" t="s">
        <v>343</v>
      </c>
      <c r="M98" s="640">
        <v>10.7</v>
      </c>
      <c r="N98" s="633">
        <v>10.55</v>
      </c>
      <c r="O98" s="649">
        <v>10.45</v>
      </c>
    </row>
    <row r="99" spans="6:15">
      <c r="F99" s="613" t="s">
        <v>372</v>
      </c>
      <c r="G99" s="618" t="s">
        <v>1145</v>
      </c>
      <c r="I99" s="622" t="s">
        <v>811</v>
      </c>
      <c r="J99" s="627">
        <v>0.1</v>
      </c>
      <c r="K99" s="637" t="s">
        <v>295</v>
      </c>
      <c r="L99" s="637" t="s">
        <v>674</v>
      </c>
      <c r="M99" s="640">
        <v>10.7</v>
      </c>
      <c r="N99" s="633">
        <v>10.55</v>
      </c>
      <c r="O99" s="649">
        <v>10.45</v>
      </c>
    </row>
    <row r="100" spans="6:15">
      <c r="F100" s="613" t="s">
        <v>372</v>
      </c>
      <c r="G100" s="618" t="s">
        <v>1146</v>
      </c>
      <c r="I100" s="622" t="s">
        <v>811</v>
      </c>
      <c r="J100" s="627">
        <v>0.1</v>
      </c>
      <c r="K100" s="637" t="s">
        <v>20</v>
      </c>
      <c r="L100" s="637" t="s">
        <v>1987</v>
      </c>
      <c r="M100" s="640">
        <v>10.7</v>
      </c>
      <c r="N100" s="633">
        <v>10.55</v>
      </c>
      <c r="O100" s="649">
        <v>10.45</v>
      </c>
    </row>
    <row r="101" spans="6:15">
      <c r="F101" s="613" t="s">
        <v>372</v>
      </c>
      <c r="G101" s="618" t="s">
        <v>1148</v>
      </c>
      <c r="I101" s="622" t="s">
        <v>811</v>
      </c>
      <c r="J101" s="627">
        <v>0.1</v>
      </c>
      <c r="K101" s="637" t="s">
        <v>20</v>
      </c>
      <c r="L101" s="637" t="s">
        <v>679</v>
      </c>
      <c r="M101" s="640">
        <v>10.7</v>
      </c>
      <c r="N101" s="633">
        <v>10.55</v>
      </c>
      <c r="O101" s="649">
        <v>10.45</v>
      </c>
    </row>
    <row r="102" spans="6:15">
      <c r="F102" s="613" t="s">
        <v>372</v>
      </c>
      <c r="G102" s="618" t="s">
        <v>941</v>
      </c>
      <c r="I102" s="622" t="s">
        <v>811</v>
      </c>
      <c r="J102" s="627">
        <v>0.1</v>
      </c>
      <c r="K102" s="637" t="s">
        <v>20</v>
      </c>
      <c r="L102" s="637" t="s">
        <v>681</v>
      </c>
      <c r="M102" s="640">
        <v>10.7</v>
      </c>
      <c r="N102" s="633">
        <v>10.55</v>
      </c>
      <c r="O102" s="649">
        <v>10.45</v>
      </c>
    </row>
    <row r="103" spans="6:15">
      <c r="F103" s="613" t="s">
        <v>372</v>
      </c>
      <c r="G103" s="618" t="s">
        <v>1036</v>
      </c>
      <c r="I103" s="622" t="s">
        <v>811</v>
      </c>
      <c r="J103" s="627">
        <v>0.1</v>
      </c>
      <c r="K103" s="637" t="s">
        <v>135</v>
      </c>
      <c r="L103" s="637" t="s">
        <v>326</v>
      </c>
      <c r="M103" s="640">
        <v>10.7</v>
      </c>
      <c r="N103" s="633">
        <v>10.55</v>
      </c>
      <c r="O103" s="649">
        <v>10.45</v>
      </c>
    </row>
    <row r="104" spans="6:15">
      <c r="F104" s="613" t="s">
        <v>372</v>
      </c>
      <c r="G104" s="618" t="s">
        <v>615</v>
      </c>
      <c r="I104" s="622" t="s">
        <v>811</v>
      </c>
      <c r="J104" s="627">
        <v>0.1</v>
      </c>
      <c r="K104" s="637" t="s">
        <v>135</v>
      </c>
      <c r="L104" s="637" t="s">
        <v>687</v>
      </c>
      <c r="M104" s="640">
        <v>10.7</v>
      </c>
      <c r="N104" s="633">
        <v>10.55</v>
      </c>
      <c r="O104" s="649">
        <v>10.45</v>
      </c>
    </row>
    <row r="105" spans="6:15">
      <c r="F105" s="613" t="s">
        <v>372</v>
      </c>
      <c r="G105" s="618" t="s">
        <v>1149</v>
      </c>
      <c r="I105" s="622" t="s">
        <v>811</v>
      </c>
      <c r="J105" s="627">
        <v>0.1</v>
      </c>
      <c r="K105" s="637" t="s">
        <v>135</v>
      </c>
      <c r="L105" s="637" t="s">
        <v>471</v>
      </c>
      <c r="M105" s="640">
        <v>10.7</v>
      </c>
      <c r="N105" s="633">
        <v>10.55</v>
      </c>
      <c r="O105" s="649">
        <v>10.45</v>
      </c>
    </row>
    <row r="106" spans="6:15">
      <c r="F106" s="613" t="s">
        <v>372</v>
      </c>
      <c r="G106" s="618" t="s">
        <v>1119</v>
      </c>
      <c r="I106" s="622" t="s">
        <v>811</v>
      </c>
      <c r="J106" s="627">
        <v>0.1</v>
      </c>
      <c r="K106" s="637" t="s">
        <v>135</v>
      </c>
      <c r="L106" s="637" t="s">
        <v>559</v>
      </c>
      <c r="M106" s="640">
        <v>10.7</v>
      </c>
      <c r="N106" s="633">
        <v>10.55</v>
      </c>
      <c r="O106" s="649">
        <v>10.45</v>
      </c>
    </row>
    <row r="107" spans="6:15">
      <c r="F107" s="613" t="s">
        <v>372</v>
      </c>
      <c r="G107" s="618" t="s">
        <v>1152</v>
      </c>
      <c r="I107" s="622" t="s">
        <v>811</v>
      </c>
      <c r="J107" s="627">
        <v>0.1</v>
      </c>
      <c r="K107" s="637" t="s">
        <v>135</v>
      </c>
      <c r="L107" s="637" t="s">
        <v>689</v>
      </c>
      <c r="M107" s="640">
        <v>10.7</v>
      </c>
      <c r="N107" s="633">
        <v>10.55</v>
      </c>
      <c r="O107" s="649">
        <v>10.45</v>
      </c>
    </row>
    <row r="108" spans="6:15">
      <c r="F108" s="613" t="s">
        <v>372</v>
      </c>
      <c r="G108" s="618" t="s">
        <v>877</v>
      </c>
      <c r="I108" s="622" t="s">
        <v>811</v>
      </c>
      <c r="J108" s="627">
        <v>0.1</v>
      </c>
      <c r="K108" s="637" t="s">
        <v>135</v>
      </c>
      <c r="L108" s="637" t="s">
        <v>692</v>
      </c>
      <c r="M108" s="640">
        <v>10.7</v>
      </c>
      <c r="N108" s="633">
        <v>10.55</v>
      </c>
      <c r="O108" s="649">
        <v>10.45</v>
      </c>
    </row>
    <row r="109" spans="6:15">
      <c r="F109" s="613" t="s">
        <v>372</v>
      </c>
      <c r="G109" s="618" t="s">
        <v>361</v>
      </c>
      <c r="I109" s="622" t="s">
        <v>811</v>
      </c>
      <c r="J109" s="627">
        <v>0.1</v>
      </c>
      <c r="K109" s="637" t="s">
        <v>135</v>
      </c>
      <c r="L109" s="637" t="s">
        <v>542</v>
      </c>
      <c r="M109" s="640">
        <v>10.7</v>
      </c>
      <c r="N109" s="633">
        <v>10.55</v>
      </c>
      <c r="O109" s="649">
        <v>10.45</v>
      </c>
    </row>
    <row r="110" spans="6:15">
      <c r="F110" s="613" t="s">
        <v>372</v>
      </c>
      <c r="G110" s="618" t="s">
        <v>1154</v>
      </c>
      <c r="I110" s="622" t="s">
        <v>811</v>
      </c>
      <c r="J110" s="627">
        <v>0.1</v>
      </c>
      <c r="K110" s="637" t="s">
        <v>135</v>
      </c>
      <c r="L110" s="637" t="s">
        <v>694</v>
      </c>
      <c r="M110" s="640">
        <v>10.7</v>
      </c>
      <c r="N110" s="633">
        <v>10.55</v>
      </c>
      <c r="O110" s="649">
        <v>10.45</v>
      </c>
    </row>
    <row r="111" spans="6:15">
      <c r="F111" s="613" t="s">
        <v>372</v>
      </c>
      <c r="G111" s="618" t="s">
        <v>1155</v>
      </c>
      <c r="I111" s="622" t="s">
        <v>811</v>
      </c>
      <c r="J111" s="627">
        <v>0.1</v>
      </c>
      <c r="K111" s="637" t="s">
        <v>135</v>
      </c>
      <c r="L111" s="637" t="s">
        <v>695</v>
      </c>
      <c r="M111" s="640">
        <v>10.7</v>
      </c>
      <c r="N111" s="633">
        <v>10.55</v>
      </c>
      <c r="O111" s="649">
        <v>10.45</v>
      </c>
    </row>
    <row r="112" spans="6:15">
      <c r="F112" s="613" t="s">
        <v>372</v>
      </c>
      <c r="G112" s="618" t="s">
        <v>1156</v>
      </c>
      <c r="I112" s="622" t="s">
        <v>811</v>
      </c>
      <c r="J112" s="627">
        <v>0.1</v>
      </c>
      <c r="K112" s="637" t="s">
        <v>135</v>
      </c>
      <c r="L112" s="637" t="s">
        <v>363</v>
      </c>
      <c r="M112" s="640">
        <v>10.7</v>
      </c>
      <c r="N112" s="633">
        <v>10.55</v>
      </c>
      <c r="O112" s="649">
        <v>10.45</v>
      </c>
    </row>
    <row r="113" spans="6:15">
      <c r="F113" s="613" t="s">
        <v>372</v>
      </c>
      <c r="G113" s="618" t="s">
        <v>1157</v>
      </c>
      <c r="I113" s="622" t="s">
        <v>811</v>
      </c>
      <c r="J113" s="627">
        <v>0.1</v>
      </c>
      <c r="K113" s="637" t="s">
        <v>422</v>
      </c>
      <c r="L113" s="637" t="s">
        <v>1988</v>
      </c>
      <c r="M113" s="640">
        <v>10.7</v>
      </c>
      <c r="N113" s="633">
        <v>10.55</v>
      </c>
      <c r="O113" s="649">
        <v>10.45</v>
      </c>
    </row>
    <row r="114" spans="6:15">
      <c r="F114" s="613" t="s">
        <v>372</v>
      </c>
      <c r="G114" s="618" t="s">
        <v>1158</v>
      </c>
      <c r="I114" s="622" t="s">
        <v>811</v>
      </c>
      <c r="J114" s="627">
        <v>0.1</v>
      </c>
      <c r="K114" s="637" t="s">
        <v>421</v>
      </c>
      <c r="L114" s="637" t="s">
        <v>11</v>
      </c>
      <c r="M114" s="640">
        <v>10.7</v>
      </c>
      <c r="N114" s="633">
        <v>10.55</v>
      </c>
      <c r="O114" s="649">
        <v>10.45</v>
      </c>
    </row>
    <row r="115" spans="6:15">
      <c r="F115" s="613" t="s">
        <v>372</v>
      </c>
      <c r="G115" s="618" t="s">
        <v>1160</v>
      </c>
      <c r="I115" s="622" t="s">
        <v>811</v>
      </c>
      <c r="J115" s="627">
        <v>0.1</v>
      </c>
      <c r="K115" s="637" t="s">
        <v>421</v>
      </c>
      <c r="L115" s="637" t="s">
        <v>231</v>
      </c>
      <c r="M115" s="640">
        <v>10.7</v>
      </c>
      <c r="N115" s="633">
        <v>10.55</v>
      </c>
      <c r="O115" s="649">
        <v>10.45</v>
      </c>
    </row>
    <row r="116" spans="6:15">
      <c r="F116" s="613" t="s">
        <v>372</v>
      </c>
      <c r="G116" s="618" t="s">
        <v>872</v>
      </c>
      <c r="I116" s="622" t="s">
        <v>811</v>
      </c>
      <c r="J116" s="627">
        <v>0.1</v>
      </c>
      <c r="K116" s="637" t="s">
        <v>421</v>
      </c>
      <c r="L116" s="637" t="s">
        <v>475</v>
      </c>
      <c r="M116" s="640">
        <v>10.7</v>
      </c>
      <c r="N116" s="633">
        <v>10.55</v>
      </c>
      <c r="O116" s="649">
        <v>10.45</v>
      </c>
    </row>
    <row r="117" spans="6:15">
      <c r="F117" s="613" t="s">
        <v>372</v>
      </c>
      <c r="G117" s="618" t="s">
        <v>665</v>
      </c>
      <c r="I117" s="622" t="s">
        <v>811</v>
      </c>
      <c r="J117" s="627">
        <v>0.1</v>
      </c>
      <c r="K117" s="637" t="s">
        <v>423</v>
      </c>
      <c r="L117" s="637" t="s">
        <v>655</v>
      </c>
      <c r="M117" s="640">
        <v>10.7</v>
      </c>
      <c r="N117" s="633">
        <v>10.55</v>
      </c>
      <c r="O117" s="649">
        <v>10.45</v>
      </c>
    </row>
    <row r="118" spans="6:15">
      <c r="F118" s="613" t="s">
        <v>372</v>
      </c>
      <c r="G118" s="618" t="s">
        <v>1165</v>
      </c>
      <c r="I118" s="622" t="s">
        <v>811</v>
      </c>
      <c r="J118" s="627">
        <v>0.1</v>
      </c>
      <c r="K118" s="637" t="s">
        <v>309</v>
      </c>
      <c r="L118" s="637" t="s">
        <v>380</v>
      </c>
      <c r="M118" s="640">
        <v>10.7</v>
      </c>
      <c r="N118" s="633">
        <v>10.55</v>
      </c>
      <c r="O118" s="649">
        <v>10.45</v>
      </c>
    </row>
    <row r="119" spans="6:15">
      <c r="F119" s="613" t="s">
        <v>372</v>
      </c>
      <c r="G119" s="618" t="s">
        <v>721</v>
      </c>
      <c r="I119" s="622" t="s">
        <v>811</v>
      </c>
      <c r="J119" s="627">
        <v>0.1</v>
      </c>
      <c r="K119" s="637" t="s">
        <v>309</v>
      </c>
      <c r="L119" s="637" t="s">
        <v>323</v>
      </c>
      <c r="M119" s="640">
        <v>10.7</v>
      </c>
      <c r="N119" s="633">
        <v>10.55</v>
      </c>
      <c r="O119" s="649">
        <v>10.45</v>
      </c>
    </row>
    <row r="120" spans="6:15">
      <c r="F120" s="613" t="s">
        <v>372</v>
      </c>
      <c r="G120" s="618" t="s">
        <v>1169</v>
      </c>
      <c r="I120" s="622" t="s">
        <v>811</v>
      </c>
      <c r="J120" s="627">
        <v>0.1</v>
      </c>
      <c r="K120" s="637" t="s">
        <v>309</v>
      </c>
      <c r="L120" s="637" t="s">
        <v>698</v>
      </c>
      <c r="M120" s="640">
        <v>10.7</v>
      </c>
      <c r="N120" s="633">
        <v>10.55</v>
      </c>
      <c r="O120" s="649">
        <v>10.45</v>
      </c>
    </row>
    <row r="121" spans="6:15">
      <c r="F121" s="613" t="s">
        <v>372</v>
      </c>
      <c r="G121" s="618" t="s">
        <v>1046</v>
      </c>
      <c r="I121" s="622" t="s">
        <v>811</v>
      </c>
      <c r="J121" s="627">
        <v>0.1</v>
      </c>
      <c r="K121" s="637" t="s">
        <v>309</v>
      </c>
      <c r="L121" s="637" t="s">
        <v>536</v>
      </c>
      <c r="M121" s="640">
        <v>10.7</v>
      </c>
      <c r="N121" s="633">
        <v>10.55</v>
      </c>
      <c r="O121" s="649">
        <v>10.45</v>
      </c>
    </row>
    <row r="122" spans="6:15">
      <c r="F122" s="613" t="s">
        <v>372</v>
      </c>
      <c r="G122" s="618" t="s">
        <v>126</v>
      </c>
      <c r="I122" s="622" t="s">
        <v>811</v>
      </c>
      <c r="J122" s="627">
        <v>0.1</v>
      </c>
      <c r="K122" s="637" t="s">
        <v>309</v>
      </c>
      <c r="L122" s="637" t="s">
        <v>701</v>
      </c>
      <c r="M122" s="640">
        <v>10.7</v>
      </c>
      <c r="N122" s="633">
        <v>10.55</v>
      </c>
      <c r="O122" s="649">
        <v>10.45</v>
      </c>
    </row>
    <row r="123" spans="6:15">
      <c r="F123" s="613" t="s">
        <v>372</v>
      </c>
      <c r="G123" s="618" t="s">
        <v>311</v>
      </c>
      <c r="I123" s="622" t="s">
        <v>811</v>
      </c>
      <c r="J123" s="627">
        <v>0.1</v>
      </c>
      <c r="K123" s="637" t="s">
        <v>309</v>
      </c>
      <c r="L123" s="637" t="s">
        <v>706</v>
      </c>
      <c r="M123" s="640">
        <v>10.7</v>
      </c>
      <c r="N123" s="633">
        <v>10.55</v>
      </c>
      <c r="O123" s="649">
        <v>10.45</v>
      </c>
    </row>
    <row r="124" spans="6:15">
      <c r="F124" s="613" t="s">
        <v>372</v>
      </c>
      <c r="G124" s="618" t="s">
        <v>1166</v>
      </c>
      <c r="I124" s="622" t="s">
        <v>811</v>
      </c>
      <c r="J124" s="627">
        <v>0.1</v>
      </c>
      <c r="K124" s="637" t="s">
        <v>309</v>
      </c>
      <c r="L124" s="637" t="s">
        <v>709</v>
      </c>
      <c r="M124" s="640">
        <v>10.7</v>
      </c>
      <c r="N124" s="633">
        <v>10.55</v>
      </c>
      <c r="O124" s="649">
        <v>10.45</v>
      </c>
    </row>
    <row r="125" spans="6:15">
      <c r="F125" s="613" t="s">
        <v>372</v>
      </c>
      <c r="G125" s="618" t="s">
        <v>775</v>
      </c>
      <c r="I125" s="622" t="s">
        <v>811</v>
      </c>
      <c r="J125" s="627">
        <v>0.1</v>
      </c>
      <c r="K125" s="637" t="s">
        <v>309</v>
      </c>
      <c r="L125" s="637" t="s">
        <v>602</v>
      </c>
      <c r="M125" s="640">
        <v>10.7</v>
      </c>
      <c r="N125" s="633">
        <v>10.55</v>
      </c>
      <c r="O125" s="649">
        <v>10.45</v>
      </c>
    </row>
    <row r="126" spans="6:15">
      <c r="F126" s="613" t="s">
        <v>372</v>
      </c>
      <c r="G126" s="618" t="s">
        <v>1170</v>
      </c>
      <c r="I126" s="622" t="s">
        <v>811</v>
      </c>
      <c r="J126" s="627">
        <v>0.1</v>
      </c>
      <c r="K126" s="637" t="s">
        <v>309</v>
      </c>
      <c r="L126" s="637" t="s">
        <v>712</v>
      </c>
      <c r="M126" s="640">
        <v>10.7</v>
      </c>
      <c r="N126" s="633">
        <v>10.55</v>
      </c>
      <c r="O126" s="649">
        <v>10.45</v>
      </c>
    </row>
    <row r="127" spans="6:15">
      <c r="F127" s="613" t="s">
        <v>372</v>
      </c>
      <c r="G127" s="618" t="s">
        <v>759</v>
      </c>
      <c r="I127" s="622" t="s">
        <v>811</v>
      </c>
      <c r="J127" s="627">
        <v>0.1</v>
      </c>
      <c r="K127" s="637" t="s">
        <v>429</v>
      </c>
      <c r="L127" s="637" t="s">
        <v>714</v>
      </c>
      <c r="M127" s="640">
        <v>10.7</v>
      </c>
      <c r="N127" s="633">
        <v>10.55</v>
      </c>
      <c r="O127" s="649">
        <v>10.45</v>
      </c>
    </row>
    <row r="128" spans="6:15">
      <c r="F128" s="613" t="s">
        <v>372</v>
      </c>
      <c r="G128" s="618" t="s">
        <v>391</v>
      </c>
      <c r="I128" s="622" t="s">
        <v>811</v>
      </c>
      <c r="J128" s="627">
        <v>0.1</v>
      </c>
      <c r="K128" s="637" t="s">
        <v>429</v>
      </c>
      <c r="L128" s="637" t="s">
        <v>720</v>
      </c>
      <c r="M128" s="640">
        <v>10.7</v>
      </c>
      <c r="N128" s="633">
        <v>10.55</v>
      </c>
      <c r="O128" s="649">
        <v>10.45</v>
      </c>
    </row>
    <row r="129" spans="6:15">
      <c r="F129" s="613" t="s">
        <v>372</v>
      </c>
      <c r="G129" s="618" t="s">
        <v>1172</v>
      </c>
      <c r="I129" s="622" t="s">
        <v>811</v>
      </c>
      <c r="J129" s="627">
        <v>0.1</v>
      </c>
      <c r="K129" s="637" t="s">
        <v>429</v>
      </c>
      <c r="L129" s="637" t="s">
        <v>722</v>
      </c>
      <c r="M129" s="640">
        <v>10.7</v>
      </c>
      <c r="N129" s="633">
        <v>10.55</v>
      </c>
      <c r="O129" s="649">
        <v>10.45</v>
      </c>
    </row>
    <row r="130" spans="6:15">
      <c r="F130" s="613" t="s">
        <v>372</v>
      </c>
      <c r="G130" s="618" t="s">
        <v>23</v>
      </c>
      <c r="I130" s="622" t="s">
        <v>811</v>
      </c>
      <c r="J130" s="627">
        <v>0.1</v>
      </c>
      <c r="K130" s="637" t="s">
        <v>429</v>
      </c>
      <c r="L130" s="637" t="s">
        <v>723</v>
      </c>
      <c r="M130" s="640">
        <v>10.7</v>
      </c>
      <c r="N130" s="633">
        <v>10.55</v>
      </c>
      <c r="O130" s="649">
        <v>10.45</v>
      </c>
    </row>
    <row r="131" spans="6:15">
      <c r="F131" s="613" t="s">
        <v>372</v>
      </c>
      <c r="G131" s="618" t="s">
        <v>1174</v>
      </c>
      <c r="I131" s="622" t="s">
        <v>811</v>
      </c>
      <c r="J131" s="627">
        <v>0.1</v>
      </c>
      <c r="K131" s="637" t="s">
        <v>439</v>
      </c>
      <c r="L131" s="637" t="s">
        <v>728</v>
      </c>
      <c r="M131" s="640">
        <v>10.7</v>
      </c>
      <c r="N131" s="633">
        <v>10.55</v>
      </c>
      <c r="O131" s="649">
        <v>10.45</v>
      </c>
    </row>
    <row r="132" spans="6:15">
      <c r="F132" s="613" t="s">
        <v>372</v>
      </c>
      <c r="G132" s="618" t="s">
        <v>1175</v>
      </c>
      <c r="I132" s="622" t="s">
        <v>811</v>
      </c>
      <c r="J132" s="627">
        <v>0.1</v>
      </c>
      <c r="K132" s="637" t="s">
        <v>439</v>
      </c>
      <c r="L132" s="637" t="s">
        <v>730</v>
      </c>
      <c r="M132" s="640">
        <v>10.7</v>
      </c>
      <c r="N132" s="633">
        <v>10.55</v>
      </c>
      <c r="O132" s="649">
        <v>10.45</v>
      </c>
    </row>
    <row r="133" spans="6:15">
      <c r="F133" s="613" t="s">
        <v>372</v>
      </c>
      <c r="G133" s="618" t="s">
        <v>1176</v>
      </c>
      <c r="I133" s="622" t="s">
        <v>811</v>
      </c>
      <c r="J133" s="627">
        <v>0.1</v>
      </c>
      <c r="K133" s="637" t="s">
        <v>450</v>
      </c>
      <c r="L133" s="637" t="s">
        <v>1162</v>
      </c>
      <c r="M133" s="640">
        <v>10.7</v>
      </c>
      <c r="N133" s="633">
        <v>10.55</v>
      </c>
      <c r="O133" s="649">
        <v>10.45</v>
      </c>
    </row>
    <row r="134" spans="6:15" ht="14.25">
      <c r="F134" s="613" t="s">
        <v>372</v>
      </c>
      <c r="G134" s="618" t="s">
        <v>1018</v>
      </c>
      <c r="I134" s="623" t="s">
        <v>811</v>
      </c>
      <c r="J134" s="628">
        <v>0.1</v>
      </c>
      <c r="K134" s="638" t="s">
        <v>450</v>
      </c>
      <c r="L134" s="638" t="s">
        <v>1650</v>
      </c>
      <c r="M134" s="641">
        <v>10.7</v>
      </c>
      <c r="N134" s="634">
        <v>10.55</v>
      </c>
      <c r="O134" s="650">
        <v>10.45</v>
      </c>
    </row>
    <row r="135" spans="6:15">
      <c r="F135" s="613" t="s">
        <v>372</v>
      </c>
      <c r="G135" s="618" t="s">
        <v>1177</v>
      </c>
      <c r="I135" s="624" t="s">
        <v>1999</v>
      </c>
      <c r="J135" s="629">
        <v>6.e-002</v>
      </c>
      <c r="K135" s="636" t="s">
        <v>384</v>
      </c>
      <c r="L135" s="636" t="s">
        <v>734</v>
      </c>
      <c r="M135" s="635">
        <v>10.42</v>
      </c>
      <c r="N135" s="635">
        <v>10.33</v>
      </c>
      <c r="O135" s="651">
        <v>10.27</v>
      </c>
    </row>
    <row r="136" spans="6:15">
      <c r="F136" s="613" t="s">
        <v>372</v>
      </c>
      <c r="G136" s="618" t="s">
        <v>443</v>
      </c>
      <c r="I136" s="622" t="s">
        <v>1999</v>
      </c>
      <c r="J136" s="627">
        <v>6.e-002</v>
      </c>
      <c r="K136" s="637" t="s">
        <v>384</v>
      </c>
      <c r="L136" s="637" t="s">
        <v>1989</v>
      </c>
      <c r="M136" s="633">
        <v>10.42</v>
      </c>
      <c r="N136" s="633">
        <v>10.33</v>
      </c>
      <c r="O136" s="649">
        <v>10.27</v>
      </c>
    </row>
    <row r="137" spans="6:15">
      <c r="F137" s="613" t="s">
        <v>372</v>
      </c>
      <c r="G137" s="618" t="s">
        <v>1068</v>
      </c>
      <c r="I137" s="622" t="s">
        <v>1999</v>
      </c>
      <c r="J137" s="627">
        <v>6.e-002</v>
      </c>
      <c r="K137" s="637" t="s">
        <v>289</v>
      </c>
      <c r="L137" s="637" t="s">
        <v>196</v>
      </c>
      <c r="M137" s="633">
        <v>10.42</v>
      </c>
      <c r="N137" s="633">
        <v>10.33</v>
      </c>
      <c r="O137" s="649">
        <v>10.27</v>
      </c>
    </row>
    <row r="138" spans="6:15">
      <c r="F138" s="613" t="s">
        <v>372</v>
      </c>
      <c r="G138" s="618" t="s">
        <v>633</v>
      </c>
      <c r="I138" s="622" t="s">
        <v>1999</v>
      </c>
      <c r="J138" s="627">
        <v>6.e-002</v>
      </c>
      <c r="K138" s="637" t="s">
        <v>289</v>
      </c>
      <c r="L138" s="637" t="s">
        <v>190</v>
      </c>
      <c r="M138" s="633">
        <v>10.42</v>
      </c>
      <c r="N138" s="633">
        <v>10.33</v>
      </c>
      <c r="O138" s="649">
        <v>10.27</v>
      </c>
    </row>
    <row r="139" spans="6:15">
      <c r="F139" s="613" t="s">
        <v>372</v>
      </c>
      <c r="G139" s="618" t="s">
        <v>449</v>
      </c>
      <c r="I139" s="622" t="s">
        <v>1999</v>
      </c>
      <c r="J139" s="627">
        <v>6.e-002</v>
      </c>
      <c r="K139" s="637" t="s">
        <v>289</v>
      </c>
      <c r="L139" s="637" t="s">
        <v>735</v>
      </c>
      <c r="M139" s="633">
        <v>10.42</v>
      </c>
      <c r="N139" s="633">
        <v>10.33</v>
      </c>
      <c r="O139" s="649">
        <v>10.27</v>
      </c>
    </row>
    <row r="140" spans="6:15">
      <c r="F140" s="613" t="s">
        <v>372</v>
      </c>
      <c r="G140" s="618" t="s">
        <v>265</v>
      </c>
      <c r="I140" s="622" t="s">
        <v>1999</v>
      </c>
      <c r="J140" s="627">
        <v>6.e-002</v>
      </c>
      <c r="K140" s="637" t="s">
        <v>393</v>
      </c>
      <c r="L140" s="637" t="s">
        <v>238</v>
      </c>
      <c r="M140" s="633">
        <v>10.42</v>
      </c>
      <c r="N140" s="633">
        <v>10.33</v>
      </c>
      <c r="O140" s="649">
        <v>10.27</v>
      </c>
    </row>
    <row r="141" spans="6:15">
      <c r="F141" s="613" t="s">
        <v>372</v>
      </c>
      <c r="G141" s="618" t="s">
        <v>1179</v>
      </c>
      <c r="I141" s="622" t="s">
        <v>1999</v>
      </c>
      <c r="J141" s="627">
        <v>6.e-002</v>
      </c>
      <c r="K141" s="637" t="s">
        <v>393</v>
      </c>
      <c r="L141" s="637" t="s">
        <v>736</v>
      </c>
      <c r="M141" s="633">
        <v>10.42</v>
      </c>
      <c r="N141" s="633">
        <v>10.33</v>
      </c>
      <c r="O141" s="649">
        <v>10.27</v>
      </c>
    </row>
    <row r="142" spans="6:15">
      <c r="F142" s="613" t="s">
        <v>372</v>
      </c>
      <c r="G142" s="618" t="s">
        <v>1078</v>
      </c>
      <c r="I142" s="622" t="s">
        <v>1999</v>
      </c>
      <c r="J142" s="627">
        <v>6.e-002</v>
      </c>
      <c r="K142" s="637" t="s">
        <v>393</v>
      </c>
      <c r="L142" s="637" t="s">
        <v>739</v>
      </c>
      <c r="M142" s="633">
        <v>10.42</v>
      </c>
      <c r="N142" s="633">
        <v>10.33</v>
      </c>
      <c r="O142" s="649">
        <v>10.27</v>
      </c>
    </row>
    <row r="143" spans="6:15">
      <c r="F143" s="613" t="s">
        <v>372</v>
      </c>
      <c r="G143" s="618" t="s">
        <v>1181</v>
      </c>
      <c r="I143" s="622" t="s">
        <v>1999</v>
      </c>
      <c r="J143" s="627">
        <v>6.e-002</v>
      </c>
      <c r="K143" s="637" t="s">
        <v>100</v>
      </c>
      <c r="L143" s="637" t="s">
        <v>299</v>
      </c>
      <c r="M143" s="633">
        <v>10.42</v>
      </c>
      <c r="N143" s="633">
        <v>10.33</v>
      </c>
      <c r="O143" s="649">
        <v>10.27</v>
      </c>
    </row>
    <row r="144" spans="6:15">
      <c r="F144" s="613" t="s">
        <v>372</v>
      </c>
      <c r="G144" s="618" t="s">
        <v>187</v>
      </c>
      <c r="I144" s="622" t="s">
        <v>1999</v>
      </c>
      <c r="J144" s="627">
        <v>6.e-002</v>
      </c>
      <c r="K144" s="637" t="s">
        <v>396</v>
      </c>
      <c r="L144" s="637" t="s">
        <v>740</v>
      </c>
      <c r="M144" s="633">
        <v>10.42</v>
      </c>
      <c r="N144" s="633">
        <v>10.33</v>
      </c>
      <c r="O144" s="649">
        <v>10.27</v>
      </c>
    </row>
    <row r="145" spans="6:15">
      <c r="F145" s="613" t="s">
        <v>372</v>
      </c>
      <c r="G145" s="618" t="s">
        <v>1182</v>
      </c>
      <c r="I145" s="622" t="s">
        <v>1999</v>
      </c>
      <c r="J145" s="627">
        <v>6.e-002</v>
      </c>
      <c r="K145" s="637" t="s">
        <v>396</v>
      </c>
      <c r="L145" s="637" t="s">
        <v>201</v>
      </c>
      <c r="M145" s="633">
        <v>10.42</v>
      </c>
      <c r="N145" s="633">
        <v>10.33</v>
      </c>
      <c r="O145" s="649">
        <v>10.27</v>
      </c>
    </row>
    <row r="146" spans="6:15">
      <c r="F146" s="613" t="s">
        <v>372</v>
      </c>
      <c r="G146" s="618" t="s">
        <v>179</v>
      </c>
      <c r="I146" s="622" t="s">
        <v>1999</v>
      </c>
      <c r="J146" s="627">
        <v>6.e-002</v>
      </c>
      <c r="K146" s="637" t="s">
        <v>396</v>
      </c>
      <c r="L146" s="637" t="s">
        <v>222</v>
      </c>
      <c r="M146" s="633">
        <v>10.42</v>
      </c>
      <c r="N146" s="633">
        <v>10.33</v>
      </c>
      <c r="O146" s="649">
        <v>10.27</v>
      </c>
    </row>
    <row r="147" spans="6:15">
      <c r="F147" s="613" t="s">
        <v>372</v>
      </c>
      <c r="G147" s="618" t="s">
        <v>1183</v>
      </c>
      <c r="I147" s="622" t="s">
        <v>1999</v>
      </c>
      <c r="J147" s="627">
        <v>6.e-002</v>
      </c>
      <c r="K147" s="637" t="s">
        <v>396</v>
      </c>
      <c r="L147" s="637" t="s">
        <v>716</v>
      </c>
      <c r="M147" s="633">
        <v>10.42</v>
      </c>
      <c r="N147" s="633">
        <v>10.33</v>
      </c>
      <c r="O147" s="649">
        <v>10.27</v>
      </c>
    </row>
    <row r="148" spans="6:15">
      <c r="F148" s="613" t="s">
        <v>372</v>
      </c>
      <c r="G148" s="618" t="s">
        <v>937</v>
      </c>
      <c r="I148" s="622" t="s">
        <v>1999</v>
      </c>
      <c r="J148" s="627">
        <v>6.e-002</v>
      </c>
      <c r="K148" s="637" t="s">
        <v>396</v>
      </c>
      <c r="L148" s="637" t="s">
        <v>1990</v>
      </c>
      <c r="M148" s="633">
        <v>10.42</v>
      </c>
      <c r="N148" s="633">
        <v>10.33</v>
      </c>
      <c r="O148" s="649">
        <v>10.27</v>
      </c>
    </row>
    <row r="149" spans="6:15">
      <c r="F149" s="613" t="s">
        <v>372</v>
      </c>
      <c r="G149" s="618" t="s">
        <v>252</v>
      </c>
      <c r="I149" s="622" t="s">
        <v>1999</v>
      </c>
      <c r="J149" s="627">
        <v>6.e-002</v>
      </c>
      <c r="K149" s="637" t="s">
        <v>396</v>
      </c>
      <c r="L149" s="637" t="s">
        <v>741</v>
      </c>
      <c r="M149" s="633">
        <v>10.42</v>
      </c>
      <c r="N149" s="633">
        <v>10.33</v>
      </c>
      <c r="O149" s="649">
        <v>10.27</v>
      </c>
    </row>
    <row r="150" spans="6:15">
      <c r="F150" s="613" t="s">
        <v>372</v>
      </c>
      <c r="G150" s="618" t="s">
        <v>1138</v>
      </c>
      <c r="I150" s="622" t="s">
        <v>1999</v>
      </c>
      <c r="J150" s="627">
        <v>6.e-002</v>
      </c>
      <c r="K150" s="637" t="s">
        <v>396</v>
      </c>
      <c r="L150" s="637" t="s">
        <v>744</v>
      </c>
      <c r="M150" s="633">
        <v>10.42</v>
      </c>
      <c r="N150" s="633">
        <v>10.33</v>
      </c>
      <c r="O150" s="649">
        <v>10.27</v>
      </c>
    </row>
    <row r="151" spans="6:15">
      <c r="F151" s="613" t="s">
        <v>372</v>
      </c>
      <c r="G151" s="618" t="s">
        <v>1187</v>
      </c>
      <c r="I151" s="622" t="s">
        <v>1999</v>
      </c>
      <c r="J151" s="627">
        <v>6.e-002</v>
      </c>
      <c r="K151" s="637" t="s">
        <v>396</v>
      </c>
      <c r="L151" s="637" t="s">
        <v>746</v>
      </c>
      <c r="M151" s="633">
        <v>10.42</v>
      </c>
      <c r="N151" s="633">
        <v>10.33</v>
      </c>
      <c r="O151" s="649">
        <v>10.27</v>
      </c>
    </row>
    <row r="152" spans="6:15">
      <c r="F152" s="613" t="s">
        <v>372</v>
      </c>
      <c r="G152" s="618" t="s">
        <v>1188</v>
      </c>
      <c r="I152" s="622" t="s">
        <v>1999</v>
      </c>
      <c r="J152" s="627">
        <v>6.e-002</v>
      </c>
      <c r="K152" s="637" t="s">
        <v>396</v>
      </c>
      <c r="L152" s="637" t="s">
        <v>747</v>
      </c>
      <c r="M152" s="633">
        <v>10.42</v>
      </c>
      <c r="N152" s="633">
        <v>10.33</v>
      </c>
      <c r="O152" s="649">
        <v>10.27</v>
      </c>
    </row>
    <row r="153" spans="6:15">
      <c r="F153" s="613" t="s">
        <v>372</v>
      </c>
      <c r="G153" s="618" t="s">
        <v>1009</v>
      </c>
      <c r="I153" s="622" t="s">
        <v>1999</v>
      </c>
      <c r="J153" s="627">
        <v>6.e-002</v>
      </c>
      <c r="K153" s="637" t="s">
        <v>396</v>
      </c>
      <c r="L153" s="637" t="s">
        <v>504</v>
      </c>
      <c r="M153" s="633">
        <v>10.42</v>
      </c>
      <c r="N153" s="633">
        <v>10.33</v>
      </c>
      <c r="O153" s="649">
        <v>10.27</v>
      </c>
    </row>
    <row r="154" spans="6:15">
      <c r="F154" s="613" t="s">
        <v>372</v>
      </c>
      <c r="G154" s="618" t="s">
        <v>284</v>
      </c>
      <c r="I154" s="622" t="s">
        <v>1999</v>
      </c>
      <c r="J154" s="627">
        <v>6.e-002</v>
      </c>
      <c r="K154" s="637" t="s">
        <v>396</v>
      </c>
      <c r="L154" s="637" t="s">
        <v>63</v>
      </c>
      <c r="M154" s="633">
        <v>10.42</v>
      </c>
      <c r="N154" s="633">
        <v>10.33</v>
      </c>
      <c r="O154" s="649">
        <v>10.27</v>
      </c>
    </row>
    <row r="155" spans="6:15">
      <c r="F155" s="613" t="s">
        <v>372</v>
      </c>
      <c r="G155" s="618" t="s">
        <v>137</v>
      </c>
      <c r="I155" s="622" t="s">
        <v>1999</v>
      </c>
      <c r="J155" s="627">
        <v>6.e-002</v>
      </c>
      <c r="K155" s="637" t="s">
        <v>396</v>
      </c>
      <c r="L155" s="637" t="s">
        <v>749</v>
      </c>
      <c r="M155" s="633">
        <v>10.42</v>
      </c>
      <c r="N155" s="633">
        <v>10.33</v>
      </c>
      <c r="O155" s="649">
        <v>10.27</v>
      </c>
    </row>
    <row r="156" spans="6:15">
      <c r="F156" s="613" t="s">
        <v>372</v>
      </c>
      <c r="G156" s="618" t="s">
        <v>1189</v>
      </c>
      <c r="I156" s="622" t="s">
        <v>1999</v>
      </c>
      <c r="J156" s="627">
        <v>6.e-002</v>
      </c>
      <c r="K156" s="637" t="s">
        <v>396</v>
      </c>
      <c r="L156" s="637" t="s">
        <v>756</v>
      </c>
      <c r="M156" s="633">
        <v>10.42</v>
      </c>
      <c r="N156" s="633">
        <v>10.33</v>
      </c>
      <c r="O156" s="649">
        <v>10.27</v>
      </c>
    </row>
    <row r="157" spans="6:15">
      <c r="F157" s="613" t="s">
        <v>372</v>
      </c>
      <c r="G157" s="618" t="s">
        <v>1190</v>
      </c>
      <c r="I157" s="622" t="s">
        <v>1999</v>
      </c>
      <c r="J157" s="627">
        <v>6.e-002</v>
      </c>
      <c r="K157" s="637" t="s">
        <v>396</v>
      </c>
      <c r="L157" s="637" t="s">
        <v>758</v>
      </c>
      <c r="M157" s="633">
        <v>10.42</v>
      </c>
      <c r="N157" s="633">
        <v>10.33</v>
      </c>
      <c r="O157" s="649">
        <v>10.27</v>
      </c>
    </row>
    <row r="158" spans="6:15">
      <c r="F158" s="613" t="s">
        <v>372</v>
      </c>
      <c r="G158" s="618" t="s">
        <v>561</v>
      </c>
      <c r="I158" s="622" t="s">
        <v>1999</v>
      </c>
      <c r="J158" s="627">
        <v>6.e-002</v>
      </c>
      <c r="K158" s="637" t="s">
        <v>396</v>
      </c>
      <c r="L158" s="637" t="s">
        <v>762</v>
      </c>
      <c r="M158" s="633">
        <v>10.42</v>
      </c>
      <c r="N158" s="633">
        <v>10.33</v>
      </c>
      <c r="O158" s="649">
        <v>10.27</v>
      </c>
    </row>
    <row r="159" spans="6:15">
      <c r="F159" s="613" t="s">
        <v>372</v>
      </c>
      <c r="G159" s="618" t="s">
        <v>1191</v>
      </c>
      <c r="I159" s="622" t="s">
        <v>1999</v>
      </c>
      <c r="J159" s="627">
        <v>6.e-002</v>
      </c>
      <c r="K159" s="637" t="s">
        <v>396</v>
      </c>
      <c r="L159" s="637" t="s">
        <v>764</v>
      </c>
      <c r="M159" s="633">
        <v>10.42</v>
      </c>
      <c r="N159" s="633">
        <v>10.33</v>
      </c>
      <c r="O159" s="649">
        <v>10.27</v>
      </c>
    </row>
    <row r="160" spans="6:15">
      <c r="F160" s="613" t="s">
        <v>372</v>
      </c>
      <c r="G160" s="618" t="s">
        <v>829</v>
      </c>
      <c r="I160" s="622" t="s">
        <v>1999</v>
      </c>
      <c r="J160" s="627">
        <v>6.e-002</v>
      </c>
      <c r="K160" s="637" t="s">
        <v>396</v>
      </c>
      <c r="L160" s="637" t="s">
        <v>74</v>
      </c>
      <c r="M160" s="633">
        <v>10.42</v>
      </c>
      <c r="N160" s="633">
        <v>10.33</v>
      </c>
      <c r="O160" s="649">
        <v>10.27</v>
      </c>
    </row>
    <row r="161" spans="6:15">
      <c r="F161" s="613" t="s">
        <v>372</v>
      </c>
      <c r="G161" s="618" t="s">
        <v>543</v>
      </c>
      <c r="I161" s="622" t="s">
        <v>1999</v>
      </c>
      <c r="J161" s="627">
        <v>6.e-002</v>
      </c>
      <c r="K161" s="637" t="s">
        <v>396</v>
      </c>
      <c r="L161" s="637" t="s">
        <v>768</v>
      </c>
      <c r="M161" s="633">
        <v>10.42</v>
      </c>
      <c r="N161" s="633">
        <v>10.33</v>
      </c>
      <c r="O161" s="649">
        <v>10.27</v>
      </c>
    </row>
    <row r="162" spans="6:15">
      <c r="F162" s="613" t="s">
        <v>372</v>
      </c>
      <c r="G162" s="618" t="s">
        <v>1193</v>
      </c>
      <c r="I162" s="622" t="s">
        <v>1999</v>
      </c>
      <c r="J162" s="627">
        <v>6.e-002</v>
      </c>
      <c r="K162" s="637" t="s">
        <v>396</v>
      </c>
      <c r="L162" s="637" t="s">
        <v>644</v>
      </c>
      <c r="M162" s="633">
        <v>10.42</v>
      </c>
      <c r="N162" s="633">
        <v>10.33</v>
      </c>
      <c r="O162" s="649">
        <v>10.27</v>
      </c>
    </row>
    <row r="163" spans="6:15">
      <c r="F163" s="613" t="s">
        <v>372</v>
      </c>
      <c r="G163" s="618" t="s">
        <v>653</v>
      </c>
      <c r="I163" s="622" t="s">
        <v>1999</v>
      </c>
      <c r="J163" s="627">
        <v>6.e-002</v>
      </c>
      <c r="K163" s="637" t="s">
        <v>396</v>
      </c>
      <c r="L163" s="637" t="s">
        <v>770</v>
      </c>
      <c r="M163" s="633">
        <v>10.42</v>
      </c>
      <c r="N163" s="633">
        <v>10.33</v>
      </c>
      <c r="O163" s="649">
        <v>10.27</v>
      </c>
    </row>
    <row r="164" spans="6:15">
      <c r="F164" s="613" t="s">
        <v>372</v>
      </c>
      <c r="G164" s="618" t="s">
        <v>1195</v>
      </c>
      <c r="I164" s="622" t="s">
        <v>1999</v>
      </c>
      <c r="J164" s="627">
        <v>6.e-002</v>
      </c>
      <c r="K164" s="637" t="s">
        <v>396</v>
      </c>
      <c r="L164" s="637" t="s">
        <v>773</v>
      </c>
      <c r="M164" s="633">
        <v>10.42</v>
      </c>
      <c r="N164" s="633">
        <v>10.33</v>
      </c>
      <c r="O164" s="649">
        <v>10.27</v>
      </c>
    </row>
    <row r="165" spans="6:15">
      <c r="F165" s="613" t="s">
        <v>372</v>
      </c>
      <c r="G165" s="618" t="s">
        <v>482</v>
      </c>
      <c r="I165" s="622" t="s">
        <v>1999</v>
      </c>
      <c r="J165" s="627">
        <v>6.e-002</v>
      </c>
      <c r="K165" s="637" t="s">
        <v>396</v>
      </c>
      <c r="L165" s="637" t="s">
        <v>774</v>
      </c>
      <c r="M165" s="633">
        <v>10.42</v>
      </c>
      <c r="N165" s="633">
        <v>10.33</v>
      </c>
      <c r="O165" s="649">
        <v>10.27</v>
      </c>
    </row>
    <row r="166" spans="6:15">
      <c r="F166" s="613" t="s">
        <v>372</v>
      </c>
      <c r="G166" s="618" t="s">
        <v>1196</v>
      </c>
      <c r="I166" s="622" t="s">
        <v>1999</v>
      </c>
      <c r="J166" s="627">
        <v>6.e-002</v>
      </c>
      <c r="K166" s="637" t="s">
        <v>396</v>
      </c>
      <c r="L166" s="637" t="s">
        <v>31</v>
      </c>
      <c r="M166" s="633">
        <v>10.42</v>
      </c>
      <c r="N166" s="633">
        <v>10.33</v>
      </c>
      <c r="O166" s="649">
        <v>10.27</v>
      </c>
    </row>
    <row r="167" spans="6:15">
      <c r="F167" s="613" t="s">
        <v>372</v>
      </c>
      <c r="G167" s="618" t="s">
        <v>151</v>
      </c>
      <c r="I167" s="622" t="s">
        <v>1999</v>
      </c>
      <c r="J167" s="627">
        <v>6.e-002</v>
      </c>
      <c r="K167" s="637" t="s">
        <v>396</v>
      </c>
      <c r="L167" s="637" t="s">
        <v>760</v>
      </c>
      <c r="M167" s="633">
        <v>10.42</v>
      </c>
      <c r="N167" s="633">
        <v>10.33</v>
      </c>
      <c r="O167" s="649">
        <v>10.27</v>
      </c>
    </row>
    <row r="168" spans="6:15">
      <c r="F168" s="613" t="s">
        <v>372</v>
      </c>
      <c r="G168" s="618" t="s">
        <v>1031</v>
      </c>
      <c r="I168" s="622" t="s">
        <v>1999</v>
      </c>
      <c r="J168" s="627">
        <v>6.e-002</v>
      </c>
      <c r="K168" s="637" t="s">
        <v>396</v>
      </c>
      <c r="L168" s="637" t="s">
        <v>776</v>
      </c>
      <c r="M168" s="633">
        <v>10.42</v>
      </c>
      <c r="N168" s="633">
        <v>10.33</v>
      </c>
      <c r="O168" s="649">
        <v>10.27</v>
      </c>
    </row>
    <row r="169" spans="6:15">
      <c r="F169" s="613" t="s">
        <v>372</v>
      </c>
      <c r="G169" s="618" t="s">
        <v>1198</v>
      </c>
      <c r="I169" s="622" t="s">
        <v>1999</v>
      </c>
      <c r="J169" s="627">
        <v>6.e-002</v>
      </c>
      <c r="K169" s="637" t="s">
        <v>396</v>
      </c>
      <c r="L169" s="637" t="s">
        <v>45</v>
      </c>
      <c r="M169" s="633">
        <v>10.42</v>
      </c>
      <c r="N169" s="633">
        <v>10.33</v>
      </c>
      <c r="O169" s="649">
        <v>10.27</v>
      </c>
    </row>
    <row r="170" spans="6:15">
      <c r="F170" s="613" t="s">
        <v>372</v>
      </c>
      <c r="G170" s="618" t="s">
        <v>1200</v>
      </c>
      <c r="I170" s="622" t="s">
        <v>1999</v>
      </c>
      <c r="J170" s="627">
        <v>6.e-002</v>
      </c>
      <c r="K170" s="637" t="s">
        <v>396</v>
      </c>
      <c r="L170" s="637" t="s">
        <v>276</v>
      </c>
      <c r="M170" s="633">
        <v>10.42</v>
      </c>
      <c r="N170" s="633">
        <v>10.33</v>
      </c>
      <c r="O170" s="649">
        <v>10.27</v>
      </c>
    </row>
    <row r="171" spans="6:15">
      <c r="F171" s="613" t="s">
        <v>372</v>
      </c>
      <c r="G171" s="618" t="s">
        <v>814</v>
      </c>
      <c r="I171" s="622" t="s">
        <v>1999</v>
      </c>
      <c r="J171" s="627">
        <v>6.e-002</v>
      </c>
      <c r="K171" s="637" t="s">
        <v>396</v>
      </c>
      <c r="L171" s="637" t="s">
        <v>705</v>
      </c>
      <c r="M171" s="633">
        <v>10.42</v>
      </c>
      <c r="N171" s="633">
        <v>10.33</v>
      </c>
      <c r="O171" s="649">
        <v>10.27</v>
      </c>
    </row>
    <row r="172" spans="6:15">
      <c r="F172" s="613" t="s">
        <v>372</v>
      </c>
      <c r="G172" s="618" t="s">
        <v>1201</v>
      </c>
      <c r="I172" s="622" t="s">
        <v>1999</v>
      </c>
      <c r="J172" s="627">
        <v>6.e-002</v>
      </c>
      <c r="K172" s="637" t="s">
        <v>396</v>
      </c>
      <c r="L172" s="637" t="s">
        <v>1991</v>
      </c>
      <c r="M172" s="633">
        <v>10.42</v>
      </c>
      <c r="N172" s="633">
        <v>10.33</v>
      </c>
      <c r="O172" s="649">
        <v>10.27</v>
      </c>
    </row>
    <row r="173" spans="6:15">
      <c r="F173" s="613" t="s">
        <v>372</v>
      </c>
      <c r="G173" s="618" t="s">
        <v>1204</v>
      </c>
      <c r="I173" s="622" t="s">
        <v>1999</v>
      </c>
      <c r="J173" s="627">
        <v>6.e-002</v>
      </c>
      <c r="K173" s="637" t="s">
        <v>396</v>
      </c>
      <c r="L173" s="637" t="s">
        <v>779</v>
      </c>
      <c r="M173" s="633">
        <v>10.42</v>
      </c>
      <c r="N173" s="633">
        <v>10.33</v>
      </c>
      <c r="O173" s="649">
        <v>10.27</v>
      </c>
    </row>
    <row r="174" spans="6:15">
      <c r="F174" s="613" t="s">
        <v>372</v>
      </c>
      <c r="G174" s="618" t="s">
        <v>1205</v>
      </c>
      <c r="I174" s="622" t="s">
        <v>1999</v>
      </c>
      <c r="J174" s="627">
        <v>6.e-002</v>
      </c>
      <c r="K174" s="637" t="s">
        <v>396</v>
      </c>
      <c r="L174" s="637" t="s">
        <v>684</v>
      </c>
      <c r="M174" s="633">
        <v>10.42</v>
      </c>
      <c r="N174" s="633">
        <v>10.33</v>
      </c>
      <c r="O174" s="649">
        <v>10.27</v>
      </c>
    </row>
    <row r="175" spans="6:15">
      <c r="F175" s="613" t="s">
        <v>372</v>
      </c>
      <c r="G175" s="618" t="s">
        <v>47</v>
      </c>
      <c r="I175" s="622" t="s">
        <v>1999</v>
      </c>
      <c r="J175" s="627">
        <v>6.e-002</v>
      </c>
      <c r="K175" s="637" t="s">
        <v>396</v>
      </c>
      <c r="L175" s="637" t="s">
        <v>557</v>
      </c>
      <c r="M175" s="633">
        <v>10.42</v>
      </c>
      <c r="N175" s="633">
        <v>10.33</v>
      </c>
      <c r="O175" s="649">
        <v>10.27</v>
      </c>
    </row>
    <row r="176" spans="6:15">
      <c r="F176" s="613" t="s">
        <v>372</v>
      </c>
      <c r="G176" s="618" t="s">
        <v>1207</v>
      </c>
      <c r="I176" s="622" t="s">
        <v>1999</v>
      </c>
      <c r="J176" s="627">
        <v>6.e-002</v>
      </c>
      <c r="K176" s="637" t="s">
        <v>396</v>
      </c>
      <c r="L176" s="637" t="s">
        <v>579</v>
      </c>
      <c r="M176" s="633">
        <v>10.42</v>
      </c>
      <c r="N176" s="633">
        <v>10.33</v>
      </c>
      <c r="O176" s="649">
        <v>10.27</v>
      </c>
    </row>
    <row r="177" spans="6:15">
      <c r="F177" s="613" t="s">
        <v>372</v>
      </c>
      <c r="G177" s="618" t="s">
        <v>24</v>
      </c>
      <c r="I177" s="622" t="s">
        <v>1999</v>
      </c>
      <c r="J177" s="627">
        <v>6.e-002</v>
      </c>
      <c r="K177" s="637" t="s">
        <v>396</v>
      </c>
      <c r="L177" s="637" t="s">
        <v>783</v>
      </c>
      <c r="M177" s="633">
        <v>10.42</v>
      </c>
      <c r="N177" s="633">
        <v>10.33</v>
      </c>
      <c r="O177" s="649">
        <v>10.27</v>
      </c>
    </row>
    <row r="178" spans="6:15">
      <c r="F178" s="613" t="s">
        <v>372</v>
      </c>
      <c r="G178" s="618" t="s">
        <v>293</v>
      </c>
      <c r="I178" s="622" t="s">
        <v>1999</v>
      </c>
      <c r="J178" s="627">
        <v>6.e-002</v>
      </c>
      <c r="K178" s="637" t="s">
        <v>295</v>
      </c>
      <c r="L178" s="637" t="s">
        <v>786</v>
      </c>
      <c r="M178" s="633">
        <v>10.42</v>
      </c>
      <c r="N178" s="633">
        <v>10.33</v>
      </c>
      <c r="O178" s="649">
        <v>10.27</v>
      </c>
    </row>
    <row r="179" spans="6:15">
      <c r="F179" s="613" t="s">
        <v>372</v>
      </c>
      <c r="G179" s="618" t="s">
        <v>666</v>
      </c>
      <c r="I179" s="622" t="s">
        <v>1999</v>
      </c>
      <c r="J179" s="627">
        <v>6.e-002</v>
      </c>
      <c r="K179" s="637" t="s">
        <v>295</v>
      </c>
      <c r="L179" s="637" t="s">
        <v>399</v>
      </c>
      <c r="M179" s="633">
        <v>10.42</v>
      </c>
      <c r="N179" s="633">
        <v>10.33</v>
      </c>
      <c r="O179" s="649">
        <v>10.27</v>
      </c>
    </row>
    <row r="180" spans="6:15">
      <c r="F180" s="613" t="s">
        <v>372</v>
      </c>
      <c r="G180" s="618" t="s">
        <v>1209</v>
      </c>
      <c r="I180" s="622" t="s">
        <v>1999</v>
      </c>
      <c r="J180" s="627">
        <v>6.e-002</v>
      </c>
      <c r="K180" s="637" t="s">
        <v>295</v>
      </c>
      <c r="L180" s="637" t="s">
        <v>789</v>
      </c>
      <c r="M180" s="633">
        <v>10.42</v>
      </c>
      <c r="N180" s="633">
        <v>10.33</v>
      </c>
      <c r="O180" s="649">
        <v>10.27</v>
      </c>
    </row>
    <row r="181" spans="6:15">
      <c r="F181" s="613" t="s">
        <v>372</v>
      </c>
      <c r="G181" s="618" t="s">
        <v>122</v>
      </c>
      <c r="I181" s="622" t="s">
        <v>1999</v>
      </c>
      <c r="J181" s="627">
        <v>6.e-002</v>
      </c>
      <c r="K181" s="637" t="s">
        <v>295</v>
      </c>
      <c r="L181" s="637" t="s">
        <v>792</v>
      </c>
      <c r="M181" s="633">
        <v>10.42</v>
      </c>
      <c r="N181" s="633">
        <v>10.33</v>
      </c>
      <c r="O181" s="649">
        <v>10.27</v>
      </c>
    </row>
    <row r="182" spans="6:15">
      <c r="F182" s="613" t="s">
        <v>372</v>
      </c>
      <c r="G182" s="618" t="s">
        <v>983</v>
      </c>
      <c r="I182" s="622" t="s">
        <v>1999</v>
      </c>
      <c r="J182" s="627">
        <v>6.e-002</v>
      </c>
      <c r="K182" s="637" t="s">
        <v>295</v>
      </c>
      <c r="L182" s="637" t="s">
        <v>262</v>
      </c>
      <c r="M182" s="633">
        <v>10.42</v>
      </c>
      <c r="N182" s="633">
        <v>10.33</v>
      </c>
      <c r="O182" s="649">
        <v>10.27</v>
      </c>
    </row>
    <row r="183" spans="6:15">
      <c r="F183" s="613" t="s">
        <v>372</v>
      </c>
      <c r="G183" s="618" t="s">
        <v>1066</v>
      </c>
      <c r="I183" s="622" t="s">
        <v>1999</v>
      </c>
      <c r="J183" s="627">
        <v>6.e-002</v>
      </c>
      <c r="K183" s="637" t="s">
        <v>295</v>
      </c>
      <c r="L183" s="637" t="s">
        <v>793</v>
      </c>
      <c r="M183" s="633">
        <v>10.42</v>
      </c>
      <c r="N183" s="633">
        <v>10.33</v>
      </c>
      <c r="O183" s="649">
        <v>10.27</v>
      </c>
    </row>
    <row r="184" spans="6:15">
      <c r="F184" s="613" t="s">
        <v>372</v>
      </c>
      <c r="G184" s="618" t="s">
        <v>875</v>
      </c>
      <c r="I184" s="622" t="s">
        <v>1999</v>
      </c>
      <c r="J184" s="627">
        <v>6.e-002</v>
      </c>
      <c r="K184" s="637" t="s">
        <v>295</v>
      </c>
      <c r="L184" s="637" t="s">
        <v>48</v>
      </c>
      <c r="M184" s="633">
        <v>10.42</v>
      </c>
      <c r="N184" s="633">
        <v>10.33</v>
      </c>
      <c r="O184" s="649">
        <v>10.27</v>
      </c>
    </row>
    <row r="185" spans="6:15">
      <c r="F185" s="613" t="s">
        <v>372</v>
      </c>
      <c r="G185" s="618" t="s">
        <v>575</v>
      </c>
      <c r="I185" s="622" t="s">
        <v>1999</v>
      </c>
      <c r="J185" s="627">
        <v>6.e-002</v>
      </c>
      <c r="K185" s="637" t="s">
        <v>295</v>
      </c>
      <c r="L185" s="637" t="s">
        <v>34</v>
      </c>
      <c r="M185" s="633">
        <v>10.42</v>
      </c>
      <c r="N185" s="633">
        <v>10.33</v>
      </c>
      <c r="O185" s="649">
        <v>10.27</v>
      </c>
    </row>
    <row r="186" spans="6:15">
      <c r="F186" s="613" t="s">
        <v>372</v>
      </c>
      <c r="G186" s="618" t="s">
        <v>677</v>
      </c>
      <c r="I186" s="622" t="s">
        <v>1999</v>
      </c>
      <c r="J186" s="627">
        <v>6.e-002</v>
      </c>
      <c r="K186" s="637" t="s">
        <v>295</v>
      </c>
      <c r="L186" s="637" t="s">
        <v>321</v>
      </c>
      <c r="M186" s="633">
        <v>10.42</v>
      </c>
      <c r="N186" s="633">
        <v>10.33</v>
      </c>
      <c r="O186" s="649">
        <v>10.27</v>
      </c>
    </row>
    <row r="187" spans="6:15">
      <c r="F187" s="613" t="s">
        <v>372</v>
      </c>
      <c r="G187" s="618" t="s">
        <v>862</v>
      </c>
      <c r="I187" s="622" t="s">
        <v>1999</v>
      </c>
      <c r="J187" s="627">
        <v>6.e-002</v>
      </c>
      <c r="K187" s="637" t="s">
        <v>20</v>
      </c>
      <c r="L187" s="637" t="s">
        <v>797</v>
      </c>
      <c r="M187" s="633">
        <v>10.42</v>
      </c>
      <c r="N187" s="633">
        <v>10.33</v>
      </c>
      <c r="O187" s="649">
        <v>10.27</v>
      </c>
    </row>
    <row r="188" spans="6:15">
      <c r="F188" s="613" t="s">
        <v>376</v>
      </c>
      <c r="G188" s="618" t="s">
        <v>497</v>
      </c>
      <c r="I188" s="622" t="s">
        <v>1999</v>
      </c>
      <c r="J188" s="627">
        <v>6.e-002</v>
      </c>
      <c r="K188" s="637" t="s">
        <v>20</v>
      </c>
      <c r="L188" s="637" t="s">
        <v>237</v>
      </c>
      <c r="M188" s="633">
        <v>10.42</v>
      </c>
      <c r="N188" s="633">
        <v>10.33</v>
      </c>
      <c r="O188" s="649">
        <v>10.27</v>
      </c>
    </row>
    <row r="189" spans="6:15">
      <c r="F189" s="613" t="s">
        <v>376</v>
      </c>
      <c r="G189" s="618" t="s">
        <v>1210</v>
      </c>
      <c r="I189" s="622" t="s">
        <v>1999</v>
      </c>
      <c r="J189" s="627">
        <v>6.e-002</v>
      </c>
      <c r="K189" s="637" t="s">
        <v>20</v>
      </c>
      <c r="L189" s="637" t="s">
        <v>1992</v>
      </c>
      <c r="M189" s="633">
        <v>10.42</v>
      </c>
      <c r="N189" s="633">
        <v>10.33</v>
      </c>
      <c r="O189" s="649">
        <v>10.27</v>
      </c>
    </row>
    <row r="190" spans="6:15">
      <c r="F190" s="613" t="s">
        <v>376</v>
      </c>
      <c r="G190" s="618" t="s">
        <v>474</v>
      </c>
      <c r="I190" s="622" t="s">
        <v>1999</v>
      </c>
      <c r="J190" s="627">
        <v>6.e-002</v>
      </c>
      <c r="K190" s="637" t="s">
        <v>20</v>
      </c>
      <c r="L190" s="637" t="s">
        <v>798</v>
      </c>
      <c r="M190" s="633">
        <v>10.42</v>
      </c>
      <c r="N190" s="633">
        <v>10.33</v>
      </c>
      <c r="O190" s="649">
        <v>10.27</v>
      </c>
    </row>
    <row r="191" spans="6:15">
      <c r="F191" s="613" t="s">
        <v>376</v>
      </c>
      <c r="G191" s="618" t="s">
        <v>1212</v>
      </c>
      <c r="I191" s="622" t="s">
        <v>1999</v>
      </c>
      <c r="J191" s="627">
        <v>6.e-002</v>
      </c>
      <c r="K191" s="637" t="s">
        <v>20</v>
      </c>
      <c r="L191" s="637" t="s">
        <v>523</v>
      </c>
      <c r="M191" s="633">
        <v>10.42</v>
      </c>
      <c r="N191" s="633">
        <v>10.33</v>
      </c>
      <c r="O191" s="649">
        <v>10.27</v>
      </c>
    </row>
    <row r="192" spans="6:15">
      <c r="F192" s="613" t="s">
        <v>376</v>
      </c>
      <c r="G192" s="618" t="s">
        <v>1215</v>
      </c>
      <c r="I192" s="622" t="s">
        <v>1999</v>
      </c>
      <c r="J192" s="627">
        <v>6.e-002</v>
      </c>
      <c r="K192" s="637" t="s">
        <v>135</v>
      </c>
      <c r="L192" s="637" t="s">
        <v>800</v>
      </c>
      <c r="M192" s="633">
        <v>10.42</v>
      </c>
      <c r="N192" s="633">
        <v>10.33</v>
      </c>
      <c r="O192" s="649">
        <v>10.27</v>
      </c>
    </row>
    <row r="193" spans="6:15">
      <c r="F193" s="613" t="s">
        <v>376</v>
      </c>
      <c r="G193" s="618" t="s">
        <v>234</v>
      </c>
      <c r="I193" s="622" t="s">
        <v>1999</v>
      </c>
      <c r="J193" s="627">
        <v>6.e-002</v>
      </c>
      <c r="K193" s="637" t="s">
        <v>135</v>
      </c>
      <c r="L193" s="637" t="s">
        <v>801</v>
      </c>
      <c r="M193" s="633">
        <v>10.42</v>
      </c>
      <c r="N193" s="633">
        <v>10.33</v>
      </c>
      <c r="O193" s="649">
        <v>10.27</v>
      </c>
    </row>
    <row r="194" spans="6:15">
      <c r="F194" s="613" t="s">
        <v>376</v>
      </c>
      <c r="G194" s="618" t="s">
        <v>1217</v>
      </c>
      <c r="I194" s="622" t="s">
        <v>1999</v>
      </c>
      <c r="J194" s="627">
        <v>6.e-002</v>
      </c>
      <c r="K194" s="637" t="s">
        <v>135</v>
      </c>
      <c r="L194" s="637" t="s">
        <v>803</v>
      </c>
      <c r="M194" s="633">
        <v>10.42</v>
      </c>
      <c r="N194" s="633">
        <v>10.33</v>
      </c>
      <c r="O194" s="649">
        <v>10.27</v>
      </c>
    </row>
    <row r="195" spans="6:15">
      <c r="F195" s="613" t="s">
        <v>376</v>
      </c>
      <c r="G195" s="618" t="s">
        <v>1102</v>
      </c>
      <c r="I195" s="622" t="s">
        <v>1999</v>
      </c>
      <c r="J195" s="627">
        <v>6.e-002</v>
      </c>
      <c r="K195" s="637" t="s">
        <v>135</v>
      </c>
      <c r="L195" s="637" t="s">
        <v>804</v>
      </c>
      <c r="M195" s="633">
        <v>10.42</v>
      </c>
      <c r="N195" s="633">
        <v>10.33</v>
      </c>
      <c r="O195" s="649">
        <v>10.27</v>
      </c>
    </row>
    <row r="196" spans="6:15">
      <c r="F196" s="613" t="s">
        <v>376</v>
      </c>
      <c r="G196" s="618" t="s">
        <v>622</v>
      </c>
      <c r="I196" s="622" t="s">
        <v>1999</v>
      </c>
      <c r="J196" s="627">
        <v>6.e-002</v>
      </c>
      <c r="K196" s="637" t="s">
        <v>135</v>
      </c>
      <c r="L196" s="637" t="s">
        <v>675</v>
      </c>
      <c r="M196" s="633">
        <v>10.42</v>
      </c>
      <c r="N196" s="633">
        <v>10.33</v>
      </c>
      <c r="O196" s="649">
        <v>10.27</v>
      </c>
    </row>
    <row r="197" spans="6:15">
      <c r="F197" s="613" t="s">
        <v>376</v>
      </c>
      <c r="G197" s="618" t="s">
        <v>1211</v>
      </c>
      <c r="I197" s="622" t="s">
        <v>1999</v>
      </c>
      <c r="J197" s="627">
        <v>6.e-002</v>
      </c>
      <c r="K197" s="637" t="s">
        <v>135</v>
      </c>
      <c r="L197" s="637" t="s">
        <v>805</v>
      </c>
      <c r="M197" s="633">
        <v>10.42</v>
      </c>
      <c r="N197" s="633">
        <v>10.33</v>
      </c>
      <c r="O197" s="649">
        <v>10.27</v>
      </c>
    </row>
    <row r="198" spans="6:15">
      <c r="F198" s="613" t="s">
        <v>376</v>
      </c>
      <c r="G198" s="618" t="s">
        <v>1218</v>
      </c>
      <c r="I198" s="622" t="s">
        <v>1999</v>
      </c>
      <c r="J198" s="627">
        <v>6.e-002</v>
      </c>
      <c r="K198" s="637" t="s">
        <v>410</v>
      </c>
      <c r="L198" s="637" t="s">
        <v>287</v>
      </c>
      <c r="M198" s="633">
        <v>10.42</v>
      </c>
      <c r="N198" s="633">
        <v>10.33</v>
      </c>
      <c r="O198" s="649">
        <v>10.27</v>
      </c>
    </row>
    <row r="199" spans="6:15">
      <c r="F199" s="613" t="s">
        <v>376</v>
      </c>
      <c r="G199" s="618" t="s">
        <v>1087</v>
      </c>
      <c r="I199" s="622" t="s">
        <v>1999</v>
      </c>
      <c r="J199" s="627">
        <v>6.e-002</v>
      </c>
      <c r="K199" s="637" t="s">
        <v>416</v>
      </c>
      <c r="L199" s="637" t="s">
        <v>699</v>
      </c>
      <c r="M199" s="633">
        <v>10.42</v>
      </c>
      <c r="N199" s="633">
        <v>10.33</v>
      </c>
      <c r="O199" s="649">
        <v>10.27</v>
      </c>
    </row>
    <row r="200" spans="6:15">
      <c r="F200" s="613" t="s">
        <v>376</v>
      </c>
      <c r="G200" s="618" t="s">
        <v>457</v>
      </c>
      <c r="I200" s="622" t="s">
        <v>1999</v>
      </c>
      <c r="J200" s="627">
        <v>6.e-002</v>
      </c>
      <c r="K200" s="637" t="s">
        <v>417</v>
      </c>
      <c r="L200" s="637" t="s">
        <v>808</v>
      </c>
      <c r="M200" s="633">
        <v>10.42</v>
      </c>
      <c r="N200" s="633">
        <v>10.33</v>
      </c>
      <c r="O200" s="649">
        <v>10.27</v>
      </c>
    </row>
    <row r="201" spans="6:15">
      <c r="F201" s="613" t="s">
        <v>376</v>
      </c>
      <c r="G201" s="618" t="s">
        <v>1221</v>
      </c>
      <c r="I201" s="622" t="s">
        <v>1999</v>
      </c>
      <c r="J201" s="627">
        <v>6.e-002</v>
      </c>
      <c r="K201" s="637" t="s">
        <v>417</v>
      </c>
      <c r="L201" s="637" t="s">
        <v>461</v>
      </c>
      <c r="M201" s="633">
        <v>10.42</v>
      </c>
      <c r="N201" s="633">
        <v>10.33</v>
      </c>
      <c r="O201" s="649">
        <v>10.27</v>
      </c>
    </row>
    <row r="202" spans="6:15">
      <c r="F202" s="613" t="s">
        <v>376</v>
      </c>
      <c r="G202" s="618" t="s">
        <v>1223</v>
      </c>
      <c r="I202" s="622" t="s">
        <v>1999</v>
      </c>
      <c r="J202" s="627">
        <v>6.e-002</v>
      </c>
      <c r="K202" s="637" t="s">
        <v>417</v>
      </c>
      <c r="L202" s="637" t="s">
        <v>813</v>
      </c>
      <c r="M202" s="633">
        <v>10.42</v>
      </c>
      <c r="N202" s="633">
        <v>10.33</v>
      </c>
      <c r="O202" s="649">
        <v>10.27</v>
      </c>
    </row>
    <row r="203" spans="6:15">
      <c r="F203" s="613" t="s">
        <v>376</v>
      </c>
      <c r="G203" s="618" t="s">
        <v>1225</v>
      </c>
      <c r="I203" s="622" t="s">
        <v>1999</v>
      </c>
      <c r="J203" s="627">
        <v>6.e-002</v>
      </c>
      <c r="K203" s="637" t="s">
        <v>417</v>
      </c>
      <c r="L203" s="637" t="s">
        <v>477</v>
      </c>
      <c r="M203" s="633">
        <v>10.42</v>
      </c>
      <c r="N203" s="633">
        <v>10.33</v>
      </c>
      <c r="O203" s="649">
        <v>10.27</v>
      </c>
    </row>
    <row r="204" spans="6:15">
      <c r="F204" s="613" t="s">
        <v>376</v>
      </c>
      <c r="G204" s="618" t="s">
        <v>260</v>
      </c>
      <c r="I204" s="622" t="s">
        <v>1999</v>
      </c>
      <c r="J204" s="627">
        <v>6.e-002</v>
      </c>
      <c r="K204" s="637" t="s">
        <v>417</v>
      </c>
      <c r="L204" s="637" t="s">
        <v>41</v>
      </c>
      <c r="M204" s="633">
        <v>10.42</v>
      </c>
      <c r="N204" s="633">
        <v>10.33</v>
      </c>
      <c r="O204" s="649">
        <v>10.27</v>
      </c>
    </row>
    <row r="205" spans="6:15">
      <c r="F205" s="613" t="s">
        <v>376</v>
      </c>
      <c r="G205" s="618" t="s">
        <v>375</v>
      </c>
      <c r="I205" s="622" t="s">
        <v>1999</v>
      </c>
      <c r="J205" s="627">
        <v>6.e-002</v>
      </c>
      <c r="K205" s="637" t="s">
        <v>417</v>
      </c>
      <c r="L205" s="637" t="s">
        <v>541</v>
      </c>
      <c r="M205" s="633">
        <v>10.42</v>
      </c>
      <c r="N205" s="633">
        <v>10.33</v>
      </c>
      <c r="O205" s="649">
        <v>10.27</v>
      </c>
    </row>
    <row r="206" spans="6:15">
      <c r="F206" s="613" t="s">
        <v>376</v>
      </c>
      <c r="G206" s="618" t="s">
        <v>468</v>
      </c>
      <c r="I206" s="622" t="s">
        <v>1999</v>
      </c>
      <c r="J206" s="627">
        <v>6.e-002</v>
      </c>
      <c r="K206" s="637" t="s">
        <v>417</v>
      </c>
      <c r="L206" s="637" t="s">
        <v>639</v>
      </c>
      <c r="M206" s="633">
        <v>10.42</v>
      </c>
      <c r="N206" s="633">
        <v>10.33</v>
      </c>
      <c r="O206" s="649">
        <v>10.27</v>
      </c>
    </row>
    <row r="207" spans="6:15">
      <c r="F207" s="613" t="s">
        <v>376</v>
      </c>
      <c r="G207" s="618" t="s">
        <v>188</v>
      </c>
      <c r="I207" s="622" t="s">
        <v>1999</v>
      </c>
      <c r="J207" s="627">
        <v>6.e-002</v>
      </c>
      <c r="K207" s="637" t="s">
        <v>417</v>
      </c>
      <c r="L207" s="637" t="s">
        <v>816</v>
      </c>
      <c r="M207" s="633">
        <v>10.42</v>
      </c>
      <c r="N207" s="633">
        <v>10.33</v>
      </c>
      <c r="O207" s="649">
        <v>10.27</v>
      </c>
    </row>
    <row r="208" spans="6:15">
      <c r="F208" s="613" t="s">
        <v>376</v>
      </c>
      <c r="G208" s="618" t="s">
        <v>1227</v>
      </c>
      <c r="I208" s="622" t="s">
        <v>1999</v>
      </c>
      <c r="J208" s="627">
        <v>6.e-002</v>
      </c>
      <c r="K208" s="637" t="s">
        <v>417</v>
      </c>
      <c r="L208" s="637" t="s">
        <v>817</v>
      </c>
      <c r="M208" s="633">
        <v>10.42</v>
      </c>
      <c r="N208" s="633">
        <v>10.33</v>
      </c>
      <c r="O208" s="649">
        <v>10.27</v>
      </c>
    </row>
    <row r="209" spans="6:15">
      <c r="F209" s="613" t="s">
        <v>376</v>
      </c>
      <c r="G209" s="618" t="s">
        <v>1133</v>
      </c>
      <c r="I209" s="622" t="s">
        <v>1999</v>
      </c>
      <c r="J209" s="627">
        <v>6.e-002</v>
      </c>
      <c r="K209" s="637" t="s">
        <v>417</v>
      </c>
      <c r="L209" s="637" t="s">
        <v>819</v>
      </c>
      <c r="M209" s="633">
        <v>10.42</v>
      </c>
      <c r="N209" s="633">
        <v>10.33</v>
      </c>
      <c r="O209" s="649">
        <v>10.27</v>
      </c>
    </row>
    <row r="210" spans="6:15">
      <c r="F210" s="613" t="s">
        <v>376</v>
      </c>
      <c r="G210" s="618" t="s">
        <v>1228</v>
      </c>
      <c r="I210" s="622" t="s">
        <v>1999</v>
      </c>
      <c r="J210" s="627">
        <v>6.e-002</v>
      </c>
      <c r="K210" s="637" t="s">
        <v>417</v>
      </c>
      <c r="L210" s="637" t="s">
        <v>822</v>
      </c>
      <c r="M210" s="633">
        <v>10.42</v>
      </c>
      <c r="N210" s="633">
        <v>10.33</v>
      </c>
      <c r="O210" s="649">
        <v>10.27</v>
      </c>
    </row>
    <row r="211" spans="6:15">
      <c r="F211" s="613" t="s">
        <v>376</v>
      </c>
      <c r="G211" s="618" t="s">
        <v>1230</v>
      </c>
      <c r="I211" s="622" t="s">
        <v>1999</v>
      </c>
      <c r="J211" s="627">
        <v>6.e-002</v>
      </c>
      <c r="K211" s="637" t="s">
        <v>417</v>
      </c>
      <c r="L211" s="637" t="s">
        <v>824</v>
      </c>
      <c r="M211" s="633">
        <v>10.42</v>
      </c>
      <c r="N211" s="633">
        <v>10.33</v>
      </c>
      <c r="O211" s="649">
        <v>10.27</v>
      </c>
    </row>
    <row r="212" spans="6:15">
      <c r="F212" s="613" t="s">
        <v>376</v>
      </c>
      <c r="G212" s="618" t="s">
        <v>246</v>
      </c>
      <c r="I212" s="622" t="s">
        <v>1999</v>
      </c>
      <c r="J212" s="627">
        <v>6.e-002</v>
      </c>
      <c r="K212" s="637" t="s">
        <v>417</v>
      </c>
      <c r="L212" s="637" t="s">
        <v>153</v>
      </c>
      <c r="M212" s="633">
        <v>10.42</v>
      </c>
      <c r="N212" s="633">
        <v>10.33</v>
      </c>
      <c r="O212" s="649">
        <v>10.27</v>
      </c>
    </row>
    <row r="213" spans="6:15">
      <c r="F213" s="613" t="s">
        <v>376</v>
      </c>
      <c r="G213" s="618" t="s">
        <v>1184</v>
      </c>
      <c r="I213" s="622" t="s">
        <v>1999</v>
      </c>
      <c r="J213" s="627">
        <v>6.e-002</v>
      </c>
      <c r="K213" s="637" t="s">
        <v>417</v>
      </c>
      <c r="L213" s="637" t="s">
        <v>669</v>
      </c>
      <c r="M213" s="633">
        <v>10.42</v>
      </c>
      <c r="N213" s="633">
        <v>10.33</v>
      </c>
      <c r="O213" s="649">
        <v>10.27</v>
      </c>
    </row>
    <row r="214" spans="6:15">
      <c r="F214" s="613" t="s">
        <v>376</v>
      </c>
      <c r="G214" s="618" t="s">
        <v>1232</v>
      </c>
      <c r="I214" s="622" t="s">
        <v>1999</v>
      </c>
      <c r="J214" s="627">
        <v>6.e-002</v>
      </c>
      <c r="K214" s="637" t="s">
        <v>417</v>
      </c>
      <c r="L214" s="637" t="s">
        <v>332</v>
      </c>
      <c r="M214" s="633">
        <v>10.42</v>
      </c>
      <c r="N214" s="633">
        <v>10.33</v>
      </c>
      <c r="O214" s="649">
        <v>10.27</v>
      </c>
    </row>
    <row r="215" spans="6:15">
      <c r="F215" s="613" t="s">
        <v>376</v>
      </c>
      <c r="G215" s="618" t="s">
        <v>218</v>
      </c>
      <c r="I215" s="622" t="s">
        <v>1999</v>
      </c>
      <c r="J215" s="627">
        <v>6.e-002</v>
      </c>
      <c r="K215" s="637" t="s">
        <v>417</v>
      </c>
      <c r="L215" s="637" t="s">
        <v>826</v>
      </c>
      <c r="M215" s="633">
        <v>10.42</v>
      </c>
      <c r="N215" s="633">
        <v>10.33</v>
      </c>
      <c r="O215" s="649">
        <v>10.27</v>
      </c>
    </row>
    <row r="216" spans="6:15">
      <c r="F216" s="613" t="s">
        <v>376</v>
      </c>
      <c r="G216" s="618" t="s">
        <v>1233</v>
      </c>
      <c r="I216" s="622" t="s">
        <v>1999</v>
      </c>
      <c r="J216" s="627">
        <v>6.e-002</v>
      </c>
      <c r="K216" s="637" t="s">
        <v>417</v>
      </c>
      <c r="L216" s="637" t="s">
        <v>78</v>
      </c>
      <c r="M216" s="633">
        <v>10.42</v>
      </c>
      <c r="N216" s="633">
        <v>10.33</v>
      </c>
      <c r="O216" s="649">
        <v>10.27</v>
      </c>
    </row>
    <row r="217" spans="6:15">
      <c r="F217" s="613" t="s">
        <v>376</v>
      </c>
      <c r="G217" s="618" t="s">
        <v>1019</v>
      </c>
      <c r="I217" s="622" t="s">
        <v>1999</v>
      </c>
      <c r="J217" s="627">
        <v>6.e-002</v>
      </c>
      <c r="K217" s="637" t="s">
        <v>417</v>
      </c>
      <c r="L217" s="637" t="s">
        <v>269</v>
      </c>
      <c r="M217" s="633">
        <v>10.42</v>
      </c>
      <c r="N217" s="633">
        <v>10.33</v>
      </c>
      <c r="O217" s="649">
        <v>10.27</v>
      </c>
    </row>
    <row r="218" spans="6:15">
      <c r="F218" s="613" t="s">
        <v>376</v>
      </c>
      <c r="G218" s="618" t="s">
        <v>1234</v>
      </c>
      <c r="I218" s="622" t="s">
        <v>1999</v>
      </c>
      <c r="J218" s="627">
        <v>6.e-002</v>
      </c>
      <c r="K218" s="637" t="s">
        <v>417</v>
      </c>
      <c r="L218" s="637" t="s">
        <v>815</v>
      </c>
      <c r="M218" s="633">
        <v>10.42</v>
      </c>
      <c r="N218" s="633">
        <v>10.33</v>
      </c>
      <c r="O218" s="649">
        <v>10.27</v>
      </c>
    </row>
    <row r="219" spans="6:15">
      <c r="F219" s="613" t="s">
        <v>376</v>
      </c>
      <c r="G219" s="618" t="s">
        <v>548</v>
      </c>
      <c r="I219" s="622" t="s">
        <v>1999</v>
      </c>
      <c r="J219" s="627">
        <v>6.e-002</v>
      </c>
      <c r="K219" s="637" t="s">
        <v>417</v>
      </c>
      <c r="L219" s="637" t="s">
        <v>828</v>
      </c>
      <c r="M219" s="633">
        <v>10.42</v>
      </c>
      <c r="N219" s="633">
        <v>10.33</v>
      </c>
      <c r="O219" s="649">
        <v>10.27</v>
      </c>
    </row>
    <row r="220" spans="6:15">
      <c r="F220" s="613" t="s">
        <v>376</v>
      </c>
      <c r="G220" s="618" t="s">
        <v>676</v>
      </c>
      <c r="I220" s="622" t="s">
        <v>1999</v>
      </c>
      <c r="J220" s="627">
        <v>6.e-002</v>
      </c>
      <c r="K220" s="637" t="s">
        <v>417</v>
      </c>
      <c r="L220" s="637" t="s">
        <v>688</v>
      </c>
      <c r="M220" s="633">
        <v>10.42</v>
      </c>
      <c r="N220" s="633">
        <v>10.33</v>
      </c>
      <c r="O220" s="649">
        <v>10.27</v>
      </c>
    </row>
    <row r="221" spans="6:15">
      <c r="F221" s="613" t="s">
        <v>376</v>
      </c>
      <c r="G221" s="618" t="s">
        <v>1236</v>
      </c>
      <c r="I221" s="622" t="s">
        <v>1999</v>
      </c>
      <c r="J221" s="627">
        <v>6.e-002</v>
      </c>
      <c r="K221" s="637" t="s">
        <v>417</v>
      </c>
      <c r="L221" s="637" t="s">
        <v>1993</v>
      </c>
      <c r="M221" s="633">
        <v>10.42</v>
      </c>
      <c r="N221" s="633">
        <v>10.33</v>
      </c>
      <c r="O221" s="649">
        <v>10.27</v>
      </c>
    </row>
    <row r="222" spans="6:15">
      <c r="F222" s="613" t="s">
        <v>376</v>
      </c>
      <c r="G222" s="618" t="s">
        <v>1238</v>
      </c>
      <c r="I222" s="622" t="s">
        <v>1999</v>
      </c>
      <c r="J222" s="627">
        <v>6.e-002</v>
      </c>
      <c r="K222" s="637" t="s">
        <v>420</v>
      </c>
      <c r="L222" s="637" t="s">
        <v>831</v>
      </c>
      <c r="M222" s="633">
        <v>10.42</v>
      </c>
      <c r="N222" s="633">
        <v>10.33</v>
      </c>
      <c r="O222" s="649">
        <v>10.27</v>
      </c>
    </row>
    <row r="223" spans="6:15">
      <c r="F223" s="613" t="s">
        <v>376</v>
      </c>
      <c r="G223" s="618" t="s">
        <v>1241</v>
      </c>
      <c r="I223" s="622" t="s">
        <v>1999</v>
      </c>
      <c r="J223" s="627">
        <v>6.e-002</v>
      </c>
      <c r="K223" s="637" t="s">
        <v>420</v>
      </c>
      <c r="L223" s="637" t="s">
        <v>833</v>
      </c>
      <c r="M223" s="633">
        <v>10.42</v>
      </c>
      <c r="N223" s="633">
        <v>10.33</v>
      </c>
      <c r="O223" s="649">
        <v>10.27</v>
      </c>
    </row>
    <row r="224" spans="6:15">
      <c r="F224" s="613" t="s">
        <v>376</v>
      </c>
      <c r="G224" s="618" t="s">
        <v>1226</v>
      </c>
      <c r="I224" s="622" t="s">
        <v>1999</v>
      </c>
      <c r="J224" s="627">
        <v>6.e-002</v>
      </c>
      <c r="K224" s="637" t="s">
        <v>420</v>
      </c>
      <c r="L224" s="637" t="s">
        <v>834</v>
      </c>
      <c r="M224" s="633">
        <v>10.42</v>
      </c>
      <c r="N224" s="633">
        <v>10.33</v>
      </c>
      <c r="O224" s="649">
        <v>10.27</v>
      </c>
    </row>
    <row r="225" spans="6:15">
      <c r="F225" s="613" t="s">
        <v>376</v>
      </c>
      <c r="G225" s="618" t="s">
        <v>1243</v>
      </c>
      <c r="I225" s="622" t="s">
        <v>1999</v>
      </c>
      <c r="J225" s="627">
        <v>6.e-002</v>
      </c>
      <c r="K225" s="637" t="s">
        <v>420</v>
      </c>
      <c r="L225" s="637" t="s">
        <v>490</v>
      </c>
      <c r="M225" s="633">
        <v>10.42</v>
      </c>
      <c r="N225" s="633">
        <v>10.33</v>
      </c>
      <c r="O225" s="649">
        <v>10.27</v>
      </c>
    </row>
    <row r="226" spans="6:15">
      <c r="F226" s="613" t="s">
        <v>376</v>
      </c>
      <c r="G226" s="618" t="s">
        <v>1244</v>
      </c>
      <c r="I226" s="622" t="s">
        <v>1999</v>
      </c>
      <c r="J226" s="627">
        <v>6.e-002</v>
      </c>
      <c r="K226" s="637" t="s">
        <v>420</v>
      </c>
      <c r="L226" s="637" t="s">
        <v>837</v>
      </c>
      <c r="M226" s="633">
        <v>10.42</v>
      </c>
      <c r="N226" s="633">
        <v>10.33</v>
      </c>
      <c r="O226" s="649">
        <v>10.27</v>
      </c>
    </row>
    <row r="227" spans="6:15">
      <c r="F227" s="613" t="s">
        <v>376</v>
      </c>
      <c r="G227" s="618" t="s">
        <v>611</v>
      </c>
      <c r="I227" s="622" t="s">
        <v>1999</v>
      </c>
      <c r="J227" s="627">
        <v>6.e-002</v>
      </c>
      <c r="K227" s="637" t="s">
        <v>421</v>
      </c>
      <c r="L227" s="637" t="s">
        <v>838</v>
      </c>
      <c r="M227" s="633">
        <v>10.42</v>
      </c>
      <c r="N227" s="633">
        <v>10.33</v>
      </c>
      <c r="O227" s="649">
        <v>10.27</v>
      </c>
    </row>
    <row r="228" spans="6:15">
      <c r="F228" s="613" t="s">
        <v>382</v>
      </c>
      <c r="G228" s="618" t="s">
        <v>715</v>
      </c>
      <c r="I228" s="622" t="s">
        <v>1999</v>
      </c>
      <c r="J228" s="627">
        <v>6.e-002</v>
      </c>
      <c r="K228" s="637" t="s">
        <v>421</v>
      </c>
      <c r="L228" s="637" t="s">
        <v>195</v>
      </c>
      <c r="M228" s="633">
        <v>10.42</v>
      </c>
      <c r="N228" s="633">
        <v>10.33</v>
      </c>
      <c r="O228" s="649">
        <v>10.27</v>
      </c>
    </row>
    <row r="229" spans="6:15">
      <c r="F229" s="613" t="s">
        <v>382</v>
      </c>
      <c r="G229" s="618" t="s">
        <v>1224</v>
      </c>
      <c r="I229" s="622" t="s">
        <v>1999</v>
      </c>
      <c r="J229" s="627">
        <v>6.e-002</v>
      </c>
      <c r="K229" s="637" t="s">
        <v>421</v>
      </c>
      <c r="L229" s="637" t="s">
        <v>842</v>
      </c>
      <c r="M229" s="633">
        <v>10.42</v>
      </c>
      <c r="N229" s="633">
        <v>10.33</v>
      </c>
      <c r="O229" s="649">
        <v>10.27</v>
      </c>
    </row>
    <row r="230" spans="6:15">
      <c r="F230" s="613" t="s">
        <v>382</v>
      </c>
      <c r="G230" s="618" t="s">
        <v>80</v>
      </c>
      <c r="I230" s="622" t="s">
        <v>1999</v>
      </c>
      <c r="J230" s="627">
        <v>6.e-002</v>
      </c>
      <c r="K230" s="637" t="s">
        <v>423</v>
      </c>
      <c r="L230" s="637" t="s">
        <v>844</v>
      </c>
      <c r="M230" s="633">
        <v>10.42</v>
      </c>
      <c r="N230" s="633">
        <v>10.33</v>
      </c>
      <c r="O230" s="649">
        <v>10.27</v>
      </c>
    </row>
    <row r="231" spans="6:15">
      <c r="F231" s="613" t="s">
        <v>382</v>
      </c>
      <c r="G231" s="618" t="s">
        <v>364</v>
      </c>
      <c r="I231" s="622" t="s">
        <v>1999</v>
      </c>
      <c r="J231" s="627">
        <v>6.e-002</v>
      </c>
      <c r="K231" s="637" t="s">
        <v>423</v>
      </c>
      <c r="L231" s="637" t="s">
        <v>620</v>
      </c>
      <c r="M231" s="633">
        <v>10.42</v>
      </c>
      <c r="N231" s="633">
        <v>10.33</v>
      </c>
      <c r="O231" s="649">
        <v>10.27</v>
      </c>
    </row>
    <row r="232" spans="6:15">
      <c r="F232" s="613" t="s">
        <v>382</v>
      </c>
      <c r="G232" s="618" t="s">
        <v>1247</v>
      </c>
      <c r="I232" s="622" t="s">
        <v>1999</v>
      </c>
      <c r="J232" s="627">
        <v>6.e-002</v>
      </c>
      <c r="K232" s="637" t="s">
        <v>423</v>
      </c>
      <c r="L232" s="637" t="s">
        <v>848</v>
      </c>
      <c r="M232" s="633">
        <v>10.42</v>
      </c>
      <c r="N232" s="633">
        <v>10.33</v>
      </c>
      <c r="O232" s="649">
        <v>10.27</v>
      </c>
    </row>
    <row r="233" spans="6:15">
      <c r="F233" s="613" t="s">
        <v>382</v>
      </c>
      <c r="G233" s="618" t="s">
        <v>1250</v>
      </c>
      <c r="I233" s="622" t="s">
        <v>1999</v>
      </c>
      <c r="J233" s="627">
        <v>6.e-002</v>
      </c>
      <c r="K233" s="637" t="s">
        <v>423</v>
      </c>
      <c r="L233" s="637" t="s">
        <v>498</v>
      </c>
      <c r="M233" s="633">
        <v>10.42</v>
      </c>
      <c r="N233" s="633">
        <v>10.33</v>
      </c>
      <c r="O233" s="649">
        <v>10.27</v>
      </c>
    </row>
    <row r="234" spans="6:15">
      <c r="F234" s="613" t="s">
        <v>382</v>
      </c>
      <c r="G234" s="618" t="s">
        <v>874</v>
      </c>
      <c r="I234" s="622" t="s">
        <v>1999</v>
      </c>
      <c r="J234" s="627">
        <v>6.e-002</v>
      </c>
      <c r="K234" s="637" t="s">
        <v>423</v>
      </c>
      <c r="L234" s="637" t="s">
        <v>67</v>
      </c>
      <c r="M234" s="633">
        <v>10.42</v>
      </c>
      <c r="N234" s="633">
        <v>10.33</v>
      </c>
      <c r="O234" s="649">
        <v>10.27</v>
      </c>
    </row>
    <row r="235" spans="6:15">
      <c r="F235" s="613" t="s">
        <v>382</v>
      </c>
      <c r="G235" s="618" t="s">
        <v>1252</v>
      </c>
      <c r="I235" s="622" t="s">
        <v>1999</v>
      </c>
      <c r="J235" s="627">
        <v>6.e-002</v>
      </c>
      <c r="K235" s="637" t="s">
        <v>423</v>
      </c>
      <c r="L235" s="637" t="s">
        <v>725</v>
      </c>
      <c r="M235" s="633">
        <v>10.42</v>
      </c>
      <c r="N235" s="633">
        <v>10.33</v>
      </c>
      <c r="O235" s="649">
        <v>10.27</v>
      </c>
    </row>
    <row r="236" spans="6:15">
      <c r="F236" s="613" t="s">
        <v>382</v>
      </c>
      <c r="G236" s="618" t="s">
        <v>1254</v>
      </c>
      <c r="I236" s="622" t="s">
        <v>1999</v>
      </c>
      <c r="J236" s="627">
        <v>6.e-002</v>
      </c>
      <c r="K236" s="637" t="s">
        <v>423</v>
      </c>
      <c r="L236" s="637" t="s">
        <v>785</v>
      </c>
      <c r="M236" s="633">
        <v>10.42</v>
      </c>
      <c r="N236" s="633">
        <v>10.33</v>
      </c>
      <c r="O236" s="649">
        <v>10.27</v>
      </c>
    </row>
    <row r="237" spans="6:15">
      <c r="F237" s="613" t="s">
        <v>382</v>
      </c>
      <c r="G237" s="618" t="s">
        <v>1256</v>
      </c>
      <c r="I237" s="622" t="s">
        <v>1999</v>
      </c>
      <c r="J237" s="627">
        <v>6.e-002</v>
      </c>
      <c r="K237" s="637" t="s">
        <v>423</v>
      </c>
      <c r="L237" s="637" t="s">
        <v>853</v>
      </c>
      <c r="M237" s="633">
        <v>10.42</v>
      </c>
      <c r="N237" s="633">
        <v>10.33</v>
      </c>
      <c r="O237" s="649">
        <v>10.27</v>
      </c>
    </row>
    <row r="238" spans="6:15">
      <c r="F238" s="613" t="s">
        <v>382</v>
      </c>
      <c r="G238" s="618" t="s">
        <v>637</v>
      </c>
      <c r="I238" s="622" t="s">
        <v>1999</v>
      </c>
      <c r="J238" s="627">
        <v>6.e-002</v>
      </c>
      <c r="K238" s="637" t="s">
        <v>309</v>
      </c>
      <c r="L238" s="637" t="s">
        <v>635</v>
      </c>
      <c r="M238" s="633">
        <v>10.42</v>
      </c>
      <c r="N238" s="633">
        <v>10.33</v>
      </c>
      <c r="O238" s="649">
        <v>10.27</v>
      </c>
    </row>
    <row r="239" spans="6:15">
      <c r="F239" s="613" t="s">
        <v>382</v>
      </c>
      <c r="G239" s="618" t="s">
        <v>1258</v>
      </c>
      <c r="I239" s="622" t="s">
        <v>1999</v>
      </c>
      <c r="J239" s="627">
        <v>6.e-002</v>
      </c>
      <c r="K239" s="637" t="s">
        <v>309</v>
      </c>
      <c r="L239" s="637" t="s">
        <v>854</v>
      </c>
      <c r="M239" s="633">
        <v>10.42</v>
      </c>
      <c r="N239" s="633">
        <v>10.33</v>
      </c>
      <c r="O239" s="649">
        <v>10.27</v>
      </c>
    </row>
    <row r="240" spans="6:15">
      <c r="F240" s="613" t="s">
        <v>382</v>
      </c>
      <c r="G240" s="618" t="s">
        <v>1259</v>
      </c>
      <c r="I240" s="622" t="s">
        <v>1999</v>
      </c>
      <c r="J240" s="627">
        <v>6.e-002</v>
      </c>
      <c r="K240" s="637" t="s">
        <v>309</v>
      </c>
      <c r="L240" s="637" t="s">
        <v>672</v>
      </c>
      <c r="M240" s="633">
        <v>10.42</v>
      </c>
      <c r="N240" s="633">
        <v>10.33</v>
      </c>
      <c r="O240" s="649">
        <v>10.27</v>
      </c>
    </row>
    <row r="241" spans="6:15">
      <c r="F241" s="613" t="s">
        <v>382</v>
      </c>
      <c r="G241" s="618" t="s">
        <v>1203</v>
      </c>
      <c r="I241" s="622" t="s">
        <v>1999</v>
      </c>
      <c r="J241" s="627">
        <v>6.e-002</v>
      </c>
      <c r="K241" s="637" t="s">
        <v>309</v>
      </c>
      <c r="L241" s="637" t="s">
        <v>413</v>
      </c>
      <c r="M241" s="633">
        <v>10.42</v>
      </c>
      <c r="N241" s="633">
        <v>10.33</v>
      </c>
      <c r="O241" s="649">
        <v>10.27</v>
      </c>
    </row>
    <row r="242" spans="6:15">
      <c r="F242" s="613" t="s">
        <v>382</v>
      </c>
      <c r="G242" s="618" t="s">
        <v>338</v>
      </c>
      <c r="I242" s="622" t="s">
        <v>1999</v>
      </c>
      <c r="J242" s="627">
        <v>6.e-002</v>
      </c>
      <c r="K242" s="637" t="s">
        <v>309</v>
      </c>
      <c r="L242" s="637" t="s">
        <v>325</v>
      </c>
      <c r="M242" s="633">
        <v>10.42</v>
      </c>
      <c r="N242" s="633">
        <v>10.33</v>
      </c>
      <c r="O242" s="649">
        <v>10.27</v>
      </c>
    </row>
    <row r="243" spans="6:15">
      <c r="F243" s="613" t="s">
        <v>382</v>
      </c>
      <c r="G243" s="618" t="s">
        <v>29</v>
      </c>
      <c r="I243" s="622" t="s">
        <v>1999</v>
      </c>
      <c r="J243" s="627">
        <v>6.e-002</v>
      </c>
      <c r="K243" s="637" t="s">
        <v>309</v>
      </c>
      <c r="L243" s="637" t="s">
        <v>46</v>
      </c>
      <c r="M243" s="633">
        <v>10.42</v>
      </c>
      <c r="N243" s="633">
        <v>10.33</v>
      </c>
      <c r="O243" s="649">
        <v>10.27</v>
      </c>
    </row>
    <row r="244" spans="6:15">
      <c r="F244" s="613" t="s">
        <v>382</v>
      </c>
      <c r="G244" s="618" t="s">
        <v>243</v>
      </c>
      <c r="I244" s="622" t="s">
        <v>1999</v>
      </c>
      <c r="J244" s="627">
        <v>6.e-002</v>
      </c>
      <c r="K244" s="637" t="s">
        <v>309</v>
      </c>
      <c r="L244" s="637" t="s">
        <v>487</v>
      </c>
      <c r="M244" s="633">
        <v>10.42</v>
      </c>
      <c r="N244" s="633">
        <v>10.33</v>
      </c>
      <c r="O244" s="649">
        <v>10.27</v>
      </c>
    </row>
    <row r="245" spans="6:15">
      <c r="F245" s="613" t="s">
        <v>382</v>
      </c>
      <c r="G245" s="618" t="s">
        <v>731</v>
      </c>
      <c r="I245" s="622" t="s">
        <v>1999</v>
      </c>
      <c r="J245" s="627">
        <v>6.e-002</v>
      </c>
      <c r="K245" s="637" t="s">
        <v>309</v>
      </c>
      <c r="L245" s="637" t="s">
        <v>630</v>
      </c>
      <c r="M245" s="633">
        <v>10.42</v>
      </c>
      <c r="N245" s="633">
        <v>10.33</v>
      </c>
      <c r="O245" s="649">
        <v>10.27</v>
      </c>
    </row>
    <row r="246" spans="6:15">
      <c r="F246" s="613" t="s">
        <v>382</v>
      </c>
      <c r="G246" s="618" t="s">
        <v>1260</v>
      </c>
      <c r="I246" s="622" t="s">
        <v>1999</v>
      </c>
      <c r="J246" s="627">
        <v>6.e-002</v>
      </c>
      <c r="K246" s="637" t="s">
        <v>309</v>
      </c>
      <c r="L246" s="637" t="s">
        <v>668</v>
      </c>
      <c r="M246" s="633">
        <v>10.42</v>
      </c>
      <c r="N246" s="633">
        <v>10.33</v>
      </c>
      <c r="O246" s="649">
        <v>10.27</v>
      </c>
    </row>
    <row r="247" spans="6:15">
      <c r="F247" s="613" t="s">
        <v>382</v>
      </c>
      <c r="G247" s="618" t="s">
        <v>585</v>
      </c>
      <c r="I247" s="622" t="s">
        <v>1999</v>
      </c>
      <c r="J247" s="627">
        <v>6.e-002</v>
      </c>
      <c r="K247" s="637" t="s">
        <v>309</v>
      </c>
      <c r="L247" s="637" t="s">
        <v>857</v>
      </c>
      <c r="M247" s="633">
        <v>10.42</v>
      </c>
      <c r="N247" s="633">
        <v>10.33</v>
      </c>
      <c r="O247" s="649">
        <v>10.27</v>
      </c>
    </row>
    <row r="248" spans="6:15">
      <c r="F248" s="613" t="s">
        <v>382</v>
      </c>
      <c r="G248" s="618" t="s">
        <v>1263</v>
      </c>
      <c r="I248" s="622" t="s">
        <v>1999</v>
      </c>
      <c r="J248" s="627">
        <v>6.e-002</v>
      </c>
      <c r="K248" s="637" t="s">
        <v>309</v>
      </c>
      <c r="L248" s="637" t="s">
        <v>860</v>
      </c>
      <c r="M248" s="633">
        <v>10.42</v>
      </c>
      <c r="N248" s="633">
        <v>10.33</v>
      </c>
      <c r="O248" s="649">
        <v>10.27</v>
      </c>
    </row>
    <row r="249" spans="6:15">
      <c r="F249" s="613" t="s">
        <v>382</v>
      </c>
      <c r="G249" s="618" t="s">
        <v>596</v>
      </c>
      <c r="I249" s="622" t="s">
        <v>1999</v>
      </c>
      <c r="J249" s="627">
        <v>6.e-002</v>
      </c>
      <c r="K249" s="637" t="s">
        <v>309</v>
      </c>
      <c r="L249" s="637" t="s">
        <v>337</v>
      </c>
      <c r="M249" s="633">
        <v>10.42</v>
      </c>
      <c r="N249" s="633">
        <v>10.33</v>
      </c>
      <c r="O249" s="649">
        <v>10.27</v>
      </c>
    </row>
    <row r="250" spans="6:15">
      <c r="F250" s="613" t="s">
        <v>382</v>
      </c>
      <c r="G250" s="618" t="s">
        <v>1264</v>
      </c>
      <c r="I250" s="622" t="s">
        <v>1999</v>
      </c>
      <c r="J250" s="627">
        <v>6.e-002</v>
      </c>
      <c r="K250" s="637" t="s">
        <v>309</v>
      </c>
      <c r="L250" s="637" t="s">
        <v>791</v>
      </c>
      <c r="M250" s="633">
        <v>10.42</v>
      </c>
      <c r="N250" s="633">
        <v>10.33</v>
      </c>
      <c r="O250" s="649">
        <v>10.27</v>
      </c>
    </row>
    <row r="251" spans="6:15">
      <c r="F251" s="613" t="s">
        <v>382</v>
      </c>
      <c r="G251" s="618" t="s">
        <v>1265</v>
      </c>
      <c r="I251" s="622" t="s">
        <v>1999</v>
      </c>
      <c r="J251" s="627">
        <v>6.e-002</v>
      </c>
      <c r="K251" s="637" t="s">
        <v>309</v>
      </c>
      <c r="L251" s="637" t="s">
        <v>624</v>
      </c>
      <c r="M251" s="633">
        <v>10.42</v>
      </c>
      <c r="N251" s="633">
        <v>10.33</v>
      </c>
      <c r="O251" s="649">
        <v>10.27</v>
      </c>
    </row>
    <row r="252" spans="6:15">
      <c r="F252" s="613" t="s">
        <v>382</v>
      </c>
      <c r="G252" s="618" t="s">
        <v>1269</v>
      </c>
      <c r="I252" s="622" t="s">
        <v>1999</v>
      </c>
      <c r="J252" s="627">
        <v>6.e-002</v>
      </c>
      <c r="K252" s="637" t="s">
        <v>309</v>
      </c>
      <c r="L252" s="637" t="s">
        <v>847</v>
      </c>
      <c r="M252" s="633">
        <v>10.42</v>
      </c>
      <c r="N252" s="633">
        <v>10.33</v>
      </c>
      <c r="O252" s="649">
        <v>10.27</v>
      </c>
    </row>
    <row r="253" spans="6:15">
      <c r="F253" s="613" t="s">
        <v>382</v>
      </c>
      <c r="G253" s="618" t="s">
        <v>280</v>
      </c>
      <c r="I253" s="622" t="s">
        <v>1999</v>
      </c>
      <c r="J253" s="627">
        <v>6.e-002</v>
      </c>
      <c r="K253" s="637" t="s">
        <v>309</v>
      </c>
      <c r="L253" s="637" t="s">
        <v>864</v>
      </c>
      <c r="M253" s="633">
        <v>10.42</v>
      </c>
      <c r="N253" s="633">
        <v>10.33</v>
      </c>
      <c r="O253" s="649">
        <v>10.27</v>
      </c>
    </row>
    <row r="254" spans="6:15">
      <c r="F254" s="613" t="s">
        <v>382</v>
      </c>
      <c r="G254" s="618" t="s">
        <v>551</v>
      </c>
      <c r="I254" s="622" t="s">
        <v>1999</v>
      </c>
      <c r="J254" s="627">
        <v>6.e-002</v>
      </c>
      <c r="K254" s="637" t="s">
        <v>309</v>
      </c>
      <c r="L254" s="637" t="s">
        <v>835</v>
      </c>
      <c r="M254" s="633">
        <v>10.42</v>
      </c>
      <c r="N254" s="633">
        <v>10.33</v>
      </c>
      <c r="O254" s="649">
        <v>10.27</v>
      </c>
    </row>
    <row r="255" spans="6:15">
      <c r="F255" s="613" t="s">
        <v>382</v>
      </c>
      <c r="G255" s="618" t="s">
        <v>1216</v>
      </c>
      <c r="I255" s="622" t="s">
        <v>1999</v>
      </c>
      <c r="J255" s="627">
        <v>6.e-002</v>
      </c>
      <c r="K255" s="637" t="s">
        <v>309</v>
      </c>
      <c r="L255" s="637" t="s">
        <v>867</v>
      </c>
      <c r="M255" s="633">
        <v>10.42</v>
      </c>
      <c r="N255" s="633">
        <v>10.33</v>
      </c>
      <c r="O255" s="649">
        <v>10.27</v>
      </c>
    </row>
    <row r="256" spans="6:15">
      <c r="F256" s="613" t="s">
        <v>382</v>
      </c>
      <c r="G256" s="618" t="s">
        <v>1130</v>
      </c>
      <c r="I256" s="622" t="s">
        <v>1999</v>
      </c>
      <c r="J256" s="627">
        <v>6.e-002</v>
      </c>
      <c r="K256" s="637" t="s">
        <v>309</v>
      </c>
      <c r="L256" s="637" t="s">
        <v>869</v>
      </c>
      <c r="M256" s="633">
        <v>10.42</v>
      </c>
      <c r="N256" s="633">
        <v>10.33</v>
      </c>
      <c r="O256" s="649">
        <v>10.27</v>
      </c>
    </row>
    <row r="257" spans="6:15">
      <c r="F257" s="613" t="s">
        <v>382</v>
      </c>
      <c r="G257" s="618" t="s">
        <v>1043</v>
      </c>
      <c r="I257" s="622" t="s">
        <v>1999</v>
      </c>
      <c r="J257" s="627">
        <v>6.e-002</v>
      </c>
      <c r="K257" s="637" t="s">
        <v>309</v>
      </c>
      <c r="L257" s="637" t="s">
        <v>351</v>
      </c>
      <c r="M257" s="633">
        <v>10.42</v>
      </c>
      <c r="N257" s="633">
        <v>10.33</v>
      </c>
      <c r="O257" s="649">
        <v>10.27</v>
      </c>
    </row>
    <row r="258" spans="6:15">
      <c r="F258" s="613" t="s">
        <v>382</v>
      </c>
      <c r="G258" s="618" t="s">
        <v>241</v>
      </c>
      <c r="I258" s="622" t="s">
        <v>1999</v>
      </c>
      <c r="J258" s="627">
        <v>6.e-002</v>
      </c>
      <c r="K258" s="637" t="s">
        <v>309</v>
      </c>
      <c r="L258" s="637" t="s">
        <v>189</v>
      </c>
      <c r="M258" s="633">
        <v>10.42</v>
      </c>
      <c r="N258" s="633">
        <v>10.33</v>
      </c>
      <c r="O258" s="649">
        <v>10.27</v>
      </c>
    </row>
    <row r="259" spans="6:15">
      <c r="F259" s="613" t="s">
        <v>382</v>
      </c>
      <c r="G259" s="618" t="s">
        <v>1088</v>
      </c>
      <c r="I259" s="622" t="s">
        <v>1999</v>
      </c>
      <c r="J259" s="627">
        <v>6.e-002</v>
      </c>
      <c r="K259" s="637" t="s">
        <v>309</v>
      </c>
      <c r="L259" s="637" t="s">
        <v>510</v>
      </c>
      <c r="M259" s="633">
        <v>10.42</v>
      </c>
      <c r="N259" s="633">
        <v>10.33</v>
      </c>
      <c r="O259" s="649">
        <v>10.27</v>
      </c>
    </row>
    <row r="260" spans="6:15">
      <c r="F260" s="613" t="s">
        <v>382</v>
      </c>
      <c r="G260" s="618" t="s">
        <v>977</v>
      </c>
      <c r="I260" s="622" t="s">
        <v>1999</v>
      </c>
      <c r="J260" s="627">
        <v>6.e-002</v>
      </c>
      <c r="K260" s="637" t="s">
        <v>309</v>
      </c>
      <c r="L260" s="637" t="s">
        <v>235</v>
      </c>
      <c r="M260" s="633">
        <v>10.42</v>
      </c>
      <c r="N260" s="633">
        <v>10.33</v>
      </c>
      <c r="O260" s="649">
        <v>10.27</v>
      </c>
    </row>
    <row r="261" spans="6:15">
      <c r="F261" s="613" t="s">
        <v>384</v>
      </c>
      <c r="G261" s="618" t="s">
        <v>734</v>
      </c>
      <c r="I261" s="622" t="s">
        <v>1999</v>
      </c>
      <c r="J261" s="627">
        <v>6.e-002</v>
      </c>
      <c r="K261" s="637" t="s">
        <v>429</v>
      </c>
      <c r="L261" s="637" t="s">
        <v>871</v>
      </c>
      <c r="M261" s="633">
        <v>10.42</v>
      </c>
      <c r="N261" s="633">
        <v>10.33</v>
      </c>
      <c r="O261" s="649">
        <v>10.27</v>
      </c>
    </row>
    <row r="262" spans="6:15">
      <c r="F262" s="613" t="s">
        <v>384</v>
      </c>
      <c r="G262" s="618" t="s">
        <v>1270</v>
      </c>
      <c r="I262" s="622" t="s">
        <v>1999</v>
      </c>
      <c r="J262" s="627">
        <v>6.e-002</v>
      </c>
      <c r="K262" s="637" t="s">
        <v>429</v>
      </c>
      <c r="L262" s="637" t="s">
        <v>57</v>
      </c>
      <c r="M262" s="633">
        <v>10.42</v>
      </c>
      <c r="N262" s="633">
        <v>10.33</v>
      </c>
      <c r="O262" s="649">
        <v>10.27</v>
      </c>
    </row>
    <row r="263" spans="6:15">
      <c r="F263" s="613" t="s">
        <v>384</v>
      </c>
      <c r="G263" s="618" t="s">
        <v>1248</v>
      </c>
      <c r="I263" s="622" t="s">
        <v>1999</v>
      </c>
      <c r="J263" s="627">
        <v>6.e-002</v>
      </c>
      <c r="K263" s="637" t="s">
        <v>369</v>
      </c>
      <c r="L263" s="637" t="s">
        <v>873</v>
      </c>
      <c r="M263" s="633">
        <v>10.42</v>
      </c>
      <c r="N263" s="633">
        <v>10.33</v>
      </c>
      <c r="O263" s="649">
        <v>10.27</v>
      </c>
    </row>
    <row r="264" spans="6:15">
      <c r="F264" s="613" t="s">
        <v>384</v>
      </c>
      <c r="G264" s="618" t="s">
        <v>352</v>
      </c>
      <c r="I264" s="622" t="s">
        <v>1999</v>
      </c>
      <c r="J264" s="627">
        <v>6.e-002</v>
      </c>
      <c r="K264" s="637" t="s">
        <v>369</v>
      </c>
      <c r="L264" s="637" t="s">
        <v>809</v>
      </c>
      <c r="M264" s="633">
        <v>10.42</v>
      </c>
      <c r="N264" s="633">
        <v>10.33</v>
      </c>
      <c r="O264" s="649">
        <v>10.27</v>
      </c>
    </row>
    <row r="265" spans="6:15">
      <c r="F265" s="613" t="s">
        <v>384</v>
      </c>
      <c r="G265" s="618" t="s">
        <v>1272</v>
      </c>
      <c r="I265" s="622" t="s">
        <v>1999</v>
      </c>
      <c r="J265" s="627">
        <v>6.e-002</v>
      </c>
      <c r="K265" s="637" t="s">
        <v>369</v>
      </c>
      <c r="L265" s="637" t="s">
        <v>881</v>
      </c>
      <c r="M265" s="633">
        <v>10.42</v>
      </c>
      <c r="N265" s="633">
        <v>10.33</v>
      </c>
      <c r="O265" s="649">
        <v>10.27</v>
      </c>
    </row>
    <row r="266" spans="6:15">
      <c r="F266" s="613" t="s">
        <v>384</v>
      </c>
      <c r="G266" s="618" t="s">
        <v>1274</v>
      </c>
      <c r="I266" s="622" t="s">
        <v>1999</v>
      </c>
      <c r="J266" s="627">
        <v>6.e-002</v>
      </c>
      <c r="K266" s="637" t="s">
        <v>369</v>
      </c>
      <c r="L266" s="637" t="s">
        <v>142</v>
      </c>
      <c r="M266" s="633">
        <v>10.42</v>
      </c>
      <c r="N266" s="633">
        <v>10.33</v>
      </c>
      <c r="O266" s="649">
        <v>10.27</v>
      </c>
    </row>
    <row r="267" spans="6:15">
      <c r="F267" s="613" t="s">
        <v>384</v>
      </c>
      <c r="G267" s="618" t="s">
        <v>1275</v>
      </c>
      <c r="I267" s="622" t="s">
        <v>1999</v>
      </c>
      <c r="J267" s="627">
        <v>6.e-002</v>
      </c>
      <c r="K267" s="637" t="s">
        <v>431</v>
      </c>
      <c r="L267" s="637" t="s">
        <v>478</v>
      </c>
      <c r="M267" s="633">
        <v>10.42</v>
      </c>
      <c r="N267" s="633">
        <v>10.33</v>
      </c>
      <c r="O267" s="649">
        <v>10.27</v>
      </c>
    </row>
    <row r="268" spans="6:15">
      <c r="F268" s="613" t="s">
        <v>384</v>
      </c>
      <c r="G268" s="618" t="s">
        <v>106</v>
      </c>
      <c r="I268" s="622" t="s">
        <v>1999</v>
      </c>
      <c r="J268" s="627">
        <v>6.e-002</v>
      </c>
      <c r="K268" s="637" t="s">
        <v>431</v>
      </c>
      <c r="L268" s="637" t="s">
        <v>623</v>
      </c>
      <c r="M268" s="633">
        <v>10.42</v>
      </c>
      <c r="N268" s="633">
        <v>10.33</v>
      </c>
      <c r="O268" s="649">
        <v>10.27</v>
      </c>
    </row>
    <row r="269" spans="6:15">
      <c r="F269" s="613" t="s">
        <v>384</v>
      </c>
      <c r="G269" s="618" t="s">
        <v>1098</v>
      </c>
      <c r="I269" s="622" t="s">
        <v>1999</v>
      </c>
      <c r="J269" s="627">
        <v>6.e-002</v>
      </c>
      <c r="K269" s="637" t="s">
        <v>450</v>
      </c>
      <c r="L269" s="637" t="s">
        <v>882</v>
      </c>
      <c r="M269" s="633">
        <v>10.42</v>
      </c>
      <c r="N269" s="633">
        <v>10.33</v>
      </c>
      <c r="O269" s="649">
        <v>10.27</v>
      </c>
    </row>
    <row r="270" spans="6:15">
      <c r="F270" s="613" t="s">
        <v>384</v>
      </c>
      <c r="G270" s="618" t="s">
        <v>1213</v>
      </c>
      <c r="I270" s="622" t="s">
        <v>1999</v>
      </c>
      <c r="J270" s="627">
        <v>6.e-002</v>
      </c>
      <c r="K270" s="637" t="s">
        <v>450</v>
      </c>
      <c r="L270" s="637" t="s">
        <v>886</v>
      </c>
      <c r="M270" s="633">
        <v>10.42</v>
      </c>
      <c r="N270" s="633">
        <v>10.33</v>
      </c>
      <c r="O270" s="649">
        <v>10.27</v>
      </c>
    </row>
    <row r="271" spans="6:15">
      <c r="F271" s="613" t="s">
        <v>384</v>
      </c>
      <c r="G271" s="618" t="s">
        <v>95</v>
      </c>
      <c r="I271" s="622" t="s">
        <v>1999</v>
      </c>
      <c r="J271" s="627">
        <v>6.e-002</v>
      </c>
      <c r="K271" s="637" t="s">
        <v>450</v>
      </c>
      <c r="L271" s="637" t="s">
        <v>141</v>
      </c>
      <c r="M271" s="633">
        <v>10.42</v>
      </c>
      <c r="N271" s="633">
        <v>10.33</v>
      </c>
      <c r="O271" s="649">
        <v>10.27</v>
      </c>
    </row>
    <row r="272" spans="6:15">
      <c r="F272" s="613" t="s">
        <v>384</v>
      </c>
      <c r="G272" s="618" t="s">
        <v>1076</v>
      </c>
      <c r="I272" s="622" t="s">
        <v>1999</v>
      </c>
      <c r="J272" s="627">
        <v>6.e-002</v>
      </c>
      <c r="K272" s="637" t="s">
        <v>450</v>
      </c>
      <c r="L272" s="637" t="s">
        <v>652</v>
      </c>
      <c r="M272" s="633">
        <v>10.42</v>
      </c>
      <c r="N272" s="633">
        <v>10.33</v>
      </c>
      <c r="O272" s="649">
        <v>10.27</v>
      </c>
    </row>
    <row r="273" spans="6:15">
      <c r="F273" s="613" t="s">
        <v>384</v>
      </c>
      <c r="G273" s="618" t="s">
        <v>109</v>
      </c>
      <c r="I273" s="622" t="s">
        <v>1999</v>
      </c>
      <c r="J273" s="627">
        <v>6.e-002</v>
      </c>
      <c r="K273" s="637" t="s">
        <v>450</v>
      </c>
      <c r="L273" s="637" t="s">
        <v>1966</v>
      </c>
      <c r="M273" s="633">
        <v>10.42</v>
      </c>
      <c r="N273" s="633">
        <v>10.33</v>
      </c>
      <c r="O273" s="649">
        <v>10.27</v>
      </c>
    </row>
    <row r="274" spans="6:15" ht="14.25">
      <c r="F274" s="613" t="s">
        <v>384</v>
      </c>
      <c r="G274" s="618" t="s">
        <v>742</v>
      </c>
      <c r="I274" s="623" t="s">
        <v>1999</v>
      </c>
      <c r="J274" s="628">
        <v>6.e-002</v>
      </c>
      <c r="K274" s="638" t="s">
        <v>450</v>
      </c>
      <c r="L274" s="638" t="s">
        <v>682</v>
      </c>
      <c r="M274" s="634">
        <v>10.42</v>
      </c>
      <c r="N274" s="634">
        <v>10.33</v>
      </c>
      <c r="O274" s="650">
        <v>10.27</v>
      </c>
    </row>
    <row r="275" spans="6:15">
      <c r="F275" s="613" t="s">
        <v>384</v>
      </c>
      <c r="G275" s="618" t="s">
        <v>1276</v>
      </c>
      <c r="I275" s="624" t="s">
        <v>2000</v>
      </c>
      <c r="J275" s="629">
        <v>3.e-002</v>
      </c>
      <c r="K275" s="636" t="s">
        <v>372</v>
      </c>
      <c r="L275" s="635" t="s">
        <v>887</v>
      </c>
      <c r="M275" s="635">
        <v>10.210000000000001</v>
      </c>
      <c r="N275" s="635">
        <v>10.17</v>
      </c>
      <c r="O275" s="651">
        <v>10.14</v>
      </c>
    </row>
    <row r="276" spans="6:15">
      <c r="F276" s="613" t="s">
        <v>384</v>
      </c>
      <c r="G276" s="618" t="s">
        <v>1278</v>
      </c>
      <c r="I276" s="622" t="s">
        <v>2000</v>
      </c>
      <c r="J276" s="627">
        <v>3.e-002</v>
      </c>
      <c r="K276" s="633" t="s">
        <v>289</v>
      </c>
      <c r="L276" s="633" t="s">
        <v>888</v>
      </c>
      <c r="M276" s="633">
        <v>10.210000000000001</v>
      </c>
      <c r="N276" s="633">
        <v>10.17</v>
      </c>
      <c r="O276" s="649">
        <v>10.14</v>
      </c>
    </row>
    <row r="277" spans="6:15">
      <c r="F277" s="613" t="s">
        <v>384</v>
      </c>
      <c r="G277" s="618" t="s">
        <v>277</v>
      </c>
      <c r="I277" s="622" t="s">
        <v>2000</v>
      </c>
      <c r="J277" s="627">
        <v>3.e-002</v>
      </c>
      <c r="K277" s="633" t="s">
        <v>289</v>
      </c>
      <c r="L277" s="633" t="s">
        <v>294</v>
      </c>
      <c r="M277" s="633">
        <v>10.210000000000001</v>
      </c>
      <c r="N277" s="633">
        <v>10.17</v>
      </c>
      <c r="O277" s="649">
        <v>10.14</v>
      </c>
    </row>
    <row r="278" spans="6:15">
      <c r="F278" s="613" t="s">
        <v>384</v>
      </c>
      <c r="G278" s="618" t="s">
        <v>301</v>
      </c>
      <c r="I278" s="622" t="s">
        <v>2000</v>
      </c>
      <c r="J278" s="627">
        <v>3.e-002</v>
      </c>
      <c r="K278" s="633" t="s">
        <v>289</v>
      </c>
      <c r="L278" s="633" t="s">
        <v>889</v>
      </c>
      <c r="M278" s="633">
        <v>10.210000000000001</v>
      </c>
      <c r="N278" s="633">
        <v>10.17</v>
      </c>
      <c r="O278" s="649">
        <v>10.14</v>
      </c>
    </row>
    <row r="279" spans="6:15">
      <c r="F279" s="613" t="s">
        <v>384</v>
      </c>
      <c r="G279" s="618" t="s">
        <v>1280</v>
      </c>
      <c r="I279" s="622" t="s">
        <v>2000</v>
      </c>
      <c r="J279" s="627">
        <v>3.e-002</v>
      </c>
      <c r="K279" s="633" t="s">
        <v>289</v>
      </c>
      <c r="L279" s="633" t="s">
        <v>890</v>
      </c>
      <c r="M279" s="633">
        <v>10.210000000000001</v>
      </c>
      <c r="N279" s="633">
        <v>10.17</v>
      </c>
      <c r="O279" s="649">
        <v>10.14</v>
      </c>
    </row>
    <row r="280" spans="6:15">
      <c r="F280" s="613" t="s">
        <v>384</v>
      </c>
      <c r="G280" s="618" t="s">
        <v>985</v>
      </c>
      <c r="I280" s="622" t="s">
        <v>2000</v>
      </c>
      <c r="J280" s="627">
        <v>3.e-002</v>
      </c>
      <c r="K280" s="633" t="s">
        <v>289</v>
      </c>
      <c r="L280" s="633" t="s">
        <v>26</v>
      </c>
      <c r="M280" s="633">
        <v>10.210000000000001</v>
      </c>
      <c r="N280" s="633">
        <v>10.17</v>
      </c>
      <c r="O280" s="649">
        <v>10.14</v>
      </c>
    </row>
    <row r="281" spans="6:15">
      <c r="F281" s="613" t="s">
        <v>384</v>
      </c>
      <c r="G281" s="618" t="s">
        <v>528</v>
      </c>
      <c r="I281" s="622" t="s">
        <v>2000</v>
      </c>
      <c r="J281" s="627">
        <v>3.e-002</v>
      </c>
      <c r="K281" s="633" t="s">
        <v>289</v>
      </c>
      <c r="L281" s="633" t="s">
        <v>894</v>
      </c>
      <c r="M281" s="633">
        <v>10.210000000000001</v>
      </c>
      <c r="N281" s="633">
        <v>10.17</v>
      </c>
      <c r="O281" s="649">
        <v>10.14</v>
      </c>
    </row>
    <row r="282" spans="6:15">
      <c r="F282" s="613" t="s">
        <v>384</v>
      </c>
      <c r="G282" s="618" t="s">
        <v>290</v>
      </c>
      <c r="I282" s="622" t="s">
        <v>2000</v>
      </c>
      <c r="J282" s="627">
        <v>3.e-002</v>
      </c>
      <c r="K282" s="633" t="s">
        <v>289</v>
      </c>
      <c r="L282" s="633" t="s">
        <v>628</v>
      </c>
      <c r="M282" s="633">
        <v>10.210000000000001</v>
      </c>
      <c r="N282" s="633">
        <v>10.17</v>
      </c>
      <c r="O282" s="649">
        <v>10.14</v>
      </c>
    </row>
    <row r="283" spans="6:15">
      <c r="F283" s="613" t="s">
        <v>384</v>
      </c>
      <c r="G283" s="618" t="s">
        <v>667</v>
      </c>
      <c r="I283" s="622" t="s">
        <v>2000</v>
      </c>
      <c r="J283" s="627">
        <v>3.e-002</v>
      </c>
      <c r="K283" s="633" t="s">
        <v>289</v>
      </c>
      <c r="L283" s="633" t="s">
        <v>618</v>
      </c>
      <c r="M283" s="633">
        <v>10.210000000000001</v>
      </c>
      <c r="N283" s="633">
        <v>10.17</v>
      </c>
      <c r="O283" s="649">
        <v>10.14</v>
      </c>
    </row>
    <row r="284" spans="6:15">
      <c r="F284" s="613" t="s">
        <v>384</v>
      </c>
      <c r="G284" s="618" t="s">
        <v>1281</v>
      </c>
      <c r="I284" s="622" t="s">
        <v>2000</v>
      </c>
      <c r="J284" s="627">
        <v>3.e-002</v>
      </c>
      <c r="K284" s="633" t="s">
        <v>289</v>
      </c>
      <c r="L284" s="633" t="s">
        <v>898</v>
      </c>
      <c r="M284" s="633">
        <v>10.210000000000001</v>
      </c>
      <c r="N284" s="633">
        <v>10.17</v>
      </c>
      <c r="O284" s="649">
        <v>10.14</v>
      </c>
    </row>
    <row r="285" spans="6:15">
      <c r="F285" s="613" t="s">
        <v>384</v>
      </c>
      <c r="G285" s="618" t="s">
        <v>1282</v>
      </c>
      <c r="I285" s="622" t="s">
        <v>2000</v>
      </c>
      <c r="J285" s="627">
        <v>3.e-002</v>
      </c>
      <c r="K285" s="633" t="s">
        <v>289</v>
      </c>
      <c r="L285" s="633" t="s">
        <v>525</v>
      </c>
      <c r="M285" s="633">
        <v>10.210000000000001</v>
      </c>
      <c r="N285" s="633">
        <v>10.17</v>
      </c>
      <c r="O285" s="649">
        <v>10.14</v>
      </c>
    </row>
    <row r="286" spans="6:15">
      <c r="F286" s="613" t="s">
        <v>384</v>
      </c>
      <c r="G286" s="618" t="s">
        <v>1284</v>
      </c>
      <c r="I286" s="622" t="s">
        <v>2000</v>
      </c>
      <c r="J286" s="627">
        <v>3.e-002</v>
      </c>
      <c r="K286" s="633" t="s">
        <v>289</v>
      </c>
      <c r="L286" s="633" t="s">
        <v>852</v>
      </c>
      <c r="M286" s="633">
        <v>10.210000000000001</v>
      </c>
      <c r="N286" s="633">
        <v>10.17</v>
      </c>
      <c r="O286" s="649">
        <v>10.14</v>
      </c>
    </row>
    <row r="287" spans="6:15">
      <c r="F287" s="613" t="s">
        <v>384</v>
      </c>
      <c r="G287" s="618" t="s">
        <v>98</v>
      </c>
      <c r="I287" s="622" t="s">
        <v>2000</v>
      </c>
      <c r="J287" s="627">
        <v>3.e-002</v>
      </c>
      <c r="K287" s="633" t="s">
        <v>289</v>
      </c>
      <c r="L287" s="633" t="s">
        <v>900</v>
      </c>
      <c r="M287" s="633">
        <v>10.210000000000001</v>
      </c>
      <c r="N287" s="633">
        <v>10.17</v>
      </c>
      <c r="O287" s="649">
        <v>10.14</v>
      </c>
    </row>
    <row r="288" spans="6:15">
      <c r="F288" s="613" t="s">
        <v>384</v>
      </c>
      <c r="G288" s="618" t="s">
        <v>1286</v>
      </c>
      <c r="I288" s="622" t="s">
        <v>2000</v>
      </c>
      <c r="J288" s="627">
        <v>3.e-002</v>
      </c>
      <c r="K288" s="633" t="s">
        <v>289</v>
      </c>
      <c r="L288" s="633" t="s">
        <v>901</v>
      </c>
      <c r="M288" s="633">
        <v>10.210000000000001</v>
      </c>
      <c r="N288" s="633">
        <v>10.17</v>
      </c>
      <c r="O288" s="649">
        <v>10.14</v>
      </c>
    </row>
    <row r="289" spans="6:15">
      <c r="F289" s="613" t="s">
        <v>384</v>
      </c>
      <c r="G289" s="618" t="s">
        <v>1287</v>
      </c>
      <c r="I289" s="622" t="s">
        <v>2000</v>
      </c>
      <c r="J289" s="627">
        <v>3.e-002</v>
      </c>
      <c r="K289" s="633" t="s">
        <v>289</v>
      </c>
      <c r="L289" s="633" t="s">
        <v>806</v>
      </c>
      <c r="M289" s="633">
        <v>10.210000000000001</v>
      </c>
      <c r="N289" s="633">
        <v>10.17</v>
      </c>
      <c r="O289" s="649">
        <v>10.14</v>
      </c>
    </row>
    <row r="290" spans="6:15">
      <c r="F290" s="613" t="s">
        <v>384</v>
      </c>
      <c r="G290" s="618" t="s">
        <v>404</v>
      </c>
      <c r="I290" s="622" t="s">
        <v>2000</v>
      </c>
      <c r="J290" s="627">
        <v>3.e-002</v>
      </c>
      <c r="K290" s="633" t="s">
        <v>289</v>
      </c>
      <c r="L290" s="633" t="s">
        <v>358</v>
      </c>
      <c r="M290" s="633">
        <v>10.210000000000001</v>
      </c>
      <c r="N290" s="633">
        <v>10.17</v>
      </c>
      <c r="O290" s="649">
        <v>10.14</v>
      </c>
    </row>
    <row r="291" spans="6:15">
      <c r="F291" s="613" t="s">
        <v>384</v>
      </c>
      <c r="G291" s="618" t="s">
        <v>1288</v>
      </c>
      <c r="I291" s="622" t="s">
        <v>2000</v>
      </c>
      <c r="J291" s="627">
        <v>3.e-002</v>
      </c>
      <c r="K291" s="633" t="s">
        <v>289</v>
      </c>
      <c r="L291" s="633" t="s">
        <v>858</v>
      </c>
      <c r="M291" s="633">
        <v>10.210000000000001</v>
      </c>
      <c r="N291" s="633">
        <v>10.17</v>
      </c>
      <c r="O291" s="649">
        <v>10.14</v>
      </c>
    </row>
    <row r="292" spans="6:15">
      <c r="F292" s="613" t="s">
        <v>384</v>
      </c>
      <c r="G292" s="618" t="s">
        <v>743</v>
      </c>
      <c r="I292" s="622" t="s">
        <v>2000</v>
      </c>
      <c r="J292" s="627">
        <v>3.e-002</v>
      </c>
      <c r="K292" s="633" t="s">
        <v>393</v>
      </c>
      <c r="L292" s="633" t="s">
        <v>905</v>
      </c>
      <c r="M292" s="633">
        <v>10.210000000000001</v>
      </c>
      <c r="N292" s="633">
        <v>10.17</v>
      </c>
      <c r="O292" s="649">
        <v>10.14</v>
      </c>
    </row>
    <row r="293" spans="6:15">
      <c r="F293" s="613" t="s">
        <v>384</v>
      </c>
      <c r="G293" s="618" t="s">
        <v>1290</v>
      </c>
      <c r="I293" s="622" t="s">
        <v>2000</v>
      </c>
      <c r="J293" s="627">
        <v>3.e-002</v>
      </c>
      <c r="K293" s="633" t="s">
        <v>393</v>
      </c>
      <c r="L293" s="633" t="s">
        <v>366</v>
      </c>
      <c r="M293" s="633">
        <v>10.210000000000001</v>
      </c>
      <c r="N293" s="633">
        <v>10.17</v>
      </c>
      <c r="O293" s="649">
        <v>10.14</v>
      </c>
    </row>
    <row r="294" spans="6:15">
      <c r="F294" s="613" t="s">
        <v>384</v>
      </c>
      <c r="G294" s="618" t="s">
        <v>1291</v>
      </c>
      <c r="I294" s="622" t="s">
        <v>2000</v>
      </c>
      <c r="J294" s="627">
        <v>3.e-002</v>
      </c>
      <c r="K294" s="633" t="s">
        <v>393</v>
      </c>
      <c r="L294" s="633" t="s">
        <v>664</v>
      </c>
      <c r="M294" s="633">
        <v>10.210000000000001</v>
      </c>
      <c r="N294" s="633">
        <v>10.17</v>
      </c>
      <c r="O294" s="649">
        <v>10.14</v>
      </c>
    </row>
    <row r="295" spans="6:15">
      <c r="F295" s="613" t="s">
        <v>384</v>
      </c>
      <c r="G295" s="618" t="s">
        <v>757</v>
      </c>
      <c r="I295" s="622" t="s">
        <v>2000</v>
      </c>
      <c r="J295" s="627">
        <v>3.e-002</v>
      </c>
      <c r="K295" s="633" t="s">
        <v>393</v>
      </c>
      <c r="L295" s="633" t="s">
        <v>696</v>
      </c>
      <c r="M295" s="633">
        <v>10.210000000000001</v>
      </c>
      <c r="N295" s="633">
        <v>10.17</v>
      </c>
      <c r="O295" s="649">
        <v>10.14</v>
      </c>
    </row>
    <row r="296" spans="6:15">
      <c r="F296" s="613" t="s">
        <v>385</v>
      </c>
      <c r="G296" s="618" t="s">
        <v>1293</v>
      </c>
      <c r="I296" s="622" t="s">
        <v>2000</v>
      </c>
      <c r="J296" s="627">
        <v>3.e-002</v>
      </c>
      <c r="K296" s="633" t="s">
        <v>393</v>
      </c>
      <c r="L296" s="633" t="s">
        <v>168</v>
      </c>
      <c r="M296" s="633">
        <v>10.210000000000001</v>
      </c>
      <c r="N296" s="633">
        <v>10.17</v>
      </c>
      <c r="O296" s="649">
        <v>10.14</v>
      </c>
    </row>
    <row r="297" spans="6:15">
      <c r="F297" s="613" t="s">
        <v>385</v>
      </c>
      <c r="G297" s="618" t="s">
        <v>90</v>
      </c>
      <c r="I297" s="622" t="s">
        <v>2000</v>
      </c>
      <c r="J297" s="627">
        <v>3.e-002</v>
      </c>
      <c r="K297" s="633" t="s">
        <v>393</v>
      </c>
      <c r="L297" s="633" t="s">
        <v>711</v>
      </c>
      <c r="M297" s="633">
        <v>10.210000000000001</v>
      </c>
      <c r="N297" s="633">
        <v>10.17</v>
      </c>
      <c r="O297" s="649">
        <v>10.14</v>
      </c>
    </row>
    <row r="298" spans="6:15">
      <c r="F298" s="613" t="s">
        <v>385</v>
      </c>
      <c r="G298" s="618" t="s">
        <v>1007</v>
      </c>
      <c r="I298" s="622" t="s">
        <v>2000</v>
      </c>
      <c r="J298" s="627">
        <v>3.e-002</v>
      </c>
      <c r="K298" s="633" t="s">
        <v>393</v>
      </c>
      <c r="L298" s="633" t="s">
        <v>909</v>
      </c>
      <c r="M298" s="633">
        <v>10.210000000000001</v>
      </c>
      <c r="N298" s="633">
        <v>10.17</v>
      </c>
      <c r="O298" s="649">
        <v>10.14</v>
      </c>
    </row>
    <row r="299" spans="6:15">
      <c r="F299" s="613" t="s">
        <v>385</v>
      </c>
      <c r="G299" s="618" t="s">
        <v>134</v>
      </c>
      <c r="I299" s="622" t="s">
        <v>2000</v>
      </c>
      <c r="J299" s="627">
        <v>3.e-002</v>
      </c>
      <c r="K299" s="633" t="s">
        <v>393</v>
      </c>
      <c r="L299" s="633" t="s">
        <v>367</v>
      </c>
      <c r="M299" s="633">
        <v>10.210000000000001</v>
      </c>
      <c r="N299" s="633">
        <v>10.17</v>
      </c>
      <c r="O299" s="649">
        <v>10.14</v>
      </c>
    </row>
    <row r="300" spans="6:15">
      <c r="F300" s="613" t="s">
        <v>385</v>
      </c>
      <c r="G300" s="618" t="s">
        <v>1094</v>
      </c>
      <c r="I300" s="622" t="s">
        <v>2000</v>
      </c>
      <c r="J300" s="627">
        <v>3.e-002</v>
      </c>
      <c r="K300" s="633" t="s">
        <v>100</v>
      </c>
      <c r="L300" s="633" t="s">
        <v>392</v>
      </c>
      <c r="M300" s="633">
        <v>10.210000000000001</v>
      </c>
      <c r="N300" s="633">
        <v>10.17</v>
      </c>
      <c r="O300" s="649">
        <v>10.14</v>
      </c>
    </row>
    <row r="301" spans="6:15">
      <c r="F301" s="613" t="s">
        <v>385</v>
      </c>
      <c r="G301" s="618" t="s">
        <v>1202</v>
      </c>
      <c r="I301" s="622" t="s">
        <v>2000</v>
      </c>
      <c r="J301" s="627">
        <v>3.e-002</v>
      </c>
      <c r="K301" s="633" t="s">
        <v>100</v>
      </c>
      <c r="L301" s="633" t="s">
        <v>576</v>
      </c>
      <c r="M301" s="633">
        <v>10.210000000000001</v>
      </c>
      <c r="N301" s="633">
        <v>10.17</v>
      </c>
      <c r="O301" s="649">
        <v>10.14</v>
      </c>
    </row>
    <row r="302" spans="6:15">
      <c r="F302" s="613" t="s">
        <v>385</v>
      </c>
      <c r="G302" s="618" t="s">
        <v>1192</v>
      </c>
      <c r="I302" s="622" t="s">
        <v>2000</v>
      </c>
      <c r="J302" s="627">
        <v>3.e-002</v>
      </c>
      <c r="K302" s="633" t="s">
        <v>100</v>
      </c>
      <c r="L302" s="633" t="s">
        <v>782</v>
      </c>
      <c r="M302" s="633">
        <v>10.210000000000001</v>
      </c>
      <c r="N302" s="633">
        <v>10.17</v>
      </c>
      <c r="O302" s="649">
        <v>10.14</v>
      </c>
    </row>
    <row r="303" spans="6:15">
      <c r="F303" s="613" t="s">
        <v>385</v>
      </c>
      <c r="G303" s="618" t="s">
        <v>511</v>
      </c>
      <c r="I303" s="622" t="s">
        <v>2000</v>
      </c>
      <c r="J303" s="627">
        <v>3.e-002</v>
      </c>
      <c r="K303" s="633" t="s">
        <v>100</v>
      </c>
      <c r="L303" s="633" t="s">
        <v>283</v>
      </c>
      <c r="M303" s="633">
        <v>10.210000000000001</v>
      </c>
      <c r="N303" s="633">
        <v>10.17</v>
      </c>
      <c r="O303" s="649">
        <v>10.14</v>
      </c>
    </row>
    <row r="304" spans="6:15">
      <c r="F304" s="613" t="s">
        <v>385</v>
      </c>
      <c r="G304" s="618" t="s">
        <v>1295</v>
      </c>
      <c r="I304" s="622" t="s">
        <v>2000</v>
      </c>
      <c r="J304" s="627">
        <v>3.e-002</v>
      </c>
      <c r="K304" s="633" t="s">
        <v>100</v>
      </c>
      <c r="L304" s="633" t="s">
        <v>911</v>
      </c>
      <c r="M304" s="633">
        <v>10.210000000000001</v>
      </c>
      <c r="N304" s="633">
        <v>10.17</v>
      </c>
      <c r="O304" s="649">
        <v>10.14</v>
      </c>
    </row>
    <row r="305" spans="6:15">
      <c r="F305" s="613" t="s">
        <v>385</v>
      </c>
      <c r="G305" s="618" t="s">
        <v>1208</v>
      </c>
      <c r="I305" s="622" t="s">
        <v>2000</v>
      </c>
      <c r="J305" s="627">
        <v>3.e-002</v>
      </c>
      <c r="K305" s="633" t="s">
        <v>396</v>
      </c>
      <c r="L305" s="633" t="s">
        <v>308</v>
      </c>
      <c r="M305" s="633">
        <v>10.210000000000001</v>
      </c>
      <c r="N305" s="633">
        <v>10.17</v>
      </c>
      <c r="O305" s="649">
        <v>10.14</v>
      </c>
    </row>
    <row r="306" spans="6:15">
      <c r="F306" s="613" t="s">
        <v>385</v>
      </c>
      <c r="G306" s="618" t="s">
        <v>1297</v>
      </c>
      <c r="I306" s="622" t="s">
        <v>2000</v>
      </c>
      <c r="J306" s="627">
        <v>3.e-002</v>
      </c>
      <c r="K306" s="633" t="s">
        <v>396</v>
      </c>
      <c r="L306" s="633" t="s">
        <v>913</v>
      </c>
      <c r="M306" s="633">
        <v>10.210000000000001</v>
      </c>
      <c r="N306" s="633">
        <v>10.17</v>
      </c>
      <c r="O306" s="649">
        <v>10.14</v>
      </c>
    </row>
    <row r="307" spans="6:15">
      <c r="F307" s="613" t="s">
        <v>385</v>
      </c>
      <c r="G307" s="618" t="s">
        <v>1299</v>
      </c>
      <c r="I307" s="622" t="s">
        <v>2000</v>
      </c>
      <c r="J307" s="627">
        <v>3.e-002</v>
      </c>
      <c r="K307" s="633" t="s">
        <v>396</v>
      </c>
      <c r="L307" s="633" t="s">
        <v>432</v>
      </c>
      <c r="M307" s="633">
        <v>10.210000000000001</v>
      </c>
      <c r="N307" s="633">
        <v>10.17</v>
      </c>
      <c r="O307" s="649">
        <v>10.14</v>
      </c>
    </row>
    <row r="308" spans="6:15">
      <c r="F308" s="613" t="s">
        <v>385</v>
      </c>
      <c r="G308" s="618" t="s">
        <v>1300</v>
      </c>
      <c r="I308" s="622" t="s">
        <v>2000</v>
      </c>
      <c r="J308" s="627">
        <v>3.e-002</v>
      </c>
      <c r="K308" s="633" t="s">
        <v>396</v>
      </c>
      <c r="L308" s="633" t="s">
        <v>916</v>
      </c>
      <c r="M308" s="633">
        <v>10.210000000000001</v>
      </c>
      <c r="N308" s="633">
        <v>10.17</v>
      </c>
      <c r="O308" s="649">
        <v>10.14</v>
      </c>
    </row>
    <row r="309" spans="6:15">
      <c r="F309" s="613" t="s">
        <v>385</v>
      </c>
      <c r="G309" s="618" t="s">
        <v>1302</v>
      </c>
      <c r="I309" s="622" t="s">
        <v>2000</v>
      </c>
      <c r="J309" s="627">
        <v>3.e-002</v>
      </c>
      <c r="K309" s="633" t="s">
        <v>396</v>
      </c>
      <c r="L309" s="633" t="s">
        <v>918</v>
      </c>
      <c r="M309" s="633">
        <v>10.210000000000001</v>
      </c>
      <c r="N309" s="633">
        <v>10.17</v>
      </c>
      <c r="O309" s="649">
        <v>10.14</v>
      </c>
    </row>
    <row r="310" spans="6:15">
      <c r="F310" s="613" t="s">
        <v>385</v>
      </c>
      <c r="G310" s="618" t="s">
        <v>586</v>
      </c>
      <c r="I310" s="622" t="s">
        <v>2000</v>
      </c>
      <c r="J310" s="627">
        <v>3.e-002</v>
      </c>
      <c r="K310" s="633" t="s">
        <v>396</v>
      </c>
      <c r="L310" s="633" t="s">
        <v>920</v>
      </c>
      <c r="M310" s="633">
        <v>10.210000000000001</v>
      </c>
      <c r="N310" s="633">
        <v>10.17</v>
      </c>
      <c r="O310" s="649">
        <v>10.14</v>
      </c>
    </row>
    <row r="311" spans="6:15">
      <c r="F311" s="613" t="s">
        <v>385</v>
      </c>
      <c r="G311" s="618" t="s">
        <v>177</v>
      </c>
      <c r="I311" s="622" t="s">
        <v>2000</v>
      </c>
      <c r="J311" s="627">
        <v>3.e-002</v>
      </c>
      <c r="K311" s="633" t="s">
        <v>396</v>
      </c>
      <c r="L311" s="633" t="s">
        <v>508</v>
      </c>
      <c r="M311" s="633">
        <v>10.210000000000001</v>
      </c>
      <c r="N311" s="633">
        <v>10.17</v>
      </c>
      <c r="O311" s="649">
        <v>10.14</v>
      </c>
    </row>
    <row r="312" spans="6:15">
      <c r="F312" s="613" t="s">
        <v>385</v>
      </c>
      <c r="G312" s="618" t="s">
        <v>810</v>
      </c>
      <c r="I312" s="622" t="s">
        <v>2000</v>
      </c>
      <c r="J312" s="627">
        <v>3.e-002</v>
      </c>
      <c r="K312" s="633" t="s">
        <v>396</v>
      </c>
      <c r="L312" s="633" t="s">
        <v>66</v>
      </c>
      <c r="M312" s="633">
        <v>10.210000000000001</v>
      </c>
      <c r="N312" s="633">
        <v>10.17</v>
      </c>
      <c r="O312" s="649">
        <v>10.14</v>
      </c>
    </row>
    <row r="313" spans="6:15">
      <c r="F313" s="613" t="s">
        <v>385</v>
      </c>
      <c r="G313" s="618" t="s">
        <v>1150</v>
      </c>
      <c r="I313" s="622" t="s">
        <v>2000</v>
      </c>
      <c r="J313" s="627">
        <v>3.e-002</v>
      </c>
      <c r="K313" s="633" t="s">
        <v>396</v>
      </c>
      <c r="L313" s="633" t="s">
        <v>72</v>
      </c>
      <c r="M313" s="633">
        <v>10.210000000000001</v>
      </c>
      <c r="N313" s="633">
        <v>10.17</v>
      </c>
      <c r="O313" s="649">
        <v>10.14</v>
      </c>
    </row>
    <row r="314" spans="6:15">
      <c r="F314" s="613" t="s">
        <v>385</v>
      </c>
      <c r="G314" s="618" t="s">
        <v>1303</v>
      </c>
      <c r="I314" s="622" t="s">
        <v>2000</v>
      </c>
      <c r="J314" s="627">
        <v>3.e-002</v>
      </c>
      <c r="K314" s="633" t="s">
        <v>396</v>
      </c>
      <c r="L314" s="633" t="s">
        <v>923</v>
      </c>
      <c r="M314" s="633">
        <v>10.210000000000001</v>
      </c>
      <c r="N314" s="633">
        <v>10.17</v>
      </c>
      <c r="O314" s="649">
        <v>10.14</v>
      </c>
    </row>
    <row r="315" spans="6:15">
      <c r="F315" s="613" t="s">
        <v>385</v>
      </c>
      <c r="G315" s="618" t="s">
        <v>266</v>
      </c>
      <c r="I315" s="622" t="s">
        <v>2000</v>
      </c>
      <c r="J315" s="627">
        <v>3.e-002</v>
      </c>
      <c r="K315" s="633" t="s">
        <v>295</v>
      </c>
      <c r="L315" s="633" t="s">
        <v>924</v>
      </c>
      <c r="M315" s="633">
        <v>10.210000000000001</v>
      </c>
      <c r="N315" s="633">
        <v>10.17</v>
      </c>
      <c r="O315" s="649">
        <v>10.14</v>
      </c>
    </row>
    <row r="316" spans="6:15">
      <c r="F316" s="613" t="s">
        <v>385</v>
      </c>
      <c r="G316" s="618" t="s">
        <v>1305</v>
      </c>
      <c r="I316" s="622" t="s">
        <v>2000</v>
      </c>
      <c r="J316" s="627">
        <v>3.e-002</v>
      </c>
      <c r="K316" s="633" t="s">
        <v>295</v>
      </c>
      <c r="L316" s="633" t="s">
        <v>128</v>
      </c>
      <c r="M316" s="633">
        <v>10.210000000000001</v>
      </c>
      <c r="N316" s="633">
        <v>10.17</v>
      </c>
      <c r="O316" s="649">
        <v>10.14</v>
      </c>
    </row>
    <row r="317" spans="6:15">
      <c r="F317" s="613" t="s">
        <v>385</v>
      </c>
      <c r="G317" s="618" t="s">
        <v>1268</v>
      </c>
      <c r="I317" s="622" t="s">
        <v>2000</v>
      </c>
      <c r="J317" s="627">
        <v>3.e-002</v>
      </c>
      <c r="K317" s="633" t="s">
        <v>295</v>
      </c>
      <c r="L317" s="633" t="s">
        <v>59</v>
      </c>
      <c r="M317" s="633">
        <v>10.210000000000001</v>
      </c>
      <c r="N317" s="633">
        <v>10.17</v>
      </c>
      <c r="O317" s="649">
        <v>10.14</v>
      </c>
    </row>
    <row r="318" spans="6:15">
      <c r="F318" s="613" t="s">
        <v>385</v>
      </c>
      <c r="G318" s="618" t="s">
        <v>1167</v>
      </c>
      <c r="I318" s="622" t="s">
        <v>2000</v>
      </c>
      <c r="J318" s="627">
        <v>3.e-002</v>
      </c>
      <c r="K318" s="633" t="s">
        <v>295</v>
      </c>
      <c r="L318" s="633" t="s">
        <v>204</v>
      </c>
      <c r="M318" s="633">
        <v>10.210000000000001</v>
      </c>
      <c r="N318" s="633">
        <v>10.17</v>
      </c>
      <c r="O318" s="649">
        <v>10.14</v>
      </c>
    </row>
    <row r="319" spans="6:15">
      <c r="F319" s="613" t="s">
        <v>385</v>
      </c>
      <c r="G319" s="618" t="s">
        <v>430</v>
      </c>
      <c r="I319" s="622" t="s">
        <v>2000</v>
      </c>
      <c r="J319" s="627">
        <v>3.e-002</v>
      </c>
      <c r="K319" s="633" t="s">
        <v>295</v>
      </c>
      <c r="L319" s="633" t="s">
        <v>143</v>
      </c>
      <c r="M319" s="633">
        <v>10.210000000000001</v>
      </c>
      <c r="N319" s="633">
        <v>10.17</v>
      </c>
      <c r="O319" s="649">
        <v>10.14</v>
      </c>
    </row>
    <row r="320" spans="6:15">
      <c r="F320" s="613" t="s">
        <v>385</v>
      </c>
      <c r="G320" s="618" t="s">
        <v>597</v>
      </c>
      <c r="I320" s="622" t="s">
        <v>2000</v>
      </c>
      <c r="J320" s="627">
        <v>3.e-002</v>
      </c>
      <c r="K320" s="633" t="s">
        <v>295</v>
      </c>
      <c r="L320" s="633" t="s">
        <v>1418</v>
      </c>
      <c r="M320" s="633">
        <v>10.210000000000001</v>
      </c>
      <c r="N320" s="633">
        <v>10.17</v>
      </c>
      <c r="O320" s="649">
        <v>10.14</v>
      </c>
    </row>
    <row r="321" spans="6:15">
      <c r="F321" s="613" t="s">
        <v>386</v>
      </c>
      <c r="G321" s="618" t="s">
        <v>992</v>
      </c>
      <c r="I321" s="622" t="s">
        <v>2000</v>
      </c>
      <c r="J321" s="627">
        <v>3.e-002</v>
      </c>
      <c r="K321" s="633" t="s">
        <v>295</v>
      </c>
      <c r="L321" s="633" t="s">
        <v>927</v>
      </c>
      <c r="M321" s="633">
        <v>10.210000000000001</v>
      </c>
      <c r="N321" s="633">
        <v>10.17</v>
      </c>
      <c r="O321" s="649">
        <v>10.14</v>
      </c>
    </row>
    <row r="322" spans="6:15">
      <c r="F322" s="613" t="s">
        <v>386</v>
      </c>
      <c r="G322" s="618" t="s">
        <v>492</v>
      </c>
      <c r="I322" s="622" t="s">
        <v>2000</v>
      </c>
      <c r="J322" s="627">
        <v>3.e-002</v>
      </c>
      <c r="K322" s="633" t="s">
        <v>295</v>
      </c>
      <c r="L322" s="633" t="s">
        <v>1994</v>
      </c>
      <c r="M322" s="633">
        <v>10.210000000000001</v>
      </c>
      <c r="N322" s="633">
        <v>10.17</v>
      </c>
      <c r="O322" s="649">
        <v>10.14</v>
      </c>
    </row>
    <row r="323" spans="6:15">
      <c r="F323" s="613" t="s">
        <v>386</v>
      </c>
      <c r="G323" s="618" t="s">
        <v>670</v>
      </c>
      <c r="I323" s="622" t="s">
        <v>2000</v>
      </c>
      <c r="J323" s="627">
        <v>3.e-002</v>
      </c>
      <c r="K323" s="633" t="s">
        <v>295</v>
      </c>
      <c r="L323" s="633" t="s">
        <v>868</v>
      </c>
      <c r="M323" s="633">
        <v>10.210000000000001</v>
      </c>
      <c r="N323" s="633">
        <v>10.17</v>
      </c>
      <c r="O323" s="649">
        <v>10.14</v>
      </c>
    </row>
    <row r="324" spans="6:15">
      <c r="F324" s="613" t="s">
        <v>386</v>
      </c>
      <c r="G324" s="618" t="s">
        <v>1306</v>
      </c>
      <c r="I324" s="622" t="s">
        <v>2000</v>
      </c>
      <c r="J324" s="627">
        <v>3.e-002</v>
      </c>
      <c r="K324" s="633" t="s">
        <v>295</v>
      </c>
      <c r="L324" s="633" t="s">
        <v>906</v>
      </c>
      <c r="M324" s="633">
        <v>10.210000000000001</v>
      </c>
      <c r="N324" s="633">
        <v>10.17</v>
      </c>
      <c r="O324" s="649">
        <v>10.14</v>
      </c>
    </row>
    <row r="325" spans="6:15">
      <c r="F325" s="613" t="s">
        <v>386</v>
      </c>
      <c r="G325" s="618" t="s">
        <v>931</v>
      </c>
      <c r="I325" s="622" t="s">
        <v>2000</v>
      </c>
      <c r="J325" s="627">
        <v>3.e-002</v>
      </c>
      <c r="K325" s="633" t="s">
        <v>135</v>
      </c>
      <c r="L325" s="633" t="s">
        <v>1996</v>
      </c>
      <c r="M325" s="633">
        <v>10.210000000000001</v>
      </c>
      <c r="N325" s="633">
        <v>10.17</v>
      </c>
      <c r="O325" s="649">
        <v>10.14</v>
      </c>
    </row>
    <row r="326" spans="6:15">
      <c r="F326" s="613" t="s">
        <v>386</v>
      </c>
      <c r="G326" s="618" t="s">
        <v>1</v>
      </c>
      <c r="I326" s="622" t="s">
        <v>2000</v>
      </c>
      <c r="J326" s="627">
        <v>3.e-002</v>
      </c>
      <c r="K326" s="633" t="s">
        <v>135</v>
      </c>
      <c r="L326" s="633" t="s">
        <v>459</v>
      </c>
      <c r="M326" s="633">
        <v>10.210000000000001</v>
      </c>
      <c r="N326" s="633">
        <v>10.17</v>
      </c>
      <c r="O326" s="649">
        <v>10.14</v>
      </c>
    </row>
    <row r="327" spans="6:15">
      <c r="F327" s="613" t="s">
        <v>386</v>
      </c>
      <c r="G327" s="618" t="s">
        <v>1307</v>
      </c>
      <c r="I327" s="622" t="s">
        <v>2000</v>
      </c>
      <c r="J327" s="627">
        <v>3.e-002</v>
      </c>
      <c r="K327" s="633" t="s">
        <v>53</v>
      </c>
      <c r="L327" s="633" t="s">
        <v>408</v>
      </c>
      <c r="M327" s="633">
        <v>10.210000000000001</v>
      </c>
      <c r="N327" s="633">
        <v>10.17</v>
      </c>
      <c r="O327" s="649">
        <v>10.14</v>
      </c>
    </row>
    <row r="328" spans="6:15">
      <c r="F328" s="613" t="s">
        <v>386</v>
      </c>
      <c r="G328" s="618" t="s">
        <v>600</v>
      </c>
      <c r="I328" s="622" t="s">
        <v>2000</v>
      </c>
      <c r="J328" s="627">
        <v>3.e-002</v>
      </c>
      <c r="K328" s="633" t="s">
        <v>397</v>
      </c>
      <c r="L328" s="633" t="s">
        <v>780</v>
      </c>
      <c r="M328" s="633">
        <v>10.210000000000001</v>
      </c>
      <c r="N328" s="633">
        <v>10.17</v>
      </c>
      <c r="O328" s="649">
        <v>10.14</v>
      </c>
    </row>
    <row r="329" spans="6:15">
      <c r="F329" s="613" t="s">
        <v>386</v>
      </c>
      <c r="G329" s="618" t="s">
        <v>1242</v>
      </c>
      <c r="I329" s="622" t="s">
        <v>2000</v>
      </c>
      <c r="J329" s="627">
        <v>3.e-002</v>
      </c>
      <c r="K329" s="633" t="s">
        <v>334</v>
      </c>
      <c r="L329" s="633" t="s">
        <v>226</v>
      </c>
      <c r="M329" s="633">
        <v>10.210000000000001</v>
      </c>
      <c r="N329" s="633">
        <v>10.17</v>
      </c>
      <c r="O329" s="649">
        <v>10.14</v>
      </c>
    </row>
    <row r="330" spans="6:15">
      <c r="F330" s="613" t="s">
        <v>386</v>
      </c>
      <c r="G330" s="618" t="s">
        <v>1308</v>
      </c>
      <c r="I330" s="622" t="s">
        <v>2000</v>
      </c>
      <c r="J330" s="627">
        <v>3.e-002</v>
      </c>
      <c r="K330" s="633" t="s">
        <v>334</v>
      </c>
      <c r="L330" s="633" t="s">
        <v>885</v>
      </c>
      <c r="M330" s="633">
        <v>10.210000000000001</v>
      </c>
      <c r="N330" s="633">
        <v>10.17</v>
      </c>
      <c r="O330" s="649">
        <v>10.14</v>
      </c>
    </row>
    <row r="331" spans="6:15">
      <c r="F331" s="613" t="s">
        <v>386</v>
      </c>
      <c r="G331" s="618" t="s">
        <v>919</v>
      </c>
      <c r="I331" s="622" t="s">
        <v>2000</v>
      </c>
      <c r="J331" s="627">
        <v>3.e-002</v>
      </c>
      <c r="K331" s="633" t="s">
        <v>403</v>
      </c>
      <c r="L331" s="633" t="s">
        <v>617</v>
      </c>
      <c r="M331" s="633">
        <v>10.210000000000001</v>
      </c>
      <c r="N331" s="633">
        <v>10.17</v>
      </c>
      <c r="O331" s="649">
        <v>10.14</v>
      </c>
    </row>
    <row r="332" spans="6:15">
      <c r="F332" s="613" t="s">
        <v>386</v>
      </c>
      <c r="G332" s="618" t="s">
        <v>1171</v>
      </c>
      <c r="I332" s="622" t="s">
        <v>2000</v>
      </c>
      <c r="J332" s="627">
        <v>3.e-002</v>
      </c>
      <c r="K332" s="633" t="s">
        <v>344</v>
      </c>
      <c r="L332" s="633" t="s">
        <v>124</v>
      </c>
      <c r="M332" s="633">
        <v>10.210000000000001</v>
      </c>
      <c r="N332" s="633">
        <v>10.17</v>
      </c>
      <c r="O332" s="649">
        <v>10.14</v>
      </c>
    </row>
    <row r="333" spans="6:15">
      <c r="F333" s="613" t="s">
        <v>386</v>
      </c>
      <c r="G333" s="618" t="s">
        <v>207</v>
      </c>
      <c r="I333" s="622" t="s">
        <v>2000</v>
      </c>
      <c r="J333" s="627">
        <v>3.e-002</v>
      </c>
      <c r="K333" s="633" t="s">
        <v>406</v>
      </c>
      <c r="L333" s="633" t="s">
        <v>821</v>
      </c>
      <c r="M333" s="633">
        <v>10.210000000000001</v>
      </c>
      <c r="N333" s="633">
        <v>10.17</v>
      </c>
      <c r="O333" s="649">
        <v>10.14</v>
      </c>
    </row>
    <row r="334" spans="6:15">
      <c r="F334" s="613" t="s">
        <v>386</v>
      </c>
      <c r="G334" s="618" t="s">
        <v>1309</v>
      </c>
      <c r="I334" s="622" t="s">
        <v>2000</v>
      </c>
      <c r="J334" s="627">
        <v>3.e-002</v>
      </c>
      <c r="K334" s="633" t="s">
        <v>406</v>
      </c>
      <c r="L334" s="633" t="s">
        <v>60</v>
      </c>
      <c r="M334" s="633">
        <v>10.210000000000001</v>
      </c>
      <c r="N334" s="633">
        <v>10.17</v>
      </c>
      <c r="O334" s="649">
        <v>10.14</v>
      </c>
    </row>
    <row r="335" spans="6:15">
      <c r="F335" s="613" t="s">
        <v>386</v>
      </c>
      <c r="G335" s="618" t="s">
        <v>1311</v>
      </c>
      <c r="I335" s="622" t="s">
        <v>2000</v>
      </c>
      <c r="J335" s="627">
        <v>3.e-002</v>
      </c>
      <c r="K335" s="633" t="s">
        <v>406</v>
      </c>
      <c r="L335" s="633" t="s">
        <v>929</v>
      </c>
      <c r="M335" s="633">
        <v>10.210000000000001</v>
      </c>
      <c r="N335" s="633">
        <v>10.17</v>
      </c>
      <c r="O335" s="649">
        <v>10.14</v>
      </c>
    </row>
    <row r="336" spans="6:15">
      <c r="F336" s="613" t="s">
        <v>386</v>
      </c>
      <c r="G336" s="618" t="s">
        <v>1245</v>
      </c>
      <c r="I336" s="622" t="s">
        <v>2000</v>
      </c>
      <c r="J336" s="627">
        <v>3.e-002</v>
      </c>
      <c r="K336" s="633" t="s">
        <v>410</v>
      </c>
      <c r="L336" s="633" t="s">
        <v>452</v>
      </c>
      <c r="M336" s="633">
        <v>10.210000000000001</v>
      </c>
      <c r="N336" s="633">
        <v>10.17</v>
      </c>
      <c r="O336" s="649">
        <v>10.14</v>
      </c>
    </row>
    <row r="337" spans="6:15">
      <c r="F337" s="613" t="s">
        <v>386</v>
      </c>
      <c r="G337" s="618" t="s">
        <v>116</v>
      </c>
      <c r="I337" s="622" t="s">
        <v>2000</v>
      </c>
      <c r="J337" s="627">
        <v>3.e-002</v>
      </c>
      <c r="K337" s="633" t="s">
        <v>410</v>
      </c>
      <c r="L337" s="633" t="s">
        <v>794</v>
      </c>
      <c r="M337" s="633">
        <v>10.210000000000001</v>
      </c>
      <c r="N337" s="633">
        <v>10.17</v>
      </c>
      <c r="O337" s="649">
        <v>10.14</v>
      </c>
    </row>
    <row r="338" spans="6:15">
      <c r="F338" s="613" t="s">
        <v>386</v>
      </c>
      <c r="G338" s="618" t="s">
        <v>979</v>
      </c>
      <c r="I338" s="622" t="s">
        <v>2000</v>
      </c>
      <c r="J338" s="627">
        <v>3.e-002</v>
      </c>
      <c r="K338" s="633" t="s">
        <v>410</v>
      </c>
      <c r="L338" s="633" t="s">
        <v>796</v>
      </c>
      <c r="M338" s="633">
        <v>10.210000000000001</v>
      </c>
      <c r="N338" s="633">
        <v>10.17</v>
      </c>
      <c r="O338" s="649">
        <v>10.14</v>
      </c>
    </row>
    <row r="339" spans="6:15">
      <c r="F339" s="613" t="s">
        <v>386</v>
      </c>
      <c r="G339" s="618" t="s">
        <v>843</v>
      </c>
      <c r="I339" s="622" t="s">
        <v>2000</v>
      </c>
      <c r="J339" s="627">
        <v>3.e-002</v>
      </c>
      <c r="K339" s="633" t="s">
        <v>410</v>
      </c>
      <c r="L339" s="633" t="s">
        <v>339</v>
      </c>
      <c r="M339" s="633">
        <v>10.210000000000001</v>
      </c>
      <c r="N339" s="633">
        <v>10.17</v>
      </c>
      <c r="O339" s="649">
        <v>10.14</v>
      </c>
    </row>
    <row r="340" spans="6:15">
      <c r="F340" s="613" t="s">
        <v>386</v>
      </c>
      <c r="G340" s="618" t="s">
        <v>1312</v>
      </c>
      <c r="I340" s="622" t="s">
        <v>2000</v>
      </c>
      <c r="J340" s="627">
        <v>3.e-002</v>
      </c>
      <c r="K340" s="633" t="s">
        <v>416</v>
      </c>
      <c r="L340" s="633" t="s">
        <v>588</v>
      </c>
      <c r="M340" s="633">
        <v>10.210000000000001</v>
      </c>
      <c r="N340" s="633">
        <v>10.17</v>
      </c>
      <c r="O340" s="649">
        <v>10.14</v>
      </c>
    </row>
    <row r="341" spans="6:15">
      <c r="F341" s="613" t="s">
        <v>386</v>
      </c>
      <c r="G341" s="618" t="s">
        <v>1314</v>
      </c>
      <c r="I341" s="622" t="s">
        <v>2000</v>
      </c>
      <c r="J341" s="627">
        <v>3.e-002</v>
      </c>
      <c r="K341" s="633" t="s">
        <v>416</v>
      </c>
      <c r="L341" s="633" t="s">
        <v>752</v>
      </c>
      <c r="M341" s="633">
        <v>10.210000000000001</v>
      </c>
      <c r="N341" s="633">
        <v>10.17</v>
      </c>
      <c r="O341" s="649">
        <v>10.14</v>
      </c>
    </row>
    <row r="342" spans="6:15">
      <c r="F342" s="613" t="s">
        <v>386</v>
      </c>
      <c r="G342" s="618" t="s">
        <v>1315</v>
      </c>
      <c r="I342" s="622" t="s">
        <v>2000</v>
      </c>
      <c r="J342" s="627">
        <v>3.e-002</v>
      </c>
      <c r="K342" s="633" t="s">
        <v>416</v>
      </c>
      <c r="L342" s="633" t="s">
        <v>97</v>
      </c>
      <c r="M342" s="633">
        <v>10.210000000000001</v>
      </c>
      <c r="N342" s="633">
        <v>10.17</v>
      </c>
      <c r="O342" s="649">
        <v>10.14</v>
      </c>
    </row>
    <row r="343" spans="6:15">
      <c r="F343" s="613" t="s">
        <v>386</v>
      </c>
      <c r="G343" s="618" t="s">
        <v>1317</v>
      </c>
      <c r="I343" s="622" t="s">
        <v>2000</v>
      </c>
      <c r="J343" s="627">
        <v>3.e-002</v>
      </c>
      <c r="K343" s="633" t="s">
        <v>416</v>
      </c>
      <c r="L343" s="633" t="s">
        <v>932</v>
      </c>
      <c r="M343" s="633">
        <v>10.210000000000001</v>
      </c>
      <c r="N343" s="633">
        <v>10.17</v>
      </c>
      <c r="O343" s="649">
        <v>10.14</v>
      </c>
    </row>
    <row r="344" spans="6:15">
      <c r="F344" s="613" t="s">
        <v>386</v>
      </c>
      <c r="G344" s="618" t="s">
        <v>753</v>
      </c>
      <c r="I344" s="622" t="s">
        <v>2000</v>
      </c>
      <c r="J344" s="627">
        <v>3.e-002</v>
      </c>
      <c r="K344" s="633" t="s">
        <v>416</v>
      </c>
      <c r="L344" s="633" t="s">
        <v>82</v>
      </c>
      <c r="M344" s="633">
        <v>10.210000000000001</v>
      </c>
      <c r="N344" s="633">
        <v>10.17</v>
      </c>
      <c r="O344" s="649">
        <v>10.14</v>
      </c>
    </row>
    <row r="345" spans="6:15">
      <c r="F345" s="613" t="s">
        <v>386</v>
      </c>
      <c r="G345" s="618" t="s">
        <v>1319</v>
      </c>
      <c r="I345" s="622" t="s">
        <v>2000</v>
      </c>
      <c r="J345" s="627">
        <v>3.e-002</v>
      </c>
      <c r="K345" s="633" t="s">
        <v>416</v>
      </c>
      <c r="L345" s="633" t="s">
        <v>374</v>
      </c>
      <c r="M345" s="633">
        <v>10.210000000000001</v>
      </c>
      <c r="N345" s="633">
        <v>10.17</v>
      </c>
      <c r="O345" s="649">
        <v>10.14</v>
      </c>
    </row>
    <row r="346" spans="6:15">
      <c r="F346" s="613" t="s">
        <v>386</v>
      </c>
      <c r="G346" s="618" t="s">
        <v>1321</v>
      </c>
      <c r="I346" s="622" t="s">
        <v>2000</v>
      </c>
      <c r="J346" s="627">
        <v>3.e-002</v>
      </c>
      <c r="K346" s="633" t="s">
        <v>416</v>
      </c>
      <c r="L346" s="633" t="s">
        <v>933</v>
      </c>
      <c r="M346" s="633">
        <v>10.210000000000001</v>
      </c>
      <c r="N346" s="633">
        <v>10.17</v>
      </c>
      <c r="O346" s="649">
        <v>10.14</v>
      </c>
    </row>
    <row r="347" spans="6:15">
      <c r="F347" s="613" t="s">
        <v>386</v>
      </c>
      <c r="G347" s="618" t="s">
        <v>974</v>
      </c>
      <c r="I347" s="622" t="s">
        <v>2000</v>
      </c>
      <c r="J347" s="627">
        <v>3.e-002</v>
      </c>
      <c r="K347" s="633" t="s">
        <v>416</v>
      </c>
      <c r="L347" s="633" t="s">
        <v>697</v>
      </c>
      <c r="M347" s="633">
        <v>10.210000000000001</v>
      </c>
      <c r="N347" s="633">
        <v>10.17</v>
      </c>
      <c r="O347" s="649">
        <v>10.14</v>
      </c>
    </row>
    <row r="348" spans="6:15">
      <c r="F348" s="613" t="s">
        <v>386</v>
      </c>
      <c r="G348" s="618" t="s">
        <v>1322</v>
      </c>
      <c r="I348" s="622" t="s">
        <v>2000</v>
      </c>
      <c r="J348" s="627">
        <v>3.e-002</v>
      </c>
      <c r="K348" s="633" t="s">
        <v>416</v>
      </c>
      <c r="L348" s="633" t="s">
        <v>934</v>
      </c>
      <c r="M348" s="633">
        <v>10.210000000000001</v>
      </c>
      <c r="N348" s="633">
        <v>10.17</v>
      </c>
      <c r="O348" s="649">
        <v>10.14</v>
      </c>
    </row>
    <row r="349" spans="6:15">
      <c r="F349" s="613" t="s">
        <v>386</v>
      </c>
      <c r="G349" s="618" t="s">
        <v>349</v>
      </c>
      <c r="I349" s="622" t="s">
        <v>2000</v>
      </c>
      <c r="J349" s="627">
        <v>3.e-002</v>
      </c>
      <c r="K349" s="633" t="s">
        <v>416</v>
      </c>
      <c r="L349" s="633" t="s">
        <v>549</v>
      </c>
      <c r="M349" s="633">
        <v>10.210000000000001</v>
      </c>
      <c r="N349" s="633">
        <v>10.17</v>
      </c>
      <c r="O349" s="649">
        <v>10.14</v>
      </c>
    </row>
    <row r="350" spans="6:15">
      <c r="F350" s="613" t="s">
        <v>386</v>
      </c>
      <c r="G350" s="618" t="s">
        <v>436</v>
      </c>
      <c r="I350" s="622" t="s">
        <v>2000</v>
      </c>
      <c r="J350" s="627">
        <v>3.e-002</v>
      </c>
      <c r="K350" s="633" t="s">
        <v>416</v>
      </c>
      <c r="L350" s="633" t="s">
        <v>914</v>
      </c>
      <c r="M350" s="633">
        <v>10.210000000000001</v>
      </c>
      <c r="N350" s="633">
        <v>10.17</v>
      </c>
      <c r="O350" s="649">
        <v>10.14</v>
      </c>
    </row>
    <row r="351" spans="6:15">
      <c r="F351" s="613" t="s">
        <v>386</v>
      </c>
      <c r="G351" s="618" t="s">
        <v>659</v>
      </c>
      <c r="I351" s="622" t="s">
        <v>2000</v>
      </c>
      <c r="J351" s="627">
        <v>3.e-002</v>
      </c>
      <c r="K351" s="633" t="s">
        <v>416</v>
      </c>
      <c r="L351" s="633" t="s">
        <v>938</v>
      </c>
      <c r="M351" s="633">
        <v>10.210000000000001</v>
      </c>
      <c r="N351" s="633">
        <v>10.17</v>
      </c>
      <c r="O351" s="649">
        <v>10.14</v>
      </c>
    </row>
    <row r="352" spans="6:15">
      <c r="F352" s="613" t="s">
        <v>386</v>
      </c>
      <c r="G352" s="618" t="s">
        <v>870</v>
      </c>
      <c r="I352" s="622" t="s">
        <v>2000</v>
      </c>
      <c r="J352" s="627">
        <v>3.e-002</v>
      </c>
      <c r="K352" s="633" t="s">
        <v>416</v>
      </c>
      <c r="L352" s="633" t="s">
        <v>856</v>
      </c>
      <c r="M352" s="633">
        <v>10.210000000000001</v>
      </c>
      <c r="N352" s="633">
        <v>10.17</v>
      </c>
      <c r="O352" s="649">
        <v>10.14</v>
      </c>
    </row>
    <row r="353" spans="6:15">
      <c r="F353" s="613" t="s">
        <v>386</v>
      </c>
      <c r="G353" s="618" t="s">
        <v>1214</v>
      </c>
      <c r="I353" s="622" t="s">
        <v>2000</v>
      </c>
      <c r="J353" s="627">
        <v>3.e-002</v>
      </c>
      <c r="K353" s="633" t="s">
        <v>416</v>
      </c>
      <c r="L353" s="633" t="s">
        <v>939</v>
      </c>
      <c r="M353" s="633">
        <v>10.210000000000001</v>
      </c>
      <c r="N353" s="633">
        <v>10.17</v>
      </c>
      <c r="O353" s="649">
        <v>10.14</v>
      </c>
    </row>
    <row r="354" spans="6:15">
      <c r="F354" s="613" t="s">
        <v>386</v>
      </c>
      <c r="G354" s="618" t="s">
        <v>1323</v>
      </c>
      <c r="I354" s="622" t="s">
        <v>2000</v>
      </c>
      <c r="J354" s="627">
        <v>3.e-002</v>
      </c>
      <c r="K354" s="633" t="s">
        <v>416</v>
      </c>
      <c r="L354" s="633" t="s">
        <v>561</v>
      </c>
      <c r="M354" s="633">
        <v>10.210000000000001</v>
      </c>
      <c r="N354" s="633">
        <v>10.17</v>
      </c>
      <c r="O354" s="649">
        <v>10.14</v>
      </c>
    </row>
    <row r="355" spans="6:15">
      <c r="F355" s="613" t="s">
        <v>386</v>
      </c>
      <c r="G355" s="618" t="s">
        <v>1324</v>
      </c>
      <c r="I355" s="622" t="s">
        <v>2000</v>
      </c>
      <c r="J355" s="627">
        <v>3.e-002</v>
      </c>
      <c r="K355" s="633" t="s">
        <v>416</v>
      </c>
      <c r="L355" s="633" t="s">
        <v>387</v>
      </c>
      <c r="M355" s="633">
        <v>10.210000000000001</v>
      </c>
      <c r="N355" s="633">
        <v>10.17</v>
      </c>
      <c r="O355" s="649">
        <v>10.14</v>
      </c>
    </row>
    <row r="356" spans="6:15">
      <c r="F356" s="613" t="s">
        <v>389</v>
      </c>
      <c r="G356" s="618" t="s">
        <v>1326</v>
      </c>
      <c r="I356" s="622" t="s">
        <v>2000</v>
      </c>
      <c r="J356" s="627">
        <v>3.e-002</v>
      </c>
      <c r="K356" s="633" t="s">
        <v>416</v>
      </c>
      <c r="L356" s="633" t="s">
        <v>944</v>
      </c>
      <c r="M356" s="633">
        <v>10.210000000000001</v>
      </c>
      <c r="N356" s="633">
        <v>10.17</v>
      </c>
      <c r="O356" s="649">
        <v>10.14</v>
      </c>
    </row>
    <row r="357" spans="6:15">
      <c r="F357" s="613" t="s">
        <v>389</v>
      </c>
      <c r="G357" s="618" t="s">
        <v>373</v>
      </c>
      <c r="I357" s="622" t="s">
        <v>2000</v>
      </c>
      <c r="J357" s="627">
        <v>3.e-002</v>
      </c>
      <c r="K357" s="633" t="s">
        <v>416</v>
      </c>
      <c r="L357" s="633" t="s">
        <v>945</v>
      </c>
      <c r="M357" s="633">
        <v>10.210000000000001</v>
      </c>
      <c r="N357" s="633">
        <v>10.17</v>
      </c>
      <c r="O357" s="649">
        <v>10.14</v>
      </c>
    </row>
    <row r="358" spans="6:15">
      <c r="F358" s="613" t="s">
        <v>389</v>
      </c>
      <c r="G358" s="618" t="s">
        <v>1327</v>
      </c>
      <c r="I358" s="622" t="s">
        <v>2000</v>
      </c>
      <c r="J358" s="627">
        <v>3.e-002</v>
      </c>
      <c r="K358" s="633" t="s">
        <v>416</v>
      </c>
      <c r="L358" s="633" t="s">
        <v>745</v>
      </c>
      <c r="M358" s="633">
        <v>10.210000000000001</v>
      </c>
      <c r="N358" s="633">
        <v>10.17</v>
      </c>
      <c r="O358" s="649">
        <v>10.14</v>
      </c>
    </row>
    <row r="359" spans="6:15">
      <c r="F359" s="613" t="s">
        <v>389</v>
      </c>
      <c r="G359" s="618" t="s">
        <v>146</v>
      </c>
      <c r="I359" s="622" t="s">
        <v>2000</v>
      </c>
      <c r="J359" s="627">
        <v>3.e-002</v>
      </c>
      <c r="K359" s="633" t="s">
        <v>417</v>
      </c>
      <c r="L359" s="633" t="s">
        <v>553</v>
      </c>
      <c r="M359" s="633">
        <v>10.210000000000001</v>
      </c>
      <c r="N359" s="633">
        <v>10.17</v>
      </c>
      <c r="O359" s="649">
        <v>10.14</v>
      </c>
    </row>
    <row r="360" spans="6:15">
      <c r="F360" s="613" t="s">
        <v>389</v>
      </c>
      <c r="G360" s="618" t="s">
        <v>896</v>
      </c>
      <c r="I360" s="622" t="s">
        <v>2000</v>
      </c>
      <c r="J360" s="627">
        <v>3.e-002</v>
      </c>
      <c r="K360" s="633" t="s">
        <v>417</v>
      </c>
      <c r="L360" s="633" t="s">
        <v>534</v>
      </c>
      <c r="M360" s="633">
        <v>10.210000000000001</v>
      </c>
      <c r="N360" s="633">
        <v>10.17</v>
      </c>
      <c r="O360" s="649">
        <v>10.14</v>
      </c>
    </row>
    <row r="361" spans="6:15">
      <c r="F361" s="613" t="s">
        <v>389</v>
      </c>
      <c r="G361" s="618" t="s">
        <v>823</v>
      </c>
      <c r="I361" s="622" t="s">
        <v>2000</v>
      </c>
      <c r="J361" s="627">
        <v>3.e-002</v>
      </c>
      <c r="K361" s="633" t="s">
        <v>417</v>
      </c>
      <c r="L361" s="633" t="s">
        <v>418</v>
      </c>
      <c r="M361" s="633">
        <v>10.210000000000001</v>
      </c>
      <c r="N361" s="633">
        <v>10.17</v>
      </c>
      <c r="O361" s="649">
        <v>10.14</v>
      </c>
    </row>
    <row r="362" spans="6:15">
      <c r="F362" s="613" t="s">
        <v>389</v>
      </c>
      <c r="G362" s="618" t="s">
        <v>841</v>
      </c>
      <c r="I362" s="622" t="s">
        <v>2000</v>
      </c>
      <c r="J362" s="627">
        <v>3.e-002</v>
      </c>
      <c r="K362" s="633" t="s">
        <v>417</v>
      </c>
      <c r="L362" s="633" t="s">
        <v>946</v>
      </c>
      <c r="M362" s="633">
        <v>10.210000000000001</v>
      </c>
      <c r="N362" s="633">
        <v>10.17</v>
      </c>
      <c r="O362" s="649">
        <v>10.14</v>
      </c>
    </row>
    <row r="363" spans="6:15">
      <c r="F363" s="613" t="s">
        <v>389</v>
      </c>
      <c r="G363" s="618" t="s">
        <v>407</v>
      </c>
      <c r="I363" s="622" t="s">
        <v>2000</v>
      </c>
      <c r="J363" s="627">
        <v>3.e-002</v>
      </c>
      <c r="K363" s="633" t="s">
        <v>417</v>
      </c>
      <c r="L363" s="633" t="s">
        <v>787</v>
      </c>
      <c r="M363" s="633">
        <v>10.210000000000001</v>
      </c>
      <c r="N363" s="633">
        <v>10.17</v>
      </c>
      <c r="O363" s="649">
        <v>10.14</v>
      </c>
    </row>
    <row r="364" spans="6:15">
      <c r="F364" s="613" t="s">
        <v>389</v>
      </c>
      <c r="G364" s="618" t="s">
        <v>1330</v>
      </c>
      <c r="I364" s="622" t="s">
        <v>2000</v>
      </c>
      <c r="J364" s="627">
        <v>3.e-002</v>
      </c>
      <c r="K364" s="633" t="s">
        <v>417</v>
      </c>
      <c r="L364" s="633" t="s">
        <v>947</v>
      </c>
      <c r="M364" s="633">
        <v>10.210000000000001</v>
      </c>
      <c r="N364" s="633">
        <v>10.17</v>
      </c>
      <c r="O364" s="649">
        <v>10.14</v>
      </c>
    </row>
    <row r="365" spans="6:15">
      <c r="F365" s="613" t="s">
        <v>389</v>
      </c>
      <c r="G365" s="618" t="s">
        <v>1331</v>
      </c>
      <c r="I365" s="622" t="s">
        <v>2000</v>
      </c>
      <c r="J365" s="627">
        <v>3.e-002</v>
      </c>
      <c r="K365" s="633" t="s">
        <v>417</v>
      </c>
      <c r="L365" s="633" t="s">
        <v>948</v>
      </c>
      <c r="M365" s="633">
        <v>10.210000000000001</v>
      </c>
      <c r="N365" s="633">
        <v>10.17</v>
      </c>
      <c r="O365" s="649">
        <v>10.14</v>
      </c>
    </row>
    <row r="366" spans="6:15">
      <c r="F366" s="613" t="s">
        <v>389</v>
      </c>
      <c r="G366" s="618" t="s">
        <v>216</v>
      </c>
      <c r="I366" s="622" t="s">
        <v>2000</v>
      </c>
      <c r="J366" s="627">
        <v>3.e-002</v>
      </c>
      <c r="K366" s="633" t="s">
        <v>417</v>
      </c>
      <c r="L366" s="633" t="s">
        <v>952</v>
      </c>
      <c r="M366" s="633">
        <v>10.210000000000001</v>
      </c>
      <c r="N366" s="633">
        <v>10.17</v>
      </c>
      <c r="O366" s="649">
        <v>10.14</v>
      </c>
    </row>
    <row r="367" spans="6:15">
      <c r="F367" s="613" t="s">
        <v>389</v>
      </c>
      <c r="G367" s="618" t="s">
        <v>994</v>
      </c>
      <c r="I367" s="622" t="s">
        <v>2000</v>
      </c>
      <c r="J367" s="627">
        <v>3.e-002</v>
      </c>
      <c r="K367" s="633" t="s">
        <v>417</v>
      </c>
      <c r="L367" s="633" t="s">
        <v>953</v>
      </c>
      <c r="M367" s="633">
        <v>10.210000000000001</v>
      </c>
      <c r="N367" s="633">
        <v>10.17</v>
      </c>
      <c r="O367" s="649">
        <v>10.14</v>
      </c>
    </row>
    <row r="368" spans="6:15">
      <c r="F368" s="613" t="s">
        <v>389</v>
      </c>
      <c r="G368" s="618" t="s">
        <v>257</v>
      </c>
      <c r="I368" s="622" t="s">
        <v>2000</v>
      </c>
      <c r="J368" s="627">
        <v>3.e-002</v>
      </c>
      <c r="K368" s="633" t="s">
        <v>417</v>
      </c>
      <c r="L368" s="633" t="s">
        <v>943</v>
      </c>
      <c r="M368" s="633">
        <v>10.210000000000001</v>
      </c>
      <c r="N368" s="633">
        <v>10.17</v>
      </c>
      <c r="O368" s="649">
        <v>10.14</v>
      </c>
    </row>
    <row r="369" spans="6:15">
      <c r="F369" s="613" t="s">
        <v>389</v>
      </c>
      <c r="G369" s="618" t="s">
        <v>1246</v>
      </c>
      <c r="I369" s="622" t="s">
        <v>2000</v>
      </c>
      <c r="J369" s="627">
        <v>3.e-002</v>
      </c>
      <c r="K369" s="633" t="s">
        <v>417</v>
      </c>
      <c r="L369" s="633" t="s">
        <v>955</v>
      </c>
      <c r="M369" s="633">
        <v>10.210000000000001</v>
      </c>
      <c r="N369" s="633">
        <v>10.17</v>
      </c>
      <c r="O369" s="649">
        <v>10.14</v>
      </c>
    </row>
    <row r="370" spans="6:15">
      <c r="F370" s="613" t="s">
        <v>389</v>
      </c>
      <c r="G370" s="618" t="s">
        <v>975</v>
      </c>
      <c r="I370" s="622" t="s">
        <v>2000</v>
      </c>
      <c r="J370" s="627">
        <v>3.e-002</v>
      </c>
      <c r="K370" s="633" t="s">
        <v>417</v>
      </c>
      <c r="L370" s="633" t="s">
        <v>957</v>
      </c>
      <c r="M370" s="633">
        <v>10.210000000000001</v>
      </c>
      <c r="N370" s="633">
        <v>10.17</v>
      </c>
      <c r="O370" s="649">
        <v>10.14</v>
      </c>
    </row>
    <row r="371" spans="6:15">
      <c r="F371" s="613" t="s">
        <v>389</v>
      </c>
      <c r="G371" s="618" t="s">
        <v>1333</v>
      </c>
      <c r="I371" s="622" t="s">
        <v>2000</v>
      </c>
      <c r="J371" s="627">
        <v>3.e-002</v>
      </c>
      <c r="K371" s="633" t="s">
        <v>417</v>
      </c>
      <c r="L371" s="633" t="s">
        <v>35</v>
      </c>
      <c r="M371" s="633">
        <v>10.210000000000001</v>
      </c>
      <c r="N371" s="633">
        <v>10.17</v>
      </c>
      <c r="O371" s="649">
        <v>10.14</v>
      </c>
    </row>
    <row r="372" spans="6:15">
      <c r="F372" s="613" t="s">
        <v>389</v>
      </c>
      <c r="G372" s="618" t="s">
        <v>912</v>
      </c>
      <c r="I372" s="622" t="s">
        <v>2000</v>
      </c>
      <c r="J372" s="627">
        <v>3.e-002</v>
      </c>
      <c r="K372" s="633" t="s">
        <v>417</v>
      </c>
      <c r="L372" s="633" t="s">
        <v>16</v>
      </c>
      <c r="M372" s="633">
        <v>10.210000000000001</v>
      </c>
      <c r="N372" s="633">
        <v>10.17</v>
      </c>
      <c r="O372" s="649">
        <v>10.14</v>
      </c>
    </row>
    <row r="373" spans="6:15">
      <c r="F373" s="613" t="s">
        <v>389</v>
      </c>
      <c r="G373" s="618" t="s">
        <v>1335</v>
      </c>
      <c r="I373" s="622" t="s">
        <v>2000</v>
      </c>
      <c r="J373" s="627">
        <v>3.e-002</v>
      </c>
      <c r="K373" s="633" t="s">
        <v>417</v>
      </c>
      <c r="L373" s="633" t="s">
        <v>959</v>
      </c>
      <c r="M373" s="633">
        <v>10.210000000000001</v>
      </c>
      <c r="N373" s="633">
        <v>10.17</v>
      </c>
      <c r="O373" s="649">
        <v>10.14</v>
      </c>
    </row>
    <row r="374" spans="6:15">
      <c r="F374" s="613" t="s">
        <v>389</v>
      </c>
      <c r="G374" s="618" t="s">
        <v>1161</v>
      </c>
      <c r="I374" s="622" t="s">
        <v>2000</v>
      </c>
      <c r="J374" s="627">
        <v>3.e-002</v>
      </c>
      <c r="K374" s="633" t="s">
        <v>417</v>
      </c>
      <c r="L374" s="633" t="s">
        <v>960</v>
      </c>
      <c r="M374" s="633">
        <v>10.210000000000001</v>
      </c>
      <c r="N374" s="633">
        <v>10.17</v>
      </c>
      <c r="O374" s="649">
        <v>10.14</v>
      </c>
    </row>
    <row r="375" spans="6:15">
      <c r="F375" s="613" t="s">
        <v>389</v>
      </c>
      <c r="G375" s="618" t="s">
        <v>1336</v>
      </c>
      <c r="I375" s="622" t="s">
        <v>2000</v>
      </c>
      <c r="J375" s="627">
        <v>3.e-002</v>
      </c>
      <c r="K375" s="633" t="s">
        <v>417</v>
      </c>
      <c r="L375" s="633" t="s">
        <v>962</v>
      </c>
      <c r="M375" s="633">
        <v>10.210000000000001</v>
      </c>
      <c r="N375" s="633">
        <v>10.17</v>
      </c>
      <c r="O375" s="649">
        <v>10.14</v>
      </c>
    </row>
    <row r="376" spans="6:15">
      <c r="F376" s="613" t="s">
        <v>389</v>
      </c>
      <c r="G376" s="618" t="s">
        <v>1337</v>
      </c>
      <c r="I376" s="622" t="s">
        <v>2000</v>
      </c>
      <c r="J376" s="627">
        <v>3.e-002</v>
      </c>
      <c r="K376" s="633" t="s">
        <v>417</v>
      </c>
      <c r="L376" s="633" t="s">
        <v>963</v>
      </c>
      <c r="M376" s="633">
        <v>10.210000000000001</v>
      </c>
      <c r="N376" s="633">
        <v>10.17</v>
      </c>
      <c r="O376" s="649">
        <v>10.14</v>
      </c>
    </row>
    <row r="377" spans="6:15">
      <c r="F377" s="613" t="s">
        <v>389</v>
      </c>
      <c r="G377" s="618" t="s">
        <v>1338</v>
      </c>
      <c r="I377" s="622" t="s">
        <v>2000</v>
      </c>
      <c r="J377" s="627">
        <v>3.e-002</v>
      </c>
      <c r="K377" s="633" t="s">
        <v>417</v>
      </c>
      <c r="L377" s="633" t="s">
        <v>964</v>
      </c>
      <c r="M377" s="633">
        <v>10.210000000000001</v>
      </c>
      <c r="N377" s="633">
        <v>10.17</v>
      </c>
      <c r="O377" s="649">
        <v>10.14</v>
      </c>
    </row>
    <row r="378" spans="6:15">
      <c r="F378" s="613" t="s">
        <v>389</v>
      </c>
      <c r="G378" s="618" t="s">
        <v>515</v>
      </c>
      <c r="I378" s="622" t="s">
        <v>2000</v>
      </c>
      <c r="J378" s="627">
        <v>3.e-002</v>
      </c>
      <c r="K378" s="633" t="s">
        <v>417</v>
      </c>
      <c r="L378" s="633" t="s">
        <v>849</v>
      </c>
      <c r="M378" s="633">
        <v>10.210000000000001</v>
      </c>
      <c r="N378" s="633">
        <v>10.17</v>
      </c>
      <c r="O378" s="649">
        <v>10.14</v>
      </c>
    </row>
    <row r="379" spans="6:15">
      <c r="F379" s="613" t="s">
        <v>389</v>
      </c>
      <c r="G379" s="618" t="s">
        <v>1255</v>
      </c>
      <c r="I379" s="622" t="s">
        <v>2000</v>
      </c>
      <c r="J379" s="627">
        <v>3.e-002</v>
      </c>
      <c r="K379" s="633" t="s">
        <v>417</v>
      </c>
      <c r="L379" s="633" t="s">
        <v>930</v>
      </c>
      <c r="M379" s="633">
        <v>10.210000000000001</v>
      </c>
      <c r="N379" s="633">
        <v>10.17</v>
      </c>
      <c r="O379" s="649">
        <v>10.14</v>
      </c>
    </row>
    <row r="380" spans="6:15">
      <c r="F380" s="613" t="s">
        <v>389</v>
      </c>
      <c r="G380" s="618" t="s">
        <v>1339</v>
      </c>
      <c r="I380" s="622" t="s">
        <v>2000</v>
      </c>
      <c r="J380" s="627">
        <v>3.e-002</v>
      </c>
      <c r="K380" s="633" t="s">
        <v>417</v>
      </c>
      <c r="L380" s="633" t="s">
        <v>5</v>
      </c>
      <c r="M380" s="633">
        <v>10.210000000000001</v>
      </c>
      <c r="N380" s="633">
        <v>10.17</v>
      </c>
      <c r="O380" s="649">
        <v>10.14</v>
      </c>
    </row>
    <row r="381" spans="6:15">
      <c r="F381" s="613" t="s">
        <v>389</v>
      </c>
      <c r="G381" s="618" t="s">
        <v>1340</v>
      </c>
      <c r="I381" s="622" t="s">
        <v>2000</v>
      </c>
      <c r="J381" s="627">
        <v>3.e-002</v>
      </c>
      <c r="K381" s="633" t="s">
        <v>417</v>
      </c>
      <c r="L381" s="633" t="s">
        <v>965</v>
      </c>
      <c r="M381" s="633">
        <v>10.210000000000001</v>
      </c>
      <c r="N381" s="633">
        <v>10.17</v>
      </c>
      <c r="O381" s="649">
        <v>10.14</v>
      </c>
    </row>
    <row r="382" spans="6:15">
      <c r="F382" s="613" t="s">
        <v>389</v>
      </c>
      <c r="G382" s="618" t="s">
        <v>1343</v>
      </c>
      <c r="I382" s="622" t="s">
        <v>2000</v>
      </c>
      <c r="J382" s="627">
        <v>3.e-002</v>
      </c>
      <c r="K382" s="633" t="s">
        <v>417</v>
      </c>
      <c r="L382" s="633" t="s">
        <v>619</v>
      </c>
      <c r="M382" s="633">
        <v>10.210000000000001</v>
      </c>
      <c r="N382" s="633">
        <v>10.17</v>
      </c>
      <c r="O382" s="649">
        <v>10.14</v>
      </c>
    </row>
    <row r="383" spans="6:15">
      <c r="F383" s="613" t="s">
        <v>389</v>
      </c>
      <c r="G383" s="618" t="s">
        <v>703</v>
      </c>
      <c r="I383" s="622" t="s">
        <v>2000</v>
      </c>
      <c r="J383" s="627">
        <v>3.e-002</v>
      </c>
      <c r="K383" s="633" t="s">
        <v>417</v>
      </c>
      <c r="L383" s="633" t="s">
        <v>966</v>
      </c>
      <c r="M383" s="633">
        <v>10.210000000000001</v>
      </c>
      <c r="N383" s="633">
        <v>10.17</v>
      </c>
      <c r="O383" s="649">
        <v>10.14</v>
      </c>
    </row>
    <row r="384" spans="6:15">
      <c r="F384" s="613" t="s">
        <v>389</v>
      </c>
      <c r="G384" s="618" t="s">
        <v>1344</v>
      </c>
      <c r="I384" s="622" t="s">
        <v>2000</v>
      </c>
      <c r="J384" s="627">
        <v>3.e-002</v>
      </c>
      <c r="K384" s="633" t="s">
        <v>420</v>
      </c>
      <c r="L384" s="633" t="s">
        <v>968</v>
      </c>
      <c r="M384" s="633">
        <v>10.210000000000001</v>
      </c>
      <c r="N384" s="633">
        <v>10.17</v>
      </c>
      <c r="O384" s="649">
        <v>10.14</v>
      </c>
    </row>
    <row r="385" spans="6:15">
      <c r="F385" s="613" t="s">
        <v>389</v>
      </c>
      <c r="G385" s="618" t="s">
        <v>949</v>
      </c>
      <c r="I385" s="622" t="s">
        <v>2000</v>
      </c>
      <c r="J385" s="627">
        <v>3.e-002</v>
      </c>
      <c r="K385" s="633" t="s">
        <v>420</v>
      </c>
      <c r="L385" s="633" t="s">
        <v>970</v>
      </c>
      <c r="M385" s="633">
        <v>10.210000000000001</v>
      </c>
      <c r="N385" s="633">
        <v>10.17</v>
      </c>
      <c r="O385" s="649">
        <v>10.14</v>
      </c>
    </row>
    <row r="386" spans="6:15">
      <c r="F386" s="613" t="s">
        <v>389</v>
      </c>
      <c r="G386" s="618" t="s">
        <v>1345</v>
      </c>
      <c r="I386" s="622" t="s">
        <v>2000</v>
      </c>
      <c r="J386" s="627">
        <v>3.e-002</v>
      </c>
      <c r="K386" s="633" t="s">
        <v>420</v>
      </c>
      <c r="L386" s="633" t="s">
        <v>971</v>
      </c>
      <c r="M386" s="633">
        <v>10.210000000000001</v>
      </c>
      <c r="N386" s="633">
        <v>10.17</v>
      </c>
      <c r="O386" s="649">
        <v>10.14</v>
      </c>
    </row>
    <row r="387" spans="6:15">
      <c r="F387" s="613" t="s">
        <v>389</v>
      </c>
      <c r="G387" s="618" t="s">
        <v>1314</v>
      </c>
      <c r="I387" s="622" t="s">
        <v>2000</v>
      </c>
      <c r="J387" s="627">
        <v>3.e-002</v>
      </c>
      <c r="K387" s="633" t="s">
        <v>420</v>
      </c>
      <c r="L387" s="633" t="s">
        <v>210</v>
      </c>
      <c r="M387" s="633">
        <v>10.210000000000001</v>
      </c>
      <c r="N387" s="633">
        <v>10.17</v>
      </c>
      <c r="O387" s="649">
        <v>10.14</v>
      </c>
    </row>
    <row r="388" spans="6:15">
      <c r="F388" s="613" t="s">
        <v>389</v>
      </c>
      <c r="G388" s="618" t="s">
        <v>1273</v>
      </c>
      <c r="I388" s="622" t="s">
        <v>2000</v>
      </c>
      <c r="J388" s="627">
        <v>3.e-002</v>
      </c>
      <c r="K388" s="633" t="s">
        <v>420</v>
      </c>
      <c r="L388" s="633" t="s">
        <v>973</v>
      </c>
      <c r="M388" s="633">
        <v>10.210000000000001</v>
      </c>
      <c r="N388" s="633">
        <v>10.17</v>
      </c>
      <c r="O388" s="649">
        <v>10.14</v>
      </c>
    </row>
    <row r="389" spans="6:15">
      <c r="F389" s="613" t="s">
        <v>389</v>
      </c>
      <c r="G389" s="618" t="s">
        <v>1089</v>
      </c>
      <c r="I389" s="622" t="s">
        <v>2000</v>
      </c>
      <c r="J389" s="627">
        <v>3.e-002</v>
      </c>
      <c r="K389" s="633" t="s">
        <v>420</v>
      </c>
      <c r="L389" s="633" t="s">
        <v>976</v>
      </c>
      <c r="M389" s="633">
        <v>10.210000000000001</v>
      </c>
      <c r="N389" s="633">
        <v>10.17</v>
      </c>
      <c r="O389" s="649">
        <v>10.14</v>
      </c>
    </row>
    <row r="390" spans="6:15">
      <c r="F390" s="613" t="s">
        <v>389</v>
      </c>
      <c r="G390" s="618" t="s">
        <v>1347</v>
      </c>
      <c r="I390" s="622" t="s">
        <v>2000</v>
      </c>
      <c r="J390" s="627">
        <v>3.e-002</v>
      </c>
      <c r="K390" s="633" t="s">
        <v>420</v>
      </c>
      <c r="L390" s="633" t="s">
        <v>979</v>
      </c>
      <c r="M390" s="633">
        <v>10.210000000000001</v>
      </c>
      <c r="N390" s="633">
        <v>10.17</v>
      </c>
      <c r="O390" s="649">
        <v>10.14</v>
      </c>
    </row>
    <row r="391" spans="6:15">
      <c r="F391" s="613" t="s">
        <v>389</v>
      </c>
      <c r="G391" s="618" t="s">
        <v>1106</v>
      </c>
      <c r="I391" s="622" t="s">
        <v>2000</v>
      </c>
      <c r="J391" s="627">
        <v>3.e-002</v>
      </c>
      <c r="K391" s="633" t="s">
        <v>420</v>
      </c>
      <c r="L391" s="633" t="s">
        <v>981</v>
      </c>
      <c r="M391" s="633">
        <v>10.210000000000001</v>
      </c>
      <c r="N391" s="633">
        <v>10.17</v>
      </c>
      <c r="O391" s="649">
        <v>10.14</v>
      </c>
    </row>
    <row r="392" spans="6:15">
      <c r="F392" s="613" t="s">
        <v>389</v>
      </c>
      <c r="G392" s="618" t="s">
        <v>368</v>
      </c>
      <c r="I392" s="622" t="s">
        <v>2000</v>
      </c>
      <c r="J392" s="627">
        <v>3.e-002</v>
      </c>
      <c r="K392" s="633" t="s">
        <v>421</v>
      </c>
      <c r="L392" s="633" t="s">
        <v>984</v>
      </c>
      <c r="M392" s="633">
        <v>10.210000000000001</v>
      </c>
      <c r="N392" s="633">
        <v>10.17</v>
      </c>
      <c r="O392" s="649">
        <v>10.14</v>
      </c>
    </row>
    <row r="393" spans="6:15">
      <c r="F393" s="613" t="s">
        <v>389</v>
      </c>
      <c r="G393" s="618" t="s">
        <v>533</v>
      </c>
      <c r="I393" s="622" t="s">
        <v>2000</v>
      </c>
      <c r="J393" s="627">
        <v>3.e-002</v>
      </c>
      <c r="K393" s="633" t="s">
        <v>421</v>
      </c>
      <c r="L393" s="633" t="s">
        <v>121</v>
      </c>
      <c r="M393" s="633">
        <v>10.210000000000001</v>
      </c>
      <c r="N393" s="633">
        <v>10.17</v>
      </c>
      <c r="O393" s="649">
        <v>10.14</v>
      </c>
    </row>
    <row r="394" spans="6:15">
      <c r="F394" s="613" t="s">
        <v>389</v>
      </c>
      <c r="G394" s="618" t="s">
        <v>1348</v>
      </c>
      <c r="I394" s="622" t="s">
        <v>2000</v>
      </c>
      <c r="J394" s="627">
        <v>3.e-002</v>
      </c>
      <c r="K394" s="633" t="s">
        <v>421</v>
      </c>
      <c r="L394" s="633" t="s">
        <v>719</v>
      </c>
      <c r="M394" s="633">
        <v>10.210000000000001</v>
      </c>
      <c r="N394" s="633">
        <v>10.17</v>
      </c>
      <c r="O394" s="649">
        <v>10.14</v>
      </c>
    </row>
    <row r="395" spans="6:15">
      <c r="F395" s="613" t="s">
        <v>389</v>
      </c>
      <c r="G395" s="618" t="s">
        <v>297</v>
      </c>
      <c r="I395" s="622" t="s">
        <v>2000</v>
      </c>
      <c r="J395" s="627">
        <v>3.e-002</v>
      </c>
      <c r="K395" s="633" t="s">
        <v>421</v>
      </c>
      <c r="L395" s="633" t="s">
        <v>781</v>
      </c>
      <c r="M395" s="633">
        <v>10.210000000000001</v>
      </c>
      <c r="N395" s="633">
        <v>10.17</v>
      </c>
      <c r="O395" s="649">
        <v>10.14</v>
      </c>
    </row>
    <row r="396" spans="6:15">
      <c r="F396" s="613" t="s">
        <v>389</v>
      </c>
      <c r="G396" s="618" t="s">
        <v>1313</v>
      </c>
      <c r="I396" s="622" t="s">
        <v>2000</v>
      </c>
      <c r="J396" s="627">
        <v>3.e-002</v>
      </c>
      <c r="K396" s="633" t="s">
        <v>421</v>
      </c>
      <c r="L396" s="633" t="s">
        <v>988</v>
      </c>
      <c r="M396" s="633">
        <v>10.210000000000001</v>
      </c>
      <c r="N396" s="633">
        <v>10.17</v>
      </c>
      <c r="O396" s="649">
        <v>10.14</v>
      </c>
    </row>
    <row r="397" spans="6:15">
      <c r="F397" s="613" t="s">
        <v>389</v>
      </c>
      <c r="G397" s="618" t="s">
        <v>1064</v>
      </c>
      <c r="I397" s="622" t="s">
        <v>2000</v>
      </c>
      <c r="J397" s="627">
        <v>3.e-002</v>
      </c>
      <c r="K397" s="633" t="s">
        <v>421</v>
      </c>
      <c r="L397" s="633" t="s">
        <v>1562</v>
      </c>
      <c r="M397" s="633">
        <v>10.210000000000001</v>
      </c>
      <c r="N397" s="633">
        <v>10.17</v>
      </c>
      <c r="O397" s="649">
        <v>10.14</v>
      </c>
    </row>
    <row r="398" spans="6:15">
      <c r="F398" s="613" t="s">
        <v>389</v>
      </c>
      <c r="G398" s="618" t="s">
        <v>520</v>
      </c>
      <c r="I398" s="622" t="s">
        <v>2000</v>
      </c>
      <c r="J398" s="627">
        <v>3.e-002</v>
      </c>
      <c r="K398" s="633" t="s">
        <v>423</v>
      </c>
      <c r="L398" s="633" t="s">
        <v>845</v>
      </c>
      <c r="M398" s="633">
        <v>10.210000000000001</v>
      </c>
      <c r="N398" s="633">
        <v>10.17</v>
      </c>
      <c r="O398" s="649">
        <v>10.14</v>
      </c>
    </row>
    <row r="399" spans="6:15">
      <c r="F399" s="613" t="s">
        <v>389</v>
      </c>
      <c r="G399" s="618" t="s">
        <v>1349</v>
      </c>
      <c r="I399" s="622" t="s">
        <v>2000</v>
      </c>
      <c r="J399" s="627">
        <v>3.e-002</v>
      </c>
      <c r="K399" s="633" t="s">
        <v>423</v>
      </c>
      <c r="L399" s="633" t="s">
        <v>989</v>
      </c>
      <c r="M399" s="633">
        <v>10.210000000000001</v>
      </c>
      <c r="N399" s="633">
        <v>10.17</v>
      </c>
      <c r="O399" s="649">
        <v>10.14</v>
      </c>
    </row>
    <row r="400" spans="6:15">
      <c r="F400" s="613" t="s">
        <v>389</v>
      </c>
      <c r="G400" s="618" t="s">
        <v>1351</v>
      </c>
      <c r="I400" s="622" t="s">
        <v>2000</v>
      </c>
      <c r="J400" s="627">
        <v>3.e-002</v>
      </c>
      <c r="K400" s="633" t="s">
        <v>423</v>
      </c>
      <c r="L400" s="633" t="s">
        <v>491</v>
      </c>
      <c r="M400" s="633">
        <v>10.210000000000001</v>
      </c>
      <c r="N400" s="633">
        <v>10.17</v>
      </c>
      <c r="O400" s="649">
        <v>10.14</v>
      </c>
    </row>
    <row r="401" spans="6:15">
      <c r="F401" s="613" t="s">
        <v>389</v>
      </c>
      <c r="G401" s="618" t="s">
        <v>609</v>
      </c>
      <c r="I401" s="622" t="s">
        <v>2000</v>
      </c>
      <c r="J401" s="627">
        <v>3.e-002</v>
      </c>
      <c r="K401" s="633" t="s">
        <v>429</v>
      </c>
      <c r="L401" s="633" t="s">
        <v>240</v>
      </c>
      <c r="M401" s="633">
        <v>10.210000000000001</v>
      </c>
      <c r="N401" s="633">
        <v>10.17</v>
      </c>
      <c r="O401" s="649">
        <v>10.14</v>
      </c>
    </row>
    <row r="402" spans="6:15">
      <c r="F402" s="613" t="s">
        <v>389</v>
      </c>
      <c r="G402" s="618" t="s">
        <v>1352</v>
      </c>
      <c r="I402" s="622" t="s">
        <v>2000</v>
      </c>
      <c r="J402" s="627">
        <v>3.e-002</v>
      </c>
      <c r="K402" s="633" t="s">
        <v>429</v>
      </c>
      <c r="L402" s="633" t="s">
        <v>92</v>
      </c>
      <c r="M402" s="633">
        <v>10.210000000000001</v>
      </c>
      <c r="N402" s="633">
        <v>10.17</v>
      </c>
      <c r="O402" s="649">
        <v>10.14</v>
      </c>
    </row>
    <row r="403" spans="6:15">
      <c r="F403" s="613" t="s">
        <v>389</v>
      </c>
      <c r="G403" s="618" t="s">
        <v>587</v>
      </c>
      <c r="I403" s="622" t="s">
        <v>2000</v>
      </c>
      <c r="J403" s="627">
        <v>3.e-002</v>
      </c>
      <c r="K403" s="633" t="s">
        <v>429</v>
      </c>
      <c r="L403" s="633" t="s">
        <v>784</v>
      </c>
      <c r="M403" s="633">
        <v>10.210000000000001</v>
      </c>
      <c r="N403" s="633">
        <v>10.17</v>
      </c>
      <c r="O403" s="649">
        <v>10.14</v>
      </c>
    </row>
    <row r="404" spans="6:15">
      <c r="F404" s="613" t="s">
        <v>389</v>
      </c>
      <c r="G404" s="618" t="s">
        <v>954</v>
      </c>
      <c r="I404" s="622" t="s">
        <v>2000</v>
      </c>
      <c r="J404" s="627">
        <v>3.e-002</v>
      </c>
      <c r="K404" s="633" t="s">
        <v>429</v>
      </c>
      <c r="L404" s="633" t="s">
        <v>539</v>
      </c>
      <c r="M404" s="633">
        <v>10.210000000000001</v>
      </c>
      <c r="N404" s="633">
        <v>10.17</v>
      </c>
      <c r="O404" s="649">
        <v>10.14</v>
      </c>
    </row>
    <row r="405" spans="6:15">
      <c r="F405" s="613" t="s">
        <v>389</v>
      </c>
      <c r="G405" s="618" t="s">
        <v>1298</v>
      </c>
      <c r="I405" s="622" t="s">
        <v>2000</v>
      </c>
      <c r="J405" s="627">
        <v>3.e-002</v>
      </c>
      <c r="K405" s="633" t="s">
        <v>429</v>
      </c>
      <c r="L405" s="633" t="s">
        <v>120</v>
      </c>
      <c r="M405" s="633">
        <v>10.210000000000001</v>
      </c>
      <c r="N405" s="633">
        <v>10.17</v>
      </c>
      <c r="O405" s="649">
        <v>10.14</v>
      </c>
    </row>
    <row r="406" spans="6:15">
      <c r="F406" s="613" t="s">
        <v>389</v>
      </c>
      <c r="G406" s="618" t="s">
        <v>907</v>
      </c>
      <c r="I406" s="622" t="s">
        <v>2000</v>
      </c>
      <c r="J406" s="627">
        <v>3.e-002</v>
      </c>
      <c r="K406" s="633" t="s">
        <v>429</v>
      </c>
      <c r="L406" s="633" t="s">
        <v>990</v>
      </c>
      <c r="M406" s="633">
        <v>10.210000000000001</v>
      </c>
      <c r="N406" s="633">
        <v>10.17</v>
      </c>
      <c r="O406" s="649">
        <v>10.14</v>
      </c>
    </row>
    <row r="407" spans="6:15">
      <c r="F407" s="613" t="s">
        <v>389</v>
      </c>
      <c r="G407" s="618" t="s">
        <v>1266</v>
      </c>
      <c r="I407" s="622" t="s">
        <v>2000</v>
      </c>
      <c r="J407" s="627">
        <v>3.e-002</v>
      </c>
      <c r="K407" s="633" t="s">
        <v>369</v>
      </c>
      <c r="L407" s="633" t="s">
        <v>991</v>
      </c>
      <c r="M407" s="633">
        <v>10.210000000000001</v>
      </c>
      <c r="N407" s="633">
        <v>10.17</v>
      </c>
      <c r="O407" s="649">
        <v>10.14</v>
      </c>
    </row>
    <row r="408" spans="6:15">
      <c r="F408" s="613" t="s">
        <v>389</v>
      </c>
      <c r="G408" s="618" t="s">
        <v>726</v>
      </c>
      <c r="I408" s="622" t="s">
        <v>2000</v>
      </c>
      <c r="J408" s="627">
        <v>3.e-002</v>
      </c>
      <c r="K408" s="633" t="s">
        <v>369</v>
      </c>
      <c r="L408" s="633" t="s">
        <v>995</v>
      </c>
      <c r="M408" s="633">
        <v>10.210000000000001</v>
      </c>
      <c r="N408" s="633">
        <v>10.17</v>
      </c>
      <c r="O408" s="649">
        <v>10.14</v>
      </c>
    </row>
    <row r="409" spans="6:15">
      <c r="F409" s="613" t="s">
        <v>389</v>
      </c>
      <c r="G409" s="618" t="s">
        <v>1353</v>
      </c>
      <c r="I409" s="622" t="s">
        <v>2000</v>
      </c>
      <c r="J409" s="627">
        <v>3.e-002</v>
      </c>
      <c r="K409" s="633" t="s">
        <v>369</v>
      </c>
      <c r="L409" s="633" t="s">
        <v>996</v>
      </c>
      <c r="M409" s="633">
        <v>10.210000000000001</v>
      </c>
      <c r="N409" s="633">
        <v>10.17</v>
      </c>
      <c r="O409" s="649">
        <v>10.14</v>
      </c>
    </row>
    <row r="410" spans="6:15">
      <c r="F410" s="613" t="s">
        <v>389</v>
      </c>
      <c r="G410" s="618" t="s">
        <v>13</v>
      </c>
      <c r="I410" s="622" t="s">
        <v>2000</v>
      </c>
      <c r="J410" s="627">
        <v>3.e-002</v>
      </c>
      <c r="K410" s="633" t="s">
        <v>369</v>
      </c>
      <c r="L410" s="633" t="s">
        <v>306</v>
      </c>
      <c r="M410" s="633">
        <v>10.210000000000001</v>
      </c>
      <c r="N410" s="633">
        <v>10.17</v>
      </c>
      <c r="O410" s="649">
        <v>10.14</v>
      </c>
    </row>
    <row r="411" spans="6:15">
      <c r="F411" s="613" t="s">
        <v>389</v>
      </c>
      <c r="G411" s="618" t="s">
        <v>982</v>
      </c>
      <c r="I411" s="622" t="s">
        <v>2000</v>
      </c>
      <c r="J411" s="627">
        <v>3.e-002</v>
      </c>
      <c r="K411" s="633" t="s">
        <v>369</v>
      </c>
      <c r="L411" s="633" t="s">
        <v>1000</v>
      </c>
      <c r="M411" s="633">
        <v>10.210000000000001</v>
      </c>
      <c r="N411" s="633">
        <v>10.17</v>
      </c>
      <c r="O411" s="649">
        <v>10.14</v>
      </c>
    </row>
    <row r="412" spans="6:15">
      <c r="F412" s="613" t="s">
        <v>389</v>
      </c>
      <c r="G412" s="618" t="s">
        <v>329</v>
      </c>
      <c r="I412" s="622" t="s">
        <v>2000</v>
      </c>
      <c r="J412" s="627">
        <v>3.e-002</v>
      </c>
      <c r="K412" s="633" t="s">
        <v>369</v>
      </c>
      <c r="L412" s="633" t="s">
        <v>1001</v>
      </c>
      <c r="M412" s="633">
        <v>10.210000000000001</v>
      </c>
      <c r="N412" s="633">
        <v>10.17</v>
      </c>
      <c r="O412" s="649">
        <v>10.14</v>
      </c>
    </row>
    <row r="413" spans="6:15">
      <c r="F413" s="613" t="s">
        <v>389</v>
      </c>
      <c r="G413" s="618" t="s">
        <v>9</v>
      </c>
      <c r="I413" s="622" t="s">
        <v>2000</v>
      </c>
      <c r="J413" s="627">
        <v>3.e-002</v>
      </c>
      <c r="K413" s="633" t="s">
        <v>369</v>
      </c>
      <c r="L413" s="633" t="s">
        <v>562</v>
      </c>
      <c r="M413" s="633">
        <v>10.210000000000001</v>
      </c>
      <c r="N413" s="633">
        <v>10.17</v>
      </c>
      <c r="O413" s="649">
        <v>10.14</v>
      </c>
    </row>
    <row r="414" spans="6:15">
      <c r="F414" s="613" t="s">
        <v>389</v>
      </c>
      <c r="G414" s="618" t="s">
        <v>986</v>
      </c>
      <c r="I414" s="622" t="s">
        <v>2000</v>
      </c>
      <c r="J414" s="627">
        <v>3.e-002</v>
      </c>
      <c r="K414" s="633" t="s">
        <v>369</v>
      </c>
      <c r="L414" s="633" t="s">
        <v>1002</v>
      </c>
      <c r="M414" s="633">
        <v>10.210000000000001</v>
      </c>
      <c r="N414" s="633">
        <v>10.17</v>
      </c>
      <c r="O414" s="649">
        <v>10.14</v>
      </c>
    </row>
    <row r="415" spans="6:15">
      <c r="F415" s="613" t="s">
        <v>289</v>
      </c>
      <c r="G415" s="618" t="s">
        <v>631</v>
      </c>
      <c r="I415" s="622" t="s">
        <v>2000</v>
      </c>
      <c r="J415" s="627">
        <v>3.e-002</v>
      </c>
      <c r="K415" s="633" t="s">
        <v>369</v>
      </c>
      <c r="L415" s="633" t="s">
        <v>113</v>
      </c>
      <c r="M415" s="633">
        <v>10.210000000000001</v>
      </c>
      <c r="N415" s="633">
        <v>10.17</v>
      </c>
      <c r="O415" s="649">
        <v>10.14</v>
      </c>
    </row>
    <row r="416" spans="6:15">
      <c r="F416" s="613" t="s">
        <v>289</v>
      </c>
      <c r="G416" s="618" t="s">
        <v>105</v>
      </c>
      <c r="I416" s="622" t="s">
        <v>2000</v>
      </c>
      <c r="J416" s="627">
        <v>3.e-002</v>
      </c>
      <c r="K416" s="633" t="s">
        <v>369</v>
      </c>
      <c r="L416" s="633" t="s">
        <v>1005</v>
      </c>
      <c r="M416" s="633">
        <v>10.210000000000001</v>
      </c>
      <c r="N416" s="633">
        <v>10.17</v>
      </c>
      <c r="O416" s="649">
        <v>10.14</v>
      </c>
    </row>
    <row r="417" spans="6:15">
      <c r="F417" s="613" t="s">
        <v>289</v>
      </c>
      <c r="G417" s="618" t="s">
        <v>196</v>
      </c>
      <c r="I417" s="622" t="s">
        <v>2000</v>
      </c>
      <c r="J417" s="627">
        <v>3.e-002</v>
      </c>
      <c r="K417" s="633" t="s">
        <v>369</v>
      </c>
      <c r="L417" s="633" t="s">
        <v>1008</v>
      </c>
      <c r="M417" s="633">
        <v>10.210000000000001</v>
      </c>
      <c r="N417" s="633">
        <v>10.17</v>
      </c>
      <c r="O417" s="649">
        <v>10.14</v>
      </c>
    </row>
    <row r="418" spans="6:15">
      <c r="F418" s="613" t="s">
        <v>289</v>
      </c>
      <c r="G418" s="618" t="s">
        <v>190</v>
      </c>
      <c r="I418" s="622" t="s">
        <v>2000</v>
      </c>
      <c r="J418" s="627">
        <v>3.e-002</v>
      </c>
      <c r="K418" s="633" t="s">
        <v>369</v>
      </c>
      <c r="L418" s="633" t="s">
        <v>65</v>
      </c>
      <c r="M418" s="633">
        <v>10.210000000000001</v>
      </c>
      <c r="N418" s="633">
        <v>10.17</v>
      </c>
      <c r="O418" s="649">
        <v>10.14</v>
      </c>
    </row>
    <row r="419" spans="6:15">
      <c r="F419" s="613" t="s">
        <v>289</v>
      </c>
      <c r="G419" s="618" t="s">
        <v>254</v>
      </c>
      <c r="I419" s="622" t="s">
        <v>2000</v>
      </c>
      <c r="J419" s="627">
        <v>3.e-002</v>
      </c>
      <c r="K419" s="633" t="s">
        <v>369</v>
      </c>
      <c r="L419" s="633" t="s">
        <v>349</v>
      </c>
      <c r="M419" s="633">
        <v>10.210000000000001</v>
      </c>
      <c r="N419" s="633">
        <v>10.17</v>
      </c>
      <c r="O419" s="649">
        <v>10.14</v>
      </c>
    </row>
    <row r="420" spans="6:15">
      <c r="F420" s="613" t="s">
        <v>289</v>
      </c>
      <c r="G420" s="618" t="s">
        <v>888</v>
      </c>
      <c r="I420" s="622" t="s">
        <v>2000</v>
      </c>
      <c r="J420" s="627">
        <v>3.e-002</v>
      </c>
      <c r="K420" s="633" t="s">
        <v>369</v>
      </c>
      <c r="L420" s="633" t="s">
        <v>1010</v>
      </c>
      <c r="M420" s="633">
        <v>10.210000000000001</v>
      </c>
      <c r="N420" s="633">
        <v>10.17</v>
      </c>
      <c r="O420" s="649">
        <v>10.14</v>
      </c>
    </row>
    <row r="421" spans="6:15">
      <c r="F421" s="613" t="s">
        <v>289</v>
      </c>
      <c r="G421" s="618" t="s">
        <v>253</v>
      </c>
      <c r="I421" s="622" t="s">
        <v>2000</v>
      </c>
      <c r="J421" s="627">
        <v>3.e-002</v>
      </c>
      <c r="K421" s="633" t="s">
        <v>369</v>
      </c>
      <c r="L421" s="633" t="s">
        <v>608</v>
      </c>
      <c r="M421" s="633">
        <v>10.210000000000001</v>
      </c>
      <c r="N421" s="633">
        <v>10.17</v>
      </c>
      <c r="O421" s="649">
        <v>10.14</v>
      </c>
    </row>
    <row r="422" spans="6:15">
      <c r="F422" s="613" t="s">
        <v>289</v>
      </c>
      <c r="G422" s="618" t="s">
        <v>294</v>
      </c>
      <c r="I422" s="622" t="s">
        <v>2000</v>
      </c>
      <c r="J422" s="627">
        <v>3.e-002</v>
      </c>
      <c r="K422" s="633" t="s">
        <v>369</v>
      </c>
      <c r="L422" s="633" t="s">
        <v>1011</v>
      </c>
      <c r="M422" s="633">
        <v>10.210000000000001</v>
      </c>
      <c r="N422" s="633">
        <v>10.17</v>
      </c>
      <c r="O422" s="649">
        <v>10.14</v>
      </c>
    </row>
    <row r="423" spans="6:15">
      <c r="F423" s="613" t="s">
        <v>289</v>
      </c>
      <c r="G423" s="618" t="s">
        <v>889</v>
      </c>
      <c r="I423" s="622" t="s">
        <v>2000</v>
      </c>
      <c r="J423" s="627">
        <v>3.e-002</v>
      </c>
      <c r="K423" s="633" t="s">
        <v>369</v>
      </c>
      <c r="L423" s="633" t="s">
        <v>1013</v>
      </c>
      <c r="M423" s="633">
        <v>10.210000000000001</v>
      </c>
      <c r="N423" s="633">
        <v>10.17</v>
      </c>
      <c r="O423" s="649">
        <v>10.14</v>
      </c>
    </row>
    <row r="424" spans="6:15">
      <c r="F424" s="613" t="s">
        <v>289</v>
      </c>
      <c r="G424" s="618" t="s">
        <v>827</v>
      </c>
      <c r="I424" s="622" t="s">
        <v>2000</v>
      </c>
      <c r="J424" s="627">
        <v>3.e-002</v>
      </c>
      <c r="K424" s="633" t="s">
        <v>369</v>
      </c>
      <c r="L424" s="633" t="s">
        <v>1014</v>
      </c>
      <c r="M424" s="633">
        <v>10.210000000000001</v>
      </c>
      <c r="N424" s="633">
        <v>10.17</v>
      </c>
      <c r="O424" s="649">
        <v>10.14</v>
      </c>
    </row>
    <row r="425" spans="6:15">
      <c r="F425" s="613" t="s">
        <v>289</v>
      </c>
      <c r="G425" s="618" t="s">
        <v>1355</v>
      </c>
      <c r="I425" s="622" t="s">
        <v>2000</v>
      </c>
      <c r="J425" s="627">
        <v>3.e-002</v>
      </c>
      <c r="K425" s="633" t="s">
        <v>369</v>
      </c>
      <c r="L425" s="633" t="s">
        <v>1017</v>
      </c>
      <c r="M425" s="633">
        <v>10.210000000000001</v>
      </c>
      <c r="N425" s="633">
        <v>10.17</v>
      </c>
      <c r="O425" s="649">
        <v>10.14</v>
      </c>
    </row>
    <row r="426" spans="6:15">
      <c r="F426" s="613" t="s">
        <v>289</v>
      </c>
      <c r="G426" s="618" t="s">
        <v>1361</v>
      </c>
      <c r="I426" s="622" t="s">
        <v>2000</v>
      </c>
      <c r="J426" s="627">
        <v>3.e-002</v>
      </c>
      <c r="K426" s="633" t="s">
        <v>369</v>
      </c>
      <c r="L426" s="633" t="s">
        <v>114</v>
      </c>
      <c r="M426" s="633">
        <v>10.210000000000001</v>
      </c>
      <c r="N426" s="633">
        <v>10.17</v>
      </c>
      <c r="O426" s="649">
        <v>10.14</v>
      </c>
    </row>
    <row r="427" spans="6:15">
      <c r="F427" s="613" t="s">
        <v>289</v>
      </c>
      <c r="G427" s="618" t="s">
        <v>890</v>
      </c>
      <c r="I427" s="622" t="s">
        <v>2000</v>
      </c>
      <c r="J427" s="627">
        <v>3.e-002</v>
      </c>
      <c r="K427" s="633" t="s">
        <v>369</v>
      </c>
      <c r="L427" s="633" t="s">
        <v>1020</v>
      </c>
      <c r="M427" s="633">
        <v>10.210000000000001</v>
      </c>
      <c r="N427" s="633">
        <v>10.17</v>
      </c>
      <c r="O427" s="649">
        <v>10.14</v>
      </c>
    </row>
    <row r="428" spans="6:15">
      <c r="F428" s="613" t="s">
        <v>289</v>
      </c>
      <c r="G428" s="618" t="s">
        <v>651</v>
      </c>
      <c r="I428" s="622" t="s">
        <v>2000</v>
      </c>
      <c r="J428" s="627">
        <v>3.e-002</v>
      </c>
      <c r="K428" s="633" t="s">
        <v>438</v>
      </c>
      <c r="L428" s="633" t="s">
        <v>1021</v>
      </c>
      <c r="M428" s="633">
        <v>10.210000000000001</v>
      </c>
      <c r="N428" s="633">
        <v>10.17</v>
      </c>
      <c r="O428" s="649">
        <v>10.14</v>
      </c>
    </row>
    <row r="429" spans="6:15">
      <c r="F429" s="613" t="s">
        <v>289</v>
      </c>
      <c r="G429" s="618" t="s">
        <v>518</v>
      </c>
      <c r="I429" s="622" t="s">
        <v>2000</v>
      </c>
      <c r="J429" s="627">
        <v>3.e-002</v>
      </c>
      <c r="K429" s="633" t="s">
        <v>439</v>
      </c>
      <c r="L429" s="633" t="s">
        <v>1022</v>
      </c>
      <c r="M429" s="633">
        <v>10.210000000000001</v>
      </c>
      <c r="N429" s="633">
        <v>10.17</v>
      </c>
      <c r="O429" s="649">
        <v>10.14</v>
      </c>
    </row>
    <row r="430" spans="6:15">
      <c r="F430" s="613" t="s">
        <v>289</v>
      </c>
      <c r="G430" s="618" t="s">
        <v>656</v>
      </c>
      <c r="I430" s="622" t="s">
        <v>2000</v>
      </c>
      <c r="J430" s="627">
        <v>3.e-002</v>
      </c>
      <c r="K430" s="633" t="s">
        <v>439</v>
      </c>
      <c r="L430" s="633" t="s">
        <v>108</v>
      </c>
      <c r="M430" s="633">
        <v>10.210000000000001</v>
      </c>
      <c r="N430" s="633">
        <v>10.17</v>
      </c>
      <c r="O430" s="649">
        <v>10.14</v>
      </c>
    </row>
    <row r="431" spans="6:15">
      <c r="F431" s="613" t="s">
        <v>289</v>
      </c>
      <c r="G431" s="618" t="s">
        <v>26</v>
      </c>
      <c r="I431" s="622" t="s">
        <v>2000</v>
      </c>
      <c r="J431" s="627">
        <v>3.e-002</v>
      </c>
      <c r="K431" s="633" t="s">
        <v>439</v>
      </c>
      <c r="L431" s="633" t="s">
        <v>1024</v>
      </c>
      <c r="M431" s="633">
        <v>10.210000000000001</v>
      </c>
      <c r="N431" s="633">
        <v>10.17</v>
      </c>
      <c r="O431" s="649">
        <v>10.14</v>
      </c>
    </row>
    <row r="432" spans="6:15">
      <c r="F432" s="613" t="s">
        <v>289</v>
      </c>
      <c r="G432" s="618" t="s">
        <v>969</v>
      </c>
      <c r="I432" s="622" t="s">
        <v>2000</v>
      </c>
      <c r="J432" s="627">
        <v>3.e-002</v>
      </c>
      <c r="K432" s="633" t="s">
        <v>439</v>
      </c>
      <c r="L432" s="633" t="s">
        <v>1026</v>
      </c>
      <c r="M432" s="633">
        <v>10.210000000000001</v>
      </c>
      <c r="N432" s="633">
        <v>10.17</v>
      </c>
      <c r="O432" s="649">
        <v>10.14</v>
      </c>
    </row>
    <row r="433" spans="6:15">
      <c r="F433" s="613" t="s">
        <v>289</v>
      </c>
      <c r="G433" s="618" t="s">
        <v>1363</v>
      </c>
      <c r="I433" s="622" t="s">
        <v>2000</v>
      </c>
      <c r="J433" s="627">
        <v>3.e-002</v>
      </c>
      <c r="K433" s="633" t="s">
        <v>347</v>
      </c>
      <c r="L433" s="633" t="s">
        <v>1028</v>
      </c>
      <c r="M433" s="633">
        <v>10.210000000000001</v>
      </c>
      <c r="N433" s="633">
        <v>10.17</v>
      </c>
      <c r="O433" s="649">
        <v>10.14</v>
      </c>
    </row>
    <row r="434" spans="6:15">
      <c r="F434" s="613" t="s">
        <v>289</v>
      </c>
      <c r="G434" s="618" t="s">
        <v>657</v>
      </c>
      <c r="I434" s="622" t="s">
        <v>2000</v>
      </c>
      <c r="J434" s="627">
        <v>3.e-002</v>
      </c>
      <c r="K434" s="633" t="s">
        <v>441</v>
      </c>
      <c r="L434" s="633" t="s">
        <v>1030</v>
      </c>
      <c r="M434" s="633">
        <v>10.210000000000001</v>
      </c>
      <c r="N434" s="633">
        <v>10.17</v>
      </c>
      <c r="O434" s="649">
        <v>10.14</v>
      </c>
    </row>
    <row r="435" spans="6:15">
      <c r="F435" s="613" t="s">
        <v>289</v>
      </c>
      <c r="G435" s="618" t="s">
        <v>426</v>
      </c>
      <c r="I435" s="622" t="s">
        <v>2000</v>
      </c>
      <c r="J435" s="627">
        <v>3.e-002</v>
      </c>
      <c r="K435" s="633" t="s">
        <v>437</v>
      </c>
      <c r="L435" s="633" t="s">
        <v>445</v>
      </c>
      <c r="M435" s="633">
        <v>10.210000000000001</v>
      </c>
      <c r="N435" s="633">
        <v>10.17</v>
      </c>
      <c r="O435" s="649">
        <v>10.14</v>
      </c>
    </row>
    <row r="436" spans="6:15">
      <c r="F436" s="613" t="s">
        <v>289</v>
      </c>
      <c r="G436" s="618" t="s">
        <v>894</v>
      </c>
      <c r="I436" s="622" t="s">
        <v>2000</v>
      </c>
      <c r="J436" s="627">
        <v>3.e-002</v>
      </c>
      <c r="K436" s="633" t="s">
        <v>450</v>
      </c>
      <c r="L436" s="633" t="s">
        <v>1032</v>
      </c>
      <c r="M436" s="633">
        <v>10.210000000000001</v>
      </c>
      <c r="N436" s="633">
        <v>10.17</v>
      </c>
      <c r="O436" s="649">
        <v>10.14</v>
      </c>
    </row>
    <row r="437" spans="6:15">
      <c r="F437" s="613" t="s">
        <v>289</v>
      </c>
      <c r="G437" s="618" t="s">
        <v>628</v>
      </c>
      <c r="I437" s="622" t="s">
        <v>2000</v>
      </c>
      <c r="J437" s="627">
        <v>3.e-002</v>
      </c>
      <c r="K437" s="633" t="s">
        <v>450</v>
      </c>
      <c r="L437" s="633" t="s">
        <v>1033</v>
      </c>
      <c r="M437" s="633">
        <v>10.210000000000001</v>
      </c>
      <c r="N437" s="633">
        <v>10.17</v>
      </c>
      <c r="O437" s="649">
        <v>10.14</v>
      </c>
    </row>
    <row r="438" spans="6:15">
      <c r="F438" s="613" t="s">
        <v>289</v>
      </c>
      <c r="G438" s="618" t="s">
        <v>618</v>
      </c>
      <c r="I438" s="622" t="s">
        <v>2000</v>
      </c>
      <c r="J438" s="627">
        <v>3.e-002</v>
      </c>
      <c r="K438" s="633" t="s">
        <v>450</v>
      </c>
      <c r="L438" s="633" t="s">
        <v>903</v>
      </c>
      <c r="M438" s="633">
        <v>10.210000000000001</v>
      </c>
      <c r="N438" s="633">
        <v>10.17</v>
      </c>
      <c r="O438" s="649">
        <v>10.14</v>
      </c>
    </row>
    <row r="439" spans="6:15">
      <c r="F439" s="613" t="s">
        <v>289</v>
      </c>
      <c r="G439" s="618" t="s">
        <v>898</v>
      </c>
      <c r="I439" s="622" t="s">
        <v>2000</v>
      </c>
      <c r="J439" s="627">
        <v>3.e-002</v>
      </c>
      <c r="K439" s="633" t="s">
        <v>450</v>
      </c>
      <c r="L439" s="633" t="s">
        <v>115</v>
      </c>
      <c r="M439" s="633">
        <v>10.210000000000001</v>
      </c>
      <c r="N439" s="633">
        <v>10.17</v>
      </c>
      <c r="O439" s="649">
        <v>10.14</v>
      </c>
    </row>
    <row r="440" spans="6:15" ht="14.25">
      <c r="F440" s="613" t="s">
        <v>289</v>
      </c>
      <c r="G440" s="618" t="s">
        <v>1015</v>
      </c>
      <c r="I440" s="623" t="s">
        <v>2000</v>
      </c>
      <c r="J440" s="628">
        <v>3.e-002</v>
      </c>
      <c r="K440" s="634" t="s">
        <v>455</v>
      </c>
      <c r="L440" s="634" t="s">
        <v>1035</v>
      </c>
      <c r="M440" s="634">
        <v>10.210000000000001</v>
      </c>
      <c r="N440" s="634">
        <v>10.17</v>
      </c>
      <c r="O440" s="650">
        <v>10.14</v>
      </c>
    </row>
    <row r="441" spans="6:15" ht="14.25">
      <c r="F441" s="613" t="s">
        <v>289</v>
      </c>
      <c r="G441" s="618" t="s">
        <v>1364</v>
      </c>
      <c r="I441" s="620" t="s">
        <v>2001</v>
      </c>
      <c r="J441" s="630">
        <v>0</v>
      </c>
      <c r="K441" s="631"/>
      <c r="L441" s="631"/>
      <c r="M441" s="643"/>
      <c r="N441" s="643"/>
      <c r="O441" s="652"/>
    </row>
    <row r="442" spans="6:15">
      <c r="F442" s="613" t="s">
        <v>289</v>
      </c>
      <c r="G442" s="618" t="s">
        <v>737</v>
      </c>
    </row>
    <row r="443" spans="6:15">
      <c r="F443" s="613" t="s">
        <v>289</v>
      </c>
      <c r="G443" s="618" t="s">
        <v>892</v>
      </c>
    </row>
    <row r="444" spans="6:15">
      <c r="F444" s="613" t="s">
        <v>289</v>
      </c>
      <c r="G444" s="618" t="s">
        <v>641</v>
      </c>
    </row>
    <row r="445" spans="6:15">
      <c r="F445" s="613" t="s">
        <v>289</v>
      </c>
      <c r="G445" s="618" t="s">
        <v>525</v>
      </c>
    </row>
    <row r="446" spans="6:15">
      <c r="F446" s="613" t="s">
        <v>289</v>
      </c>
      <c r="G446" s="618" t="s">
        <v>1003</v>
      </c>
    </row>
    <row r="447" spans="6:15">
      <c r="F447" s="613" t="s">
        <v>289</v>
      </c>
      <c r="G447" s="618" t="s">
        <v>1206</v>
      </c>
    </row>
    <row r="448" spans="6:15">
      <c r="F448" s="613" t="s">
        <v>289</v>
      </c>
      <c r="G448" s="618" t="s">
        <v>852</v>
      </c>
    </row>
    <row r="449" spans="6:7">
      <c r="F449" s="613" t="s">
        <v>289</v>
      </c>
      <c r="G449" s="618" t="s">
        <v>765</v>
      </c>
    </row>
    <row r="450" spans="6:7">
      <c r="F450" s="613" t="s">
        <v>289</v>
      </c>
      <c r="G450" s="618" t="s">
        <v>158</v>
      </c>
    </row>
    <row r="451" spans="6:7">
      <c r="F451" s="613" t="s">
        <v>289</v>
      </c>
      <c r="G451" s="618" t="s">
        <v>1365</v>
      </c>
    </row>
    <row r="452" spans="6:7">
      <c r="F452" s="613" t="s">
        <v>289</v>
      </c>
      <c r="G452" s="618" t="s">
        <v>1328</v>
      </c>
    </row>
    <row r="453" spans="6:7">
      <c r="F453" s="613" t="s">
        <v>289</v>
      </c>
      <c r="G453" s="618" t="s">
        <v>900</v>
      </c>
    </row>
    <row r="454" spans="6:7">
      <c r="F454" s="613" t="s">
        <v>289</v>
      </c>
      <c r="G454" s="618" t="s">
        <v>901</v>
      </c>
    </row>
    <row r="455" spans="6:7">
      <c r="F455" s="613" t="s">
        <v>289</v>
      </c>
      <c r="G455" s="618" t="s">
        <v>806</v>
      </c>
    </row>
    <row r="456" spans="6:7">
      <c r="F456" s="613" t="s">
        <v>289</v>
      </c>
      <c r="G456" s="618" t="s">
        <v>358</v>
      </c>
    </row>
    <row r="457" spans="6:7">
      <c r="F457" s="613" t="s">
        <v>289</v>
      </c>
      <c r="G457" s="618" t="s">
        <v>858</v>
      </c>
    </row>
    <row r="458" spans="6:7">
      <c r="F458" s="613" t="s">
        <v>289</v>
      </c>
      <c r="G458" s="618" t="s">
        <v>735</v>
      </c>
    </row>
    <row r="459" spans="6:7">
      <c r="F459" s="613" t="s">
        <v>393</v>
      </c>
      <c r="G459" s="618" t="s">
        <v>238</v>
      </c>
    </row>
    <row r="460" spans="6:7">
      <c r="F460" s="613" t="s">
        <v>393</v>
      </c>
      <c r="G460" s="618" t="s">
        <v>855</v>
      </c>
    </row>
    <row r="461" spans="6:7">
      <c r="F461" s="613" t="s">
        <v>393</v>
      </c>
      <c r="G461" s="618" t="s">
        <v>905</v>
      </c>
    </row>
    <row r="462" spans="6:7">
      <c r="F462" s="613" t="s">
        <v>393</v>
      </c>
      <c r="G462" s="618" t="s">
        <v>1366</v>
      </c>
    </row>
    <row r="463" spans="6:7">
      <c r="F463" s="613" t="s">
        <v>393</v>
      </c>
      <c r="G463" s="618" t="s">
        <v>366</v>
      </c>
    </row>
    <row r="464" spans="6:7">
      <c r="F464" s="613" t="s">
        <v>393</v>
      </c>
      <c r="G464" s="618" t="s">
        <v>664</v>
      </c>
    </row>
    <row r="465" spans="6:7">
      <c r="F465" s="613" t="s">
        <v>393</v>
      </c>
      <c r="G465" s="618" t="s">
        <v>696</v>
      </c>
    </row>
    <row r="466" spans="6:7">
      <c r="F466" s="613" t="s">
        <v>393</v>
      </c>
      <c r="G466" s="618" t="s">
        <v>168</v>
      </c>
    </row>
    <row r="467" spans="6:7">
      <c r="F467" s="613" t="s">
        <v>393</v>
      </c>
      <c r="G467" s="618" t="s">
        <v>711</v>
      </c>
    </row>
    <row r="468" spans="6:7">
      <c r="F468" s="613" t="s">
        <v>393</v>
      </c>
      <c r="G468" s="618" t="s">
        <v>1368</v>
      </c>
    </row>
    <row r="469" spans="6:7">
      <c r="F469" s="613" t="s">
        <v>393</v>
      </c>
      <c r="G469" s="618" t="s">
        <v>1370</v>
      </c>
    </row>
    <row r="470" spans="6:7">
      <c r="F470" s="613" t="s">
        <v>393</v>
      </c>
      <c r="G470" s="618" t="s">
        <v>909</v>
      </c>
    </row>
    <row r="471" spans="6:7">
      <c r="F471" s="613" t="s">
        <v>393</v>
      </c>
      <c r="G471" s="618" t="s">
        <v>77</v>
      </c>
    </row>
    <row r="472" spans="6:7">
      <c r="F472" s="613" t="s">
        <v>393</v>
      </c>
      <c r="G472" s="618" t="s">
        <v>736</v>
      </c>
    </row>
    <row r="473" spans="6:7">
      <c r="F473" s="613" t="s">
        <v>393</v>
      </c>
      <c r="G473" s="618" t="s">
        <v>1251</v>
      </c>
    </row>
    <row r="474" spans="6:7">
      <c r="F474" s="613" t="s">
        <v>393</v>
      </c>
      <c r="G474" s="618" t="s">
        <v>1371</v>
      </c>
    </row>
    <row r="475" spans="6:7">
      <c r="F475" s="613" t="s">
        <v>393</v>
      </c>
      <c r="G475" s="618" t="s">
        <v>1199</v>
      </c>
    </row>
    <row r="476" spans="6:7">
      <c r="F476" s="613" t="s">
        <v>393</v>
      </c>
      <c r="G476" s="618" t="s">
        <v>1372</v>
      </c>
    </row>
    <row r="477" spans="6:7">
      <c r="F477" s="613" t="s">
        <v>393</v>
      </c>
      <c r="G477" s="618" t="s">
        <v>531</v>
      </c>
    </row>
    <row r="478" spans="6:7">
      <c r="F478" s="613" t="s">
        <v>393</v>
      </c>
      <c r="G478" s="618" t="s">
        <v>367</v>
      </c>
    </row>
    <row r="479" spans="6:7">
      <c r="F479" s="613" t="s">
        <v>393</v>
      </c>
      <c r="G479" s="618" t="s">
        <v>739</v>
      </c>
    </row>
    <row r="480" spans="6:7">
      <c r="F480" s="613" t="s">
        <v>393</v>
      </c>
      <c r="G480" s="618" t="s">
        <v>1373</v>
      </c>
    </row>
    <row r="481" spans="6:7">
      <c r="F481" s="613" t="s">
        <v>393</v>
      </c>
      <c r="G481" s="618" t="s">
        <v>578</v>
      </c>
    </row>
    <row r="482" spans="6:7">
      <c r="F482" s="613" t="s">
        <v>393</v>
      </c>
      <c r="G482" s="618" t="s">
        <v>1375</v>
      </c>
    </row>
    <row r="483" spans="6:7">
      <c r="F483" s="613" t="s">
        <v>393</v>
      </c>
      <c r="G483" s="618" t="s">
        <v>1376</v>
      </c>
    </row>
    <row r="484" spans="6:7">
      <c r="F484" s="613" t="s">
        <v>100</v>
      </c>
      <c r="G484" s="618" t="s">
        <v>392</v>
      </c>
    </row>
    <row r="485" spans="6:7">
      <c r="F485" s="613" t="s">
        <v>100</v>
      </c>
      <c r="G485" s="618" t="s">
        <v>299</v>
      </c>
    </row>
    <row r="486" spans="6:7">
      <c r="F486" s="613" t="s">
        <v>100</v>
      </c>
      <c r="G486" s="618" t="s">
        <v>987</v>
      </c>
    </row>
    <row r="487" spans="6:7">
      <c r="F487" s="613" t="s">
        <v>100</v>
      </c>
      <c r="G487" s="618" t="s">
        <v>576</v>
      </c>
    </row>
    <row r="488" spans="6:7">
      <c r="F488" s="613" t="s">
        <v>100</v>
      </c>
      <c r="G488" s="618" t="s">
        <v>782</v>
      </c>
    </row>
    <row r="489" spans="6:7">
      <c r="F489" s="613" t="s">
        <v>100</v>
      </c>
      <c r="G489" s="618" t="s">
        <v>1096</v>
      </c>
    </row>
    <row r="490" spans="6:7">
      <c r="F490" s="613" t="s">
        <v>100</v>
      </c>
      <c r="G490" s="618" t="s">
        <v>348</v>
      </c>
    </row>
    <row r="491" spans="6:7">
      <c r="F491" s="613" t="s">
        <v>100</v>
      </c>
      <c r="G491" s="618" t="s">
        <v>283</v>
      </c>
    </row>
    <row r="492" spans="6:7">
      <c r="F492" s="613" t="s">
        <v>100</v>
      </c>
      <c r="G492" s="618" t="s">
        <v>1377</v>
      </c>
    </row>
    <row r="493" spans="6:7">
      <c r="F493" s="613" t="s">
        <v>100</v>
      </c>
      <c r="G493" s="618" t="s">
        <v>1379</v>
      </c>
    </row>
    <row r="494" spans="6:7">
      <c r="F494" s="613" t="s">
        <v>100</v>
      </c>
      <c r="G494" s="618" t="s">
        <v>1356</v>
      </c>
    </row>
    <row r="495" spans="6:7">
      <c r="F495" s="613" t="s">
        <v>100</v>
      </c>
      <c r="G495" s="618" t="s">
        <v>223</v>
      </c>
    </row>
    <row r="496" spans="6:7">
      <c r="F496" s="613" t="s">
        <v>100</v>
      </c>
      <c r="G496" s="618" t="s">
        <v>767</v>
      </c>
    </row>
    <row r="497" spans="6:7">
      <c r="F497" s="613" t="s">
        <v>100</v>
      </c>
      <c r="G497" s="618" t="s">
        <v>654</v>
      </c>
    </row>
    <row r="498" spans="6:7">
      <c r="F498" s="613" t="s">
        <v>100</v>
      </c>
      <c r="G498" s="618" t="s">
        <v>1381</v>
      </c>
    </row>
    <row r="499" spans="6:7">
      <c r="F499" s="613" t="s">
        <v>100</v>
      </c>
      <c r="G499" s="618" t="s">
        <v>517</v>
      </c>
    </row>
    <row r="500" spans="6:7">
      <c r="F500" s="613" t="s">
        <v>100</v>
      </c>
      <c r="G500" s="618" t="s">
        <v>1385</v>
      </c>
    </row>
    <row r="501" spans="6:7">
      <c r="F501" s="613" t="s">
        <v>100</v>
      </c>
      <c r="G501" s="618" t="s">
        <v>1386</v>
      </c>
    </row>
    <row r="502" spans="6:7">
      <c r="F502" s="613" t="s">
        <v>100</v>
      </c>
      <c r="G502" s="618" t="s">
        <v>613</v>
      </c>
    </row>
    <row r="503" spans="6:7">
      <c r="F503" s="613" t="s">
        <v>100</v>
      </c>
      <c r="G503" s="618" t="s">
        <v>91</v>
      </c>
    </row>
    <row r="504" spans="6:7">
      <c r="F504" s="613" t="s">
        <v>100</v>
      </c>
      <c r="G504" s="618" t="s">
        <v>1389</v>
      </c>
    </row>
    <row r="505" spans="6:7">
      <c r="F505" s="613" t="s">
        <v>100</v>
      </c>
      <c r="G505" s="618" t="s">
        <v>1285</v>
      </c>
    </row>
    <row r="506" spans="6:7">
      <c r="F506" s="613" t="s">
        <v>100</v>
      </c>
      <c r="G506" s="618" t="s">
        <v>1390</v>
      </c>
    </row>
    <row r="507" spans="6:7">
      <c r="F507" s="613" t="s">
        <v>100</v>
      </c>
      <c r="G507" s="618" t="s">
        <v>1392</v>
      </c>
    </row>
    <row r="508" spans="6:7">
      <c r="F508" s="613" t="s">
        <v>100</v>
      </c>
      <c r="G508" s="618" t="s">
        <v>1393</v>
      </c>
    </row>
    <row r="509" spans="6:7">
      <c r="F509" s="613" t="s">
        <v>100</v>
      </c>
      <c r="G509" s="618" t="s">
        <v>1395</v>
      </c>
    </row>
    <row r="510" spans="6:7">
      <c r="F510" s="613" t="s">
        <v>100</v>
      </c>
      <c r="G510" s="618" t="s">
        <v>832</v>
      </c>
    </row>
    <row r="511" spans="6:7">
      <c r="F511" s="613" t="s">
        <v>100</v>
      </c>
      <c r="G511" s="618" t="s">
        <v>1273</v>
      </c>
    </row>
    <row r="512" spans="6:7">
      <c r="F512" s="613" t="s">
        <v>100</v>
      </c>
      <c r="G512" s="618" t="s">
        <v>663</v>
      </c>
    </row>
    <row r="513" spans="6:7">
      <c r="F513" s="613" t="s">
        <v>100</v>
      </c>
      <c r="G513" s="618" t="s">
        <v>911</v>
      </c>
    </row>
    <row r="514" spans="6:7">
      <c r="F514" s="613" t="s">
        <v>100</v>
      </c>
      <c r="G514" s="618" t="s">
        <v>928</v>
      </c>
    </row>
    <row r="515" spans="6:7">
      <c r="F515" s="613" t="s">
        <v>100</v>
      </c>
      <c r="G515" s="618" t="s">
        <v>104</v>
      </c>
    </row>
    <row r="516" spans="6:7">
      <c r="F516" s="613" t="s">
        <v>100</v>
      </c>
      <c r="G516" s="618" t="s">
        <v>1220</v>
      </c>
    </row>
    <row r="517" spans="6:7">
      <c r="F517" s="613" t="s">
        <v>100</v>
      </c>
      <c r="G517" s="618" t="s">
        <v>1397</v>
      </c>
    </row>
    <row r="518" spans="6:7">
      <c r="F518" s="613" t="s">
        <v>100</v>
      </c>
      <c r="G518" s="618" t="s">
        <v>1399</v>
      </c>
    </row>
    <row r="519" spans="6:7">
      <c r="F519" s="613" t="s">
        <v>396</v>
      </c>
      <c r="G519" s="618" t="s">
        <v>538</v>
      </c>
    </row>
    <row r="520" spans="6:7">
      <c r="F520" s="613" t="s">
        <v>396</v>
      </c>
      <c r="G520" s="618" t="s">
        <v>740</v>
      </c>
    </row>
    <row r="521" spans="6:7">
      <c r="F521" s="613" t="s">
        <v>396</v>
      </c>
      <c r="G521" s="618" t="s">
        <v>308</v>
      </c>
    </row>
    <row r="522" spans="6:7">
      <c r="F522" s="613" t="s">
        <v>396</v>
      </c>
      <c r="G522" s="618" t="s">
        <v>201</v>
      </c>
    </row>
    <row r="523" spans="6:7">
      <c r="F523" s="613" t="s">
        <v>396</v>
      </c>
      <c r="G523" s="618" t="s">
        <v>222</v>
      </c>
    </row>
    <row r="524" spans="6:7">
      <c r="F524" s="613" t="s">
        <v>396</v>
      </c>
      <c r="G524" s="618" t="s">
        <v>1400</v>
      </c>
    </row>
    <row r="525" spans="6:7">
      <c r="F525" s="613" t="s">
        <v>396</v>
      </c>
      <c r="G525" s="618" t="s">
        <v>716</v>
      </c>
    </row>
    <row r="526" spans="6:7">
      <c r="F526" s="613" t="s">
        <v>396</v>
      </c>
      <c r="G526" s="618" t="s">
        <v>1401</v>
      </c>
    </row>
    <row r="527" spans="6:7">
      <c r="F527" s="613" t="s">
        <v>396</v>
      </c>
      <c r="G527" s="618" t="s">
        <v>741</v>
      </c>
    </row>
    <row r="528" spans="6:7">
      <c r="F528" s="613" t="s">
        <v>396</v>
      </c>
      <c r="G528" s="618" t="s">
        <v>1402</v>
      </c>
    </row>
    <row r="529" spans="6:7">
      <c r="F529" s="613" t="s">
        <v>396</v>
      </c>
      <c r="G529" s="618" t="s">
        <v>744</v>
      </c>
    </row>
    <row r="530" spans="6:7">
      <c r="F530" s="613" t="s">
        <v>396</v>
      </c>
      <c r="G530" s="618" t="s">
        <v>746</v>
      </c>
    </row>
    <row r="531" spans="6:7">
      <c r="F531" s="613" t="s">
        <v>396</v>
      </c>
      <c r="G531" s="618" t="s">
        <v>747</v>
      </c>
    </row>
    <row r="532" spans="6:7">
      <c r="F532" s="613" t="s">
        <v>396</v>
      </c>
      <c r="G532" s="618" t="s">
        <v>504</v>
      </c>
    </row>
    <row r="533" spans="6:7">
      <c r="F533" s="613" t="s">
        <v>396</v>
      </c>
      <c r="G533" s="618" t="s">
        <v>63</v>
      </c>
    </row>
    <row r="534" spans="6:7">
      <c r="F534" s="613" t="s">
        <v>396</v>
      </c>
      <c r="G534" s="618" t="s">
        <v>913</v>
      </c>
    </row>
    <row r="535" spans="6:7">
      <c r="F535" s="613" t="s">
        <v>396</v>
      </c>
      <c r="G535" s="618" t="s">
        <v>749</v>
      </c>
    </row>
    <row r="536" spans="6:7">
      <c r="F536" s="613" t="s">
        <v>396</v>
      </c>
      <c r="G536" s="618" t="s">
        <v>756</v>
      </c>
    </row>
    <row r="537" spans="6:7">
      <c r="F537" s="613" t="s">
        <v>396</v>
      </c>
      <c r="G537" s="618" t="s">
        <v>758</v>
      </c>
    </row>
    <row r="538" spans="6:7">
      <c r="F538" s="613" t="s">
        <v>396</v>
      </c>
      <c r="G538" s="618" t="s">
        <v>762</v>
      </c>
    </row>
    <row r="539" spans="6:7">
      <c r="F539" s="613" t="s">
        <v>396</v>
      </c>
      <c r="G539" s="618" t="s">
        <v>764</v>
      </c>
    </row>
    <row r="540" spans="6:7">
      <c r="F540" s="613" t="s">
        <v>396</v>
      </c>
      <c r="G540" s="618" t="s">
        <v>74</v>
      </c>
    </row>
    <row r="541" spans="6:7">
      <c r="F541" s="613" t="s">
        <v>396</v>
      </c>
      <c r="G541" s="618" t="s">
        <v>603</v>
      </c>
    </row>
    <row r="542" spans="6:7">
      <c r="F542" s="613" t="s">
        <v>396</v>
      </c>
      <c r="G542" s="618" t="s">
        <v>1378</v>
      </c>
    </row>
    <row r="543" spans="6:7">
      <c r="F543" s="613" t="s">
        <v>396</v>
      </c>
      <c r="G543" s="618" t="s">
        <v>1403</v>
      </c>
    </row>
    <row r="544" spans="6:7">
      <c r="F544" s="613" t="s">
        <v>396</v>
      </c>
      <c r="G544" s="618" t="s">
        <v>493</v>
      </c>
    </row>
    <row r="545" spans="6:7">
      <c r="F545" s="613" t="s">
        <v>396</v>
      </c>
      <c r="G545" s="618" t="s">
        <v>768</v>
      </c>
    </row>
    <row r="546" spans="6:7">
      <c r="F546" s="613" t="s">
        <v>396</v>
      </c>
      <c r="G546" s="618" t="s">
        <v>644</v>
      </c>
    </row>
    <row r="547" spans="6:7">
      <c r="F547" s="613" t="s">
        <v>396</v>
      </c>
      <c r="G547" s="618" t="s">
        <v>770</v>
      </c>
    </row>
    <row r="548" spans="6:7">
      <c r="F548" s="613" t="s">
        <v>396</v>
      </c>
      <c r="G548" s="618" t="s">
        <v>773</v>
      </c>
    </row>
    <row r="549" spans="6:7">
      <c r="F549" s="613" t="s">
        <v>396</v>
      </c>
      <c r="G549" s="618" t="s">
        <v>774</v>
      </c>
    </row>
    <row r="550" spans="6:7">
      <c r="F550" s="613" t="s">
        <v>396</v>
      </c>
      <c r="G550" s="618" t="s">
        <v>31</v>
      </c>
    </row>
    <row r="551" spans="6:7">
      <c r="F551" s="613" t="s">
        <v>396</v>
      </c>
      <c r="G551" s="618" t="s">
        <v>760</v>
      </c>
    </row>
    <row r="552" spans="6:7">
      <c r="F552" s="613" t="s">
        <v>396</v>
      </c>
      <c r="G552" s="618" t="s">
        <v>776</v>
      </c>
    </row>
    <row r="553" spans="6:7">
      <c r="F553" s="613" t="s">
        <v>396</v>
      </c>
      <c r="G553" s="618" t="s">
        <v>45</v>
      </c>
    </row>
    <row r="554" spans="6:7">
      <c r="F554" s="613" t="s">
        <v>396</v>
      </c>
      <c r="G554" s="618" t="s">
        <v>276</v>
      </c>
    </row>
    <row r="555" spans="6:7">
      <c r="F555" s="613" t="s">
        <v>396</v>
      </c>
      <c r="G555" s="618" t="s">
        <v>432</v>
      </c>
    </row>
    <row r="556" spans="6:7">
      <c r="F556" s="613" t="s">
        <v>396</v>
      </c>
      <c r="G556" s="618" t="s">
        <v>705</v>
      </c>
    </row>
    <row r="557" spans="6:7">
      <c r="F557" s="613" t="s">
        <v>396</v>
      </c>
      <c r="G557" s="618" t="s">
        <v>658</v>
      </c>
    </row>
    <row r="558" spans="6:7">
      <c r="F558" s="613" t="s">
        <v>396</v>
      </c>
      <c r="G558" s="618" t="s">
        <v>1404</v>
      </c>
    </row>
    <row r="559" spans="6:7">
      <c r="F559" s="613" t="s">
        <v>396</v>
      </c>
      <c r="G559" s="618" t="s">
        <v>779</v>
      </c>
    </row>
    <row r="560" spans="6:7">
      <c r="F560" s="613" t="s">
        <v>396</v>
      </c>
      <c r="G560" s="618" t="s">
        <v>684</v>
      </c>
    </row>
    <row r="561" spans="6:7">
      <c r="F561" s="613" t="s">
        <v>396</v>
      </c>
      <c r="G561" s="618" t="s">
        <v>916</v>
      </c>
    </row>
    <row r="562" spans="6:7">
      <c r="F562" s="613" t="s">
        <v>396</v>
      </c>
      <c r="G562" s="618" t="s">
        <v>918</v>
      </c>
    </row>
    <row r="563" spans="6:7">
      <c r="F563" s="613" t="s">
        <v>396</v>
      </c>
      <c r="G563" s="618" t="s">
        <v>920</v>
      </c>
    </row>
    <row r="564" spans="6:7">
      <c r="F564" s="613" t="s">
        <v>396</v>
      </c>
      <c r="G564" s="618" t="s">
        <v>1405</v>
      </c>
    </row>
    <row r="565" spans="6:7">
      <c r="F565" s="613" t="s">
        <v>396</v>
      </c>
      <c r="G565" s="618" t="s">
        <v>1080</v>
      </c>
    </row>
    <row r="566" spans="6:7">
      <c r="F566" s="613" t="s">
        <v>396</v>
      </c>
      <c r="G566" s="618" t="s">
        <v>508</v>
      </c>
    </row>
    <row r="567" spans="6:7">
      <c r="F567" s="613" t="s">
        <v>396</v>
      </c>
      <c r="G567" s="618" t="s">
        <v>66</v>
      </c>
    </row>
    <row r="568" spans="6:7">
      <c r="F568" s="613" t="s">
        <v>396</v>
      </c>
      <c r="G568" s="618" t="s">
        <v>72</v>
      </c>
    </row>
    <row r="569" spans="6:7">
      <c r="F569" s="613" t="s">
        <v>396</v>
      </c>
      <c r="G569" s="618" t="s">
        <v>1407</v>
      </c>
    </row>
    <row r="570" spans="6:7">
      <c r="F570" s="613" t="s">
        <v>396</v>
      </c>
      <c r="G570" s="618" t="s">
        <v>1408</v>
      </c>
    </row>
    <row r="571" spans="6:7">
      <c r="F571" s="613" t="s">
        <v>396</v>
      </c>
      <c r="G571" s="618" t="s">
        <v>203</v>
      </c>
    </row>
    <row r="572" spans="6:7">
      <c r="F572" s="613" t="s">
        <v>396</v>
      </c>
      <c r="G572" s="618" t="s">
        <v>1409</v>
      </c>
    </row>
    <row r="573" spans="6:7">
      <c r="F573" s="613" t="s">
        <v>396</v>
      </c>
      <c r="G573" s="618" t="s">
        <v>1410</v>
      </c>
    </row>
    <row r="574" spans="6:7">
      <c r="F574" s="613" t="s">
        <v>396</v>
      </c>
      <c r="G574" s="618" t="s">
        <v>1412</v>
      </c>
    </row>
    <row r="575" spans="6:7">
      <c r="F575" s="613" t="s">
        <v>396</v>
      </c>
      <c r="G575" s="618" t="s">
        <v>1290</v>
      </c>
    </row>
    <row r="576" spans="6:7">
      <c r="F576" s="613" t="s">
        <v>396</v>
      </c>
      <c r="G576" s="618" t="s">
        <v>980</v>
      </c>
    </row>
    <row r="577" spans="6:7">
      <c r="F577" s="613" t="s">
        <v>396</v>
      </c>
      <c r="G577" s="618" t="s">
        <v>1414</v>
      </c>
    </row>
    <row r="578" spans="6:7">
      <c r="F578" s="613" t="s">
        <v>396</v>
      </c>
      <c r="G578" s="618" t="s">
        <v>923</v>
      </c>
    </row>
    <row r="579" spans="6:7">
      <c r="F579" s="613" t="s">
        <v>396</v>
      </c>
      <c r="G579" s="618" t="s">
        <v>557</v>
      </c>
    </row>
    <row r="580" spans="6:7">
      <c r="F580" s="613" t="s">
        <v>396</v>
      </c>
      <c r="G580" s="618" t="s">
        <v>579</v>
      </c>
    </row>
    <row r="581" spans="6:7">
      <c r="F581" s="613" t="s">
        <v>396</v>
      </c>
      <c r="G581" s="618" t="s">
        <v>783</v>
      </c>
    </row>
    <row r="582" spans="6:7">
      <c r="F582" s="613" t="s">
        <v>295</v>
      </c>
      <c r="G582" s="618" t="s">
        <v>544</v>
      </c>
    </row>
    <row r="583" spans="6:7">
      <c r="F583" s="613" t="s">
        <v>295</v>
      </c>
      <c r="G583" s="618" t="s">
        <v>1417</v>
      </c>
    </row>
    <row r="584" spans="6:7">
      <c r="F584" s="613" t="s">
        <v>295</v>
      </c>
      <c r="G584" s="618" t="s">
        <v>660</v>
      </c>
    </row>
    <row r="585" spans="6:7">
      <c r="F585" s="613" t="s">
        <v>295</v>
      </c>
      <c r="G585" s="618" t="s">
        <v>606</v>
      </c>
    </row>
    <row r="586" spans="6:7">
      <c r="F586" s="613" t="s">
        <v>295</v>
      </c>
      <c r="G586" s="618" t="s">
        <v>598</v>
      </c>
    </row>
    <row r="587" spans="6:7">
      <c r="F587" s="613" t="s">
        <v>295</v>
      </c>
      <c r="G587" s="618" t="s">
        <v>924</v>
      </c>
    </row>
    <row r="588" spans="6:7">
      <c r="F588" s="613" t="s">
        <v>295</v>
      </c>
      <c r="G588" s="618" t="s">
        <v>419</v>
      </c>
    </row>
    <row r="589" spans="6:7">
      <c r="F589" s="613" t="s">
        <v>295</v>
      </c>
      <c r="G589" s="618" t="s">
        <v>786</v>
      </c>
    </row>
    <row r="590" spans="6:7">
      <c r="F590" s="613" t="s">
        <v>295</v>
      </c>
      <c r="G590" s="618" t="s">
        <v>399</v>
      </c>
    </row>
    <row r="591" spans="6:7">
      <c r="F591" s="613" t="s">
        <v>295</v>
      </c>
      <c r="G591" s="618" t="s">
        <v>607</v>
      </c>
    </row>
    <row r="592" spans="6:7">
      <c r="F592" s="613" t="s">
        <v>295</v>
      </c>
      <c r="G592" s="618" t="s">
        <v>661</v>
      </c>
    </row>
    <row r="593" spans="6:7">
      <c r="F593" s="613" t="s">
        <v>295</v>
      </c>
      <c r="G593" s="618" t="s">
        <v>128</v>
      </c>
    </row>
    <row r="594" spans="6:7">
      <c r="F594" s="613" t="s">
        <v>295</v>
      </c>
      <c r="G594" s="618" t="s">
        <v>671</v>
      </c>
    </row>
    <row r="595" spans="6:7">
      <c r="F595" s="613" t="s">
        <v>295</v>
      </c>
      <c r="G595" s="618" t="s">
        <v>589</v>
      </c>
    </row>
    <row r="596" spans="6:7">
      <c r="F596" s="613" t="s">
        <v>295</v>
      </c>
      <c r="G596" s="618" t="s">
        <v>789</v>
      </c>
    </row>
    <row r="597" spans="6:7">
      <c r="F597" s="613" t="s">
        <v>295</v>
      </c>
      <c r="G597" s="618" t="s">
        <v>1419</v>
      </c>
    </row>
    <row r="598" spans="6:7">
      <c r="F598" s="613" t="s">
        <v>295</v>
      </c>
      <c r="G598" s="618" t="s">
        <v>540</v>
      </c>
    </row>
    <row r="599" spans="6:7">
      <c r="F599" s="613" t="s">
        <v>295</v>
      </c>
      <c r="G599" s="618" t="s">
        <v>792</v>
      </c>
    </row>
    <row r="600" spans="6:7">
      <c r="F600" s="613" t="s">
        <v>295</v>
      </c>
      <c r="G600" s="618" t="s">
        <v>273</v>
      </c>
    </row>
    <row r="601" spans="6:7">
      <c r="F601" s="613" t="s">
        <v>295</v>
      </c>
      <c r="G601" s="618" t="s">
        <v>262</v>
      </c>
    </row>
    <row r="602" spans="6:7">
      <c r="F602" s="613" t="s">
        <v>295</v>
      </c>
      <c r="G602" s="618" t="s">
        <v>272</v>
      </c>
    </row>
    <row r="603" spans="6:7">
      <c r="F603" s="613" t="s">
        <v>295</v>
      </c>
      <c r="G603" s="618" t="s">
        <v>793</v>
      </c>
    </row>
    <row r="604" spans="6:7">
      <c r="F604" s="613" t="s">
        <v>295</v>
      </c>
      <c r="G604" s="618" t="s">
        <v>59</v>
      </c>
    </row>
    <row r="605" spans="6:7">
      <c r="F605" s="613" t="s">
        <v>295</v>
      </c>
      <c r="G605" s="618" t="s">
        <v>204</v>
      </c>
    </row>
    <row r="606" spans="6:7">
      <c r="F606" s="613" t="s">
        <v>295</v>
      </c>
      <c r="G606" s="618" t="s">
        <v>612</v>
      </c>
    </row>
    <row r="607" spans="6:7">
      <c r="F607" s="613" t="s">
        <v>295</v>
      </c>
      <c r="G607" s="618" t="s">
        <v>161</v>
      </c>
    </row>
    <row r="608" spans="6:7">
      <c r="F608" s="613" t="s">
        <v>295</v>
      </c>
      <c r="G608" s="618" t="s">
        <v>48</v>
      </c>
    </row>
    <row r="609" spans="6:7">
      <c r="F609" s="613" t="s">
        <v>295</v>
      </c>
      <c r="G609" s="618" t="s">
        <v>143</v>
      </c>
    </row>
    <row r="610" spans="6:7">
      <c r="F610" s="613" t="s">
        <v>295</v>
      </c>
      <c r="G610" s="618" t="s">
        <v>343</v>
      </c>
    </row>
    <row r="611" spans="6:7">
      <c r="F611" s="613" t="s">
        <v>295</v>
      </c>
      <c r="G611" s="618" t="s">
        <v>34</v>
      </c>
    </row>
    <row r="612" spans="6:7">
      <c r="F612" s="613" t="s">
        <v>295</v>
      </c>
      <c r="G612" s="618" t="s">
        <v>1421</v>
      </c>
    </row>
    <row r="613" spans="6:7">
      <c r="F613" s="613" t="s">
        <v>295</v>
      </c>
      <c r="G613" s="618" t="s">
        <v>1422</v>
      </c>
    </row>
    <row r="614" spans="6:7">
      <c r="F614" s="613" t="s">
        <v>295</v>
      </c>
      <c r="G614" s="618" t="s">
        <v>1423</v>
      </c>
    </row>
    <row r="615" spans="6:7">
      <c r="F615" s="613" t="s">
        <v>295</v>
      </c>
      <c r="G615" s="618" t="s">
        <v>473</v>
      </c>
    </row>
    <row r="616" spans="6:7">
      <c r="F616" s="613" t="s">
        <v>295</v>
      </c>
      <c r="G616" s="618" t="s">
        <v>927</v>
      </c>
    </row>
    <row r="617" spans="6:7">
      <c r="F617" s="613" t="s">
        <v>295</v>
      </c>
      <c r="G617" s="618" t="s">
        <v>1424</v>
      </c>
    </row>
    <row r="618" spans="6:7">
      <c r="F618" s="613" t="s">
        <v>295</v>
      </c>
      <c r="G618" s="618" t="s">
        <v>1425</v>
      </c>
    </row>
    <row r="619" spans="6:7">
      <c r="F619" s="613" t="s">
        <v>295</v>
      </c>
      <c r="G619" s="618" t="s">
        <v>321</v>
      </c>
    </row>
    <row r="620" spans="6:7">
      <c r="F620" s="613" t="s">
        <v>295</v>
      </c>
      <c r="G620" s="618" t="s">
        <v>674</v>
      </c>
    </row>
    <row r="621" spans="6:7">
      <c r="F621" s="613" t="s">
        <v>295</v>
      </c>
      <c r="G621" s="618" t="s">
        <v>1427</v>
      </c>
    </row>
    <row r="622" spans="6:7">
      <c r="F622" s="613" t="s">
        <v>295</v>
      </c>
      <c r="G622" s="618" t="s">
        <v>1429</v>
      </c>
    </row>
    <row r="623" spans="6:7">
      <c r="F623" s="613" t="s">
        <v>295</v>
      </c>
      <c r="G623" s="618" t="s">
        <v>1034</v>
      </c>
    </row>
    <row r="624" spans="6:7">
      <c r="F624" s="613" t="s">
        <v>295</v>
      </c>
      <c r="G624" s="618" t="s">
        <v>1430</v>
      </c>
    </row>
    <row r="625" spans="6:7">
      <c r="F625" s="613" t="s">
        <v>295</v>
      </c>
      <c r="G625" s="618" t="s">
        <v>1431</v>
      </c>
    </row>
    <row r="626" spans="6:7">
      <c r="F626" s="613" t="s">
        <v>295</v>
      </c>
      <c r="G626" s="618" t="s">
        <v>1432</v>
      </c>
    </row>
    <row r="627" spans="6:7">
      <c r="F627" s="613" t="s">
        <v>295</v>
      </c>
      <c r="G627" s="618" t="s">
        <v>1433</v>
      </c>
    </row>
    <row r="628" spans="6:7">
      <c r="F628" s="613" t="s">
        <v>295</v>
      </c>
      <c r="G628" s="618" t="s">
        <v>6</v>
      </c>
    </row>
    <row r="629" spans="6:7">
      <c r="F629" s="613" t="s">
        <v>295</v>
      </c>
      <c r="G629" s="618" t="s">
        <v>1434</v>
      </c>
    </row>
    <row r="630" spans="6:7">
      <c r="F630" s="613" t="s">
        <v>295</v>
      </c>
      <c r="G630" s="618" t="s">
        <v>1435</v>
      </c>
    </row>
    <row r="631" spans="6:7">
      <c r="F631" s="613" t="s">
        <v>295</v>
      </c>
      <c r="G631" s="618" t="s">
        <v>868</v>
      </c>
    </row>
    <row r="632" spans="6:7">
      <c r="F632" s="613" t="s">
        <v>295</v>
      </c>
      <c r="G632" s="618" t="s">
        <v>906</v>
      </c>
    </row>
    <row r="633" spans="6:7">
      <c r="F633" s="613" t="s">
        <v>295</v>
      </c>
      <c r="G633" s="618" t="s">
        <v>1016</v>
      </c>
    </row>
    <row r="634" spans="6:7">
      <c r="F634" s="613" t="s">
        <v>295</v>
      </c>
      <c r="G634" s="618" t="s">
        <v>733</v>
      </c>
    </row>
    <row r="635" spans="6:7">
      <c r="F635" s="613" t="s">
        <v>295</v>
      </c>
      <c r="G635" s="618" t="s">
        <v>1436</v>
      </c>
    </row>
    <row r="636" spans="6:7">
      <c r="F636" s="613" t="s">
        <v>20</v>
      </c>
      <c r="G636" s="618" t="s">
        <v>1437</v>
      </c>
    </row>
    <row r="637" spans="6:7">
      <c r="F637" s="613" t="s">
        <v>20</v>
      </c>
      <c r="G637" s="618" t="s">
        <v>182</v>
      </c>
    </row>
    <row r="638" spans="6:7">
      <c r="F638" s="613" t="s">
        <v>20</v>
      </c>
      <c r="G638" s="618" t="s">
        <v>1439</v>
      </c>
    </row>
    <row r="639" spans="6:7">
      <c r="F639" s="613" t="s">
        <v>20</v>
      </c>
      <c r="G639" s="618" t="s">
        <v>1440</v>
      </c>
    </row>
    <row r="640" spans="6:7">
      <c r="F640" s="613" t="s">
        <v>20</v>
      </c>
      <c r="G640" s="618" t="s">
        <v>414</v>
      </c>
    </row>
    <row r="641" spans="6:7">
      <c r="F641" s="613" t="s">
        <v>20</v>
      </c>
      <c r="G641" s="618" t="s">
        <v>1117</v>
      </c>
    </row>
    <row r="642" spans="6:7">
      <c r="F642" s="613" t="s">
        <v>20</v>
      </c>
      <c r="G642" s="618" t="s">
        <v>501</v>
      </c>
    </row>
    <row r="643" spans="6:7">
      <c r="F643" s="613" t="s">
        <v>20</v>
      </c>
      <c r="G643" s="618" t="s">
        <v>1441</v>
      </c>
    </row>
    <row r="644" spans="6:7">
      <c r="F644" s="613" t="s">
        <v>20</v>
      </c>
      <c r="G644" s="618" t="s">
        <v>1442</v>
      </c>
    </row>
    <row r="645" spans="6:7">
      <c r="F645" s="613" t="s">
        <v>20</v>
      </c>
      <c r="G645" s="618" t="s">
        <v>1443</v>
      </c>
    </row>
    <row r="646" spans="6:7">
      <c r="F646" s="613" t="s">
        <v>20</v>
      </c>
      <c r="G646" s="618" t="s">
        <v>1446</v>
      </c>
    </row>
    <row r="647" spans="6:7">
      <c r="F647" s="613" t="s">
        <v>20</v>
      </c>
      <c r="G647" s="618" t="s">
        <v>1447</v>
      </c>
    </row>
    <row r="648" spans="6:7">
      <c r="F648" s="613" t="s">
        <v>20</v>
      </c>
      <c r="G648" s="618" t="s">
        <v>1448</v>
      </c>
    </row>
    <row r="649" spans="6:7">
      <c r="F649" s="613" t="s">
        <v>20</v>
      </c>
      <c r="G649" s="618" t="s">
        <v>1449</v>
      </c>
    </row>
    <row r="650" spans="6:7">
      <c r="F650" s="613" t="s">
        <v>20</v>
      </c>
      <c r="G650" s="618" t="s">
        <v>1450</v>
      </c>
    </row>
    <row r="651" spans="6:7">
      <c r="F651" s="613" t="s">
        <v>20</v>
      </c>
      <c r="G651" s="618" t="s">
        <v>1451</v>
      </c>
    </row>
    <row r="652" spans="6:7">
      <c r="F652" s="613" t="s">
        <v>20</v>
      </c>
      <c r="G652" s="618" t="s">
        <v>1346</v>
      </c>
    </row>
    <row r="653" spans="6:7">
      <c r="F653" s="613" t="s">
        <v>20</v>
      </c>
      <c r="G653" s="618" t="s">
        <v>1452</v>
      </c>
    </row>
    <row r="654" spans="6:7">
      <c r="F654" s="613" t="s">
        <v>20</v>
      </c>
      <c r="G654" s="618" t="s">
        <v>1454</v>
      </c>
    </row>
    <row r="655" spans="6:7">
      <c r="F655" s="613" t="s">
        <v>20</v>
      </c>
      <c r="G655" s="618" t="s">
        <v>1455</v>
      </c>
    </row>
    <row r="656" spans="6:7">
      <c r="F656" s="613" t="s">
        <v>20</v>
      </c>
      <c r="G656" s="618" t="s">
        <v>1456</v>
      </c>
    </row>
    <row r="657" spans="6:7">
      <c r="F657" s="613" t="s">
        <v>20</v>
      </c>
      <c r="G657" s="618" t="s">
        <v>1459</v>
      </c>
    </row>
    <row r="658" spans="6:7">
      <c r="F658" s="613" t="s">
        <v>20</v>
      </c>
      <c r="G658" s="618" t="s">
        <v>1318</v>
      </c>
    </row>
    <row r="659" spans="6:7">
      <c r="F659" s="613" t="s">
        <v>20</v>
      </c>
      <c r="G659" s="618" t="s">
        <v>546</v>
      </c>
    </row>
    <row r="660" spans="6:7">
      <c r="F660" s="613" t="s">
        <v>20</v>
      </c>
      <c r="G660" s="618" t="s">
        <v>614</v>
      </c>
    </row>
    <row r="661" spans="6:7">
      <c r="F661" s="613" t="s">
        <v>20</v>
      </c>
      <c r="G661" s="618" t="s">
        <v>550</v>
      </c>
    </row>
    <row r="662" spans="6:7">
      <c r="F662" s="613" t="s">
        <v>20</v>
      </c>
      <c r="G662" s="618" t="s">
        <v>554</v>
      </c>
    </row>
    <row r="663" spans="6:7">
      <c r="F663" s="613" t="s">
        <v>20</v>
      </c>
      <c r="G663" s="618" t="s">
        <v>27</v>
      </c>
    </row>
    <row r="664" spans="6:7">
      <c r="F664" s="613" t="s">
        <v>20</v>
      </c>
      <c r="G664" s="618" t="s">
        <v>555</v>
      </c>
    </row>
    <row r="665" spans="6:7">
      <c r="F665" s="613" t="s">
        <v>20</v>
      </c>
      <c r="G665" s="618" t="s">
        <v>621</v>
      </c>
    </row>
    <row r="666" spans="6:7">
      <c r="F666" s="613" t="s">
        <v>20</v>
      </c>
      <c r="G666" s="618" t="s">
        <v>563</v>
      </c>
    </row>
    <row r="667" spans="6:7">
      <c r="F667" s="613" t="s">
        <v>20</v>
      </c>
      <c r="G667" s="618" t="s">
        <v>1460</v>
      </c>
    </row>
    <row r="668" spans="6:7">
      <c r="F668" s="613" t="s">
        <v>20</v>
      </c>
      <c r="G668" s="618" t="s">
        <v>300</v>
      </c>
    </row>
    <row r="669" spans="6:7">
      <c r="F669" s="613" t="s">
        <v>20</v>
      </c>
      <c r="G669" s="618" t="s">
        <v>428</v>
      </c>
    </row>
    <row r="670" spans="6:7">
      <c r="F670" s="613" t="s">
        <v>20</v>
      </c>
      <c r="G670" s="618" t="s">
        <v>569</v>
      </c>
    </row>
    <row r="671" spans="6:7">
      <c r="F671" s="613" t="s">
        <v>20</v>
      </c>
      <c r="G671" s="618" t="s">
        <v>1151</v>
      </c>
    </row>
    <row r="672" spans="6:7">
      <c r="F672" s="613" t="s">
        <v>20</v>
      </c>
      <c r="G672" s="618" t="s">
        <v>572</v>
      </c>
    </row>
    <row r="673" spans="6:7">
      <c r="F673" s="613" t="s">
        <v>20</v>
      </c>
      <c r="G673" s="618" t="s">
        <v>494</v>
      </c>
    </row>
    <row r="674" spans="6:7">
      <c r="F674" s="613" t="s">
        <v>20</v>
      </c>
      <c r="G674" s="618" t="s">
        <v>1461</v>
      </c>
    </row>
    <row r="675" spans="6:7">
      <c r="F675" s="613" t="s">
        <v>20</v>
      </c>
      <c r="G675" s="618" t="s">
        <v>1416</v>
      </c>
    </row>
    <row r="676" spans="6:7">
      <c r="F676" s="613" t="s">
        <v>20</v>
      </c>
      <c r="G676" s="618" t="s">
        <v>625</v>
      </c>
    </row>
    <row r="677" spans="6:7">
      <c r="F677" s="613" t="s">
        <v>20</v>
      </c>
      <c r="G677" s="618" t="s">
        <v>21</v>
      </c>
    </row>
    <row r="678" spans="6:7">
      <c r="F678" s="613" t="s">
        <v>20</v>
      </c>
      <c r="G678" s="618" t="s">
        <v>573</v>
      </c>
    </row>
    <row r="679" spans="6:7">
      <c r="F679" s="613" t="s">
        <v>20</v>
      </c>
      <c r="G679" s="618" t="s">
        <v>797</v>
      </c>
    </row>
    <row r="680" spans="6:7">
      <c r="F680" s="613" t="s">
        <v>20</v>
      </c>
      <c r="G680" s="618" t="s">
        <v>616</v>
      </c>
    </row>
    <row r="681" spans="6:7">
      <c r="F681" s="613" t="s">
        <v>20</v>
      </c>
      <c r="G681" s="618" t="s">
        <v>112</v>
      </c>
    </row>
    <row r="682" spans="6:7">
      <c r="F682" s="613" t="s">
        <v>20</v>
      </c>
      <c r="G682" s="618" t="s">
        <v>237</v>
      </c>
    </row>
    <row r="683" spans="6:7">
      <c r="F683" s="613" t="s">
        <v>20</v>
      </c>
      <c r="G683" s="618" t="s">
        <v>679</v>
      </c>
    </row>
    <row r="684" spans="6:7">
      <c r="F684" s="613" t="s">
        <v>20</v>
      </c>
      <c r="G684" s="618" t="s">
        <v>574</v>
      </c>
    </row>
    <row r="685" spans="6:7">
      <c r="F685" s="613" t="s">
        <v>20</v>
      </c>
      <c r="G685" s="618" t="s">
        <v>1462</v>
      </c>
    </row>
    <row r="686" spans="6:7">
      <c r="F686" s="613" t="s">
        <v>20</v>
      </c>
      <c r="G686" s="618" t="s">
        <v>681</v>
      </c>
    </row>
    <row r="687" spans="6:7">
      <c r="F687" s="613" t="s">
        <v>20</v>
      </c>
      <c r="G687" s="618" t="s">
        <v>523</v>
      </c>
    </row>
    <row r="688" spans="6:7">
      <c r="F688" s="613" t="s">
        <v>20</v>
      </c>
      <c r="G688" s="618" t="s">
        <v>798</v>
      </c>
    </row>
    <row r="689" spans="6:7">
      <c r="F689" s="613" t="s">
        <v>20</v>
      </c>
      <c r="G689" s="618" t="s">
        <v>230</v>
      </c>
    </row>
    <row r="690" spans="6:7">
      <c r="F690" s="613" t="s">
        <v>20</v>
      </c>
      <c r="G690" s="618" t="s">
        <v>1465</v>
      </c>
    </row>
    <row r="691" spans="6:7">
      <c r="F691" s="613" t="s">
        <v>20</v>
      </c>
      <c r="G691" s="618" t="s">
        <v>1413</v>
      </c>
    </row>
    <row r="692" spans="6:7">
      <c r="F692" s="613" t="s">
        <v>20</v>
      </c>
      <c r="G692" s="618" t="s">
        <v>830</v>
      </c>
    </row>
    <row r="693" spans="6:7">
      <c r="F693" s="613" t="s">
        <v>20</v>
      </c>
      <c r="G693" s="618" t="s">
        <v>691</v>
      </c>
    </row>
    <row r="694" spans="6:7">
      <c r="F694" s="613" t="s">
        <v>20</v>
      </c>
      <c r="G694" s="618" t="s">
        <v>227</v>
      </c>
    </row>
    <row r="695" spans="6:7">
      <c r="F695" s="613" t="s">
        <v>20</v>
      </c>
      <c r="G695" s="618" t="s">
        <v>1466</v>
      </c>
    </row>
    <row r="696" spans="6:7">
      <c r="F696" s="613" t="s">
        <v>20</v>
      </c>
      <c r="G696" s="618" t="s">
        <v>693</v>
      </c>
    </row>
    <row r="697" spans="6:7">
      <c r="F697" s="613" t="s">
        <v>20</v>
      </c>
      <c r="G697" s="618" t="s">
        <v>1332</v>
      </c>
    </row>
    <row r="698" spans="6:7">
      <c r="F698" s="613" t="s">
        <v>135</v>
      </c>
      <c r="G698" s="618" t="s">
        <v>763</v>
      </c>
    </row>
    <row r="699" spans="6:7">
      <c r="F699" s="613" t="s">
        <v>135</v>
      </c>
      <c r="G699" s="618" t="s">
        <v>186</v>
      </c>
    </row>
    <row r="700" spans="6:7">
      <c r="F700" s="613" t="s">
        <v>135</v>
      </c>
      <c r="G700" s="618" t="s">
        <v>626</v>
      </c>
    </row>
    <row r="701" spans="6:7">
      <c r="F701" s="613" t="s">
        <v>135</v>
      </c>
      <c r="G701" s="618" t="s">
        <v>326</v>
      </c>
    </row>
    <row r="702" spans="6:7">
      <c r="F702" s="613" t="s">
        <v>135</v>
      </c>
      <c r="G702" s="618" t="s">
        <v>687</v>
      </c>
    </row>
    <row r="703" spans="6:7">
      <c r="F703" s="613" t="s">
        <v>135</v>
      </c>
      <c r="G703" s="618" t="s">
        <v>580</v>
      </c>
    </row>
    <row r="704" spans="6:7">
      <c r="F704" s="613" t="s">
        <v>135</v>
      </c>
      <c r="G704" s="618" t="s">
        <v>527</v>
      </c>
    </row>
    <row r="705" spans="6:7">
      <c r="F705" s="613" t="s">
        <v>135</v>
      </c>
      <c r="G705" s="618" t="s">
        <v>471</v>
      </c>
    </row>
    <row r="706" spans="6:7">
      <c r="F706" s="613" t="s">
        <v>135</v>
      </c>
      <c r="G706" s="618" t="s">
        <v>559</v>
      </c>
    </row>
    <row r="707" spans="6:7">
      <c r="F707" s="613" t="s">
        <v>135</v>
      </c>
      <c r="G707" s="618" t="s">
        <v>249</v>
      </c>
    </row>
    <row r="708" spans="6:7">
      <c r="F708" s="613" t="s">
        <v>135</v>
      </c>
      <c r="G708" s="618" t="s">
        <v>800</v>
      </c>
    </row>
    <row r="709" spans="6:7">
      <c r="F709" s="613" t="s">
        <v>135</v>
      </c>
      <c r="G709" s="618" t="s">
        <v>801</v>
      </c>
    </row>
    <row r="710" spans="6:7">
      <c r="F710" s="613" t="s">
        <v>135</v>
      </c>
      <c r="G710" s="618" t="s">
        <v>604</v>
      </c>
    </row>
    <row r="711" spans="6:7">
      <c r="F711" s="613" t="s">
        <v>135</v>
      </c>
      <c r="G711" s="618" t="s">
        <v>689</v>
      </c>
    </row>
    <row r="712" spans="6:7">
      <c r="F712" s="613" t="s">
        <v>135</v>
      </c>
      <c r="G712" s="618" t="s">
        <v>692</v>
      </c>
    </row>
    <row r="713" spans="6:7">
      <c r="F713" s="613" t="s">
        <v>135</v>
      </c>
      <c r="G713" s="618" t="s">
        <v>1320</v>
      </c>
    </row>
    <row r="714" spans="6:7">
      <c r="F714" s="613" t="s">
        <v>135</v>
      </c>
      <c r="G714" s="618" t="s">
        <v>542</v>
      </c>
    </row>
    <row r="715" spans="6:7">
      <c r="F715" s="613" t="s">
        <v>135</v>
      </c>
      <c r="G715" s="618" t="s">
        <v>1468</v>
      </c>
    </row>
    <row r="716" spans="6:7">
      <c r="F716" s="613" t="s">
        <v>135</v>
      </c>
      <c r="G716" s="618" t="s">
        <v>694</v>
      </c>
    </row>
    <row r="717" spans="6:7">
      <c r="F717" s="613" t="s">
        <v>135</v>
      </c>
      <c r="G717" s="618" t="s">
        <v>803</v>
      </c>
    </row>
    <row r="718" spans="6:7">
      <c r="F718" s="613" t="s">
        <v>135</v>
      </c>
      <c r="G718" s="618" t="s">
        <v>695</v>
      </c>
    </row>
    <row r="719" spans="6:7">
      <c r="F719" s="613" t="s">
        <v>135</v>
      </c>
      <c r="G719" s="618" t="s">
        <v>804</v>
      </c>
    </row>
    <row r="720" spans="6:7">
      <c r="F720" s="613" t="s">
        <v>135</v>
      </c>
      <c r="G720" s="618" t="s">
        <v>675</v>
      </c>
    </row>
    <row r="721" spans="6:7">
      <c r="F721" s="613" t="s">
        <v>135</v>
      </c>
      <c r="G721" s="618" t="s">
        <v>1469</v>
      </c>
    </row>
    <row r="722" spans="6:7">
      <c r="F722" s="613" t="s">
        <v>135</v>
      </c>
      <c r="G722" s="618" t="s">
        <v>1470</v>
      </c>
    </row>
    <row r="723" spans="6:7">
      <c r="F723" s="613" t="s">
        <v>135</v>
      </c>
      <c r="G723" s="618" t="s">
        <v>1472</v>
      </c>
    </row>
    <row r="724" spans="6:7">
      <c r="F724" s="613" t="s">
        <v>135</v>
      </c>
      <c r="G724" s="618" t="s">
        <v>33</v>
      </c>
    </row>
    <row r="725" spans="6:7">
      <c r="F725" s="613" t="s">
        <v>135</v>
      </c>
      <c r="G725" s="618" t="s">
        <v>1474</v>
      </c>
    </row>
    <row r="726" spans="6:7">
      <c r="F726" s="613" t="s">
        <v>135</v>
      </c>
      <c r="G726" s="618" t="s">
        <v>459</v>
      </c>
    </row>
    <row r="727" spans="6:7">
      <c r="F727" s="613" t="s">
        <v>135</v>
      </c>
      <c r="G727" s="618" t="s">
        <v>1475</v>
      </c>
    </row>
    <row r="728" spans="6:7">
      <c r="F728" s="613" t="s">
        <v>135</v>
      </c>
      <c r="G728" s="618" t="s">
        <v>1479</v>
      </c>
    </row>
    <row r="729" spans="6:7">
      <c r="F729" s="613" t="s">
        <v>135</v>
      </c>
      <c r="G729" s="618" t="s">
        <v>363</v>
      </c>
    </row>
    <row r="730" spans="6:7">
      <c r="F730" s="613" t="s">
        <v>135</v>
      </c>
      <c r="G730" s="618" t="s">
        <v>805</v>
      </c>
    </row>
    <row r="731" spans="6:7">
      <c r="F731" s="613" t="s">
        <v>53</v>
      </c>
      <c r="G731" s="618" t="s">
        <v>408</v>
      </c>
    </row>
    <row r="732" spans="6:7">
      <c r="F732" s="613" t="s">
        <v>53</v>
      </c>
      <c r="G732" s="618" t="s">
        <v>1044</v>
      </c>
    </row>
    <row r="733" spans="6:7">
      <c r="F733" s="613" t="s">
        <v>53</v>
      </c>
      <c r="G733" s="618" t="s">
        <v>1480</v>
      </c>
    </row>
    <row r="734" spans="6:7">
      <c r="F734" s="613" t="s">
        <v>53</v>
      </c>
      <c r="G734" s="618" t="s">
        <v>43</v>
      </c>
    </row>
    <row r="735" spans="6:7">
      <c r="F735" s="613" t="s">
        <v>53</v>
      </c>
      <c r="G735" s="618" t="s">
        <v>1180</v>
      </c>
    </row>
    <row r="736" spans="6:7">
      <c r="F736" s="613" t="s">
        <v>53</v>
      </c>
      <c r="G736" s="618" t="s">
        <v>1481</v>
      </c>
    </row>
    <row r="737" spans="6:7">
      <c r="F737" s="613" t="s">
        <v>53</v>
      </c>
      <c r="G737" s="618" t="s">
        <v>1483</v>
      </c>
    </row>
    <row r="738" spans="6:7">
      <c r="F738" s="613" t="s">
        <v>53</v>
      </c>
      <c r="G738" s="618" t="s">
        <v>1235</v>
      </c>
    </row>
    <row r="739" spans="6:7">
      <c r="F739" s="613" t="s">
        <v>53</v>
      </c>
      <c r="G739" s="618" t="s">
        <v>1231</v>
      </c>
    </row>
    <row r="740" spans="6:7">
      <c r="F740" s="613" t="s">
        <v>53</v>
      </c>
      <c r="G740" s="618" t="s">
        <v>73</v>
      </c>
    </row>
    <row r="741" spans="6:7">
      <c r="F741" s="613" t="s">
        <v>53</v>
      </c>
      <c r="G741" s="618" t="s">
        <v>936</v>
      </c>
    </row>
    <row r="742" spans="6:7">
      <c r="F742" s="613" t="s">
        <v>53</v>
      </c>
      <c r="G742" s="618" t="s">
        <v>1485</v>
      </c>
    </row>
    <row r="743" spans="6:7">
      <c r="F743" s="613" t="s">
        <v>53</v>
      </c>
      <c r="G743" s="618" t="s">
        <v>1478</v>
      </c>
    </row>
    <row r="744" spans="6:7">
      <c r="F744" s="613" t="s">
        <v>53</v>
      </c>
      <c r="G744" s="618" t="s">
        <v>1487</v>
      </c>
    </row>
    <row r="745" spans="6:7">
      <c r="F745" s="613" t="s">
        <v>53</v>
      </c>
      <c r="G745" s="618" t="s">
        <v>139</v>
      </c>
    </row>
    <row r="746" spans="6:7">
      <c r="F746" s="613" t="s">
        <v>53</v>
      </c>
      <c r="G746" s="618" t="s">
        <v>1488</v>
      </c>
    </row>
    <row r="747" spans="6:7">
      <c r="F747" s="613" t="s">
        <v>53</v>
      </c>
      <c r="G747" s="618" t="s">
        <v>1367</v>
      </c>
    </row>
    <row r="748" spans="6:7">
      <c r="F748" s="613" t="s">
        <v>53</v>
      </c>
      <c r="G748" s="618" t="s">
        <v>1489</v>
      </c>
    </row>
    <row r="749" spans="6:7">
      <c r="F749" s="613" t="s">
        <v>53</v>
      </c>
      <c r="G749" s="618" t="s">
        <v>1491</v>
      </c>
    </row>
    <row r="750" spans="6:7">
      <c r="F750" s="613" t="s">
        <v>53</v>
      </c>
      <c r="G750" s="618" t="s">
        <v>1492</v>
      </c>
    </row>
    <row r="751" spans="6:7">
      <c r="F751" s="613" t="s">
        <v>53</v>
      </c>
      <c r="G751" s="618" t="s">
        <v>1173</v>
      </c>
    </row>
    <row r="752" spans="6:7">
      <c r="F752" s="613" t="s">
        <v>53</v>
      </c>
      <c r="G752" s="618" t="s">
        <v>772</v>
      </c>
    </row>
    <row r="753" spans="6:7">
      <c r="F753" s="613" t="s">
        <v>53</v>
      </c>
      <c r="G753" s="618" t="s">
        <v>1495</v>
      </c>
    </row>
    <row r="754" spans="6:7">
      <c r="F754" s="613" t="s">
        <v>53</v>
      </c>
      <c r="G754" s="618" t="s">
        <v>1086</v>
      </c>
    </row>
    <row r="755" spans="6:7">
      <c r="F755" s="613" t="s">
        <v>53</v>
      </c>
      <c r="G755" s="618" t="s">
        <v>897</v>
      </c>
    </row>
    <row r="756" spans="6:7">
      <c r="F756" s="613" t="s">
        <v>53</v>
      </c>
      <c r="G756" s="618" t="s">
        <v>1496</v>
      </c>
    </row>
    <row r="757" spans="6:7">
      <c r="F757" s="613" t="s">
        <v>53</v>
      </c>
      <c r="G757" s="618" t="s">
        <v>755</v>
      </c>
    </row>
    <row r="758" spans="6:7">
      <c r="F758" s="613" t="s">
        <v>53</v>
      </c>
      <c r="G758" s="618" t="s">
        <v>1104</v>
      </c>
    </row>
    <row r="759" spans="6:7">
      <c r="F759" s="613" t="s">
        <v>53</v>
      </c>
      <c r="G759" s="618" t="s">
        <v>440</v>
      </c>
    </row>
    <row r="760" spans="6:7">
      <c r="F760" s="613" t="s">
        <v>53</v>
      </c>
      <c r="G760" s="618" t="s">
        <v>229</v>
      </c>
    </row>
    <row r="761" spans="6:7">
      <c r="F761" s="613" t="s">
        <v>397</v>
      </c>
      <c r="G761" s="618" t="s">
        <v>780</v>
      </c>
    </row>
    <row r="762" spans="6:7">
      <c r="F762" s="613" t="s">
        <v>397</v>
      </c>
      <c r="G762" s="618" t="s">
        <v>1360</v>
      </c>
    </row>
    <row r="763" spans="6:7">
      <c r="F763" s="613" t="s">
        <v>397</v>
      </c>
      <c r="G763" s="618" t="s">
        <v>12</v>
      </c>
    </row>
    <row r="764" spans="6:7">
      <c r="F764" s="613" t="s">
        <v>397</v>
      </c>
      <c r="G764" s="618" t="s">
        <v>1498</v>
      </c>
    </row>
    <row r="765" spans="6:7">
      <c r="F765" s="613" t="s">
        <v>397</v>
      </c>
      <c r="G765" s="618" t="s">
        <v>1056</v>
      </c>
    </row>
    <row r="766" spans="6:7">
      <c r="F766" s="613" t="s">
        <v>397</v>
      </c>
      <c r="G766" s="618" t="s">
        <v>1500</v>
      </c>
    </row>
    <row r="767" spans="6:7">
      <c r="F767" s="613" t="s">
        <v>397</v>
      </c>
      <c r="G767" s="618" t="s">
        <v>1501</v>
      </c>
    </row>
    <row r="768" spans="6:7">
      <c r="F768" s="613" t="s">
        <v>397</v>
      </c>
      <c r="G768" s="618" t="s">
        <v>71</v>
      </c>
    </row>
    <row r="769" spans="6:7">
      <c r="F769" s="613" t="s">
        <v>397</v>
      </c>
      <c r="G769" s="618" t="s">
        <v>1502</v>
      </c>
    </row>
    <row r="770" spans="6:7">
      <c r="F770" s="613" t="s">
        <v>397</v>
      </c>
      <c r="G770" s="618" t="s">
        <v>1504</v>
      </c>
    </row>
    <row r="771" spans="6:7">
      <c r="F771" s="613" t="s">
        <v>397</v>
      </c>
      <c r="G771" s="618" t="s">
        <v>173</v>
      </c>
    </row>
    <row r="772" spans="6:7">
      <c r="F772" s="613" t="s">
        <v>397</v>
      </c>
      <c r="G772" s="618" t="s">
        <v>1506</v>
      </c>
    </row>
    <row r="773" spans="6:7">
      <c r="F773" s="613" t="s">
        <v>397</v>
      </c>
      <c r="G773" s="618" t="s">
        <v>381</v>
      </c>
    </row>
    <row r="774" spans="6:7">
      <c r="F774" s="613" t="s">
        <v>397</v>
      </c>
      <c r="G774" s="618" t="s">
        <v>1508</v>
      </c>
    </row>
    <row r="775" spans="6:7">
      <c r="F775" s="613" t="s">
        <v>397</v>
      </c>
      <c r="G775" s="618" t="s">
        <v>979</v>
      </c>
    </row>
    <row r="776" spans="6:7">
      <c r="F776" s="613" t="s">
        <v>334</v>
      </c>
      <c r="G776" s="618" t="s">
        <v>226</v>
      </c>
    </row>
    <row r="777" spans="6:7">
      <c r="F777" s="613" t="s">
        <v>334</v>
      </c>
      <c r="G777" s="618" t="s">
        <v>1509</v>
      </c>
    </row>
    <row r="778" spans="6:7">
      <c r="F778" s="613" t="s">
        <v>334</v>
      </c>
      <c r="G778" s="618" t="s">
        <v>1510</v>
      </c>
    </row>
    <row r="779" spans="6:7">
      <c r="F779" s="613" t="s">
        <v>334</v>
      </c>
      <c r="G779" s="618" t="s">
        <v>1350</v>
      </c>
    </row>
    <row r="780" spans="6:7">
      <c r="F780" s="613" t="s">
        <v>334</v>
      </c>
      <c r="G780" s="618" t="s">
        <v>1512</v>
      </c>
    </row>
    <row r="781" spans="6:7">
      <c r="F781" s="613" t="s">
        <v>334</v>
      </c>
      <c r="G781" s="618" t="s">
        <v>1486</v>
      </c>
    </row>
    <row r="782" spans="6:7">
      <c r="F782" s="613" t="s">
        <v>334</v>
      </c>
      <c r="G782" s="618" t="s">
        <v>1514</v>
      </c>
    </row>
    <row r="783" spans="6:7">
      <c r="F783" s="613" t="s">
        <v>334</v>
      </c>
      <c r="G783" s="618" t="s">
        <v>1515</v>
      </c>
    </row>
    <row r="784" spans="6:7">
      <c r="F784" s="613" t="s">
        <v>334</v>
      </c>
      <c r="G784" s="618" t="s">
        <v>958</v>
      </c>
    </row>
    <row r="785" spans="6:7">
      <c r="F785" s="613" t="s">
        <v>334</v>
      </c>
      <c r="G785" s="618" t="s">
        <v>1516</v>
      </c>
    </row>
    <row r="786" spans="6:7">
      <c r="F786" s="613" t="s">
        <v>334</v>
      </c>
      <c r="G786" s="618" t="s">
        <v>1109</v>
      </c>
    </row>
    <row r="787" spans="6:7">
      <c r="F787" s="613" t="s">
        <v>334</v>
      </c>
      <c r="G787" s="618" t="s">
        <v>972</v>
      </c>
    </row>
    <row r="788" spans="6:7">
      <c r="F788" s="613" t="s">
        <v>334</v>
      </c>
      <c r="G788" s="618" t="s">
        <v>1517</v>
      </c>
    </row>
    <row r="789" spans="6:7">
      <c r="F789" s="613" t="s">
        <v>334</v>
      </c>
      <c r="G789" s="618" t="s">
        <v>885</v>
      </c>
    </row>
    <row r="790" spans="6:7">
      <c r="F790" s="613" t="s">
        <v>334</v>
      </c>
      <c r="G790" s="618" t="s">
        <v>160</v>
      </c>
    </row>
    <row r="791" spans="6:7">
      <c r="F791" s="613" t="s">
        <v>334</v>
      </c>
      <c r="G791" s="618" t="s">
        <v>70</v>
      </c>
    </row>
    <row r="792" spans="6:7">
      <c r="F792" s="613" t="s">
        <v>334</v>
      </c>
      <c r="G792" s="618" t="s">
        <v>1518</v>
      </c>
    </row>
    <row r="793" spans="6:7">
      <c r="F793" s="613" t="s">
        <v>334</v>
      </c>
      <c r="G793" s="618" t="s">
        <v>51</v>
      </c>
    </row>
    <row r="794" spans="6:7">
      <c r="F794" s="613" t="s">
        <v>334</v>
      </c>
      <c r="G794" s="618" t="s">
        <v>242</v>
      </c>
    </row>
    <row r="795" spans="6:7">
      <c r="F795" s="613" t="s">
        <v>403</v>
      </c>
      <c r="G795" s="618" t="s">
        <v>617</v>
      </c>
    </row>
    <row r="796" spans="6:7">
      <c r="F796" s="613" t="s">
        <v>403</v>
      </c>
      <c r="G796" s="618" t="s">
        <v>891</v>
      </c>
    </row>
    <row r="797" spans="6:7">
      <c r="F797" s="613" t="s">
        <v>403</v>
      </c>
      <c r="G797" s="618" t="s">
        <v>1519</v>
      </c>
    </row>
    <row r="798" spans="6:7">
      <c r="F798" s="613" t="s">
        <v>403</v>
      </c>
      <c r="G798" s="618" t="s">
        <v>884</v>
      </c>
    </row>
    <row r="799" spans="6:7">
      <c r="F799" s="613" t="s">
        <v>403</v>
      </c>
      <c r="G799" s="618" t="s">
        <v>840</v>
      </c>
    </row>
    <row r="800" spans="6:7">
      <c r="F800" s="613" t="s">
        <v>403</v>
      </c>
      <c r="G800" s="618" t="s">
        <v>1058</v>
      </c>
    </row>
    <row r="801" spans="6:7">
      <c r="F801" s="613" t="s">
        <v>403</v>
      </c>
      <c r="G801" s="618" t="s">
        <v>1520</v>
      </c>
    </row>
    <row r="802" spans="6:7">
      <c r="F802" s="613" t="s">
        <v>403</v>
      </c>
      <c r="G802" s="618" t="s">
        <v>225</v>
      </c>
    </row>
    <row r="803" spans="6:7">
      <c r="F803" s="613" t="s">
        <v>403</v>
      </c>
      <c r="G803" s="618" t="s">
        <v>1521</v>
      </c>
    </row>
    <row r="804" spans="6:7">
      <c r="F804" s="613" t="s">
        <v>403</v>
      </c>
      <c r="G804" s="618" t="s">
        <v>1523</v>
      </c>
    </row>
    <row r="805" spans="6:7">
      <c r="F805" s="613" t="s">
        <v>403</v>
      </c>
      <c r="G805" s="618" t="s">
        <v>482</v>
      </c>
    </row>
    <row r="806" spans="6:7">
      <c r="F806" s="613" t="s">
        <v>403</v>
      </c>
      <c r="G806" s="618" t="s">
        <v>1524</v>
      </c>
    </row>
    <row r="807" spans="6:7">
      <c r="F807" s="613" t="s">
        <v>403</v>
      </c>
      <c r="G807" s="618" t="s">
        <v>1072</v>
      </c>
    </row>
    <row r="808" spans="6:7">
      <c r="F808" s="613" t="s">
        <v>403</v>
      </c>
      <c r="G808" s="618" t="s">
        <v>1525</v>
      </c>
    </row>
    <row r="809" spans="6:7">
      <c r="F809" s="613" t="s">
        <v>403</v>
      </c>
      <c r="G809" s="618" t="s">
        <v>1164</v>
      </c>
    </row>
    <row r="810" spans="6:7">
      <c r="F810" s="613" t="s">
        <v>403</v>
      </c>
      <c r="G810" s="618" t="s">
        <v>1074</v>
      </c>
    </row>
    <row r="811" spans="6:7">
      <c r="F811" s="613" t="s">
        <v>403</v>
      </c>
      <c r="G811" s="618" t="s">
        <v>1526</v>
      </c>
    </row>
    <row r="812" spans="6:7">
      <c r="F812" s="613" t="s">
        <v>344</v>
      </c>
      <c r="G812" s="618" t="s">
        <v>124</v>
      </c>
    </row>
    <row r="813" spans="6:7">
      <c r="F813" s="613" t="s">
        <v>344</v>
      </c>
      <c r="G813" s="618" t="s">
        <v>1528</v>
      </c>
    </row>
    <row r="814" spans="6:7">
      <c r="F814" s="613" t="s">
        <v>344</v>
      </c>
      <c r="G814" s="618" t="s">
        <v>1529</v>
      </c>
    </row>
    <row r="815" spans="6:7">
      <c r="F815" s="613" t="s">
        <v>344</v>
      </c>
      <c r="G815" s="618" t="s">
        <v>729</v>
      </c>
    </row>
    <row r="816" spans="6:7">
      <c r="F816" s="613" t="s">
        <v>344</v>
      </c>
      <c r="G816" s="618" t="s">
        <v>851</v>
      </c>
    </row>
    <row r="817" spans="6:7">
      <c r="F817" s="613" t="s">
        <v>344</v>
      </c>
      <c r="G817" s="618" t="s">
        <v>346</v>
      </c>
    </row>
    <row r="818" spans="6:7">
      <c r="F818" s="613" t="s">
        <v>344</v>
      </c>
      <c r="G818" s="618" t="s">
        <v>1530</v>
      </c>
    </row>
    <row r="819" spans="6:7">
      <c r="F819" s="613" t="s">
        <v>344</v>
      </c>
      <c r="G819" s="618" t="s">
        <v>1532</v>
      </c>
    </row>
    <row r="820" spans="6:7">
      <c r="F820" s="613" t="s">
        <v>344</v>
      </c>
      <c r="G820" s="618" t="s">
        <v>1533</v>
      </c>
    </row>
    <row r="821" spans="6:7">
      <c r="F821" s="613" t="s">
        <v>344</v>
      </c>
      <c r="G821" s="618" t="s">
        <v>268</v>
      </c>
    </row>
    <row r="822" spans="6:7">
      <c r="F822" s="613" t="s">
        <v>344</v>
      </c>
      <c r="G822" s="618" t="s">
        <v>425</v>
      </c>
    </row>
    <row r="823" spans="6:7">
      <c r="F823" s="613" t="s">
        <v>344</v>
      </c>
      <c r="G823" s="618" t="s">
        <v>1534</v>
      </c>
    </row>
    <row r="824" spans="6:7">
      <c r="F824" s="613" t="s">
        <v>344</v>
      </c>
      <c r="G824" s="618" t="s">
        <v>1535</v>
      </c>
    </row>
    <row r="825" spans="6:7">
      <c r="F825" s="613" t="s">
        <v>344</v>
      </c>
      <c r="G825" s="618" t="s">
        <v>883</v>
      </c>
    </row>
    <row r="826" spans="6:7">
      <c r="F826" s="613" t="s">
        <v>344</v>
      </c>
      <c r="G826" s="618" t="s">
        <v>1536</v>
      </c>
    </row>
    <row r="827" spans="6:7">
      <c r="F827" s="613" t="s">
        <v>344</v>
      </c>
      <c r="G827" s="618" t="s">
        <v>1126</v>
      </c>
    </row>
    <row r="828" spans="6:7">
      <c r="F828" s="613" t="s">
        <v>344</v>
      </c>
      <c r="G828" s="618" t="s">
        <v>1243</v>
      </c>
    </row>
    <row r="829" spans="6:7">
      <c r="F829" s="613" t="s">
        <v>344</v>
      </c>
      <c r="G829" s="618" t="s">
        <v>1539</v>
      </c>
    </row>
    <row r="830" spans="6:7">
      <c r="F830" s="613" t="s">
        <v>344</v>
      </c>
      <c r="G830" s="618" t="s">
        <v>1283</v>
      </c>
    </row>
    <row r="831" spans="6:7">
      <c r="F831" s="613" t="s">
        <v>344</v>
      </c>
      <c r="G831" s="618" t="s">
        <v>1482</v>
      </c>
    </row>
    <row r="832" spans="6:7">
      <c r="F832" s="613" t="s">
        <v>344</v>
      </c>
      <c r="G832" s="618" t="s">
        <v>1540</v>
      </c>
    </row>
    <row r="833" spans="6:7">
      <c r="F833" s="613" t="s">
        <v>344</v>
      </c>
      <c r="G833" s="618" t="s">
        <v>1541</v>
      </c>
    </row>
    <row r="834" spans="6:7">
      <c r="F834" s="613" t="s">
        <v>344</v>
      </c>
      <c r="G834" s="618" t="s">
        <v>50</v>
      </c>
    </row>
    <row r="835" spans="6:7">
      <c r="F835" s="613" t="s">
        <v>344</v>
      </c>
      <c r="G835" s="618" t="s">
        <v>1544</v>
      </c>
    </row>
    <row r="836" spans="6:7">
      <c r="F836" s="613" t="s">
        <v>344</v>
      </c>
      <c r="G836" s="618" t="s">
        <v>1545</v>
      </c>
    </row>
    <row r="837" spans="6:7">
      <c r="F837" s="613" t="s">
        <v>344</v>
      </c>
      <c r="G837" s="618" t="s">
        <v>1546</v>
      </c>
    </row>
    <row r="838" spans="6:7">
      <c r="F838" s="613" t="s">
        <v>344</v>
      </c>
      <c r="G838" s="618" t="s">
        <v>1547</v>
      </c>
    </row>
    <row r="839" spans="6:7">
      <c r="F839" s="613" t="s">
        <v>406</v>
      </c>
      <c r="G839" s="618" t="s">
        <v>821</v>
      </c>
    </row>
    <row r="840" spans="6:7">
      <c r="F840" s="613" t="s">
        <v>406</v>
      </c>
      <c r="G840" s="618" t="s">
        <v>60</v>
      </c>
    </row>
    <row r="841" spans="6:7">
      <c r="F841" s="613" t="s">
        <v>406</v>
      </c>
      <c r="G841" s="618" t="s">
        <v>1063</v>
      </c>
    </row>
    <row r="842" spans="6:7">
      <c r="F842" s="613" t="s">
        <v>406</v>
      </c>
      <c r="G842" s="618" t="s">
        <v>1262</v>
      </c>
    </row>
    <row r="843" spans="6:7">
      <c r="F843" s="613" t="s">
        <v>406</v>
      </c>
      <c r="G843" s="618" t="s">
        <v>993</v>
      </c>
    </row>
    <row r="844" spans="6:7">
      <c r="F844" s="613" t="s">
        <v>406</v>
      </c>
      <c r="G844" s="618" t="s">
        <v>1548</v>
      </c>
    </row>
    <row r="845" spans="6:7">
      <c r="F845" s="613" t="s">
        <v>406</v>
      </c>
      <c r="G845" s="618" t="s">
        <v>1342</v>
      </c>
    </row>
    <row r="846" spans="6:7">
      <c r="F846" s="613" t="s">
        <v>406</v>
      </c>
      <c r="G846" s="618" t="s">
        <v>1550</v>
      </c>
    </row>
    <row r="847" spans="6:7">
      <c r="F847" s="613" t="s">
        <v>406</v>
      </c>
      <c r="G847" s="618" t="s">
        <v>769</v>
      </c>
    </row>
    <row r="848" spans="6:7">
      <c r="F848" s="613" t="s">
        <v>406</v>
      </c>
      <c r="G848" s="618" t="s">
        <v>1555</v>
      </c>
    </row>
    <row r="849" spans="6:7">
      <c r="F849" s="613" t="s">
        <v>406</v>
      </c>
      <c r="G849" s="618" t="s">
        <v>577</v>
      </c>
    </row>
    <row r="850" spans="6:7">
      <c r="F850" s="613" t="s">
        <v>406</v>
      </c>
      <c r="G850" s="618" t="s">
        <v>383</v>
      </c>
    </row>
    <row r="851" spans="6:7">
      <c r="F851" s="613" t="s">
        <v>406</v>
      </c>
      <c r="G851" s="618" t="s">
        <v>1557</v>
      </c>
    </row>
    <row r="852" spans="6:7">
      <c r="F852" s="613" t="s">
        <v>406</v>
      </c>
      <c r="G852" s="618" t="s">
        <v>1558</v>
      </c>
    </row>
    <row r="853" spans="6:7">
      <c r="F853" s="613" t="s">
        <v>406</v>
      </c>
      <c r="G853" s="618" t="s">
        <v>929</v>
      </c>
    </row>
    <row r="854" spans="6:7">
      <c r="F854" s="613" t="s">
        <v>406</v>
      </c>
      <c r="G854" s="618" t="s">
        <v>1053</v>
      </c>
    </row>
    <row r="855" spans="6:7">
      <c r="F855" s="613" t="s">
        <v>406</v>
      </c>
      <c r="G855" s="618" t="s">
        <v>1559</v>
      </c>
    </row>
    <row r="856" spans="6:7">
      <c r="F856" s="613" t="s">
        <v>406</v>
      </c>
      <c r="G856" s="618" t="s">
        <v>208</v>
      </c>
    </row>
    <row r="857" spans="6:7">
      <c r="F857" s="613" t="s">
        <v>406</v>
      </c>
      <c r="G857" s="618" t="s">
        <v>76</v>
      </c>
    </row>
    <row r="858" spans="6:7">
      <c r="F858" s="613" t="s">
        <v>406</v>
      </c>
      <c r="G858" s="618" t="s">
        <v>571</v>
      </c>
    </row>
    <row r="859" spans="6:7">
      <c r="F859" s="613" t="s">
        <v>406</v>
      </c>
      <c r="G859" s="618" t="s">
        <v>1561</v>
      </c>
    </row>
    <row r="860" spans="6:7">
      <c r="F860" s="613" t="s">
        <v>406</v>
      </c>
      <c r="G860" s="618" t="s">
        <v>1386</v>
      </c>
    </row>
    <row r="861" spans="6:7">
      <c r="F861" s="613" t="s">
        <v>406</v>
      </c>
      <c r="G861" s="618" t="s">
        <v>1564</v>
      </c>
    </row>
    <row r="862" spans="6:7">
      <c r="F862" s="613" t="s">
        <v>406</v>
      </c>
      <c r="G862" s="618" t="s">
        <v>1565</v>
      </c>
    </row>
    <row r="863" spans="6:7">
      <c r="F863" s="613" t="s">
        <v>406</v>
      </c>
      <c r="G863" s="618" t="s">
        <v>1554</v>
      </c>
    </row>
    <row r="864" spans="6:7">
      <c r="F864" s="613" t="s">
        <v>406</v>
      </c>
      <c r="G864" s="618" t="s">
        <v>1566</v>
      </c>
    </row>
    <row r="865" spans="6:7">
      <c r="F865" s="613" t="s">
        <v>406</v>
      </c>
      <c r="G865" s="618" t="s">
        <v>1568</v>
      </c>
    </row>
    <row r="866" spans="6:7">
      <c r="F866" s="613" t="s">
        <v>406</v>
      </c>
      <c r="G866" s="618" t="s">
        <v>1569</v>
      </c>
    </row>
    <row r="867" spans="6:7">
      <c r="F867" s="613" t="s">
        <v>406</v>
      </c>
      <c r="G867" s="618" t="s">
        <v>1571</v>
      </c>
    </row>
    <row r="868" spans="6:7">
      <c r="F868" s="613" t="s">
        <v>406</v>
      </c>
      <c r="G868" s="618" t="s">
        <v>1573</v>
      </c>
    </row>
    <row r="869" spans="6:7">
      <c r="F869" s="613" t="s">
        <v>406</v>
      </c>
      <c r="G869" s="618" t="s">
        <v>751</v>
      </c>
    </row>
    <row r="870" spans="6:7">
      <c r="F870" s="613" t="s">
        <v>406</v>
      </c>
      <c r="G870" s="618" t="s">
        <v>1574</v>
      </c>
    </row>
    <row r="871" spans="6:7">
      <c r="F871" s="613" t="s">
        <v>406</v>
      </c>
      <c r="G871" s="618" t="s">
        <v>1576</v>
      </c>
    </row>
    <row r="872" spans="6:7">
      <c r="F872" s="613" t="s">
        <v>406</v>
      </c>
      <c r="G872" s="618" t="s">
        <v>1579</v>
      </c>
    </row>
    <row r="873" spans="6:7">
      <c r="F873" s="613" t="s">
        <v>406</v>
      </c>
      <c r="G873" s="618" t="s">
        <v>56</v>
      </c>
    </row>
    <row r="874" spans="6:7">
      <c r="F874" s="613" t="s">
        <v>406</v>
      </c>
      <c r="G874" s="618" t="s">
        <v>1582</v>
      </c>
    </row>
    <row r="875" spans="6:7">
      <c r="F875" s="613" t="s">
        <v>406</v>
      </c>
      <c r="G875" s="618" t="s">
        <v>1123</v>
      </c>
    </row>
    <row r="876" spans="6:7">
      <c r="F876" s="613" t="s">
        <v>406</v>
      </c>
      <c r="G876" s="618" t="s">
        <v>1584</v>
      </c>
    </row>
    <row r="877" spans="6:7">
      <c r="F877" s="613" t="s">
        <v>406</v>
      </c>
      <c r="G877" s="618" t="s">
        <v>1585</v>
      </c>
    </row>
    <row r="878" spans="6:7">
      <c r="F878" s="613" t="s">
        <v>406</v>
      </c>
      <c r="G878" s="618" t="s">
        <v>304</v>
      </c>
    </row>
    <row r="879" spans="6:7">
      <c r="F879" s="613" t="s">
        <v>406</v>
      </c>
      <c r="G879" s="618" t="s">
        <v>1586</v>
      </c>
    </row>
    <row r="880" spans="6:7">
      <c r="F880" s="613" t="s">
        <v>406</v>
      </c>
      <c r="G880" s="618" t="s">
        <v>1445</v>
      </c>
    </row>
    <row r="881" spans="6:7">
      <c r="F881" s="613" t="s">
        <v>406</v>
      </c>
      <c r="G881" s="618" t="s">
        <v>1067</v>
      </c>
    </row>
    <row r="882" spans="6:7">
      <c r="F882" s="613" t="s">
        <v>406</v>
      </c>
      <c r="G882" s="618" t="s">
        <v>565</v>
      </c>
    </row>
    <row r="883" spans="6:7">
      <c r="F883" s="613" t="s">
        <v>406</v>
      </c>
      <c r="G883" s="618" t="s">
        <v>662</v>
      </c>
    </row>
    <row r="884" spans="6:7">
      <c r="F884" s="613" t="s">
        <v>406</v>
      </c>
      <c r="G884" s="618" t="s">
        <v>1135</v>
      </c>
    </row>
    <row r="885" spans="6:7">
      <c r="F885" s="613" t="s">
        <v>406</v>
      </c>
      <c r="G885" s="618" t="s">
        <v>409</v>
      </c>
    </row>
    <row r="886" spans="6:7">
      <c r="F886" s="613" t="s">
        <v>406</v>
      </c>
      <c r="G886" s="618" t="s">
        <v>1587</v>
      </c>
    </row>
    <row r="887" spans="6:7">
      <c r="F887" s="613" t="s">
        <v>406</v>
      </c>
      <c r="G887" s="618" t="s">
        <v>1062</v>
      </c>
    </row>
    <row r="888" spans="6:7">
      <c r="F888" s="613" t="s">
        <v>406</v>
      </c>
      <c r="G888" s="618" t="s">
        <v>1588</v>
      </c>
    </row>
    <row r="889" spans="6:7">
      <c r="F889" s="613" t="s">
        <v>406</v>
      </c>
      <c r="G889" s="618" t="s">
        <v>1420</v>
      </c>
    </row>
    <row r="890" spans="6:7">
      <c r="F890" s="613" t="s">
        <v>406</v>
      </c>
      <c r="G890" s="618" t="s">
        <v>1467</v>
      </c>
    </row>
    <row r="891" spans="6:7">
      <c r="F891" s="613" t="s">
        <v>406</v>
      </c>
      <c r="G891" s="618" t="s">
        <v>1589</v>
      </c>
    </row>
    <row r="892" spans="6:7">
      <c r="F892" s="613" t="s">
        <v>406</v>
      </c>
      <c r="G892" s="618" t="s">
        <v>205</v>
      </c>
    </row>
    <row r="893" spans="6:7">
      <c r="F893" s="613" t="s">
        <v>406</v>
      </c>
      <c r="G893" s="618" t="s">
        <v>702</v>
      </c>
    </row>
    <row r="894" spans="6:7">
      <c r="F894" s="613" t="s">
        <v>406</v>
      </c>
      <c r="G894" s="618" t="s">
        <v>1163</v>
      </c>
    </row>
    <row r="895" spans="6:7">
      <c r="F895" s="613" t="s">
        <v>406</v>
      </c>
      <c r="G895" s="618" t="s">
        <v>1083</v>
      </c>
    </row>
    <row r="896" spans="6:7">
      <c r="F896" s="613" t="s">
        <v>406</v>
      </c>
      <c r="G896" s="618" t="s">
        <v>1543</v>
      </c>
    </row>
    <row r="897" spans="6:7">
      <c r="F897" s="613" t="s">
        <v>406</v>
      </c>
      <c r="G897" s="618" t="s">
        <v>1591</v>
      </c>
    </row>
    <row r="898" spans="6:7">
      <c r="F898" s="613" t="s">
        <v>406</v>
      </c>
      <c r="G898" s="618" t="s">
        <v>64</v>
      </c>
    </row>
    <row r="899" spans="6:7">
      <c r="F899" s="613" t="s">
        <v>406</v>
      </c>
      <c r="G899" s="618" t="s">
        <v>1592</v>
      </c>
    </row>
    <row r="900" spans="6:7">
      <c r="F900" s="613" t="s">
        <v>406</v>
      </c>
      <c r="G900" s="618" t="s">
        <v>1267</v>
      </c>
    </row>
    <row r="901" spans="6:7">
      <c r="F901" s="613" t="s">
        <v>406</v>
      </c>
      <c r="G901" s="618" t="s">
        <v>917</v>
      </c>
    </row>
    <row r="902" spans="6:7">
      <c r="F902" s="613" t="s">
        <v>406</v>
      </c>
      <c r="G902" s="618" t="s">
        <v>482</v>
      </c>
    </row>
    <row r="903" spans="6:7">
      <c r="F903" s="613" t="s">
        <v>406</v>
      </c>
      <c r="G903" s="618" t="s">
        <v>1593</v>
      </c>
    </row>
    <row r="904" spans="6:7">
      <c r="F904" s="613" t="s">
        <v>406</v>
      </c>
      <c r="G904" s="618" t="s">
        <v>1594</v>
      </c>
    </row>
    <row r="905" spans="6:7">
      <c r="F905" s="613" t="s">
        <v>406</v>
      </c>
      <c r="G905" s="618" t="s">
        <v>1595</v>
      </c>
    </row>
    <row r="906" spans="6:7">
      <c r="F906" s="613" t="s">
        <v>406</v>
      </c>
      <c r="G906" s="618" t="s">
        <v>1596</v>
      </c>
    </row>
    <row r="907" spans="6:7">
      <c r="F907" s="613" t="s">
        <v>406</v>
      </c>
      <c r="G907" s="618" t="s">
        <v>1029</v>
      </c>
    </row>
    <row r="908" spans="6:7">
      <c r="F908" s="613" t="s">
        <v>406</v>
      </c>
      <c r="G908" s="618" t="s">
        <v>1392</v>
      </c>
    </row>
    <row r="909" spans="6:7">
      <c r="F909" s="613" t="s">
        <v>406</v>
      </c>
      <c r="G909" s="618" t="s">
        <v>807</v>
      </c>
    </row>
    <row r="910" spans="6:7">
      <c r="F910" s="613" t="s">
        <v>406</v>
      </c>
      <c r="G910" s="618" t="s">
        <v>818</v>
      </c>
    </row>
    <row r="911" spans="6:7">
      <c r="F911" s="613" t="s">
        <v>406</v>
      </c>
      <c r="G911" s="618" t="s">
        <v>1598</v>
      </c>
    </row>
    <row r="912" spans="6:7">
      <c r="F912" s="613" t="s">
        <v>406</v>
      </c>
      <c r="G912" s="618" t="s">
        <v>1362</v>
      </c>
    </row>
    <row r="913" spans="6:7">
      <c r="F913" s="613" t="s">
        <v>406</v>
      </c>
      <c r="G913" s="618" t="s">
        <v>1599</v>
      </c>
    </row>
    <row r="914" spans="6:7">
      <c r="F914" s="613" t="s">
        <v>406</v>
      </c>
      <c r="G914" s="618" t="s">
        <v>1471</v>
      </c>
    </row>
    <row r="915" spans="6:7">
      <c r="F915" s="613" t="s">
        <v>406</v>
      </c>
      <c r="G915" s="618" t="s">
        <v>1600</v>
      </c>
    </row>
    <row r="916" spans="6:7">
      <c r="F916" s="613" t="s">
        <v>410</v>
      </c>
      <c r="G916" s="618" t="s">
        <v>287</v>
      </c>
    </row>
    <row r="917" spans="6:7">
      <c r="F917" s="613" t="s">
        <v>410</v>
      </c>
      <c r="G917" s="618" t="s">
        <v>452</v>
      </c>
    </row>
    <row r="918" spans="6:7">
      <c r="F918" s="613" t="s">
        <v>410</v>
      </c>
      <c r="G918" s="618" t="s">
        <v>812</v>
      </c>
    </row>
    <row r="919" spans="6:7">
      <c r="F919" s="613" t="s">
        <v>410</v>
      </c>
      <c r="G919" s="618" t="s">
        <v>794</v>
      </c>
    </row>
    <row r="920" spans="6:7">
      <c r="F920" s="613" t="s">
        <v>410</v>
      </c>
      <c r="G920" s="618" t="s">
        <v>1601</v>
      </c>
    </row>
    <row r="921" spans="6:7">
      <c r="F921" s="613" t="s">
        <v>410</v>
      </c>
      <c r="G921" s="618" t="s">
        <v>1602</v>
      </c>
    </row>
    <row r="922" spans="6:7">
      <c r="F922" s="613" t="s">
        <v>410</v>
      </c>
      <c r="G922" s="618" t="s">
        <v>863</v>
      </c>
    </row>
    <row r="923" spans="6:7">
      <c r="F923" s="613" t="s">
        <v>410</v>
      </c>
      <c r="G923" s="618" t="s">
        <v>85</v>
      </c>
    </row>
    <row r="924" spans="6:7">
      <c r="F924" s="613" t="s">
        <v>410</v>
      </c>
      <c r="G924" s="618" t="s">
        <v>1603</v>
      </c>
    </row>
    <row r="925" spans="6:7">
      <c r="F925" s="613" t="s">
        <v>410</v>
      </c>
      <c r="G925" s="618" t="s">
        <v>1605</v>
      </c>
    </row>
    <row r="926" spans="6:7">
      <c r="F926" s="613" t="s">
        <v>410</v>
      </c>
      <c r="G926" s="618" t="s">
        <v>1607</v>
      </c>
    </row>
    <row r="927" spans="6:7">
      <c r="F927" s="613" t="s">
        <v>410</v>
      </c>
      <c r="G927" s="618" t="s">
        <v>1608</v>
      </c>
    </row>
    <row r="928" spans="6:7">
      <c r="F928" s="613" t="s">
        <v>410</v>
      </c>
      <c r="G928" s="618" t="s">
        <v>796</v>
      </c>
    </row>
    <row r="929" spans="6:7">
      <c r="F929" s="613" t="s">
        <v>410</v>
      </c>
      <c r="G929" s="618" t="s">
        <v>339</v>
      </c>
    </row>
    <row r="930" spans="6:7">
      <c r="F930" s="613" t="s">
        <v>410</v>
      </c>
      <c r="G930" s="618" t="s">
        <v>1610</v>
      </c>
    </row>
    <row r="931" spans="6:7">
      <c r="F931" s="613" t="s">
        <v>410</v>
      </c>
      <c r="G931" s="618" t="s">
        <v>1261</v>
      </c>
    </row>
    <row r="932" spans="6:7">
      <c r="F932" s="613" t="s">
        <v>410</v>
      </c>
      <c r="G932" s="618" t="s">
        <v>1415</v>
      </c>
    </row>
    <row r="933" spans="6:7">
      <c r="F933" s="613" t="s">
        <v>410</v>
      </c>
      <c r="G933" s="618" t="s">
        <v>1612</v>
      </c>
    </row>
    <row r="934" spans="6:7">
      <c r="F934" s="613" t="s">
        <v>410</v>
      </c>
      <c r="G934" s="618" t="s">
        <v>880</v>
      </c>
    </row>
    <row r="935" spans="6:7">
      <c r="F935" s="613" t="s">
        <v>410</v>
      </c>
      <c r="G935" s="618" t="s">
        <v>1614</v>
      </c>
    </row>
    <row r="936" spans="6:7">
      <c r="F936" s="613" t="s">
        <v>410</v>
      </c>
      <c r="G936" s="618" t="s">
        <v>181</v>
      </c>
    </row>
    <row r="937" spans="6:7">
      <c r="F937" s="613" t="s">
        <v>410</v>
      </c>
      <c r="G937" s="618" t="s">
        <v>1611</v>
      </c>
    </row>
    <row r="938" spans="6:7">
      <c r="F938" s="613" t="s">
        <v>410</v>
      </c>
      <c r="G938" s="618" t="s">
        <v>503</v>
      </c>
    </row>
    <row r="939" spans="6:7">
      <c r="F939" s="613" t="s">
        <v>410</v>
      </c>
      <c r="G939" s="618" t="s">
        <v>1615</v>
      </c>
    </row>
    <row r="940" spans="6:7">
      <c r="F940" s="613" t="s">
        <v>410</v>
      </c>
      <c r="G940" s="618" t="s">
        <v>1513</v>
      </c>
    </row>
    <row r="941" spans="6:7">
      <c r="F941" s="613" t="s">
        <v>410</v>
      </c>
      <c r="G941" s="618" t="s">
        <v>1616</v>
      </c>
    </row>
    <row r="942" spans="6:7">
      <c r="F942" s="613" t="s">
        <v>410</v>
      </c>
      <c r="G942" s="618" t="s">
        <v>1617</v>
      </c>
    </row>
    <row r="943" spans="6:7">
      <c r="F943" s="613" t="s">
        <v>410</v>
      </c>
      <c r="G943" s="618" t="s">
        <v>1618</v>
      </c>
    </row>
    <row r="944" spans="6:7">
      <c r="F944" s="613" t="s">
        <v>410</v>
      </c>
      <c r="G944" s="618" t="s">
        <v>19</v>
      </c>
    </row>
    <row r="945" spans="6:7">
      <c r="F945" s="613" t="s">
        <v>410</v>
      </c>
      <c r="G945" s="618" t="s">
        <v>1619</v>
      </c>
    </row>
    <row r="946" spans="6:7">
      <c r="F946" s="613" t="s">
        <v>410</v>
      </c>
      <c r="G946" s="618" t="s">
        <v>486</v>
      </c>
    </row>
    <row r="947" spans="6:7">
      <c r="F947" s="613" t="s">
        <v>410</v>
      </c>
      <c r="G947" s="618" t="s">
        <v>482</v>
      </c>
    </row>
    <row r="948" spans="6:7">
      <c r="F948" s="613" t="s">
        <v>410</v>
      </c>
      <c r="G948" s="618" t="s">
        <v>87</v>
      </c>
    </row>
    <row r="949" spans="6:7">
      <c r="F949" s="613" t="s">
        <v>410</v>
      </c>
      <c r="G949" s="618" t="s">
        <v>1620</v>
      </c>
    </row>
    <row r="950" spans="6:7">
      <c r="F950" s="613" t="s">
        <v>410</v>
      </c>
      <c r="G950" s="618" t="s">
        <v>1168</v>
      </c>
    </row>
    <row r="951" spans="6:7">
      <c r="F951" s="613" t="s">
        <v>410</v>
      </c>
      <c r="G951" s="618" t="s">
        <v>1621</v>
      </c>
    </row>
    <row r="952" spans="6:7">
      <c r="F952" s="613" t="s">
        <v>410</v>
      </c>
      <c r="G952" s="618" t="s">
        <v>861</v>
      </c>
    </row>
    <row r="953" spans="6:7">
      <c r="F953" s="613" t="s">
        <v>410</v>
      </c>
      <c r="G953" s="618" t="s">
        <v>1122</v>
      </c>
    </row>
    <row r="954" spans="6:7">
      <c r="F954" s="613" t="s">
        <v>410</v>
      </c>
      <c r="G954" s="618" t="s">
        <v>1622</v>
      </c>
    </row>
    <row r="955" spans="6:7">
      <c r="F955" s="613" t="s">
        <v>410</v>
      </c>
      <c r="G955" s="618" t="s">
        <v>1623</v>
      </c>
    </row>
    <row r="956" spans="6:7">
      <c r="F956" s="613" t="s">
        <v>410</v>
      </c>
      <c r="G956" s="618" t="s">
        <v>1625</v>
      </c>
    </row>
    <row r="957" spans="6:7">
      <c r="F957" s="613" t="s">
        <v>410</v>
      </c>
      <c r="G957" s="618" t="s">
        <v>1626</v>
      </c>
    </row>
    <row r="958" spans="6:7">
      <c r="F958" s="613" t="s">
        <v>416</v>
      </c>
      <c r="G958" s="618" t="s">
        <v>699</v>
      </c>
    </row>
    <row r="959" spans="6:7">
      <c r="F959" s="613" t="s">
        <v>416</v>
      </c>
      <c r="G959" s="618" t="s">
        <v>588</v>
      </c>
    </row>
    <row r="960" spans="6:7">
      <c r="F960" s="613" t="s">
        <v>416</v>
      </c>
      <c r="G960" s="618" t="s">
        <v>752</v>
      </c>
    </row>
    <row r="961" spans="6:7">
      <c r="F961" s="613" t="s">
        <v>416</v>
      </c>
      <c r="G961" s="618" t="s">
        <v>1304</v>
      </c>
    </row>
    <row r="962" spans="6:7">
      <c r="F962" s="613" t="s">
        <v>416</v>
      </c>
      <c r="G962" s="618" t="s">
        <v>97</v>
      </c>
    </row>
    <row r="963" spans="6:7">
      <c r="F963" s="613" t="s">
        <v>416</v>
      </c>
      <c r="G963" s="618" t="s">
        <v>932</v>
      </c>
    </row>
    <row r="964" spans="6:7">
      <c r="F964" s="613" t="s">
        <v>416</v>
      </c>
      <c r="G964" s="618" t="s">
        <v>1628</v>
      </c>
    </row>
    <row r="965" spans="6:7">
      <c r="F965" s="613" t="s">
        <v>416</v>
      </c>
      <c r="G965" s="618" t="s">
        <v>82</v>
      </c>
    </row>
    <row r="966" spans="6:7">
      <c r="F966" s="613" t="s">
        <v>416</v>
      </c>
      <c r="G966" s="618" t="s">
        <v>374</v>
      </c>
    </row>
    <row r="967" spans="6:7">
      <c r="F967" s="613" t="s">
        <v>416</v>
      </c>
      <c r="G967" s="618" t="s">
        <v>933</v>
      </c>
    </row>
    <row r="968" spans="6:7">
      <c r="F968" s="613" t="s">
        <v>416</v>
      </c>
      <c r="G968" s="618" t="s">
        <v>697</v>
      </c>
    </row>
    <row r="969" spans="6:7">
      <c r="F969" s="613" t="s">
        <v>416</v>
      </c>
      <c r="G969" s="618" t="s">
        <v>934</v>
      </c>
    </row>
    <row r="970" spans="6:7">
      <c r="F970" s="613" t="s">
        <v>416</v>
      </c>
      <c r="G970" s="618" t="s">
        <v>549</v>
      </c>
    </row>
    <row r="971" spans="6:7">
      <c r="F971" s="613" t="s">
        <v>416</v>
      </c>
      <c r="G971" s="618" t="s">
        <v>914</v>
      </c>
    </row>
    <row r="972" spans="6:7">
      <c r="F972" s="613" t="s">
        <v>416</v>
      </c>
      <c r="G972" s="618" t="s">
        <v>938</v>
      </c>
    </row>
    <row r="973" spans="6:7">
      <c r="F973" s="613" t="s">
        <v>416</v>
      </c>
      <c r="G973" s="618" t="s">
        <v>1629</v>
      </c>
    </row>
    <row r="974" spans="6:7">
      <c r="F974" s="613" t="s">
        <v>416</v>
      </c>
      <c r="G974" s="618" t="s">
        <v>856</v>
      </c>
    </row>
    <row r="975" spans="6:7">
      <c r="F975" s="613" t="s">
        <v>416</v>
      </c>
      <c r="G975" s="618" t="s">
        <v>118</v>
      </c>
    </row>
    <row r="976" spans="6:7">
      <c r="F976" s="613" t="s">
        <v>416</v>
      </c>
      <c r="G976" s="618" t="s">
        <v>560</v>
      </c>
    </row>
    <row r="977" spans="6:7">
      <c r="F977" s="613" t="s">
        <v>416</v>
      </c>
      <c r="G977" s="618" t="s">
        <v>1632</v>
      </c>
    </row>
    <row r="978" spans="6:7">
      <c r="F978" s="613" t="s">
        <v>416</v>
      </c>
      <c r="G978" s="618" t="s">
        <v>761</v>
      </c>
    </row>
    <row r="979" spans="6:7">
      <c r="F979" s="613" t="s">
        <v>416</v>
      </c>
      <c r="G979" s="618" t="s">
        <v>524</v>
      </c>
    </row>
    <row r="980" spans="6:7">
      <c r="F980" s="613" t="s">
        <v>416</v>
      </c>
      <c r="G980" s="618" t="s">
        <v>211</v>
      </c>
    </row>
    <row r="981" spans="6:7">
      <c r="F981" s="613" t="s">
        <v>416</v>
      </c>
      <c r="G981" s="618" t="s">
        <v>1633</v>
      </c>
    </row>
    <row r="982" spans="6:7">
      <c r="F982" s="613" t="s">
        <v>416</v>
      </c>
      <c r="G982" s="618" t="s">
        <v>259</v>
      </c>
    </row>
    <row r="983" spans="6:7">
      <c r="F983" s="613" t="s">
        <v>416</v>
      </c>
      <c r="G983" s="618" t="s">
        <v>219</v>
      </c>
    </row>
    <row r="984" spans="6:7">
      <c r="F984" s="613" t="s">
        <v>416</v>
      </c>
      <c r="G984" s="618" t="s">
        <v>1634</v>
      </c>
    </row>
    <row r="985" spans="6:7">
      <c r="F985" s="613" t="s">
        <v>416</v>
      </c>
      <c r="G985" s="618" t="s">
        <v>1635</v>
      </c>
    </row>
    <row r="986" spans="6:7">
      <c r="F986" s="613" t="s">
        <v>416</v>
      </c>
      <c r="G986" s="618" t="s">
        <v>939</v>
      </c>
    </row>
    <row r="987" spans="6:7">
      <c r="F987" s="613" t="s">
        <v>416</v>
      </c>
      <c r="G987" s="618" t="s">
        <v>561</v>
      </c>
    </row>
    <row r="988" spans="6:7">
      <c r="F988" s="613" t="s">
        <v>416</v>
      </c>
      <c r="G988" s="618" t="s">
        <v>387</v>
      </c>
    </row>
    <row r="989" spans="6:7">
      <c r="F989" s="613" t="s">
        <v>416</v>
      </c>
      <c r="G989" s="618" t="s">
        <v>944</v>
      </c>
    </row>
    <row r="990" spans="6:7">
      <c r="F990" s="613" t="s">
        <v>416</v>
      </c>
      <c r="G990" s="618" t="s">
        <v>1583</v>
      </c>
    </row>
    <row r="991" spans="6:7">
      <c r="F991" s="613" t="s">
        <v>416</v>
      </c>
      <c r="G991" s="618" t="s">
        <v>945</v>
      </c>
    </row>
    <row r="992" spans="6:7">
      <c r="F992" s="613" t="s">
        <v>416</v>
      </c>
      <c r="G992" s="618" t="s">
        <v>745</v>
      </c>
    </row>
    <row r="993" spans="6:7">
      <c r="F993" s="613" t="s">
        <v>417</v>
      </c>
      <c r="G993" s="618" t="s">
        <v>584</v>
      </c>
    </row>
    <row r="994" spans="6:7">
      <c r="F994" s="613" t="s">
        <v>417</v>
      </c>
      <c r="G994" s="618" t="s">
        <v>553</v>
      </c>
    </row>
    <row r="995" spans="6:7">
      <c r="F995" s="613" t="s">
        <v>417</v>
      </c>
      <c r="G995" s="618" t="s">
        <v>808</v>
      </c>
    </row>
    <row r="996" spans="6:7">
      <c r="F996" s="613" t="s">
        <v>417</v>
      </c>
      <c r="G996" s="618" t="s">
        <v>534</v>
      </c>
    </row>
    <row r="997" spans="6:7">
      <c r="F997" s="613" t="s">
        <v>417</v>
      </c>
      <c r="G997" s="618" t="s">
        <v>1294</v>
      </c>
    </row>
    <row r="998" spans="6:7">
      <c r="F998" s="613" t="s">
        <v>417</v>
      </c>
      <c r="G998" s="618" t="s">
        <v>418</v>
      </c>
    </row>
    <row r="999" spans="6:7">
      <c r="F999" s="613" t="s">
        <v>417</v>
      </c>
      <c r="G999" s="618" t="s">
        <v>813</v>
      </c>
    </row>
    <row r="1000" spans="6:7">
      <c r="F1000" s="613" t="s">
        <v>417</v>
      </c>
      <c r="G1000" s="618" t="s">
        <v>946</v>
      </c>
    </row>
    <row r="1001" spans="6:7">
      <c r="F1001" s="613" t="s">
        <v>417</v>
      </c>
      <c r="G1001" s="618" t="s">
        <v>477</v>
      </c>
    </row>
    <row r="1002" spans="6:7">
      <c r="F1002" s="613" t="s">
        <v>417</v>
      </c>
      <c r="G1002" s="618" t="s">
        <v>41</v>
      </c>
    </row>
    <row r="1003" spans="6:7">
      <c r="F1003" s="613" t="s">
        <v>417</v>
      </c>
      <c r="G1003" s="618" t="s">
        <v>629</v>
      </c>
    </row>
    <row r="1004" spans="6:7">
      <c r="F1004" s="613" t="s">
        <v>417</v>
      </c>
      <c r="G1004" s="618" t="s">
        <v>632</v>
      </c>
    </row>
    <row r="1005" spans="6:7">
      <c r="F1005" s="613" t="s">
        <v>417</v>
      </c>
      <c r="G1005" s="618" t="s">
        <v>541</v>
      </c>
    </row>
    <row r="1006" spans="6:7">
      <c r="F1006" s="613" t="s">
        <v>417</v>
      </c>
      <c r="G1006" s="618" t="s">
        <v>639</v>
      </c>
    </row>
    <row r="1007" spans="6:7">
      <c r="F1007" s="613" t="s">
        <v>417</v>
      </c>
      <c r="G1007" s="618" t="s">
        <v>787</v>
      </c>
    </row>
    <row r="1008" spans="6:7">
      <c r="F1008" s="613" t="s">
        <v>417</v>
      </c>
      <c r="G1008" s="618" t="s">
        <v>947</v>
      </c>
    </row>
    <row r="1009" spans="6:7">
      <c r="F1009" s="613" t="s">
        <v>417</v>
      </c>
      <c r="G1009" s="618" t="s">
        <v>948</v>
      </c>
    </row>
    <row r="1010" spans="6:7">
      <c r="F1010" s="613" t="s">
        <v>417</v>
      </c>
      <c r="G1010" s="618" t="s">
        <v>952</v>
      </c>
    </row>
    <row r="1011" spans="6:7">
      <c r="F1011" s="613" t="s">
        <v>417</v>
      </c>
      <c r="G1011" s="618" t="s">
        <v>953</v>
      </c>
    </row>
    <row r="1012" spans="6:7">
      <c r="F1012" s="613" t="s">
        <v>417</v>
      </c>
      <c r="G1012" s="618" t="s">
        <v>816</v>
      </c>
    </row>
    <row r="1013" spans="6:7">
      <c r="F1013" s="613" t="s">
        <v>417</v>
      </c>
      <c r="G1013" s="618" t="s">
        <v>943</v>
      </c>
    </row>
    <row r="1014" spans="6:7">
      <c r="F1014" s="613" t="s">
        <v>417</v>
      </c>
      <c r="G1014" s="618" t="s">
        <v>955</v>
      </c>
    </row>
    <row r="1015" spans="6:7">
      <c r="F1015" s="613" t="s">
        <v>417</v>
      </c>
      <c r="G1015" s="618" t="s">
        <v>957</v>
      </c>
    </row>
    <row r="1016" spans="6:7">
      <c r="F1016" s="613" t="s">
        <v>417</v>
      </c>
      <c r="G1016" s="618" t="s">
        <v>35</v>
      </c>
    </row>
    <row r="1017" spans="6:7">
      <c r="F1017" s="613" t="s">
        <v>417</v>
      </c>
      <c r="G1017" s="618" t="s">
        <v>817</v>
      </c>
    </row>
    <row r="1018" spans="6:7">
      <c r="F1018" s="613" t="s">
        <v>417</v>
      </c>
      <c r="G1018" s="618" t="s">
        <v>16</v>
      </c>
    </row>
    <row r="1019" spans="6:7">
      <c r="F1019" s="613" t="s">
        <v>417</v>
      </c>
      <c r="G1019" s="618" t="s">
        <v>959</v>
      </c>
    </row>
    <row r="1020" spans="6:7">
      <c r="F1020" s="613" t="s">
        <v>417</v>
      </c>
      <c r="G1020" s="618" t="s">
        <v>960</v>
      </c>
    </row>
    <row r="1021" spans="6:7">
      <c r="F1021" s="613" t="s">
        <v>417</v>
      </c>
      <c r="G1021" s="618" t="s">
        <v>819</v>
      </c>
    </row>
    <row r="1022" spans="6:7">
      <c r="F1022" s="613" t="s">
        <v>417</v>
      </c>
      <c r="G1022" s="618" t="s">
        <v>822</v>
      </c>
    </row>
    <row r="1023" spans="6:7">
      <c r="F1023" s="613" t="s">
        <v>417</v>
      </c>
      <c r="G1023" s="618" t="s">
        <v>962</v>
      </c>
    </row>
    <row r="1024" spans="6:7">
      <c r="F1024" s="613" t="s">
        <v>417</v>
      </c>
      <c r="G1024" s="618" t="s">
        <v>824</v>
      </c>
    </row>
    <row r="1025" spans="6:7">
      <c r="F1025" s="613" t="s">
        <v>417</v>
      </c>
      <c r="G1025" s="618" t="s">
        <v>1637</v>
      </c>
    </row>
    <row r="1026" spans="6:7">
      <c r="F1026" s="613" t="s">
        <v>417</v>
      </c>
      <c r="G1026" s="618" t="s">
        <v>669</v>
      </c>
    </row>
    <row r="1027" spans="6:7">
      <c r="F1027" s="613" t="s">
        <v>417</v>
      </c>
      <c r="G1027" s="618" t="s">
        <v>332</v>
      </c>
    </row>
    <row r="1028" spans="6:7">
      <c r="F1028" s="613" t="s">
        <v>417</v>
      </c>
      <c r="G1028" s="618" t="s">
        <v>771</v>
      </c>
    </row>
    <row r="1029" spans="6:7">
      <c r="F1029" s="613" t="s">
        <v>417</v>
      </c>
      <c r="G1029" s="618" t="s">
        <v>826</v>
      </c>
    </row>
    <row r="1030" spans="6:7">
      <c r="F1030" s="613" t="s">
        <v>417</v>
      </c>
      <c r="G1030" s="618" t="s">
        <v>78</v>
      </c>
    </row>
    <row r="1031" spans="6:7">
      <c r="F1031" s="613" t="s">
        <v>417</v>
      </c>
      <c r="G1031" s="618" t="s">
        <v>269</v>
      </c>
    </row>
    <row r="1032" spans="6:7">
      <c r="F1032" s="613" t="s">
        <v>417</v>
      </c>
      <c r="G1032" s="618" t="s">
        <v>1638</v>
      </c>
    </row>
    <row r="1033" spans="6:7">
      <c r="F1033" s="613" t="s">
        <v>417</v>
      </c>
      <c r="G1033" s="618" t="s">
        <v>963</v>
      </c>
    </row>
    <row r="1034" spans="6:7">
      <c r="F1034" s="613" t="s">
        <v>417</v>
      </c>
      <c r="G1034" s="618" t="s">
        <v>964</v>
      </c>
    </row>
    <row r="1035" spans="6:7">
      <c r="F1035" s="613" t="s">
        <v>417</v>
      </c>
      <c r="G1035" s="618" t="s">
        <v>815</v>
      </c>
    </row>
    <row r="1036" spans="6:7">
      <c r="F1036" s="613" t="s">
        <v>417</v>
      </c>
      <c r="G1036" s="618" t="s">
        <v>828</v>
      </c>
    </row>
    <row r="1037" spans="6:7">
      <c r="F1037" s="613" t="s">
        <v>417</v>
      </c>
      <c r="G1037" s="618" t="s">
        <v>245</v>
      </c>
    </row>
    <row r="1038" spans="6:7">
      <c r="F1038" s="613" t="s">
        <v>417</v>
      </c>
      <c r="G1038" s="618" t="s">
        <v>849</v>
      </c>
    </row>
    <row r="1039" spans="6:7">
      <c r="F1039" s="613" t="s">
        <v>417</v>
      </c>
      <c r="G1039" s="618" t="s">
        <v>930</v>
      </c>
    </row>
    <row r="1040" spans="6:7">
      <c r="F1040" s="613" t="s">
        <v>417</v>
      </c>
      <c r="G1040" s="618" t="s">
        <v>1578</v>
      </c>
    </row>
    <row r="1041" spans="6:7">
      <c r="F1041" s="613" t="s">
        <v>417</v>
      </c>
      <c r="G1041" s="618" t="s">
        <v>1525</v>
      </c>
    </row>
    <row r="1042" spans="6:7">
      <c r="F1042" s="613" t="s">
        <v>417</v>
      </c>
      <c r="G1042" s="618" t="s">
        <v>1639</v>
      </c>
    </row>
    <row r="1043" spans="6:7">
      <c r="F1043" s="613" t="s">
        <v>417</v>
      </c>
      <c r="G1043" s="618" t="s">
        <v>5</v>
      </c>
    </row>
    <row r="1044" spans="6:7">
      <c r="F1044" s="613" t="s">
        <v>417</v>
      </c>
      <c r="G1044" s="618" t="s">
        <v>965</v>
      </c>
    </row>
    <row r="1045" spans="6:7">
      <c r="F1045" s="613" t="s">
        <v>417</v>
      </c>
      <c r="G1045" s="618" t="s">
        <v>619</v>
      </c>
    </row>
    <row r="1046" spans="6:7">
      <c r="F1046" s="613" t="s">
        <v>417</v>
      </c>
      <c r="G1046" s="618" t="s">
        <v>966</v>
      </c>
    </row>
    <row r="1047" spans="6:7">
      <c r="F1047" s="613" t="s">
        <v>420</v>
      </c>
      <c r="G1047" s="618" t="s">
        <v>831</v>
      </c>
    </row>
    <row r="1048" spans="6:7">
      <c r="F1048" s="613" t="s">
        <v>420</v>
      </c>
      <c r="G1048" s="618" t="s">
        <v>833</v>
      </c>
    </row>
    <row r="1049" spans="6:7">
      <c r="F1049" s="613" t="s">
        <v>420</v>
      </c>
      <c r="G1049" s="618" t="s">
        <v>1257</v>
      </c>
    </row>
    <row r="1050" spans="6:7">
      <c r="F1050" s="613" t="s">
        <v>420</v>
      </c>
      <c r="G1050" s="618" t="s">
        <v>1640</v>
      </c>
    </row>
    <row r="1051" spans="6:7">
      <c r="F1051" s="613" t="s">
        <v>420</v>
      </c>
      <c r="G1051" s="618" t="s">
        <v>834</v>
      </c>
    </row>
    <row r="1052" spans="6:7">
      <c r="F1052" s="613" t="s">
        <v>420</v>
      </c>
      <c r="G1052" s="618" t="s">
        <v>490</v>
      </c>
    </row>
    <row r="1053" spans="6:7">
      <c r="F1053" s="613" t="s">
        <v>420</v>
      </c>
      <c r="G1053" s="618" t="s">
        <v>968</v>
      </c>
    </row>
    <row r="1054" spans="6:7">
      <c r="F1054" s="613" t="s">
        <v>420</v>
      </c>
      <c r="G1054" s="618" t="s">
        <v>2</v>
      </c>
    </row>
    <row r="1055" spans="6:7">
      <c r="F1055" s="613" t="s">
        <v>420</v>
      </c>
      <c r="G1055" s="618" t="s">
        <v>837</v>
      </c>
    </row>
    <row r="1056" spans="6:7">
      <c r="F1056" s="613" t="s">
        <v>420</v>
      </c>
      <c r="G1056" s="618" t="s">
        <v>1249</v>
      </c>
    </row>
    <row r="1057" spans="6:7">
      <c r="F1057" s="613" t="s">
        <v>420</v>
      </c>
      <c r="G1057" s="618" t="s">
        <v>1384</v>
      </c>
    </row>
    <row r="1058" spans="6:7">
      <c r="F1058" s="613" t="s">
        <v>420</v>
      </c>
      <c r="G1058" s="618" t="s">
        <v>970</v>
      </c>
    </row>
    <row r="1059" spans="6:7">
      <c r="F1059" s="613" t="s">
        <v>420</v>
      </c>
      <c r="G1059" s="618" t="s">
        <v>1643</v>
      </c>
    </row>
    <row r="1060" spans="6:7">
      <c r="F1060" s="613" t="s">
        <v>420</v>
      </c>
      <c r="G1060" s="618" t="s">
        <v>971</v>
      </c>
    </row>
    <row r="1061" spans="6:7">
      <c r="F1061" s="613" t="s">
        <v>420</v>
      </c>
      <c r="G1061" s="618" t="s">
        <v>210</v>
      </c>
    </row>
    <row r="1062" spans="6:7">
      <c r="F1062" s="613" t="s">
        <v>420</v>
      </c>
      <c r="G1062" s="618" t="s">
        <v>973</v>
      </c>
    </row>
    <row r="1063" spans="6:7">
      <c r="F1063" s="613" t="s">
        <v>420</v>
      </c>
      <c r="G1063" s="618" t="s">
        <v>976</v>
      </c>
    </row>
    <row r="1064" spans="6:7">
      <c r="F1064" s="613" t="s">
        <v>420</v>
      </c>
      <c r="G1064" s="618" t="s">
        <v>979</v>
      </c>
    </row>
    <row r="1065" spans="6:7">
      <c r="F1065" s="613" t="s">
        <v>420</v>
      </c>
      <c r="G1065" s="618" t="s">
        <v>981</v>
      </c>
    </row>
    <row r="1066" spans="6:7">
      <c r="F1066" s="613" t="s">
        <v>420</v>
      </c>
      <c r="G1066" s="618" t="s">
        <v>1644</v>
      </c>
    </row>
    <row r="1067" spans="6:7">
      <c r="F1067" s="613" t="s">
        <v>420</v>
      </c>
      <c r="G1067" s="618" t="s">
        <v>104</v>
      </c>
    </row>
    <row r="1068" spans="6:7">
      <c r="F1068" s="613" t="s">
        <v>420</v>
      </c>
      <c r="G1068" s="618" t="s">
        <v>1647</v>
      </c>
    </row>
    <row r="1069" spans="6:7">
      <c r="F1069" s="613" t="s">
        <v>420</v>
      </c>
      <c r="G1069" s="618" t="s">
        <v>732</v>
      </c>
    </row>
    <row r="1070" spans="6:7">
      <c r="F1070" s="613" t="s">
        <v>420</v>
      </c>
      <c r="G1070" s="618" t="s">
        <v>1606</v>
      </c>
    </row>
    <row r="1071" spans="6:7">
      <c r="F1071" s="613" t="s">
        <v>420</v>
      </c>
      <c r="G1071" s="618" t="s">
        <v>1648</v>
      </c>
    </row>
    <row r="1072" spans="6:7">
      <c r="F1072" s="613" t="s">
        <v>420</v>
      </c>
      <c r="G1072" s="618" t="s">
        <v>1649</v>
      </c>
    </row>
    <row r="1073" spans="6:7">
      <c r="F1073" s="613" t="s">
        <v>420</v>
      </c>
      <c r="G1073" s="618" t="s">
        <v>1651</v>
      </c>
    </row>
    <row r="1074" spans="6:7">
      <c r="F1074" s="613" t="s">
        <v>420</v>
      </c>
      <c r="G1074" s="618" t="s">
        <v>14</v>
      </c>
    </row>
    <row r="1075" spans="6:7">
      <c r="F1075" s="613" t="s">
        <v>420</v>
      </c>
      <c r="G1075" s="618" t="s">
        <v>1652</v>
      </c>
    </row>
    <row r="1076" spans="6:7">
      <c r="F1076" s="613" t="s">
        <v>421</v>
      </c>
      <c r="G1076" s="618" t="s">
        <v>11</v>
      </c>
    </row>
    <row r="1077" spans="6:7">
      <c r="F1077" s="613" t="s">
        <v>421</v>
      </c>
      <c r="G1077" s="618" t="s">
        <v>838</v>
      </c>
    </row>
    <row r="1078" spans="6:7">
      <c r="F1078" s="613" t="s">
        <v>421</v>
      </c>
      <c r="G1078" s="618" t="s">
        <v>984</v>
      </c>
    </row>
    <row r="1079" spans="6:7">
      <c r="F1079" s="613" t="s">
        <v>421</v>
      </c>
      <c r="G1079" s="618" t="s">
        <v>427</v>
      </c>
    </row>
    <row r="1080" spans="6:7">
      <c r="F1080" s="613" t="s">
        <v>421</v>
      </c>
      <c r="G1080" s="618" t="s">
        <v>231</v>
      </c>
    </row>
    <row r="1081" spans="6:7">
      <c r="F1081" s="613" t="s">
        <v>421</v>
      </c>
      <c r="G1081" s="618" t="s">
        <v>195</v>
      </c>
    </row>
    <row r="1082" spans="6:7">
      <c r="F1082" s="613" t="s">
        <v>421</v>
      </c>
      <c r="G1082" s="618" t="s">
        <v>1575</v>
      </c>
    </row>
    <row r="1083" spans="6:7">
      <c r="F1083" s="613" t="s">
        <v>421</v>
      </c>
      <c r="G1083" s="618" t="s">
        <v>842</v>
      </c>
    </row>
    <row r="1084" spans="6:7">
      <c r="F1084" s="613" t="s">
        <v>421</v>
      </c>
      <c r="G1084" s="618" t="s">
        <v>121</v>
      </c>
    </row>
    <row r="1085" spans="6:7">
      <c r="F1085" s="613" t="s">
        <v>421</v>
      </c>
      <c r="G1085" s="618" t="s">
        <v>719</v>
      </c>
    </row>
    <row r="1086" spans="6:7">
      <c r="F1086" s="613" t="s">
        <v>421</v>
      </c>
      <c r="G1086" s="618" t="s">
        <v>568</v>
      </c>
    </row>
    <row r="1087" spans="6:7">
      <c r="F1087" s="613" t="s">
        <v>421</v>
      </c>
      <c r="G1087" s="618" t="s">
        <v>988</v>
      </c>
    </row>
    <row r="1088" spans="6:7">
      <c r="F1088" s="613" t="s">
        <v>421</v>
      </c>
      <c r="G1088" s="618" t="s">
        <v>1654</v>
      </c>
    </row>
    <row r="1089" spans="6:7">
      <c r="F1089" s="613" t="s">
        <v>421</v>
      </c>
      <c r="G1089" s="618" t="s">
        <v>1655</v>
      </c>
    </row>
    <row r="1090" spans="6:7">
      <c r="F1090" s="613" t="s">
        <v>421</v>
      </c>
      <c r="G1090" s="618" t="s">
        <v>81</v>
      </c>
    </row>
    <row r="1091" spans="6:7">
      <c r="F1091" s="613" t="s">
        <v>421</v>
      </c>
      <c r="G1091" s="618" t="s">
        <v>1657</v>
      </c>
    </row>
    <row r="1092" spans="6:7">
      <c r="F1092" s="613" t="s">
        <v>421</v>
      </c>
      <c r="G1092" s="618" t="s">
        <v>1656</v>
      </c>
    </row>
    <row r="1093" spans="6:7">
      <c r="F1093" s="613" t="s">
        <v>421</v>
      </c>
      <c r="G1093" s="618" t="s">
        <v>1658</v>
      </c>
    </row>
    <row r="1094" spans="6:7">
      <c r="F1094" s="613" t="s">
        <v>421</v>
      </c>
      <c r="G1094" s="618" t="s">
        <v>1660</v>
      </c>
    </row>
    <row r="1095" spans="6:7">
      <c r="F1095" s="613" t="s">
        <v>423</v>
      </c>
      <c r="G1095" s="618" t="s">
        <v>655</v>
      </c>
    </row>
    <row r="1096" spans="6:7">
      <c r="F1096" s="613" t="s">
        <v>423</v>
      </c>
      <c r="G1096" s="618" t="s">
        <v>1464</v>
      </c>
    </row>
    <row r="1097" spans="6:7">
      <c r="F1097" s="613" t="s">
        <v>423</v>
      </c>
      <c r="G1097" s="618" t="s">
        <v>1661</v>
      </c>
    </row>
    <row r="1098" spans="6:7">
      <c r="F1098" s="613" t="s">
        <v>423</v>
      </c>
      <c r="G1098" s="618" t="s">
        <v>1662</v>
      </c>
    </row>
    <row r="1099" spans="6:7">
      <c r="F1099" s="613" t="s">
        <v>423</v>
      </c>
      <c r="G1099" s="618" t="s">
        <v>844</v>
      </c>
    </row>
    <row r="1100" spans="6:7">
      <c r="F1100" s="613" t="s">
        <v>423</v>
      </c>
      <c r="G1100" s="618" t="s">
        <v>1663</v>
      </c>
    </row>
    <row r="1101" spans="6:7">
      <c r="F1101" s="613" t="s">
        <v>423</v>
      </c>
      <c r="G1101" s="618" t="s">
        <v>620</v>
      </c>
    </row>
    <row r="1102" spans="6:7">
      <c r="F1102" s="613" t="s">
        <v>423</v>
      </c>
      <c r="G1102" s="618" t="s">
        <v>845</v>
      </c>
    </row>
    <row r="1103" spans="6:7">
      <c r="F1103" s="613" t="s">
        <v>423</v>
      </c>
      <c r="G1103" s="618" t="s">
        <v>848</v>
      </c>
    </row>
    <row r="1104" spans="6:7">
      <c r="F1104" s="613" t="s">
        <v>423</v>
      </c>
      <c r="G1104" s="618" t="s">
        <v>498</v>
      </c>
    </row>
    <row r="1105" spans="6:7">
      <c r="F1105" s="613" t="s">
        <v>423</v>
      </c>
      <c r="G1105" s="618" t="s">
        <v>67</v>
      </c>
    </row>
    <row r="1106" spans="6:7">
      <c r="F1106" s="613" t="s">
        <v>423</v>
      </c>
      <c r="G1106" s="618" t="s">
        <v>725</v>
      </c>
    </row>
    <row r="1107" spans="6:7">
      <c r="F1107" s="613" t="s">
        <v>423</v>
      </c>
      <c r="G1107" s="618" t="s">
        <v>1391</v>
      </c>
    </row>
    <row r="1108" spans="6:7">
      <c r="F1108" s="613" t="s">
        <v>423</v>
      </c>
      <c r="G1108" s="618" t="s">
        <v>1538</v>
      </c>
    </row>
    <row r="1109" spans="6:7">
      <c r="F1109" s="613" t="s">
        <v>423</v>
      </c>
      <c r="G1109" s="618" t="s">
        <v>785</v>
      </c>
    </row>
    <row r="1110" spans="6:7">
      <c r="F1110" s="613" t="s">
        <v>423</v>
      </c>
      <c r="G1110" s="618" t="s">
        <v>989</v>
      </c>
    </row>
    <row r="1111" spans="6:7">
      <c r="F1111" s="613" t="s">
        <v>423</v>
      </c>
      <c r="G1111" s="618" t="s">
        <v>491</v>
      </c>
    </row>
    <row r="1112" spans="6:7">
      <c r="F1112" s="613" t="s">
        <v>423</v>
      </c>
      <c r="G1112" s="618" t="s">
        <v>1329</v>
      </c>
    </row>
    <row r="1113" spans="6:7">
      <c r="F1113" s="613" t="s">
        <v>423</v>
      </c>
      <c r="G1113" s="618" t="s">
        <v>1383</v>
      </c>
    </row>
    <row r="1114" spans="6:7">
      <c r="F1114" s="613" t="s">
        <v>423</v>
      </c>
      <c r="G1114" s="618" t="s">
        <v>1664</v>
      </c>
    </row>
    <row r="1115" spans="6:7">
      <c r="F1115" s="613" t="s">
        <v>423</v>
      </c>
      <c r="G1115" s="618" t="s">
        <v>1665</v>
      </c>
    </row>
    <row r="1116" spans="6:7">
      <c r="F1116" s="613" t="s">
        <v>423</v>
      </c>
      <c r="G1116" s="618" t="s">
        <v>853</v>
      </c>
    </row>
    <row r="1117" spans="6:7">
      <c r="F1117" s="613" t="s">
        <v>423</v>
      </c>
      <c r="G1117" s="618" t="s">
        <v>1666</v>
      </c>
    </row>
    <row r="1118" spans="6:7">
      <c r="F1118" s="613" t="s">
        <v>423</v>
      </c>
      <c r="G1118" s="618" t="s">
        <v>558</v>
      </c>
    </row>
    <row r="1119" spans="6:7">
      <c r="F1119" s="613" t="s">
        <v>423</v>
      </c>
      <c r="G1119" s="618" t="s">
        <v>345</v>
      </c>
    </row>
    <row r="1120" spans="6:7">
      <c r="F1120" s="613" t="s">
        <v>423</v>
      </c>
      <c r="G1120" s="618" t="s">
        <v>1667</v>
      </c>
    </row>
    <row r="1121" spans="6:7">
      <c r="F1121" s="613" t="s">
        <v>309</v>
      </c>
      <c r="G1121" s="618" t="s">
        <v>1116</v>
      </c>
    </row>
    <row r="1122" spans="6:7">
      <c r="F1122" s="613" t="s">
        <v>309</v>
      </c>
      <c r="G1122" s="618" t="s">
        <v>380</v>
      </c>
    </row>
    <row r="1123" spans="6:7">
      <c r="F1123" s="613" t="s">
        <v>309</v>
      </c>
      <c r="G1123" s="618" t="s">
        <v>635</v>
      </c>
    </row>
    <row r="1124" spans="6:7">
      <c r="F1124" s="613" t="s">
        <v>309</v>
      </c>
      <c r="G1124" s="618" t="s">
        <v>636</v>
      </c>
    </row>
    <row r="1125" spans="6:7">
      <c r="F1125" s="613" t="s">
        <v>309</v>
      </c>
      <c r="G1125" s="618" t="s">
        <v>627</v>
      </c>
    </row>
    <row r="1126" spans="6:7">
      <c r="F1126" s="613" t="s">
        <v>309</v>
      </c>
      <c r="G1126" s="618" t="s">
        <v>640</v>
      </c>
    </row>
    <row r="1127" spans="6:7">
      <c r="F1127" s="613" t="s">
        <v>309</v>
      </c>
      <c r="G1127" s="618" t="s">
        <v>854</v>
      </c>
    </row>
    <row r="1128" spans="6:7">
      <c r="F1128" s="613" t="s">
        <v>309</v>
      </c>
      <c r="G1128" s="618" t="s">
        <v>646</v>
      </c>
    </row>
    <row r="1129" spans="6:7">
      <c r="F1129" s="613" t="s">
        <v>309</v>
      </c>
      <c r="G1129" s="618" t="s">
        <v>672</v>
      </c>
    </row>
    <row r="1130" spans="6:7">
      <c r="F1130" s="613" t="s">
        <v>309</v>
      </c>
      <c r="G1130" s="618" t="s">
        <v>592</v>
      </c>
    </row>
    <row r="1131" spans="6:7">
      <c r="F1131" s="613" t="s">
        <v>309</v>
      </c>
      <c r="G1131" s="618" t="s">
        <v>323</v>
      </c>
    </row>
    <row r="1132" spans="6:7">
      <c r="F1132" s="613" t="s">
        <v>309</v>
      </c>
      <c r="G1132" s="618" t="s">
        <v>698</v>
      </c>
    </row>
    <row r="1133" spans="6:7">
      <c r="F1133" s="613" t="s">
        <v>309</v>
      </c>
      <c r="G1133" s="618" t="s">
        <v>536</v>
      </c>
    </row>
    <row r="1134" spans="6:7">
      <c r="F1134" s="613" t="s">
        <v>309</v>
      </c>
      <c r="G1134" s="618" t="s">
        <v>413</v>
      </c>
    </row>
    <row r="1135" spans="6:7">
      <c r="F1135" s="613" t="s">
        <v>309</v>
      </c>
      <c r="G1135" s="618" t="s">
        <v>325</v>
      </c>
    </row>
    <row r="1136" spans="6:7">
      <c r="F1136" s="613" t="s">
        <v>309</v>
      </c>
      <c r="G1136" s="618" t="s">
        <v>647</v>
      </c>
    </row>
    <row r="1137" spans="6:7">
      <c r="F1137" s="613" t="s">
        <v>309</v>
      </c>
      <c r="G1137" s="618" t="s">
        <v>46</v>
      </c>
    </row>
    <row r="1138" spans="6:7">
      <c r="F1138" s="613" t="s">
        <v>309</v>
      </c>
      <c r="G1138" s="618" t="s">
        <v>701</v>
      </c>
    </row>
    <row r="1139" spans="6:7">
      <c r="F1139" s="613" t="s">
        <v>309</v>
      </c>
      <c r="G1139" s="618" t="s">
        <v>496</v>
      </c>
    </row>
    <row r="1140" spans="6:7">
      <c r="F1140" s="613" t="s">
        <v>309</v>
      </c>
      <c r="G1140" s="618" t="s">
        <v>487</v>
      </c>
    </row>
    <row r="1141" spans="6:7">
      <c r="F1141" s="613" t="s">
        <v>309</v>
      </c>
      <c r="G1141" s="618" t="s">
        <v>648</v>
      </c>
    </row>
    <row r="1142" spans="6:7">
      <c r="F1142" s="613" t="s">
        <v>309</v>
      </c>
      <c r="G1142" s="618" t="s">
        <v>630</v>
      </c>
    </row>
    <row r="1143" spans="6:7">
      <c r="F1143" s="613" t="s">
        <v>309</v>
      </c>
      <c r="G1143" s="618" t="s">
        <v>668</v>
      </c>
    </row>
    <row r="1144" spans="6:7">
      <c r="F1144" s="613" t="s">
        <v>309</v>
      </c>
      <c r="G1144" s="618" t="s">
        <v>593</v>
      </c>
    </row>
    <row r="1145" spans="6:7">
      <c r="F1145" s="613" t="s">
        <v>309</v>
      </c>
      <c r="G1145" s="618" t="s">
        <v>706</v>
      </c>
    </row>
    <row r="1146" spans="6:7">
      <c r="F1146" s="613" t="s">
        <v>309</v>
      </c>
      <c r="G1146" s="618" t="s">
        <v>709</v>
      </c>
    </row>
    <row r="1147" spans="6:7">
      <c r="F1147" s="613" t="s">
        <v>309</v>
      </c>
      <c r="G1147" s="618" t="s">
        <v>857</v>
      </c>
    </row>
    <row r="1148" spans="6:7">
      <c r="F1148" s="613" t="s">
        <v>309</v>
      </c>
      <c r="G1148" s="618" t="s">
        <v>602</v>
      </c>
    </row>
    <row r="1149" spans="6:7">
      <c r="F1149" s="613" t="s">
        <v>309</v>
      </c>
      <c r="G1149" s="618" t="s">
        <v>860</v>
      </c>
    </row>
    <row r="1150" spans="6:7">
      <c r="F1150" s="613" t="s">
        <v>309</v>
      </c>
      <c r="G1150" s="618" t="s">
        <v>595</v>
      </c>
    </row>
    <row r="1151" spans="6:7">
      <c r="F1151" s="613" t="s">
        <v>309</v>
      </c>
      <c r="G1151" s="618" t="s">
        <v>712</v>
      </c>
    </row>
    <row r="1152" spans="6:7">
      <c r="F1152" s="613" t="s">
        <v>309</v>
      </c>
      <c r="G1152" s="618" t="s">
        <v>337</v>
      </c>
    </row>
    <row r="1153" spans="6:7">
      <c r="F1153" s="613" t="s">
        <v>309</v>
      </c>
      <c r="G1153" s="618" t="s">
        <v>791</v>
      </c>
    </row>
    <row r="1154" spans="6:7">
      <c r="F1154" s="613" t="s">
        <v>309</v>
      </c>
      <c r="G1154" s="618" t="s">
        <v>624</v>
      </c>
    </row>
    <row r="1155" spans="6:7">
      <c r="F1155" s="613" t="s">
        <v>309</v>
      </c>
      <c r="G1155" s="618" t="s">
        <v>847</v>
      </c>
    </row>
    <row r="1156" spans="6:7">
      <c r="F1156" s="613" t="s">
        <v>309</v>
      </c>
      <c r="G1156" s="618" t="s">
        <v>864</v>
      </c>
    </row>
    <row r="1157" spans="6:7">
      <c r="F1157" s="613" t="s">
        <v>309</v>
      </c>
      <c r="G1157" s="618" t="s">
        <v>835</v>
      </c>
    </row>
    <row r="1158" spans="6:7">
      <c r="F1158" s="613" t="s">
        <v>309</v>
      </c>
      <c r="G1158" s="618" t="s">
        <v>867</v>
      </c>
    </row>
    <row r="1159" spans="6:7">
      <c r="F1159" s="613" t="s">
        <v>309</v>
      </c>
      <c r="G1159" s="618" t="s">
        <v>869</v>
      </c>
    </row>
    <row r="1160" spans="6:7">
      <c r="F1160" s="613" t="s">
        <v>309</v>
      </c>
      <c r="G1160" s="618" t="s">
        <v>351</v>
      </c>
    </row>
    <row r="1161" spans="6:7">
      <c r="F1161" s="613" t="s">
        <v>309</v>
      </c>
      <c r="G1161" s="618" t="s">
        <v>189</v>
      </c>
    </row>
    <row r="1162" spans="6:7">
      <c r="F1162" s="613" t="s">
        <v>309</v>
      </c>
      <c r="G1162" s="618" t="s">
        <v>510</v>
      </c>
    </row>
    <row r="1163" spans="6:7">
      <c r="F1163" s="613" t="s">
        <v>309</v>
      </c>
      <c r="G1163" s="618" t="s">
        <v>235</v>
      </c>
    </row>
    <row r="1164" spans="6:7">
      <c r="F1164" s="613" t="s">
        <v>429</v>
      </c>
      <c r="G1164" s="618" t="s">
        <v>650</v>
      </c>
    </row>
    <row r="1165" spans="6:7">
      <c r="F1165" s="613" t="s">
        <v>429</v>
      </c>
      <c r="G1165" s="618" t="s">
        <v>240</v>
      </c>
    </row>
    <row r="1166" spans="6:7">
      <c r="F1166" s="613" t="s">
        <v>429</v>
      </c>
      <c r="G1166" s="618" t="s">
        <v>714</v>
      </c>
    </row>
    <row r="1167" spans="6:7">
      <c r="F1167" s="613" t="s">
        <v>429</v>
      </c>
      <c r="G1167" s="618" t="s">
        <v>871</v>
      </c>
    </row>
    <row r="1168" spans="6:7">
      <c r="F1168" s="613" t="s">
        <v>429</v>
      </c>
      <c r="G1168" s="618" t="s">
        <v>599</v>
      </c>
    </row>
    <row r="1169" spans="6:7">
      <c r="F1169" s="613" t="s">
        <v>429</v>
      </c>
      <c r="G1169" s="618" t="s">
        <v>1563</v>
      </c>
    </row>
    <row r="1170" spans="6:7">
      <c r="F1170" s="613" t="s">
        <v>429</v>
      </c>
      <c r="G1170" s="618" t="s">
        <v>566</v>
      </c>
    </row>
    <row r="1171" spans="6:7">
      <c r="F1171" s="613" t="s">
        <v>429</v>
      </c>
      <c r="G1171" s="618" t="s">
        <v>720</v>
      </c>
    </row>
    <row r="1172" spans="6:7">
      <c r="F1172" s="613" t="s">
        <v>429</v>
      </c>
      <c r="G1172" s="618" t="s">
        <v>1668</v>
      </c>
    </row>
    <row r="1173" spans="6:7">
      <c r="F1173" s="613" t="s">
        <v>429</v>
      </c>
      <c r="G1173" s="618" t="s">
        <v>1669</v>
      </c>
    </row>
    <row r="1174" spans="6:7">
      <c r="F1174" s="613" t="s">
        <v>429</v>
      </c>
      <c r="G1174" s="618" t="s">
        <v>92</v>
      </c>
    </row>
    <row r="1175" spans="6:7">
      <c r="F1175" s="613" t="s">
        <v>429</v>
      </c>
      <c r="G1175" s="618" t="s">
        <v>1671</v>
      </c>
    </row>
    <row r="1176" spans="6:7">
      <c r="F1176" s="613" t="s">
        <v>429</v>
      </c>
      <c r="G1176" s="618" t="s">
        <v>509</v>
      </c>
    </row>
    <row r="1177" spans="6:7">
      <c r="F1177" s="613" t="s">
        <v>429</v>
      </c>
      <c r="G1177" s="618" t="s">
        <v>601</v>
      </c>
    </row>
    <row r="1178" spans="6:7">
      <c r="F1178" s="613" t="s">
        <v>429</v>
      </c>
      <c r="G1178" s="618" t="s">
        <v>784</v>
      </c>
    </row>
    <row r="1179" spans="6:7">
      <c r="F1179" s="613" t="s">
        <v>429</v>
      </c>
      <c r="G1179" s="618" t="s">
        <v>539</v>
      </c>
    </row>
    <row r="1180" spans="6:7">
      <c r="F1180" s="613" t="s">
        <v>429</v>
      </c>
      <c r="G1180" s="618" t="s">
        <v>722</v>
      </c>
    </row>
    <row r="1181" spans="6:7">
      <c r="F1181" s="613" t="s">
        <v>429</v>
      </c>
      <c r="G1181" s="618" t="s">
        <v>999</v>
      </c>
    </row>
    <row r="1182" spans="6:7">
      <c r="F1182" s="613" t="s">
        <v>429</v>
      </c>
      <c r="G1182" s="618" t="s">
        <v>723</v>
      </c>
    </row>
    <row r="1183" spans="6:7">
      <c r="F1183" s="613" t="s">
        <v>429</v>
      </c>
      <c r="G1183" s="618" t="s">
        <v>643</v>
      </c>
    </row>
    <row r="1184" spans="6:7">
      <c r="F1184" s="613" t="s">
        <v>429</v>
      </c>
      <c r="G1184" s="618" t="s">
        <v>1672</v>
      </c>
    </row>
    <row r="1185" spans="6:7">
      <c r="F1185" s="613" t="s">
        <v>429</v>
      </c>
      <c r="G1185" s="618" t="s">
        <v>1674</v>
      </c>
    </row>
    <row r="1186" spans="6:7">
      <c r="F1186" s="613" t="s">
        <v>429</v>
      </c>
      <c r="G1186" s="618" t="s">
        <v>1675</v>
      </c>
    </row>
    <row r="1187" spans="6:7">
      <c r="F1187" s="613" t="s">
        <v>429</v>
      </c>
      <c r="G1187" s="618" t="s">
        <v>1676</v>
      </c>
    </row>
    <row r="1188" spans="6:7">
      <c r="F1188" s="613" t="s">
        <v>429</v>
      </c>
      <c r="G1188" s="618" t="s">
        <v>1055</v>
      </c>
    </row>
    <row r="1189" spans="6:7">
      <c r="F1189" s="613" t="s">
        <v>429</v>
      </c>
      <c r="G1189" s="618" t="s">
        <v>1677</v>
      </c>
    </row>
    <row r="1190" spans="6:7">
      <c r="F1190" s="613" t="s">
        <v>429</v>
      </c>
      <c r="G1190" s="618" t="s">
        <v>1678</v>
      </c>
    </row>
    <row r="1191" spans="6:7">
      <c r="F1191" s="613" t="s">
        <v>429</v>
      </c>
      <c r="G1191" s="618" t="s">
        <v>1680</v>
      </c>
    </row>
    <row r="1192" spans="6:7">
      <c r="F1192" s="613" t="s">
        <v>429</v>
      </c>
      <c r="G1192" s="618" t="s">
        <v>1682</v>
      </c>
    </row>
    <row r="1193" spans="6:7">
      <c r="F1193" s="613" t="s">
        <v>429</v>
      </c>
      <c r="G1193" s="618" t="s">
        <v>57</v>
      </c>
    </row>
    <row r="1194" spans="6:7">
      <c r="F1194" s="613" t="s">
        <v>429</v>
      </c>
      <c r="G1194" s="618" t="s">
        <v>1683</v>
      </c>
    </row>
    <row r="1195" spans="6:7">
      <c r="F1195" s="613" t="s">
        <v>429</v>
      </c>
      <c r="G1195" s="618" t="s">
        <v>120</v>
      </c>
    </row>
    <row r="1196" spans="6:7">
      <c r="F1196" s="613" t="s">
        <v>429</v>
      </c>
      <c r="G1196" s="618" t="s">
        <v>990</v>
      </c>
    </row>
    <row r="1197" spans="6:7">
      <c r="F1197" s="613" t="s">
        <v>429</v>
      </c>
      <c r="G1197" s="618" t="s">
        <v>1684</v>
      </c>
    </row>
    <row r="1198" spans="6:7">
      <c r="F1198" s="613" t="s">
        <v>429</v>
      </c>
      <c r="G1198" s="618" t="s">
        <v>724</v>
      </c>
    </row>
    <row r="1199" spans="6:7">
      <c r="F1199" s="613" t="s">
        <v>429</v>
      </c>
      <c r="G1199" s="618" t="s">
        <v>1159</v>
      </c>
    </row>
    <row r="1200" spans="6:7">
      <c r="F1200" s="613" t="s">
        <v>429</v>
      </c>
      <c r="G1200" s="618" t="s">
        <v>189</v>
      </c>
    </row>
    <row r="1201" spans="6:7">
      <c r="F1201" s="613" t="s">
        <v>429</v>
      </c>
      <c r="G1201" s="618" t="s">
        <v>1394</v>
      </c>
    </row>
    <row r="1202" spans="6:7">
      <c r="F1202" s="613" t="s">
        <v>429</v>
      </c>
      <c r="G1202" s="618" t="s">
        <v>1636</v>
      </c>
    </row>
    <row r="1203" spans="6:7">
      <c r="F1203" s="613" t="s">
        <v>429</v>
      </c>
      <c r="G1203" s="618" t="s">
        <v>1685</v>
      </c>
    </row>
    <row r="1204" spans="6:7">
      <c r="F1204" s="613" t="s">
        <v>429</v>
      </c>
      <c r="G1204" s="618" t="s">
        <v>233</v>
      </c>
    </row>
    <row r="1205" spans="6:7">
      <c r="F1205" s="613" t="s">
        <v>369</v>
      </c>
      <c r="G1205" s="618" t="s">
        <v>873</v>
      </c>
    </row>
    <row r="1206" spans="6:7">
      <c r="F1206" s="613" t="s">
        <v>369</v>
      </c>
      <c r="G1206" s="618" t="s">
        <v>809</v>
      </c>
    </row>
    <row r="1207" spans="6:7">
      <c r="F1207" s="613" t="s">
        <v>369</v>
      </c>
      <c r="G1207" s="618" t="s">
        <v>881</v>
      </c>
    </row>
    <row r="1208" spans="6:7">
      <c r="F1208" s="613" t="s">
        <v>369</v>
      </c>
      <c r="G1208" s="618" t="s">
        <v>991</v>
      </c>
    </row>
    <row r="1209" spans="6:7">
      <c r="F1209" s="613" t="s">
        <v>369</v>
      </c>
      <c r="G1209" s="618" t="s">
        <v>995</v>
      </c>
    </row>
    <row r="1210" spans="6:7">
      <c r="F1210" s="613" t="s">
        <v>369</v>
      </c>
      <c r="G1210" s="618" t="s">
        <v>996</v>
      </c>
    </row>
    <row r="1211" spans="6:7">
      <c r="F1211" s="613" t="s">
        <v>369</v>
      </c>
      <c r="G1211" s="618" t="s">
        <v>18</v>
      </c>
    </row>
    <row r="1212" spans="6:7">
      <c r="F1212" s="613" t="s">
        <v>369</v>
      </c>
      <c r="G1212" s="618" t="s">
        <v>306</v>
      </c>
    </row>
    <row r="1213" spans="6:7">
      <c r="F1213" s="613" t="s">
        <v>369</v>
      </c>
      <c r="G1213" s="618" t="s">
        <v>142</v>
      </c>
    </row>
    <row r="1214" spans="6:7">
      <c r="F1214" s="613" t="s">
        <v>369</v>
      </c>
      <c r="G1214" s="618" t="s">
        <v>1000</v>
      </c>
    </row>
    <row r="1215" spans="6:7">
      <c r="F1215" s="613" t="s">
        <v>369</v>
      </c>
      <c r="G1215" s="618" t="s">
        <v>1001</v>
      </c>
    </row>
    <row r="1216" spans="6:7">
      <c r="F1216" s="613" t="s">
        <v>369</v>
      </c>
      <c r="G1216" s="618" t="s">
        <v>562</v>
      </c>
    </row>
    <row r="1217" spans="6:7">
      <c r="F1217" s="613" t="s">
        <v>369</v>
      </c>
      <c r="G1217" s="618" t="s">
        <v>1002</v>
      </c>
    </row>
    <row r="1218" spans="6:7">
      <c r="F1218" s="613" t="s">
        <v>369</v>
      </c>
      <c r="G1218" s="618" t="s">
        <v>113</v>
      </c>
    </row>
    <row r="1219" spans="6:7">
      <c r="F1219" s="613" t="s">
        <v>369</v>
      </c>
      <c r="G1219" s="618" t="s">
        <v>1005</v>
      </c>
    </row>
    <row r="1220" spans="6:7">
      <c r="F1220" s="613" t="s">
        <v>369</v>
      </c>
      <c r="G1220" s="618" t="s">
        <v>1008</v>
      </c>
    </row>
    <row r="1221" spans="6:7">
      <c r="F1221" s="613" t="s">
        <v>369</v>
      </c>
      <c r="G1221" s="618" t="s">
        <v>65</v>
      </c>
    </row>
    <row r="1222" spans="6:7">
      <c r="F1222" s="613" t="s">
        <v>369</v>
      </c>
      <c r="G1222" s="618" t="s">
        <v>349</v>
      </c>
    </row>
    <row r="1223" spans="6:7">
      <c r="F1223" s="613" t="s">
        <v>369</v>
      </c>
      <c r="G1223" s="618" t="s">
        <v>1010</v>
      </c>
    </row>
    <row r="1224" spans="6:7">
      <c r="F1224" s="613" t="s">
        <v>369</v>
      </c>
      <c r="G1224" s="618" t="s">
        <v>608</v>
      </c>
    </row>
    <row r="1225" spans="6:7">
      <c r="F1225" s="613" t="s">
        <v>369</v>
      </c>
      <c r="G1225" s="618" t="s">
        <v>1011</v>
      </c>
    </row>
    <row r="1226" spans="6:7">
      <c r="F1226" s="613" t="s">
        <v>369</v>
      </c>
      <c r="G1226" s="618" t="s">
        <v>1686</v>
      </c>
    </row>
    <row r="1227" spans="6:7">
      <c r="F1227" s="613" t="s">
        <v>369</v>
      </c>
      <c r="G1227" s="618" t="s">
        <v>1687</v>
      </c>
    </row>
    <row r="1228" spans="6:7">
      <c r="F1228" s="613" t="s">
        <v>369</v>
      </c>
      <c r="G1228" s="618" t="s">
        <v>1013</v>
      </c>
    </row>
    <row r="1229" spans="6:7">
      <c r="F1229" s="613" t="s">
        <v>369</v>
      </c>
      <c r="G1229" s="618" t="s">
        <v>1014</v>
      </c>
    </row>
    <row r="1230" spans="6:7">
      <c r="F1230" s="613" t="s">
        <v>369</v>
      </c>
      <c r="G1230" s="618" t="s">
        <v>1017</v>
      </c>
    </row>
    <row r="1231" spans="6:7">
      <c r="F1231" s="613" t="s">
        <v>369</v>
      </c>
      <c r="G1231" s="618" t="s">
        <v>114</v>
      </c>
    </row>
    <row r="1232" spans="6:7">
      <c r="F1232" s="613" t="s">
        <v>369</v>
      </c>
      <c r="G1232" s="618" t="s">
        <v>1020</v>
      </c>
    </row>
    <row r="1233" spans="6:7">
      <c r="F1233" s="613" t="s">
        <v>369</v>
      </c>
      <c r="G1233" s="618" t="s">
        <v>275</v>
      </c>
    </row>
    <row r="1234" spans="6:7">
      <c r="F1234" s="613" t="s">
        <v>369</v>
      </c>
      <c r="G1234" s="618" t="s">
        <v>1689</v>
      </c>
    </row>
    <row r="1235" spans="6:7">
      <c r="F1235" s="613" t="s">
        <v>369</v>
      </c>
      <c r="G1235" s="618" t="s">
        <v>1691</v>
      </c>
    </row>
    <row r="1236" spans="6:7">
      <c r="F1236" s="613" t="s">
        <v>369</v>
      </c>
      <c r="G1236" s="618" t="s">
        <v>1692</v>
      </c>
    </row>
    <row r="1237" spans="6:7">
      <c r="F1237" s="613" t="s">
        <v>369</v>
      </c>
      <c r="G1237" s="618" t="s">
        <v>1693</v>
      </c>
    </row>
    <row r="1238" spans="6:7">
      <c r="F1238" s="613" t="s">
        <v>369</v>
      </c>
      <c r="G1238" s="618" t="s">
        <v>690</v>
      </c>
    </row>
    <row r="1239" spans="6:7">
      <c r="F1239" s="613" t="s">
        <v>369</v>
      </c>
      <c r="G1239" s="618" t="s">
        <v>1695</v>
      </c>
    </row>
    <row r="1240" spans="6:7">
      <c r="F1240" s="613" t="s">
        <v>369</v>
      </c>
      <c r="G1240" s="618" t="s">
        <v>1061</v>
      </c>
    </row>
    <row r="1241" spans="6:7">
      <c r="F1241" s="613" t="s">
        <v>369</v>
      </c>
      <c r="G1241" s="618" t="s">
        <v>1696</v>
      </c>
    </row>
    <row r="1242" spans="6:7">
      <c r="F1242" s="613" t="s">
        <v>369</v>
      </c>
      <c r="G1242" s="618" t="s">
        <v>1561</v>
      </c>
    </row>
    <row r="1243" spans="6:7">
      <c r="F1243" s="613" t="s">
        <v>369</v>
      </c>
      <c r="G1243" s="618" t="s">
        <v>1697</v>
      </c>
    </row>
    <row r="1244" spans="6:7">
      <c r="F1244" s="613" t="s">
        <v>431</v>
      </c>
      <c r="G1244" s="618" t="s">
        <v>478</v>
      </c>
    </row>
    <row r="1245" spans="6:7">
      <c r="F1245" s="613" t="s">
        <v>431</v>
      </c>
      <c r="G1245" s="618" t="s">
        <v>1627</v>
      </c>
    </row>
    <row r="1246" spans="6:7">
      <c r="F1246" s="613" t="s">
        <v>431</v>
      </c>
      <c r="G1246" s="618" t="s">
        <v>623</v>
      </c>
    </row>
    <row r="1247" spans="6:7">
      <c r="F1247" s="613" t="s">
        <v>431</v>
      </c>
      <c r="G1247" s="618" t="s">
        <v>1698</v>
      </c>
    </row>
    <row r="1248" spans="6:7">
      <c r="F1248" s="613" t="s">
        <v>431</v>
      </c>
      <c r="G1248" s="618" t="s">
        <v>1699</v>
      </c>
    </row>
    <row r="1249" spans="6:7">
      <c r="F1249" s="613" t="s">
        <v>431</v>
      </c>
      <c r="G1249" s="618" t="s">
        <v>1700</v>
      </c>
    </row>
    <row r="1250" spans="6:7">
      <c r="F1250" s="613" t="s">
        <v>431</v>
      </c>
      <c r="G1250" s="618" t="s">
        <v>673</v>
      </c>
    </row>
    <row r="1251" spans="6:7">
      <c r="F1251" s="613" t="s">
        <v>431</v>
      </c>
      <c r="G1251" s="618" t="s">
        <v>483</v>
      </c>
    </row>
    <row r="1252" spans="6:7">
      <c r="F1252" s="613" t="s">
        <v>431</v>
      </c>
      <c r="G1252" s="618" t="s">
        <v>1334</v>
      </c>
    </row>
    <row r="1253" spans="6:7">
      <c r="F1253" s="613" t="s">
        <v>431</v>
      </c>
      <c r="G1253" s="618" t="s">
        <v>1701</v>
      </c>
    </row>
    <row r="1254" spans="6:7">
      <c r="F1254" s="613" t="s">
        <v>431</v>
      </c>
      <c r="G1254" s="618" t="s">
        <v>40</v>
      </c>
    </row>
    <row r="1255" spans="6:7">
      <c r="F1255" s="613" t="s">
        <v>431</v>
      </c>
      <c r="G1255" s="618" t="s">
        <v>1702</v>
      </c>
    </row>
    <row r="1256" spans="6:7">
      <c r="F1256" s="613" t="s">
        <v>431</v>
      </c>
      <c r="G1256" s="618" t="s">
        <v>1703</v>
      </c>
    </row>
    <row r="1257" spans="6:7">
      <c r="F1257" s="613" t="s">
        <v>431</v>
      </c>
      <c r="G1257" s="618" t="s">
        <v>710</v>
      </c>
    </row>
    <row r="1258" spans="6:7">
      <c r="F1258" s="613" t="s">
        <v>431</v>
      </c>
      <c r="G1258" s="618" t="s">
        <v>1704</v>
      </c>
    </row>
    <row r="1259" spans="6:7">
      <c r="F1259" s="613" t="s">
        <v>431</v>
      </c>
      <c r="G1259" s="618" t="s">
        <v>1705</v>
      </c>
    </row>
    <row r="1260" spans="6:7">
      <c r="F1260" s="613" t="s">
        <v>431</v>
      </c>
      <c r="G1260" s="618" t="s">
        <v>1525</v>
      </c>
    </row>
    <row r="1261" spans="6:7">
      <c r="F1261" s="613" t="s">
        <v>431</v>
      </c>
      <c r="G1261" s="618" t="s">
        <v>179</v>
      </c>
    </row>
    <row r="1262" spans="6:7">
      <c r="F1262" s="613" t="s">
        <v>431</v>
      </c>
      <c r="G1262" s="618" t="s">
        <v>1147</v>
      </c>
    </row>
    <row r="1263" spans="6:7">
      <c r="F1263" s="613" t="s">
        <v>431</v>
      </c>
      <c r="G1263" s="618" t="s">
        <v>1577</v>
      </c>
    </row>
    <row r="1264" spans="6:7">
      <c r="F1264" s="613" t="s">
        <v>431</v>
      </c>
      <c r="G1264" s="618" t="s">
        <v>1706</v>
      </c>
    </row>
    <row r="1265" spans="6:7">
      <c r="F1265" s="613" t="s">
        <v>431</v>
      </c>
      <c r="G1265" s="618" t="s">
        <v>1707</v>
      </c>
    </row>
    <row r="1266" spans="6:7">
      <c r="F1266" s="613" t="s">
        <v>431</v>
      </c>
      <c r="G1266" s="618" t="s">
        <v>1709</v>
      </c>
    </row>
    <row r="1267" spans="6:7">
      <c r="F1267" s="613" t="s">
        <v>431</v>
      </c>
      <c r="G1267" s="618" t="s">
        <v>1710</v>
      </c>
    </row>
    <row r="1268" spans="6:7">
      <c r="F1268" s="613" t="s">
        <v>431</v>
      </c>
      <c r="G1268" s="618" t="s">
        <v>402</v>
      </c>
    </row>
    <row r="1269" spans="6:7">
      <c r="F1269" s="613" t="s">
        <v>431</v>
      </c>
      <c r="G1269" s="618" t="s">
        <v>1438</v>
      </c>
    </row>
    <row r="1270" spans="6:7">
      <c r="F1270" s="613" t="s">
        <v>431</v>
      </c>
      <c r="G1270" s="618" t="s">
        <v>1711</v>
      </c>
    </row>
    <row r="1271" spans="6:7">
      <c r="F1271" s="613" t="s">
        <v>431</v>
      </c>
      <c r="G1271" s="618" t="s">
        <v>645</v>
      </c>
    </row>
    <row r="1272" spans="6:7">
      <c r="F1272" s="613" t="s">
        <v>431</v>
      </c>
      <c r="G1272" s="618" t="s">
        <v>1712</v>
      </c>
    </row>
    <row r="1273" spans="6:7">
      <c r="F1273" s="613" t="s">
        <v>431</v>
      </c>
      <c r="G1273" s="618" t="s">
        <v>1714</v>
      </c>
    </row>
    <row r="1274" spans="6:7">
      <c r="F1274" s="613" t="s">
        <v>434</v>
      </c>
      <c r="G1274" s="618" t="s">
        <v>1717</v>
      </c>
    </row>
    <row r="1275" spans="6:7">
      <c r="F1275" s="613" t="s">
        <v>434</v>
      </c>
      <c r="G1275" s="618" t="s">
        <v>1718</v>
      </c>
    </row>
    <row r="1276" spans="6:7">
      <c r="F1276" s="613" t="s">
        <v>434</v>
      </c>
      <c r="G1276" s="618" t="s">
        <v>1720</v>
      </c>
    </row>
    <row r="1277" spans="6:7">
      <c r="F1277" s="613" t="s">
        <v>434</v>
      </c>
      <c r="G1277" s="618" t="s">
        <v>1723</v>
      </c>
    </row>
    <row r="1278" spans="6:7">
      <c r="F1278" s="613" t="s">
        <v>434</v>
      </c>
      <c r="G1278" s="618" t="s">
        <v>1724</v>
      </c>
    </row>
    <row r="1279" spans="6:7">
      <c r="F1279" s="613" t="s">
        <v>434</v>
      </c>
      <c r="G1279" s="618" t="s">
        <v>1725</v>
      </c>
    </row>
    <row r="1280" spans="6:7">
      <c r="F1280" s="613" t="s">
        <v>434</v>
      </c>
      <c r="G1280" s="618" t="s">
        <v>1726</v>
      </c>
    </row>
    <row r="1281" spans="6:7">
      <c r="F1281" s="613" t="s">
        <v>434</v>
      </c>
      <c r="G1281" s="618" t="s">
        <v>1727</v>
      </c>
    </row>
    <row r="1282" spans="6:7">
      <c r="F1282" s="613" t="s">
        <v>434</v>
      </c>
      <c r="G1282" s="618" t="s">
        <v>1728</v>
      </c>
    </row>
    <row r="1283" spans="6:7">
      <c r="F1283" s="613" t="s">
        <v>434</v>
      </c>
      <c r="G1283" s="618" t="s">
        <v>401</v>
      </c>
    </row>
    <row r="1284" spans="6:7">
      <c r="F1284" s="613" t="s">
        <v>434</v>
      </c>
      <c r="G1284" s="618" t="s">
        <v>866</v>
      </c>
    </row>
    <row r="1285" spans="6:7">
      <c r="F1285" s="613" t="s">
        <v>434</v>
      </c>
      <c r="G1285" s="618" t="s">
        <v>1729</v>
      </c>
    </row>
    <row r="1286" spans="6:7">
      <c r="F1286" s="613" t="s">
        <v>434</v>
      </c>
      <c r="G1286" s="618" t="s">
        <v>1730</v>
      </c>
    </row>
    <row r="1287" spans="6:7">
      <c r="F1287" s="613" t="s">
        <v>434</v>
      </c>
      <c r="G1287" s="618" t="s">
        <v>1103</v>
      </c>
    </row>
    <row r="1288" spans="6:7">
      <c r="F1288" s="613" t="s">
        <v>434</v>
      </c>
      <c r="G1288" s="618" t="s">
        <v>1243</v>
      </c>
    </row>
    <row r="1289" spans="6:7">
      <c r="F1289" s="613" t="s">
        <v>434</v>
      </c>
      <c r="G1289" s="618" t="s">
        <v>1731</v>
      </c>
    </row>
    <row r="1290" spans="6:7">
      <c r="F1290" s="613" t="s">
        <v>434</v>
      </c>
      <c r="G1290" s="618" t="s">
        <v>1733</v>
      </c>
    </row>
    <row r="1291" spans="6:7">
      <c r="F1291" s="613" t="s">
        <v>434</v>
      </c>
      <c r="G1291" s="618" t="s">
        <v>1655</v>
      </c>
    </row>
    <row r="1292" spans="6:7">
      <c r="F1292" s="613" t="s">
        <v>434</v>
      </c>
      <c r="G1292" s="618" t="s">
        <v>1735</v>
      </c>
    </row>
    <row r="1293" spans="6:7">
      <c r="F1293" s="613" t="s">
        <v>435</v>
      </c>
      <c r="G1293" s="618" t="s">
        <v>1736</v>
      </c>
    </row>
    <row r="1294" spans="6:7">
      <c r="F1294" s="613" t="s">
        <v>435</v>
      </c>
      <c r="G1294" s="618" t="s">
        <v>865</v>
      </c>
    </row>
    <row r="1295" spans="6:7">
      <c r="F1295" s="613" t="s">
        <v>435</v>
      </c>
      <c r="G1295" s="618" t="s">
        <v>1738</v>
      </c>
    </row>
    <row r="1296" spans="6:7">
      <c r="F1296" s="613" t="s">
        <v>435</v>
      </c>
      <c r="G1296" s="618" t="s">
        <v>1739</v>
      </c>
    </row>
    <row r="1297" spans="6:7">
      <c r="F1297" s="613" t="s">
        <v>435</v>
      </c>
      <c r="G1297" s="618" t="s">
        <v>1131</v>
      </c>
    </row>
    <row r="1298" spans="6:7">
      <c r="F1298" s="613" t="s">
        <v>435</v>
      </c>
      <c r="G1298" s="618" t="s">
        <v>1740</v>
      </c>
    </row>
    <row r="1299" spans="6:7">
      <c r="F1299" s="613" t="s">
        <v>435</v>
      </c>
      <c r="G1299" s="618" t="s">
        <v>1670</v>
      </c>
    </row>
    <row r="1300" spans="6:7">
      <c r="F1300" s="613" t="s">
        <v>435</v>
      </c>
      <c r="G1300" s="618" t="s">
        <v>1428</v>
      </c>
    </row>
    <row r="1301" spans="6:7">
      <c r="F1301" s="613" t="s">
        <v>435</v>
      </c>
      <c r="G1301" s="618" t="s">
        <v>1490</v>
      </c>
    </row>
    <row r="1302" spans="6:7">
      <c r="F1302" s="613" t="s">
        <v>435</v>
      </c>
      <c r="G1302" s="618" t="s">
        <v>1137</v>
      </c>
    </row>
    <row r="1303" spans="6:7">
      <c r="F1303" s="613" t="s">
        <v>435</v>
      </c>
      <c r="G1303" s="618" t="s">
        <v>1741</v>
      </c>
    </row>
    <row r="1304" spans="6:7">
      <c r="F1304" s="613" t="s">
        <v>435</v>
      </c>
      <c r="G1304" s="618" t="s">
        <v>1167</v>
      </c>
    </row>
    <row r="1305" spans="6:7">
      <c r="F1305" s="613" t="s">
        <v>435</v>
      </c>
      <c r="G1305" s="618" t="s">
        <v>1742</v>
      </c>
    </row>
    <row r="1306" spans="6:7">
      <c r="F1306" s="613" t="s">
        <v>435</v>
      </c>
      <c r="G1306" s="618" t="s">
        <v>1374</v>
      </c>
    </row>
    <row r="1307" spans="6:7">
      <c r="F1307" s="613" t="s">
        <v>435</v>
      </c>
      <c r="G1307" s="618" t="s">
        <v>1744</v>
      </c>
    </row>
    <row r="1308" spans="6:7">
      <c r="F1308" s="613" t="s">
        <v>435</v>
      </c>
      <c r="G1308" s="618" t="s">
        <v>1746</v>
      </c>
    </row>
    <row r="1309" spans="6:7">
      <c r="F1309" s="613" t="s">
        <v>435</v>
      </c>
      <c r="G1309" s="618" t="s">
        <v>288</v>
      </c>
    </row>
    <row r="1310" spans="6:7">
      <c r="F1310" s="613" t="s">
        <v>435</v>
      </c>
      <c r="G1310" s="618" t="s">
        <v>1747</v>
      </c>
    </row>
    <row r="1311" spans="6:7">
      <c r="F1311" s="613" t="s">
        <v>435</v>
      </c>
      <c r="G1311" s="618" t="s">
        <v>1748</v>
      </c>
    </row>
    <row r="1312" spans="6:7">
      <c r="F1312" s="613" t="s">
        <v>438</v>
      </c>
      <c r="G1312" s="618" t="s">
        <v>1021</v>
      </c>
    </row>
    <row r="1313" spans="6:7">
      <c r="F1313" s="613" t="s">
        <v>438</v>
      </c>
      <c r="G1313" s="618" t="s">
        <v>1673</v>
      </c>
    </row>
    <row r="1314" spans="6:7">
      <c r="F1314" s="613" t="s">
        <v>438</v>
      </c>
      <c r="G1314" s="618" t="s">
        <v>1750</v>
      </c>
    </row>
    <row r="1315" spans="6:7">
      <c r="F1315" s="613" t="s">
        <v>438</v>
      </c>
      <c r="G1315" s="618" t="s">
        <v>1751</v>
      </c>
    </row>
    <row r="1316" spans="6:7">
      <c r="F1316" s="613" t="s">
        <v>438</v>
      </c>
      <c r="G1316" s="618" t="s">
        <v>1732</v>
      </c>
    </row>
    <row r="1317" spans="6:7">
      <c r="F1317" s="613" t="s">
        <v>438</v>
      </c>
      <c r="G1317" s="618" t="s">
        <v>1316</v>
      </c>
    </row>
    <row r="1318" spans="6:7">
      <c r="F1318" s="613" t="s">
        <v>438</v>
      </c>
      <c r="G1318" s="618" t="s">
        <v>1752</v>
      </c>
    </row>
    <row r="1319" spans="6:7">
      <c r="F1319" s="613" t="s">
        <v>438</v>
      </c>
      <c r="G1319" s="618" t="s">
        <v>1755</v>
      </c>
    </row>
    <row r="1320" spans="6:7">
      <c r="F1320" s="613" t="s">
        <v>438</v>
      </c>
      <c r="G1320" s="618" t="s">
        <v>1757</v>
      </c>
    </row>
    <row r="1321" spans="6:7">
      <c r="F1321" s="613" t="s">
        <v>438</v>
      </c>
      <c r="G1321" s="618" t="s">
        <v>1758</v>
      </c>
    </row>
    <row r="1322" spans="6:7">
      <c r="F1322" s="613" t="s">
        <v>438</v>
      </c>
      <c r="G1322" s="618" t="s">
        <v>1759</v>
      </c>
    </row>
    <row r="1323" spans="6:7">
      <c r="F1323" s="613" t="s">
        <v>438</v>
      </c>
      <c r="G1323" s="618" t="s">
        <v>564</v>
      </c>
    </row>
    <row r="1324" spans="6:7">
      <c r="F1324" s="613" t="s">
        <v>438</v>
      </c>
      <c r="G1324" s="618" t="s">
        <v>1760</v>
      </c>
    </row>
    <row r="1325" spans="6:7">
      <c r="F1325" s="613" t="s">
        <v>438</v>
      </c>
      <c r="G1325" s="618" t="s">
        <v>1761</v>
      </c>
    </row>
    <row r="1326" spans="6:7">
      <c r="F1326" s="613" t="s">
        <v>438</v>
      </c>
      <c r="G1326" s="618" t="s">
        <v>1762</v>
      </c>
    </row>
    <row r="1327" spans="6:7">
      <c r="F1327" s="613" t="s">
        <v>438</v>
      </c>
      <c r="G1327" s="618" t="s">
        <v>1763</v>
      </c>
    </row>
    <row r="1328" spans="6:7">
      <c r="F1328" s="613" t="s">
        <v>438</v>
      </c>
      <c r="G1328" s="618" t="s">
        <v>1511</v>
      </c>
    </row>
    <row r="1329" spans="6:7">
      <c r="F1329" s="613" t="s">
        <v>438</v>
      </c>
      <c r="G1329" s="618" t="s">
        <v>1764</v>
      </c>
    </row>
    <row r="1330" spans="6:7">
      <c r="F1330" s="613" t="s">
        <v>438</v>
      </c>
      <c r="G1330" s="618" t="s">
        <v>638</v>
      </c>
    </row>
    <row r="1331" spans="6:7">
      <c r="F1331" s="613" t="s">
        <v>438</v>
      </c>
      <c r="G1331" s="618" t="s">
        <v>1765</v>
      </c>
    </row>
    <row r="1332" spans="6:7">
      <c r="F1332" s="613" t="s">
        <v>438</v>
      </c>
      <c r="G1332" s="618" t="s">
        <v>1766</v>
      </c>
    </row>
    <row r="1333" spans="6:7">
      <c r="F1333" s="613" t="s">
        <v>438</v>
      </c>
      <c r="G1333" s="618" t="s">
        <v>567</v>
      </c>
    </row>
    <row r="1334" spans="6:7">
      <c r="F1334" s="613" t="s">
        <v>438</v>
      </c>
      <c r="G1334" s="618" t="s">
        <v>1767</v>
      </c>
    </row>
    <row r="1335" spans="6:7">
      <c r="F1335" s="613" t="s">
        <v>438</v>
      </c>
      <c r="G1335" s="618" t="s">
        <v>1768</v>
      </c>
    </row>
    <row r="1336" spans="6:7">
      <c r="F1336" s="613" t="s">
        <v>438</v>
      </c>
      <c r="G1336" s="618" t="s">
        <v>248</v>
      </c>
    </row>
    <row r="1337" spans="6:7">
      <c r="F1337" s="613" t="s">
        <v>438</v>
      </c>
      <c r="G1337" s="618" t="s">
        <v>1771</v>
      </c>
    </row>
    <row r="1338" spans="6:7">
      <c r="F1338" s="613" t="s">
        <v>438</v>
      </c>
      <c r="G1338" s="618" t="s">
        <v>1380</v>
      </c>
    </row>
    <row r="1339" spans="6:7">
      <c r="F1339" s="613" t="s">
        <v>439</v>
      </c>
      <c r="G1339" s="618" t="s">
        <v>728</v>
      </c>
    </row>
    <row r="1340" spans="6:7">
      <c r="F1340" s="613" t="s">
        <v>439</v>
      </c>
      <c r="G1340" s="618" t="s">
        <v>1774</v>
      </c>
    </row>
    <row r="1341" spans="6:7">
      <c r="F1341" s="613" t="s">
        <v>439</v>
      </c>
      <c r="G1341" s="618" t="s">
        <v>1775</v>
      </c>
    </row>
    <row r="1342" spans="6:7">
      <c r="F1342" s="613" t="s">
        <v>439</v>
      </c>
      <c r="G1342" s="618" t="s">
        <v>1531</v>
      </c>
    </row>
    <row r="1343" spans="6:7">
      <c r="F1343" s="613" t="s">
        <v>439</v>
      </c>
      <c r="G1343" s="618" t="s">
        <v>154</v>
      </c>
    </row>
    <row r="1344" spans="6:7">
      <c r="F1344" s="613" t="s">
        <v>439</v>
      </c>
      <c r="G1344" s="618" t="s">
        <v>1458</v>
      </c>
    </row>
    <row r="1345" spans="6:7">
      <c r="F1345" s="613" t="s">
        <v>439</v>
      </c>
      <c r="G1345" s="618" t="s">
        <v>555</v>
      </c>
    </row>
    <row r="1346" spans="6:7">
      <c r="F1346" s="613" t="s">
        <v>439</v>
      </c>
      <c r="G1346" s="618" t="s">
        <v>1494</v>
      </c>
    </row>
    <row r="1347" spans="6:7">
      <c r="F1347" s="613" t="s">
        <v>439</v>
      </c>
      <c r="G1347" s="618" t="s">
        <v>1776</v>
      </c>
    </row>
    <row r="1348" spans="6:7">
      <c r="F1348" s="613" t="s">
        <v>439</v>
      </c>
      <c r="G1348" s="618" t="s">
        <v>1646</v>
      </c>
    </row>
    <row r="1349" spans="6:7">
      <c r="F1349" s="613" t="s">
        <v>439</v>
      </c>
      <c r="G1349" s="618" t="s">
        <v>1022</v>
      </c>
    </row>
    <row r="1350" spans="6:7">
      <c r="F1350" s="613" t="s">
        <v>439</v>
      </c>
      <c r="G1350" s="618" t="s">
        <v>108</v>
      </c>
    </row>
    <row r="1351" spans="6:7">
      <c r="F1351" s="613" t="s">
        <v>439</v>
      </c>
      <c r="G1351" s="618" t="s">
        <v>148</v>
      </c>
    </row>
    <row r="1352" spans="6:7">
      <c r="F1352" s="613" t="s">
        <v>439</v>
      </c>
      <c r="G1352" s="618" t="s">
        <v>1777</v>
      </c>
    </row>
    <row r="1353" spans="6:7">
      <c r="F1353" s="613" t="s">
        <v>439</v>
      </c>
      <c r="G1353" s="618" t="s">
        <v>730</v>
      </c>
    </row>
    <row r="1354" spans="6:7">
      <c r="F1354" s="613" t="s">
        <v>439</v>
      </c>
      <c r="G1354" s="618" t="s">
        <v>1024</v>
      </c>
    </row>
    <row r="1355" spans="6:7">
      <c r="F1355" s="613" t="s">
        <v>439</v>
      </c>
      <c r="G1355" s="618" t="s">
        <v>1778</v>
      </c>
    </row>
    <row r="1356" spans="6:7">
      <c r="F1356" s="613" t="s">
        <v>439</v>
      </c>
      <c r="G1356" s="618" t="s">
        <v>1026</v>
      </c>
    </row>
    <row r="1357" spans="6:7">
      <c r="F1357" s="613" t="s">
        <v>439</v>
      </c>
      <c r="G1357" s="618" t="s">
        <v>1396</v>
      </c>
    </row>
    <row r="1358" spans="6:7">
      <c r="F1358" s="613" t="s">
        <v>439</v>
      </c>
      <c r="G1358" s="618" t="s">
        <v>1779</v>
      </c>
    </row>
    <row r="1359" spans="6:7">
      <c r="F1359" s="613" t="s">
        <v>439</v>
      </c>
      <c r="G1359" s="618" t="s">
        <v>298</v>
      </c>
    </row>
    <row r="1360" spans="6:7">
      <c r="F1360" s="613" t="s">
        <v>439</v>
      </c>
      <c r="G1360" s="618" t="s">
        <v>454</v>
      </c>
    </row>
    <row r="1361" spans="6:7">
      <c r="F1361" s="613" t="s">
        <v>439</v>
      </c>
      <c r="G1361" s="618" t="s">
        <v>1780</v>
      </c>
    </row>
    <row r="1362" spans="6:7">
      <c r="F1362" s="613" t="s">
        <v>347</v>
      </c>
      <c r="G1362" s="618" t="s">
        <v>1694</v>
      </c>
    </row>
    <row r="1363" spans="6:7">
      <c r="F1363" s="613" t="s">
        <v>347</v>
      </c>
      <c r="G1363" s="618" t="s">
        <v>1781</v>
      </c>
    </row>
    <row r="1364" spans="6:7">
      <c r="F1364" s="613" t="s">
        <v>347</v>
      </c>
      <c r="G1364" s="618" t="s">
        <v>1782</v>
      </c>
    </row>
    <row r="1365" spans="6:7">
      <c r="F1365" s="613" t="s">
        <v>347</v>
      </c>
      <c r="G1365" s="618" t="s">
        <v>537</v>
      </c>
    </row>
    <row r="1366" spans="6:7">
      <c r="F1366" s="613" t="s">
        <v>347</v>
      </c>
      <c r="G1366" s="618" t="s">
        <v>1507</v>
      </c>
    </row>
    <row r="1367" spans="6:7">
      <c r="F1367" s="613" t="s">
        <v>347</v>
      </c>
      <c r="G1367" s="618" t="s">
        <v>1784</v>
      </c>
    </row>
    <row r="1368" spans="6:7">
      <c r="F1368" s="613" t="s">
        <v>347</v>
      </c>
      <c r="G1368" s="618" t="s">
        <v>1785</v>
      </c>
    </row>
    <row r="1369" spans="6:7">
      <c r="F1369" s="613" t="s">
        <v>347</v>
      </c>
      <c r="G1369" s="618" t="s">
        <v>1503</v>
      </c>
    </row>
    <row r="1370" spans="6:7">
      <c r="F1370" s="613" t="s">
        <v>347</v>
      </c>
      <c r="G1370" s="618" t="s">
        <v>25</v>
      </c>
    </row>
    <row r="1371" spans="6:7">
      <c r="F1371" s="613" t="s">
        <v>347</v>
      </c>
      <c r="G1371" s="618" t="s">
        <v>1556</v>
      </c>
    </row>
    <row r="1372" spans="6:7">
      <c r="F1372" s="613" t="s">
        <v>347</v>
      </c>
      <c r="G1372" s="618" t="s">
        <v>61</v>
      </c>
    </row>
    <row r="1373" spans="6:7">
      <c r="F1373" s="613" t="s">
        <v>347</v>
      </c>
      <c r="G1373" s="618" t="s">
        <v>1028</v>
      </c>
    </row>
    <row r="1374" spans="6:7">
      <c r="F1374" s="613" t="s">
        <v>347</v>
      </c>
      <c r="G1374" s="618" t="s">
        <v>1773</v>
      </c>
    </row>
    <row r="1375" spans="6:7">
      <c r="F1375" s="613" t="s">
        <v>347</v>
      </c>
      <c r="G1375" s="618" t="s">
        <v>111</v>
      </c>
    </row>
    <row r="1376" spans="6:7">
      <c r="F1376" s="613" t="s">
        <v>347</v>
      </c>
      <c r="G1376" s="618" t="s">
        <v>967</v>
      </c>
    </row>
    <row r="1377" spans="6:7">
      <c r="F1377" s="613" t="s">
        <v>347</v>
      </c>
      <c r="G1377" s="618" t="s">
        <v>1786</v>
      </c>
    </row>
    <row r="1378" spans="6:7">
      <c r="F1378" s="613" t="s">
        <v>347</v>
      </c>
      <c r="G1378" s="618" t="s">
        <v>951</v>
      </c>
    </row>
    <row r="1379" spans="6:7">
      <c r="F1379" s="613" t="s">
        <v>347</v>
      </c>
      <c r="G1379" s="618" t="s">
        <v>1787</v>
      </c>
    </row>
    <row r="1380" spans="6:7">
      <c r="F1380" s="613" t="s">
        <v>347</v>
      </c>
      <c r="G1380" s="618" t="s">
        <v>583</v>
      </c>
    </row>
    <row r="1381" spans="6:7">
      <c r="F1381" s="613" t="s">
        <v>441</v>
      </c>
      <c r="G1381" s="618" t="s">
        <v>1030</v>
      </c>
    </row>
    <row r="1382" spans="6:7">
      <c r="F1382" s="613" t="s">
        <v>441</v>
      </c>
      <c r="G1382" s="618" t="s">
        <v>1085</v>
      </c>
    </row>
    <row r="1383" spans="6:7">
      <c r="F1383" s="613" t="s">
        <v>441</v>
      </c>
      <c r="G1383" s="618" t="s">
        <v>850</v>
      </c>
    </row>
    <row r="1384" spans="6:7">
      <c r="F1384" s="613" t="s">
        <v>441</v>
      </c>
      <c r="G1384" s="618" t="s">
        <v>1042</v>
      </c>
    </row>
    <row r="1385" spans="6:7">
      <c r="F1385" s="613" t="s">
        <v>441</v>
      </c>
      <c r="G1385" s="618" t="s">
        <v>605</v>
      </c>
    </row>
    <row r="1386" spans="6:7">
      <c r="F1386" s="613" t="s">
        <v>441</v>
      </c>
      <c r="G1386" s="618" t="s">
        <v>1788</v>
      </c>
    </row>
    <row r="1387" spans="6:7">
      <c r="F1387" s="613" t="s">
        <v>441</v>
      </c>
      <c r="G1387" s="618" t="s">
        <v>1789</v>
      </c>
    </row>
    <row r="1388" spans="6:7">
      <c r="F1388" s="613" t="s">
        <v>441</v>
      </c>
      <c r="G1388" s="618" t="s">
        <v>1499</v>
      </c>
    </row>
    <row r="1389" spans="6:7">
      <c r="F1389" s="613" t="s">
        <v>441</v>
      </c>
      <c r="G1389" s="618" t="s">
        <v>802</v>
      </c>
    </row>
    <row r="1390" spans="6:7">
      <c r="F1390" s="613" t="s">
        <v>441</v>
      </c>
      <c r="G1390" s="618" t="s">
        <v>279</v>
      </c>
    </row>
    <row r="1391" spans="6:7">
      <c r="F1391" s="613" t="s">
        <v>441</v>
      </c>
      <c r="G1391" s="618" t="s">
        <v>1790</v>
      </c>
    </row>
    <row r="1392" spans="6:7">
      <c r="F1392" s="613" t="s">
        <v>441</v>
      </c>
      <c r="G1392" s="618" t="s">
        <v>922</v>
      </c>
    </row>
    <row r="1393" spans="6:7">
      <c r="F1393" s="613" t="s">
        <v>441</v>
      </c>
      <c r="G1393" s="618" t="s">
        <v>1791</v>
      </c>
    </row>
    <row r="1394" spans="6:7">
      <c r="F1394" s="613" t="s">
        <v>441</v>
      </c>
      <c r="G1394" s="618" t="s">
        <v>1792</v>
      </c>
    </row>
    <row r="1395" spans="6:7">
      <c r="F1395" s="613" t="s">
        <v>441</v>
      </c>
      <c r="G1395" s="618" t="s">
        <v>1793</v>
      </c>
    </row>
    <row r="1396" spans="6:7">
      <c r="F1396" s="613" t="s">
        <v>441</v>
      </c>
      <c r="G1396" s="618" t="s">
        <v>1794</v>
      </c>
    </row>
    <row r="1397" spans="6:7">
      <c r="F1397" s="613" t="s">
        <v>441</v>
      </c>
      <c r="G1397" s="618" t="s">
        <v>1795</v>
      </c>
    </row>
    <row r="1398" spans="6:7">
      <c r="F1398" s="613" t="s">
        <v>441</v>
      </c>
      <c r="G1398" s="618" t="s">
        <v>1484</v>
      </c>
    </row>
    <row r="1399" spans="6:7">
      <c r="F1399" s="613" t="s">
        <v>441</v>
      </c>
      <c r="G1399" s="618" t="s">
        <v>261</v>
      </c>
    </row>
    <row r="1400" spans="6:7">
      <c r="F1400" s="613" t="s">
        <v>441</v>
      </c>
      <c r="G1400" s="618" t="s">
        <v>1796</v>
      </c>
    </row>
    <row r="1401" spans="6:7">
      <c r="F1401" s="613" t="s">
        <v>441</v>
      </c>
      <c r="G1401" s="618" t="s">
        <v>893</v>
      </c>
    </row>
    <row r="1402" spans="6:7">
      <c r="F1402" s="613" t="s">
        <v>441</v>
      </c>
      <c r="G1402" s="618" t="s">
        <v>1797</v>
      </c>
    </row>
    <row r="1403" spans="6:7">
      <c r="F1403" s="613" t="s">
        <v>441</v>
      </c>
      <c r="G1403" s="618" t="s">
        <v>1271</v>
      </c>
    </row>
    <row r="1404" spans="6:7">
      <c r="F1404" s="613" t="s">
        <v>441</v>
      </c>
      <c r="G1404" s="618" t="s">
        <v>371</v>
      </c>
    </row>
    <row r="1405" spans="6:7">
      <c r="F1405" s="613" t="s">
        <v>437</v>
      </c>
      <c r="G1405" s="618" t="s">
        <v>445</v>
      </c>
    </row>
    <row r="1406" spans="6:7">
      <c r="F1406" s="613" t="s">
        <v>437</v>
      </c>
      <c r="G1406" s="618" t="s">
        <v>1798</v>
      </c>
    </row>
    <row r="1407" spans="6:7">
      <c r="F1407" s="613" t="s">
        <v>437</v>
      </c>
      <c r="G1407" s="618" t="s">
        <v>1799</v>
      </c>
    </row>
    <row r="1408" spans="6:7">
      <c r="F1408" s="613" t="s">
        <v>437</v>
      </c>
      <c r="G1408" s="618" t="s">
        <v>1801</v>
      </c>
    </row>
    <row r="1409" spans="6:7">
      <c r="F1409" s="613" t="s">
        <v>437</v>
      </c>
      <c r="G1409" s="618" t="s">
        <v>1802</v>
      </c>
    </row>
    <row r="1410" spans="6:7">
      <c r="F1410" s="613" t="s">
        <v>437</v>
      </c>
      <c r="G1410" s="618" t="s">
        <v>1803</v>
      </c>
    </row>
    <row r="1411" spans="6:7">
      <c r="F1411" s="613" t="s">
        <v>437</v>
      </c>
      <c r="G1411" s="618" t="s">
        <v>1756</v>
      </c>
    </row>
    <row r="1412" spans="6:7">
      <c r="F1412" s="613" t="s">
        <v>437</v>
      </c>
      <c r="G1412" s="618" t="s">
        <v>570</v>
      </c>
    </row>
    <row r="1413" spans="6:7">
      <c r="F1413" s="613" t="s">
        <v>437</v>
      </c>
      <c r="G1413" s="618" t="s">
        <v>1240</v>
      </c>
    </row>
    <row r="1414" spans="6:7">
      <c r="F1414" s="613" t="s">
        <v>437</v>
      </c>
      <c r="G1414" s="618" t="s">
        <v>172</v>
      </c>
    </row>
    <row r="1415" spans="6:7">
      <c r="F1415" s="613" t="s">
        <v>437</v>
      </c>
      <c r="G1415" s="618" t="s">
        <v>1804</v>
      </c>
    </row>
    <row r="1416" spans="6:7">
      <c r="F1416" s="613" t="s">
        <v>437</v>
      </c>
      <c r="G1416" s="618" t="s">
        <v>1806</v>
      </c>
    </row>
    <row r="1417" spans="6:7">
      <c r="F1417" s="613" t="s">
        <v>437</v>
      </c>
      <c r="G1417" s="618" t="s">
        <v>1807</v>
      </c>
    </row>
    <row r="1418" spans="6:7">
      <c r="F1418" s="613" t="s">
        <v>437</v>
      </c>
      <c r="G1418" s="618" t="s">
        <v>1808</v>
      </c>
    </row>
    <row r="1419" spans="6:7">
      <c r="F1419" s="613" t="s">
        <v>437</v>
      </c>
      <c r="G1419" s="618" t="s">
        <v>1809</v>
      </c>
    </row>
    <row r="1420" spans="6:7">
      <c r="F1420" s="613" t="s">
        <v>437</v>
      </c>
      <c r="G1420" s="618" t="s">
        <v>1770</v>
      </c>
    </row>
    <row r="1421" spans="6:7">
      <c r="F1421" s="613" t="s">
        <v>437</v>
      </c>
      <c r="G1421" s="618" t="s">
        <v>458</v>
      </c>
    </row>
    <row r="1422" spans="6:7">
      <c r="F1422" s="613" t="s">
        <v>442</v>
      </c>
      <c r="G1422" s="618" t="s">
        <v>1810</v>
      </c>
    </row>
    <row r="1423" spans="6:7">
      <c r="F1423" s="613" t="s">
        <v>442</v>
      </c>
      <c r="G1423" s="618" t="s">
        <v>513</v>
      </c>
    </row>
    <row r="1424" spans="6:7">
      <c r="F1424" s="613" t="s">
        <v>442</v>
      </c>
      <c r="G1424" s="618" t="s">
        <v>1811</v>
      </c>
    </row>
    <row r="1425" spans="6:7">
      <c r="F1425" s="613" t="s">
        <v>442</v>
      </c>
      <c r="G1425" s="618" t="s">
        <v>1812</v>
      </c>
    </row>
    <row r="1426" spans="6:7">
      <c r="F1426" s="613" t="s">
        <v>442</v>
      </c>
      <c r="G1426" s="618" t="s">
        <v>256</v>
      </c>
    </row>
    <row r="1427" spans="6:7">
      <c r="F1427" s="613" t="s">
        <v>442</v>
      </c>
      <c r="G1427" s="618" t="s">
        <v>318</v>
      </c>
    </row>
    <row r="1428" spans="6:7">
      <c r="F1428" s="613" t="s">
        <v>442</v>
      </c>
      <c r="G1428" s="618" t="s">
        <v>1813</v>
      </c>
    </row>
    <row r="1429" spans="6:7">
      <c r="F1429" s="613" t="s">
        <v>442</v>
      </c>
      <c r="G1429" s="618" t="s">
        <v>470</v>
      </c>
    </row>
    <row r="1430" spans="6:7">
      <c r="F1430" s="613" t="s">
        <v>442</v>
      </c>
      <c r="G1430" s="618" t="s">
        <v>1382</v>
      </c>
    </row>
    <row r="1431" spans="6:7">
      <c r="F1431" s="613" t="s">
        <v>442</v>
      </c>
      <c r="G1431" s="618" t="s">
        <v>1253</v>
      </c>
    </row>
    <row r="1432" spans="6:7">
      <c r="F1432" s="613" t="s">
        <v>442</v>
      </c>
      <c r="G1432" s="618" t="s">
        <v>582</v>
      </c>
    </row>
    <row r="1433" spans="6:7">
      <c r="F1433" s="613" t="s">
        <v>442</v>
      </c>
      <c r="G1433" s="618" t="s">
        <v>552</v>
      </c>
    </row>
    <row r="1434" spans="6:7">
      <c r="F1434" s="613" t="s">
        <v>442</v>
      </c>
      <c r="G1434" s="618" t="s">
        <v>1814</v>
      </c>
    </row>
    <row r="1435" spans="6:7">
      <c r="F1435" s="613" t="s">
        <v>442</v>
      </c>
      <c r="G1435" s="618" t="s">
        <v>1082</v>
      </c>
    </row>
    <row r="1436" spans="6:7">
      <c r="F1436" s="613" t="s">
        <v>442</v>
      </c>
      <c r="G1436" s="618" t="s">
        <v>103</v>
      </c>
    </row>
    <row r="1437" spans="6:7">
      <c r="F1437" s="613" t="s">
        <v>442</v>
      </c>
      <c r="G1437" s="618" t="s">
        <v>1815</v>
      </c>
    </row>
    <row r="1438" spans="6:7">
      <c r="F1438" s="613" t="s">
        <v>442</v>
      </c>
      <c r="G1438" s="618" t="s">
        <v>1817</v>
      </c>
    </row>
    <row r="1439" spans="6:7">
      <c r="F1439" s="613" t="s">
        <v>442</v>
      </c>
      <c r="G1439" s="618" t="s">
        <v>1818</v>
      </c>
    </row>
    <row r="1440" spans="6:7">
      <c r="F1440" s="613" t="s">
        <v>442</v>
      </c>
      <c r="G1440" s="618" t="s">
        <v>1820</v>
      </c>
    </row>
    <row r="1441" spans="6:7">
      <c r="F1441" s="613" t="s">
        <v>442</v>
      </c>
      <c r="G1441" s="618" t="s">
        <v>1821</v>
      </c>
    </row>
    <row r="1442" spans="6:7">
      <c r="F1442" s="613" t="s">
        <v>448</v>
      </c>
      <c r="G1442" s="618" t="s">
        <v>545</v>
      </c>
    </row>
    <row r="1443" spans="6:7">
      <c r="F1443" s="613" t="s">
        <v>448</v>
      </c>
      <c r="G1443" s="618" t="s">
        <v>718</v>
      </c>
    </row>
    <row r="1444" spans="6:7">
      <c r="F1444" s="613" t="s">
        <v>448</v>
      </c>
      <c r="G1444" s="618" t="s">
        <v>1567</v>
      </c>
    </row>
    <row r="1445" spans="6:7">
      <c r="F1445" s="613" t="s">
        <v>448</v>
      </c>
      <c r="G1445" s="618" t="s">
        <v>1463</v>
      </c>
    </row>
    <row r="1446" spans="6:7">
      <c r="F1446" s="613" t="s">
        <v>448</v>
      </c>
      <c r="G1446" s="618" t="s">
        <v>1505</v>
      </c>
    </row>
    <row r="1447" spans="6:7">
      <c r="F1447" s="613" t="s">
        <v>448</v>
      </c>
      <c r="G1447" s="618" t="s">
        <v>1822</v>
      </c>
    </row>
    <row r="1448" spans="6:7">
      <c r="F1448" s="613" t="s">
        <v>448</v>
      </c>
      <c r="G1448" s="618" t="s">
        <v>950</v>
      </c>
    </row>
    <row r="1449" spans="6:7">
      <c r="F1449" s="613" t="s">
        <v>448</v>
      </c>
      <c r="G1449" s="618" t="s">
        <v>0</v>
      </c>
    </row>
    <row r="1450" spans="6:7">
      <c r="F1450" s="613" t="s">
        <v>448</v>
      </c>
      <c r="G1450" s="618" t="s">
        <v>1292</v>
      </c>
    </row>
    <row r="1451" spans="6:7">
      <c r="F1451" s="613" t="s">
        <v>448</v>
      </c>
      <c r="G1451" s="618" t="s">
        <v>390</v>
      </c>
    </row>
    <row r="1452" spans="6:7">
      <c r="F1452" s="613" t="s">
        <v>448</v>
      </c>
      <c r="G1452" s="618" t="s">
        <v>1142</v>
      </c>
    </row>
    <row r="1453" spans="6:7">
      <c r="F1453" s="613" t="s">
        <v>448</v>
      </c>
      <c r="G1453" s="618" t="s">
        <v>107</v>
      </c>
    </row>
    <row r="1454" spans="6:7">
      <c r="F1454" s="613" t="s">
        <v>448</v>
      </c>
      <c r="G1454" s="618" t="s">
        <v>1823</v>
      </c>
    </row>
    <row r="1455" spans="6:7">
      <c r="F1455" s="613" t="s">
        <v>448</v>
      </c>
      <c r="G1455" s="618" t="s">
        <v>1824</v>
      </c>
    </row>
    <row r="1456" spans="6:7">
      <c r="F1456" s="613" t="s">
        <v>448</v>
      </c>
      <c r="G1456" s="618" t="s">
        <v>1825</v>
      </c>
    </row>
    <row r="1457" spans="6:7">
      <c r="F1457" s="613" t="s">
        <v>448</v>
      </c>
      <c r="G1457" s="618" t="s">
        <v>1754</v>
      </c>
    </row>
    <row r="1458" spans="6:7">
      <c r="F1458" s="613" t="s">
        <v>448</v>
      </c>
      <c r="G1458" s="618" t="s">
        <v>1826</v>
      </c>
    </row>
    <row r="1459" spans="6:7">
      <c r="F1459" s="613" t="s">
        <v>448</v>
      </c>
      <c r="G1459" s="618" t="s">
        <v>1827</v>
      </c>
    </row>
    <row r="1460" spans="6:7">
      <c r="F1460" s="613" t="s">
        <v>448</v>
      </c>
      <c r="G1460" s="618" t="s">
        <v>1745</v>
      </c>
    </row>
    <row r="1461" spans="6:7">
      <c r="F1461" s="613" t="s">
        <v>448</v>
      </c>
      <c r="G1461" s="618" t="s">
        <v>1828</v>
      </c>
    </row>
    <row r="1462" spans="6:7">
      <c r="F1462" s="613" t="s">
        <v>448</v>
      </c>
      <c r="G1462" s="618" t="s">
        <v>717</v>
      </c>
    </row>
    <row r="1463" spans="6:7">
      <c r="F1463" s="613" t="s">
        <v>448</v>
      </c>
      <c r="G1463" s="618" t="s">
        <v>55</v>
      </c>
    </row>
    <row r="1464" spans="6:7">
      <c r="F1464" s="613" t="s">
        <v>448</v>
      </c>
      <c r="G1464" s="618" t="s">
        <v>754</v>
      </c>
    </row>
    <row r="1465" spans="6:7">
      <c r="F1465" s="613" t="s">
        <v>448</v>
      </c>
      <c r="G1465" s="618" t="s">
        <v>133</v>
      </c>
    </row>
    <row r="1466" spans="6:7">
      <c r="F1466" s="613" t="s">
        <v>448</v>
      </c>
      <c r="G1466" s="618" t="s">
        <v>1186</v>
      </c>
    </row>
    <row r="1467" spans="6:7">
      <c r="F1467" s="613" t="s">
        <v>448</v>
      </c>
      <c r="G1467" s="618" t="s">
        <v>1111</v>
      </c>
    </row>
    <row r="1468" spans="6:7">
      <c r="F1468" s="613" t="s">
        <v>448</v>
      </c>
      <c r="G1468" s="618" t="s">
        <v>1829</v>
      </c>
    </row>
    <row r="1469" spans="6:7">
      <c r="F1469" s="613" t="s">
        <v>448</v>
      </c>
      <c r="G1469" s="618" t="s">
        <v>400</v>
      </c>
    </row>
    <row r="1470" spans="6:7">
      <c r="F1470" s="613" t="s">
        <v>448</v>
      </c>
      <c r="G1470" s="618" t="s">
        <v>1830</v>
      </c>
    </row>
    <row r="1471" spans="6:7">
      <c r="F1471" s="613" t="s">
        <v>448</v>
      </c>
      <c r="G1471" s="618" t="s">
        <v>1831</v>
      </c>
    </row>
    <row r="1472" spans="6:7">
      <c r="F1472" s="613" t="s">
        <v>448</v>
      </c>
      <c r="G1472" s="618" t="s">
        <v>1832</v>
      </c>
    </row>
    <row r="1473" spans="6:7">
      <c r="F1473" s="613" t="s">
        <v>448</v>
      </c>
      <c r="G1473" s="618" t="s">
        <v>1833</v>
      </c>
    </row>
    <row r="1474" spans="6:7">
      <c r="F1474" s="613" t="s">
        <v>448</v>
      </c>
      <c r="G1474" s="618" t="s">
        <v>1834</v>
      </c>
    </row>
    <row r="1475" spans="6:7">
      <c r="F1475" s="613" t="s">
        <v>448</v>
      </c>
      <c r="G1475" s="618" t="s">
        <v>1835</v>
      </c>
    </row>
    <row r="1476" spans="6:7">
      <c r="F1476" s="613" t="s">
        <v>450</v>
      </c>
      <c r="G1476" s="618" t="s">
        <v>1032</v>
      </c>
    </row>
    <row r="1477" spans="6:7">
      <c r="F1477" s="613" t="s">
        <v>450</v>
      </c>
      <c r="G1477" s="618" t="s">
        <v>1613</v>
      </c>
    </row>
    <row r="1478" spans="6:7">
      <c r="F1478" s="613" t="s">
        <v>450</v>
      </c>
      <c r="G1478" s="618" t="s">
        <v>152</v>
      </c>
    </row>
    <row r="1479" spans="6:7">
      <c r="F1479" s="613" t="s">
        <v>450</v>
      </c>
      <c r="G1479" s="618" t="s">
        <v>1642</v>
      </c>
    </row>
    <row r="1480" spans="6:7">
      <c r="F1480" s="613" t="s">
        <v>450</v>
      </c>
      <c r="G1480" s="618" t="s">
        <v>1836</v>
      </c>
    </row>
    <row r="1481" spans="6:7">
      <c r="F1481" s="613" t="s">
        <v>450</v>
      </c>
      <c r="G1481" s="618" t="s">
        <v>1033</v>
      </c>
    </row>
    <row r="1482" spans="6:7">
      <c r="F1482" s="613" t="s">
        <v>450</v>
      </c>
      <c r="G1482" s="618" t="s">
        <v>1837</v>
      </c>
    </row>
    <row r="1483" spans="6:7">
      <c r="F1483" s="613" t="s">
        <v>450</v>
      </c>
      <c r="G1483" s="618" t="s">
        <v>1027</v>
      </c>
    </row>
    <row r="1484" spans="6:7">
      <c r="F1484" s="613" t="s">
        <v>450</v>
      </c>
      <c r="G1484" s="618" t="s">
        <v>1716</v>
      </c>
    </row>
    <row r="1485" spans="6:7">
      <c r="F1485" s="613" t="s">
        <v>450</v>
      </c>
      <c r="G1485" s="618" t="s">
        <v>1838</v>
      </c>
    </row>
    <row r="1486" spans="6:7">
      <c r="F1486" s="613" t="s">
        <v>450</v>
      </c>
      <c r="G1486" s="618" t="s">
        <v>879</v>
      </c>
    </row>
    <row r="1487" spans="6:7">
      <c r="F1487" s="613" t="s">
        <v>450</v>
      </c>
      <c r="G1487" s="618" t="s">
        <v>37</v>
      </c>
    </row>
    <row r="1488" spans="6:7">
      <c r="F1488" s="613" t="s">
        <v>450</v>
      </c>
      <c r="G1488" s="618" t="s">
        <v>194</v>
      </c>
    </row>
    <row r="1489" spans="6:7">
      <c r="F1489" s="613" t="s">
        <v>450</v>
      </c>
      <c r="G1489" s="618" t="s">
        <v>1839</v>
      </c>
    </row>
    <row r="1490" spans="6:7">
      <c r="F1490" s="613" t="s">
        <v>450</v>
      </c>
      <c r="G1490" s="618" t="s">
        <v>1840</v>
      </c>
    </row>
    <row r="1491" spans="6:7">
      <c r="F1491" s="613" t="s">
        <v>450</v>
      </c>
      <c r="G1491" s="618" t="s">
        <v>903</v>
      </c>
    </row>
    <row r="1492" spans="6:7">
      <c r="F1492" s="613" t="s">
        <v>450</v>
      </c>
      <c r="G1492" s="618" t="s">
        <v>1841</v>
      </c>
    </row>
    <row r="1493" spans="6:7">
      <c r="F1493" s="613" t="s">
        <v>450</v>
      </c>
      <c r="G1493" s="618" t="s">
        <v>882</v>
      </c>
    </row>
    <row r="1494" spans="6:7">
      <c r="F1494" s="613" t="s">
        <v>450</v>
      </c>
      <c r="G1494" s="618" t="s">
        <v>1842</v>
      </c>
    </row>
    <row r="1495" spans="6:7">
      <c r="F1495" s="613" t="s">
        <v>450</v>
      </c>
      <c r="G1495" s="618" t="s">
        <v>886</v>
      </c>
    </row>
    <row r="1496" spans="6:7">
      <c r="F1496" s="613" t="s">
        <v>450</v>
      </c>
      <c r="G1496" s="618" t="s">
        <v>115</v>
      </c>
    </row>
    <row r="1497" spans="6:7">
      <c r="F1497" s="613" t="s">
        <v>450</v>
      </c>
      <c r="G1497" s="618" t="s">
        <v>141</v>
      </c>
    </row>
    <row r="1498" spans="6:7">
      <c r="F1498" s="613" t="s">
        <v>450</v>
      </c>
      <c r="G1498" s="618" t="s">
        <v>1843</v>
      </c>
    </row>
    <row r="1499" spans="6:7">
      <c r="F1499" s="613" t="s">
        <v>450</v>
      </c>
      <c r="G1499" s="618" t="s">
        <v>727</v>
      </c>
    </row>
    <row r="1500" spans="6:7">
      <c r="F1500" s="613" t="s">
        <v>450</v>
      </c>
      <c r="G1500" s="618" t="s">
        <v>680</v>
      </c>
    </row>
    <row r="1501" spans="6:7">
      <c r="F1501" s="613" t="s">
        <v>450</v>
      </c>
      <c r="G1501" s="618" t="s">
        <v>1844</v>
      </c>
    </row>
    <row r="1502" spans="6:7">
      <c r="F1502" s="613" t="s">
        <v>450</v>
      </c>
      <c r="G1502" s="618" t="s">
        <v>1845</v>
      </c>
    </row>
    <row r="1503" spans="6:7">
      <c r="F1503" s="613" t="s">
        <v>450</v>
      </c>
      <c r="G1503" s="618" t="s">
        <v>652</v>
      </c>
    </row>
    <row r="1504" spans="6:7">
      <c r="F1504" s="613" t="s">
        <v>1537</v>
      </c>
      <c r="G1504" s="618" t="s">
        <v>594</v>
      </c>
    </row>
    <row r="1505" spans="6:7">
      <c r="F1505" s="613" t="s">
        <v>450</v>
      </c>
      <c r="G1505" s="618" t="s">
        <v>1398</v>
      </c>
    </row>
    <row r="1506" spans="6:7">
      <c r="F1506" s="613" t="s">
        <v>450</v>
      </c>
      <c r="G1506" s="618" t="s">
        <v>1560</v>
      </c>
    </row>
    <row r="1507" spans="6:7">
      <c r="F1507" s="613" t="s">
        <v>450</v>
      </c>
      <c r="G1507" s="618" t="s">
        <v>412</v>
      </c>
    </row>
    <row r="1508" spans="6:7">
      <c r="F1508" s="613" t="s">
        <v>450</v>
      </c>
      <c r="G1508" s="618" t="s">
        <v>1846</v>
      </c>
    </row>
    <row r="1509" spans="6:7">
      <c r="F1509" s="613" t="s">
        <v>450</v>
      </c>
      <c r="G1509" s="618" t="s">
        <v>1847</v>
      </c>
    </row>
    <row r="1510" spans="6:7">
      <c r="F1510" s="613" t="s">
        <v>450</v>
      </c>
      <c r="G1510" s="618" t="s">
        <v>795</v>
      </c>
    </row>
    <row r="1511" spans="6:7">
      <c r="F1511" s="613" t="s">
        <v>450</v>
      </c>
      <c r="G1511" s="618" t="s">
        <v>682</v>
      </c>
    </row>
    <row r="1512" spans="6:7">
      <c r="F1512" s="613" t="s">
        <v>450</v>
      </c>
      <c r="G1512" s="618" t="s">
        <v>1849</v>
      </c>
    </row>
    <row r="1513" spans="6:7">
      <c r="F1513" s="613" t="s">
        <v>450</v>
      </c>
      <c r="G1513" s="618" t="s">
        <v>1753</v>
      </c>
    </row>
    <row r="1514" spans="6:7">
      <c r="F1514" s="613" t="s">
        <v>450</v>
      </c>
      <c r="G1514" s="618" t="s">
        <v>1850</v>
      </c>
    </row>
    <row r="1515" spans="6:7">
      <c r="F1515" s="613" t="s">
        <v>450</v>
      </c>
      <c r="G1515" s="618" t="s">
        <v>1542</v>
      </c>
    </row>
    <row r="1516" spans="6:7">
      <c r="F1516" s="613" t="s">
        <v>450</v>
      </c>
      <c r="G1516" s="618" t="s">
        <v>1553</v>
      </c>
    </row>
    <row r="1517" spans="6:7">
      <c r="F1517" s="613" t="s">
        <v>450</v>
      </c>
      <c r="G1517" s="618" t="s">
        <v>1277</v>
      </c>
    </row>
    <row r="1518" spans="6:7">
      <c r="F1518" s="613" t="s">
        <v>450</v>
      </c>
      <c r="G1518" s="618" t="s">
        <v>1772</v>
      </c>
    </row>
    <row r="1519" spans="6:7">
      <c r="F1519" s="613" t="s">
        <v>450</v>
      </c>
      <c r="G1519" s="618" t="s">
        <v>1851</v>
      </c>
    </row>
    <row r="1520" spans="6:7">
      <c r="F1520" s="613" t="s">
        <v>450</v>
      </c>
      <c r="G1520" s="618" t="s">
        <v>1852</v>
      </c>
    </row>
    <row r="1521" spans="6:7">
      <c r="F1521" s="613" t="s">
        <v>450</v>
      </c>
      <c r="G1521" s="618" t="s">
        <v>1853</v>
      </c>
    </row>
    <row r="1522" spans="6:7">
      <c r="F1522" s="613" t="s">
        <v>450</v>
      </c>
      <c r="G1522" s="618" t="s">
        <v>1854</v>
      </c>
    </row>
    <row r="1523" spans="6:7">
      <c r="F1523" s="613" t="s">
        <v>450</v>
      </c>
      <c r="G1523" s="618" t="s">
        <v>1704</v>
      </c>
    </row>
    <row r="1524" spans="6:7">
      <c r="F1524" s="613" t="s">
        <v>450</v>
      </c>
      <c r="G1524" s="618" t="s">
        <v>1855</v>
      </c>
    </row>
    <row r="1525" spans="6:7">
      <c r="F1525" s="613" t="s">
        <v>450</v>
      </c>
      <c r="G1525" s="618" t="s">
        <v>1549</v>
      </c>
    </row>
    <row r="1526" spans="6:7">
      <c r="F1526" s="613" t="s">
        <v>450</v>
      </c>
      <c r="G1526" s="618" t="s">
        <v>1856</v>
      </c>
    </row>
    <row r="1527" spans="6:7">
      <c r="F1527" s="613" t="s">
        <v>450</v>
      </c>
      <c r="G1527" s="618" t="s">
        <v>985</v>
      </c>
    </row>
    <row r="1528" spans="6:7">
      <c r="F1528" s="613" t="s">
        <v>450</v>
      </c>
      <c r="G1528" s="618" t="s">
        <v>1857</v>
      </c>
    </row>
    <row r="1529" spans="6:7">
      <c r="F1529" s="613" t="s">
        <v>450</v>
      </c>
      <c r="G1529" s="618" t="s">
        <v>1859</v>
      </c>
    </row>
    <row r="1530" spans="6:7">
      <c r="F1530" s="613" t="s">
        <v>450</v>
      </c>
      <c r="G1530" s="618" t="s">
        <v>766</v>
      </c>
    </row>
    <row r="1531" spans="6:7">
      <c r="F1531" s="613" t="s">
        <v>450</v>
      </c>
      <c r="G1531" s="618" t="s">
        <v>405</v>
      </c>
    </row>
    <row r="1532" spans="6:7">
      <c r="F1532" s="613" t="s">
        <v>450</v>
      </c>
      <c r="G1532" s="618" t="s">
        <v>1860</v>
      </c>
    </row>
    <row r="1533" spans="6:7">
      <c r="F1533" s="613" t="s">
        <v>450</v>
      </c>
      <c r="G1533" s="618" t="s">
        <v>713</v>
      </c>
    </row>
    <row r="1534" spans="6:7">
      <c r="F1534" s="613" t="s">
        <v>450</v>
      </c>
      <c r="G1534" s="618" t="s">
        <v>1862</v>
      </c>
    </row>
    <row r="1535" spans="6:7">
      <c r="F1535" s="613" t="s">
        <v>450</v>
      </c>
      <c r="G1535" s="618" t="s">
        <v>1864</v>
      </c>
    </row>
    <row r="1536" spans="6:7">
      <c r="F1536" s="613" t="s">
        <v>451</v>
      </c>
      <c r="G1536" s="618" t="s">
        <v>1690</v>
      </c>
    </row>
    <row r="1537" spans="6:7">
      <c r="F1537" s="613" t="s">
        <v>451</v>
      </c>
      <c r="G1537" s="618" t="s">
        <v>1865</v>
      </c>
    </row>
    <row r="1538" spans="6:7">
      <c r="F1538" s="613" t="s">
        <v>451</v>
      </c>
      <c r="G1538" s="618" t="s">
        <v>1866</v>
      </c>
    </row>
    <row r="1539" spans="6:7">
      <c r="F1539" s="613" t="s">
        <v>451</v>
      </c>
      <c r="G1539" s="618" t="s">
        <v>1867</v>
      </c>
    </row>
    <row r="1540" spans="6:7">
      <c r="F1540" s="613" t="s">
        <v>451</v>
      </c>
      <c r="G1540" s="618" t="s">
        <v>1868</v>
      </c>
    </row>
    <row r="1541" spans="6:7">
      <c r="F1541" s="613" t="s">
        <v>451</v>
      </c>
      <c r="G1541" s="618" t="s">
        <v>1581</v>
      </c>
    </row>
    <row r="1542" spans="6:7">
      <c r="F1542" s="613" t="s">
        <v>451</v>
      </c>
      <c r="G1542" s="618" t="s">
        <v>1869</v>
      </c>
    </row>
    <row r="1543" spans="6:7">
      <c r="F1543" s="613" t="s">
        <v>451</v>
      </c>
      <c r="G1543" s="618" t="s">
        <v>1870</v>
      </c>
    </row>
    <row r="1544" spans="6:7">
      <c r="F1544" s="613" t="s">
        <v>451</v>
      </c>
      <c r="G1544" s="618" t="s">
        <v>356</v>
      </c>
    </row>
    <row r="1545" spans="6:7">
      <c r="F1545" s="613" t="s">
        <v>451</v>
      </c>
      <c r="G1545" s="618" t="s">
        <v>1493</v>
      </c>
    </row>
    <row r="1546" spans="6:7">
      <c r="F1546" s="613" t="s">
        <v>451</v>
      </c>
      <c r="G1546" s="618" t="s">
        <v>1604</v>
      </c>
    </row>
    <row r="1547" spans="6:7">
      <c r="F1547" s="613" t="s">
        <v>451</v>
      </c>
      <c r="G1547" s="618" t="s">
        <v>1426</v>
      </c>
    </row>
    <row r="1548" spans="6:7">
      <c r="F1548" s="613" t="s">
        <v>451</v>
      </c>
      <c r="G1548" s="618" t="s">
        <v>1229</v>
      </c>
    </row>
    <row r="1549" spans="6:7">
      <c r="F1549" s="613" t="s">
        <v>451</v>
      </c>
      <c r="G1549" s="618" t="s">
        <v>331</v>
      </c>
    </row>
    <row r="1550" spans="6:7">
      <c r="F1550" s="613" t="s">
        <v>451</v>
      </c>
      <c r="G1550" s="618" t="s">
        <v>1872</v>
      </c>
    </row>
    <row r="1551" spans="6:7">
      <c r="F1551" s="613" t="s">
        <v>451</v>
      </c>
      <c r="G1551" s="618" t="s">
        <v>678</v>
      </c>
    </row>
    <row r="1552" spans="6:7">
      <c r="F1552" s="613" t="s">
        <v>451</v>
      </c>
      <c r="G1552" s="618" t="s">
        <v>1060</v>
      </c>
    </row>
    <row r="1553" spans="6:7">
      <c r="F1553" s="613" t="s">
        <v>451</v>
      </c>
      <c r="G1553" s="618" t="s">
        <v>1873</v>
      </c>
    </row>
    <row r="1554" spans="6:7">
      <c r="F1554" s="613" t="s">
        <v>451</v>
      </c>
      <c r="G1554" s="618" t="s">
        <v>1359</v>
      </c>
    </row>
    <row r="1555" spans="6:7">
      <c r="F1555" s="613" t="s">
        <v>451</v>
      </c>
      <c r="G1555" s="618" t="s">
        <v>1197</v>
      </c>
    </row>
    <row r="1556" spans="6:7">
      <c r="F1556" s="613" t="s">
        <v>455</v>
      </c>
      <c r="G1556" s="618" t="s">
        <v>1035</v>
      </c>
    </row>
    <row r="1557" spans="6:7">
      <c r="F1557" s="613" t="s">
        <v>455</v>
      </c>
      <c r="G1557" s="618" t="s">
        <v>164</v>
      </c>
    </row>
    <row r="1558" spans="6:7">
      <c r="F1558" s="613" t="s">
        <v>455</v>
      </c>
      <c r="G1558" s="618" t="s">
        <v>379</v>
      </c>
    </row>
    <row r="1559" spans="6:7">
      <c r="F1559" s="613" t="s">
        <v>455</v>
      </c>
      <c r="G1559" s="618" t="s">
        <v>1719</v>
      </c>
    </row>
    <row r="1560" spans="6:7">
      <c r="F1560" s="613" t="s">
        <v>455</v>
      </c>
      <c r="G1560" s="618" t="s">
        <v>1874</v>
      </c>
    </row>
    <row r="1561" spans="6:7">
      <c r="F1561" s="613" t="s">
        <v>455</v>
      </c>
      <c r="G1561" s="618" t="s">
        <v>1222</v>
      </c>
    </row>
    <row r="1562" spans="6:7">
      <c r="F1562" s="613" t="s">
        <v>455</v>
      </c>
      <c r="G1562" s="618" t="s">
        <v>463</v>
      </c>
    </row>
    <row r="1563" spans="6:7">
      <c r="F1563" s="613" t="s">
        <v>455</v>
      </c>
      <c r="G1563" s="618" t="s">
        <v>377</v>
      </c>
    </row>
    <row r="1564" spans="6:7">
      <c r="F1564" s="613" t="s">
        <v>455</v>
      </c>
      <c r="G1564" s="618" t="s">
        <v>1178</v>
      </c>
    </row>
    <row r="1565" spans="6:7">
      <c r="F1565" s="613" t="s">
        <v>455</v>
      </c>
      <c r="G1565" s="618" t="s">
        <v>1388</v>
      </c>
    </row>
    <row r="1566" spans="6:7">
      <c r="F1566" s="613" t="s">
        <v>455</v>
      </c>
      <c r="G1566" s="618" t="s">
        <v>1641</v>
      </c>
    </row>
    <row r="1567" spans="6:7">
      <c r="F1567" s="613" t="s">
        <v>455</v>
      </c>
      <c r="G1567" s="618" t="s">
        <v>895</v>
      </c>
    </row>
    <row r="1568" spans="6:7">
      <c r="F1568" s="613" t="s">
        <v>455</v>
      </c>
      <c r="G1568" s="618" t="s">
        <v>1805</v>
      </c>
    </row>
    <row r="1569" spans="6:7">
      <c r="F1569" s="613" t="s">
        <v>455</v>
      </c>
      <c r="G1569" s="618" t="s">
        <v>1025</v>
      </c>
    </row>
    <row r="1570" spans="6:7">
      <c r="F1570" s="613" t="s">
        <v>455</v>
      </c>
      <c r="G1570" s="618" t="s">
        <v>315</v>
      </c>
    </row>
    <row r="1571" spans="6:7">
      <c r="F1571" s="613" t="s">
        <v>455</v>
      </c>
      <c r="G1571" s="618" t="s">
        <v>1875</v>
      </c>
    </row>
    <row r="1572" spans="6:7">
      <c r="F1572" s="613" t="s">
        <v>455</v>
      </c>
      <c r="G1572" s="618" t="s">
        <v>1876</v>
      </c>
    </row>
    <row r="1573" spans="6:7">
      <c r="F1573" s="613" t="s">
        <v>455</v>
      </c>
      <c r="G1573" s="618" t="s">
        <v>1877</v>
      </c>
    </row>
    <row r="1574" spans="6:7">
      <c r="F1574" s="613" t="s">
        <v>455</v>
      </c>
      <c r="G1574" s="618" t="s">
        <v>1879</v>
      </c>
    </row>
    <row r="1575" spans="6:7">
      <c r="F1575" s="613" t="s">
        <v>455</v>
      </c>
      <c r="G1575" s="618" t="s">
        <v>876</v>
      </c>
    </row>
    <row r="1576" spans="6:7">
      <c r="F1576" s="613" t="s">
        <v>455</v>
      </c>
      <c r="G1576" s="618" t="s">
        <v>738</v>
      </c>
    </row>
    <row r="1577" spans="6:7">
      <c r="F1577" s="613" t="s">
        <v>212</v>
      </c>
      <c r="G1577" s="618" t="s">
        <v>479</v>
      </c>
    </row>
    <row r="1578" spans="6:7">
      <c r="F1578" s="613" t="s">
        <v>212</v>
      </c>
      <c r="G1578" s="618" t="s">
        <v>1881</v>
      </c>
    </row>
    <row r="1579" spans="6:7">
      <c r="F1579" s="613" t="s">
        <v>212</v>
      </c>
      <c r="G1579" s="618" t="s">
        <v>1863</v>
      </c>
    </row>
    <row r="1580" spans="6:7">
      <c r="F1580" s="613" t="s">
        <v>212</v>
      </c>
      <c r="G1580" s="618" t="s">
        <v>1882</v>
      </c>
    </row>
    <row r="1581" spans="6:7">
      <c r="F1581" s="613" t="s">
        <v>212</v>
      </c>
      <c r="G1581" s="618" t="s">
        <v>1883</v>
      </c>
    </row>
    <row r="1582" spans="6:7">
      <c r="F1582" s="613" t="s">
        <v>212</v>
      </c>
      <c r="G1582" s="618" t="s">
        <v>1884</v>
      </c>
    </row>
    <row r="1583" spans="6:7">
      <c r="F1583" s="613" t="s">
        <v>212</v>
      </c>
      <c r="G1583" s="618" t="s">
        <v>748</v>
      </c>
    </row>
    <row r="1584" spans="6:7">
      <c r="F1584" s="613" t="s">
        <v>212</v>
      </c>
      <c r="G1584" s="618" t="s">
        <v>1885</v>
      </c>
    </row>
    <row r="1585" spans="6:7">
      <c r="F1585" s="613" t="s">
        <v>212</v>
      </c>
      <c r="G1585" s="618" t="s">
        <v>395</v>
      </c>
    </row>
    <row r="1586" spans="6:7">
      <c r="F1586" s="613" t="s">
        <v>212</v>
      </c>
      <c r="G1586" s="618" t="s">
        <v>1816</v>
      </c>
    </row>
    <row r="1587" spans="6:7">
      <c r="F1587" s="613" t="s">
        <v>212</v>
      </c>
      <c r="G1587" s="618" t="s">
        <v>1886</v>
      </c>
    </row>
    <row r="1588" spans="6:7">
      <c r="F1588" s="613" t="s">
        <v>212</v>
      </c>
      <c r="G1588" s="618" t="s">
        <v>175</v>
      </c>
    </row>
    <row r="1589" spans="6:7">
      <c r="F1589" s="613" t="s">
        <v>212</v>
      </c>
      <c r="G1589" s="618" t="s">
        <v>291</v>
      </c>
    </row>
    <row r="1590" spans="6:7">
      <c r="F1590" s="613" t="s">
        <v>212</v>
      </c>
      <c r="G1590" s="618" t="s">
        <v>1887</v>
      </c>
    </row>
    <row r="1591" spans="6:7">
      <c r="F1591" s="613" t="s">
        <v>212</v>
      </c>
      <c r="G1591" s="618" t="s">
        <v>1290</v>
      </c>
    </row>
    <row r="1592" spans="6:7">
      <c r="F1592" s="613" t="s">
        <v>212</v>
      </c>
      <c r="G1592" s="618" t="s">
        <v>1888</v>
      </c>
    </row>
    <row r="1593" spans="6:7">
      <c r="F1593" s="613" t="s">
        <v>212</v>
      </c>
      <c r="G1593" s="618" t="s">
        <v>1653</v>
      </c>
    </row>
    <row r="1594" spans="6:7">
      <c r="F1594" s="613" t="s">
        <v>212</v>
      </c>
      <c r="G1594" s="618" t="s">
        <v>1012</v>
      </c>
    </row>
    <row r="1595" spans="6:7">
      <c r="F1595" s="613" t="s">
        <v>212</v>
      </c>
      <c r="G1595" s="618" t="s">
        <v>1871</v>
      </c>
    </row>
    <row r="1596" spans="6:7">
      <c r="F1596" s="613" t="s">
        <v>212</v>
      </c>
      <c r="G1596" s="618" t="s">
        <v>1100</v>
      </c>
    </row>
    <row r="1597" spans="6:7">
      <c r="F1597" s="613" t="s">
        <v>212</v>
      </c>
      <c r="G1597" s="618" t="s">
        <v>1889</v>
      </c>
    </row>
    <row r="1598" spans="6:7">
      <c r="F1598" s="613" t="s">
        <v>212</v>
      </c>
      <c r="G1598" s="618" t="s">
        <v>1219</v>
      </c>
    </row>
    <row r="1599" spans="6:7">
      <c r="F1599" s="613" t="s">
        <v>212</v>
      </c>
      <c r="G1599" s="618" t="s">
        <v>436</v>
      </c>
    </row>
    <row r="1600" spans="6:7">
      <c r="F1600" s="613" t="s">
        <v>212</v>
      </c>
      <c r="G1600" s="618" t="s">
        <v>1890</v>
      </c>
    </row>
    <row r="1601" spans="6:7">
      <c r="F1601" s="613" t="s">
        <v>212</v>
      </c>
      <c r="G1601" s="618" t="s">
        <v>1586</v>
      </c>
    </row>
    <row r="1602" spans="6:7">
      <c r="F1602" s="613" t="s">
        <v>212</v>
      </c>
      <c r="G1602" s="618" t="s">
        <v>1891</v>
      </c>
    </row>
    <row r="1603" spans="6:7">
      <c r="F1603" s="613" t="s">
        <v>212</v>
      </c>
      <c r="G1603" s="618" t="s">
        <v>1722</v>
      </c>
    </row>
    <row r="1604" spans="6:7">
      <c r="F1604" s="613" t="s">
        <v>212</v>
      </c>
      <c r="G1604" s="618" t="s">
        <v>1892</v>
      </c>
    </row>
    <row r="1605" spans="6:7">
      <c r="F1605" s="613" t="s">
        <v>212</v>
      </c>
      <c r="G1605" s="618" t="s">
        <v>1457</v>
      </c>
    </row>
    <row r="1606" spans="6:7">
      <c r="F1606" s="613" t="s">
        <v>212</v>
      </c>
      <c r="G1606" s="618" t="s">
        <v>1743</v>
      </c>
    </row>
    <row r="1607" spans="6:7">
      <c r="F1607" s="613" t="s">
        <v>212</v>
      </c>
      <c r="G1607" s="618" t="s">
        <v>447</v>
      </c>
    </row>
    <row r="1608" spans="6:7">
      <c r="F1608" s="613" t="s">
        <v>212</v>
      </c>
      <c r="G1608" s="618" t="s">
        <v>1406</v>
      </c>
    </row>
    <row r="1609" spans="6:7">
      <c r="F1609" s="613" t="s">
        <v>212</v>
      </c>
      <c r="G1609" s="618" t="s">
        <v>978</v>
      </c>
    </row>
    <row r="1610" spans="6:7">
      <c r="F1610" s="613" t="s">
        <v>212</v>
      </c>
      <c r="G1610" s="618" t="s">
        <v>1893</v>
      </c>
    </row>
    <row r="1611" spans="6:7">
      <c r="F1611" s="613" t="s">
        <v>212</v>
      </c>
      <c r="G1611" s="618" t="s">
        <v>1894</v>
      </c>
    </row>
    <row r="1612" spans="6:7">
      <c r="F1612" s="613" t="s">
        <v>212</v>
      </c>
      <c r="G1612" s="618" t="s">
        <v>1749</v>
      </c>
    </row>
    <row r="1613" spans="6:7">
      <c r="F1613" s="613" t="s">
        <v>212</v>
      </c>
      <c r="G1613" s="618" t="s">
        <v>1895</v>
      </c>
    </row>
    <row r="1614" spans="6:7">
      <c r="F1614" s="613" t="s">
        <v>212</v>
      </c>
      <c r="G1614" s="618" t="s">
        <v>1897</v>
      </c>
    </row>
    <row r="1615" spans="6:7">
      <c r="F1615" s="613" t="s">
        <v>212</v>
      </c>
      <c r="G1615" s="618" t="s">
        <v>1358</v>
      </c>
    </row>
    <row r="1616" spans="6:7">
      <c r="F1616" s="613" t="s">
        <v>212</v>
      </c>
      <c r="G1616" s="618" t="s">
        <v>1899</v>
      </c>
    </row>
    <row r="1617" spans="6:7">
      <c r="F1617" s="613" t="s">
        <v>212</v>
      </c>
      <c r="G1617" s="618" t="s">
        <v>1185</v>
      </c>
    </row>
    <row r="1618" spans="6:7">
      <c r="F1618" s="613" t="s">
        <v>212</v>
      </c>
      <c r="G1618" s="618" t="s">
        <v>799</v>
      </c>
    </row>
    <row r="1619" spans="6:7">
      <c r="F1619" s="613" t="s">
        <v>212</v>
      </c>
      <c r="G1619" s="618" t="s">
        <v>10</v>
      </c>
    </row>
    <row r="1620" spans="6:7">
      <c r="F1620" s="613" t="s">
        <v>212</v>
      </c>
      <c r="G1620" s="618" t="s">
        <v>1341</v>
      </c>
    </row>
    <row r="1621" spans="6:7">
      <c r="F1621" s="613" t="s">
        <v>212</v>
      </c>
      <c r="G1621" s="618" t="s">
        <v>1900</v>
      </c>
    </row>
    <row r="1622" spans="6:7">
      <c r="F1622" s="613" t="s">
        <v>456</v>
      </c>
      <c r="G1622" s="618" t="s">
        <v>908</v>
      </c>
    </row>
    <row r="1623" spans="6:7">
      <c r="F1623" s="613" t="s">
        <v>456</v>
      </c>
      <c r="G1623" s="618" t="s">
        <v>1901</v>
      </c>
    </row>
    <row r="1624" spans="6:7">
      <c r="F1624" s="613" t="s">
        <v>456</v>
      </c>
      <c r="G1624" s="618" t="s">
        <v>1902</v>
      </c>
    </row>
    <row r="1625" spans="6:7">
      <c r="F1625" s="613" t="s">
        <v>456</v>
      </c>
      <c r="G1625" s="618" t="s">
        <v>1903</v>
      </c>
    </row>
    <row r="1626" spans="6:7">
      <c r="F1626" s="613" t="s">
        <v>456</v>
      </c>
      <c r="G1626" s="618" t="s">
        <v>1153</v>
      </c>
    </row>
    <row r="1627" spans="6:7">
      <c r="F1627" s="613" t="s">
        <v>456</v>
      </c>
      <c r="G1627" s="618" t="s">
        <v>1905</v>
      </c>
    </row>
    <row r="1628" spans="6:7">
      <c r="F1628" s="613" t="s">
        <v>456</v>
      </c>
      <c r="G1628" s="618" t="s">
        <v>1819</v>
      </c>
    </row>
    <row r="1629" spans="6:7">
      <c r="F1629" s="613" t="s">
        <v>456</v>
      </c>
      <c r="G1629" s="618" t="s">
        <v>610</v>
      </c>
    </row>
    <row r="1630" spans="6:7">
      <c r="F1630" s="613" t="s">
        <v>456</v>
      </c>
      <c r="G1630" s="618" t="s">
        <v>1906</v>
      </c>
    </row>
    <row r="1631" spans="6:7">
      <c r="F1631" s="613" t="s">
        <v>456</v>
      </c>
      <c r="G1631" s="618" t="s">
        <v>1289</v>
      </c>
    </row>
    <row r="1632" spans="6:7">
      <c r="F1632" s="613" t="s">
        <v>456</v>
      </c>
      <c r="G1632" s="618" t="s">
        <v>1907</v>
      </c>
    </row>
    <row r="1633" spans="6:7">
      <c r="F1633" s="613" t="s">
        <v>456</v>
      </c>
      <c r="G1633" s="618" t="s">
        <v>250</v>
      </c>
    </row>
    <row r="1634" spans="6:7">
      <c r="F1634" s="613" t="s">
        <v>456</v>
      </c>
      <c r="G1634" s="618" t="s">
        <v>1908</v>
      </c>
    </row>
    <row r="1635" spans="6:7">
      <c r="F1635" s="613" t="s">
        <v>456</v>
      </c>
      <c r="G1635" s="618" t="s">
        <v>1909</v>
      </c>
    </row>
    <row r="1636" spans="6:7">
      <c r="F1636" s="613" t="s">
        <v>456</v>
      </c>
      <c r="G1636" s="618" t="s">
        <v>1910</v>
      </c>
    </row>
    <row r="1637" spans="6:7">
      <c r="F1637" s="613" t="s">
        <v>456</v>
      </c>
      <c r="G1637" s="618" t="s">
        <v>1911</v>
      </c>
    </row>
    <row r="1638" spans="6:7">
      <c r="F1638" s="613" t="s">
        <v>456</v>
      </c>
      <c r="G1638" s="618" t="s">
        <v>1912</v>
      </c>
    </row>
    <row r="1639" spans="6:7">
      <c r="F1639" s="613" t="s">
        <v>456</v>
      </c>
      <c r="G1639" s="618" t="s">
        <v>200</v>
      </c>
    </row>
    <row r="1640" spans="6:7">
      <c r="F1640" s="613" t="s">
        <v>162</v>
      </c>
      <c r="G1640" s="618" t="s">
        <v>185</v>
      </c>
    </row>
    <row r="1641" spans="6:7">
      <c r="F1641" s="613" t="s">
        <v>162</v>
      </c>
      <c r="G1641" s="618" t="s">
        <v>1913</v>
      </c>
    </row>
    <row r="1642" spans="6:7">
      <c r="F1642" s="613" t="s">
        <v>162</v>
      </c>
      <c r="G1642" s="618" t="s">
        <v>317</v>
      </c>
    </row>
    <row r="1643" spans="6:7">
      <c r="F1643" s="613" t="s">
        <v>162</v>
      </c>
      <c r="G1643" s="618" t="s">
        <v>1914</v>
      </c>
    </row>
    <row r="1644" spans="6:7">
      <c r="F1644" s="613" t="s">
        <v>162</v>
      </c>
      <c r="G1644" s="618" t="s">
        <v>1915</v>
      </c>
    </row>
    <row r="1645" spans="6:7">
      <c r="F1645" s="613" t="s">
        <v>162</v>
      </c>
      <c r="G1645" s="618" t="s">
        <v>1552</v>
      </c>
    </row>
    <row r="1646" spans="6:7">
      <c r="F1646" s="613" t="s">
        <v>162</v>
      </c>
      <c r="G1646" s="618" t="s">
        <v>1597</v>
      </c>
    </row>
    <row r="1647" spans="6:7">
      <c r="F1647" s="613" t="s">
        <v>162</v>
      </c>
      <c r="G1647" s="618" t="s">
        <v>1916</v>
      </c>
    </row>
    <row r="1648" spans="6:7">
      <c r="F1648" s="613" t="s">
        <v>162</v>
      </c>
      <c r="G1648" s="618" t="s">
        <v>778</v>
      </c>
    </row>
    <row r="1649" spans="6:7">
      <c r="F1649" s="613" t="s">
        <v>162</v>
      </c>
      <c r="G1649" s="618" t="s">
        <v>1917</v>
      </c>
    </row>
    <row r="1650" spans="6:7">
      <c r="F1650" s="613" t="s">
        <v>162</v>
      </c>
      <c r="G1650" s="618" t="s">
        <v>96</v>
      </c>
    </row>
    <row r="1651" spans="6:7">
      <c r="F1651" s="613" t="s">
        <v>162</v>
      </c>
      <c r="G1651" s="618" t="s">
        <v>1800</v>
      </c>
    </row>
    <row r="1652" spans="6:7">
      <c r="F1652" s="613" t="s">
        <v>162</v>
      </c>
      <c r="G1652" s="618" t="s">
        <v>1737</v>
      </c>
    </row>
    <row r="1653" spans="6:7">
      <c r="F1653" s="613" t="s">
        <v>162</v>
      </c>
      <c r="G1653" s="618" t="s">
        <v>1296</v>
      </c>
    </row>
    <row r="1654" spans="6:7">
      <c r="F1654" s="613" t="s">
        <v>162</v>
      </c>
      <c r="G1654" s="618" t="s">
        <v>1679</v>
      </c>
    </row>
    <row r="1655" spans="6:7">
      <c r="F1655" s="613" t="s">
        <v>162</v>
      </c>
      <c r="G1655" s="618" t="s">
        <v>446</v>
      </c>
    </row>
    <row r="1656" spans="6:7">
      <c r="F1656" s="613" t="s">
        <v>162</v>
      </c>
      <c r="G1656" s="618" t="s">
        <v>686</v>
      </c>
    </row>
    <row r="1657" spans="6:7">
      <c r="F1657" s="613" t="s">
        <v>162</v>
      </c>
      <c r="G1657" s="618" t="s">
        <v>685</v>
      </c>
    </row>
    <row r="1658" spans="6:7">
      <c r="F1658" s="613" t="s">
        <v>162</v>
      </c>
      <c r="G1658" s="618" t="s">
        <v>1918</v>
      </c>
    </row>
    <row r="1659" spans="6:7">
      <c r="F1659" s="613" t="s">
        <v>162</v>
      </c>
      <c r="G1659" s="618" t="s">
        <v>1861</v>
      </c>
    </row>
    <row r="1660" spans="6:7">
      <c r="F1660" s="613" t="s">
        <v>162</v>
      </c>
      <c r="G1660" s="618" t="s">
        <v>1919</v>
      </c>
    </row>
    <row r="1661" spans="6:7">
      <c r="F1661" s="613" t="s">
        <v>162</v>
      </c>
      <c r="G1661" s="618" t="s">
        <v>1310</v>
      </c>
    </row>
    <row r="1662" spans="6:7">
      <c r="F1662" s="613" t="s">
        <v>162</v>
      </c>
      <c r="G1662" s="618" t="s">
        <v>1167</v>
      </c>
    </row>
    <row r="1663" spans="6:7">
      <c r="F1663" s="613" t="s">
        <v>162</v>
      </c>
      <c r="G1663" s="618" t="s">
        <v>1920</v>
      </c>
    </row>
    <row r="1664" spans="6:7">
      <c r="F1664" s="613" t="s">
        <v>162</v>
      </c>
      <c r="G1664" s="618" t="s">
        <v>1921</v>
      </c>
    </row>
    <row r="1665" spans="6:7">
      <c r="F1665" s="613" t="s">
        <v>162</v>
      </c>
      <c r="G1665" s="618" t="s">
        <v>1923</v>
      </c>
    </row>
    <row r="1666" spans="6:7">
      <c r="F1666" s="613" t="s">
        <v>214</v>
      </c>
      <c r="G1666" s="618" t="s">
        <v>788</v>
      </c>
    </row>
    <row r="1667" spans="6:7">
      <c r="F1667" s="613" t="s">
        <v>214</v>
      </c>
      <c r="G1667" s="618" t="s">
        <v>1924</v>
      </c>
    </row>
    <row r="1668" spans="6:7">
      <c r="F1668" s="613" t="s">
        <v>214</v>
      </c>
      <c r="G1668" s="618" t="s">
        <v>859</v>
      </c>
    </row>
    <row r="1669" spans="6:7">
      <c r="F1669" s="613" t="s">
        <v>214</v>
      </c>
      <c r="G1669" s="618" t="s">
        <v>1926</v>
      </c>
    </row>
    <row r="1670" spans="6:7">
      <c r="F1670" s="613" t="s">
        <v>214</v>
      </c>
      <c r="G1670" s="618" t="s">
        <v>1477</v>
      </c>
    </row>
    <row r="1671" spans="6:7">
      <c r="F1671" s="613" t="s">
        <v>214</v>
      </c>
      <c r="G1671" s="618" t="s">
        <v>1927</v>
      </c>
    </row>
    <row r="1672" spans="6:7">
      <c r="F1672" s="613" t="s">
        <v>214</v>
      </c>
      <c r="G1672" s="618" t="s">
        <v>1928</v>
      </c>
    </row>
    <row r="1673" spans="6:7">
      <c r="F1673" s="613" t="s">
        <v>214</v>
      </c>
      <c r="G1673" s="618" t="s">
        <v>1929</v>
      </c>
    </row>
    <row r="1674" spans="6:7">
      <c r="F1674" s="613" t="s">
        <v>214</v>
      </c>
      <c r="G1674" s="618" t="s">
        <v>1357</v>
      </c>
    </row>
    <row r="1675" spans="6:7">
      <c r="F1675" s="613" t="s">
        <v>214</v>
      </c>
      <c r="G1675" s="618" t="s">
        <v>1930</v>
      </c>
    </row>
    <row r="1676" spans="6:7">
      <c r="F1676" s="613" t="s">
        <v>214</v>
      </c>
      <c r="G1676" s="618" t="s">
        <v>1931</v>
      </c>
    </row>
    <row r="1677" spans="6:7">
      <c r="F1677" s="613" t="s">
        <v>214</v>
      </c>
      <c r="G1677" s="618" t="s">
        <v>1932</v>
      </c>
    </row>
    <row r="1678" spans="6:7">
      <c r="F1678" s="613" t="s">
        <v>214</v>
      </c>
      <c r="G1678" s="618" t="s">
        <v>1933</v>
      </c>
    </row>
    <row r="1679" spans="6:7">
      <c r="F1679" s="613" t="s">
        <v>214</v>
      </c>
      <c r="G1679" s="618" t="s">
        <v>1934</v>
      </c>
    </row>
    <row r="1680" spans="6:7">
      <c r="F1680" s="613" t="s">
        <v>214</v>
      </c>
      <c r="G1680" s="618" t="s">
        <v>1935</v>
      </c>
    </row>
    <row r="1681" spans="6:7">
      <c r="F1681" s="613" t="s">
        <v>214</v>
      </c>
      <c r="G1681" s="618" t="s">
        <v>1713</v>
      </c>
    </row>
    <row r="1682" spans="6:7">
      <c r="F1682" s="613" t="s">
        <v>214</v>
      </c>
      <c r="G1682" s="618" t="s">
        <v>1522</v>
      </c>
    </row>
    <row r="1683" spans="6:7">
      <c r="F1683" s="613" t="s">
        <v>214</v>
      </c>
      <c r="G1683" s="618" t="s">
        <v>1936</v>
      </c>
    </row>
    <row r="1684" spans="6:7">
      <c r="F1684" s="613" t="s">
        <v>214</v>
      </c>
      <c r="G1684" s="618" t="s">
        <v>1925</v>
      </c>
    </row>
    <row r="1685" spans="6:7">
      <c r="F1685" s="613" t="s">
        <v>214</v>
      </c>
      <c r="G1685" s="618" t="s">
        <v>1937</v>
      </c>
    </row>
    <row r="1686" spans="6:7">
      <c r="F1686" s="613" t="s">
        <v>214</v>
      </c>
      <c r="G1686" s="618" t="s">
        <v>1939</v>
      </c>
    </row>
    <row r="1687" spans="6:7">
      <c r="F1687" s="613" t="s">
        <v>214</v>
      </c>
      <c r="G1687" s="618" t="s">
        <v>271</v>
      </c>
    </row>
    <row r="1688" spans="6:7">
      <c r="F1688" s="613" t="s">
        <v>214</v>
      </c>
      <c r="G1688" s="618" t="s">
        <v>878</v>
      </c>
    </row>
    <row r="1689" spans="6:7">
      <c r="F1689" s="613" t="s">
        <v>214</v>
      </c>
      <c r="G1689" s="618" t="s">
        <v>1940</v>
      </c>
    </row>
    <row r="1690" spans="6:7">
      <c r="F1690" s="613" t="s">
        <v>214</v>
      </c>
      <c r="G1690" s="618" t="s">
        <v>1941</v>
      </c>
    </row>
    <row r="1691" spans="6:7">
      <c r="F1691" s="613" t="s">
        <v>214</v>
      </c>
      <c r="G1691" s="618" t="s">
        <v>469</v>
      </c>
    </row>
    <row r="1692" spans="6:7">
      <c r="F1692" s="613" t="s">
        <v>214</v>
      </c>
      <c r="G1692" s="618" t="s">
        <v>166</v>
      </c>
    </row>
    <row r="1693" spans="6:7">
      <c r="F1693" s="613" t="s">
        <v>214</v>
      </c>
      <c r="G1693" s="618" t="s">
        <v>1942</v>
      </c>
    </row>
    <row r="1694" spans="6:7">
      <c r="F1694" s="613" t="s">
        <v>214</v>
      </c>
      <c r="G1694" s="618" t="s">
        <v>444</v>
      </c>
    </row>
    <row r="1695" spans="6:7">
      <c r="F1695" s="613" t="s">
        <v>214</v>
      </c>
      <c r="G1695" s="618" t="s">
        <v>1325</v>
      </c>
    </row>
    <row r="1696" spans="6:7">
      <c r="F1696" s="613" t="s">
        <v>214</v>
      </c>
      <c r="G1696" s="618" t="s">
        <v>1943</v>
      </c>
    </row>
    <row r="1697" spans="6:7">
      <c r="F1697" s="613" t="s">
        <v>214</v>
      </c>
      <c r="G1697" s="618" t="s">
        <v>433</v>
      </c>
    </row>
    <row r="1698" spans="6:7">
      <c r="F1698" s="613" t="s">
        <v>214</v>
      </c>
      <c r="G1698" s="618" t="s">
        <v>1944</v>
      </c>
    </row>
    <row r="1699" spans="6:7">
      <c r="F1699" s="613" t="s">
        <v>214</v>
      </c>
      <c r="G1699" s="618" t="s">
        <v>1945</v>
      </c>
    </row>
    <row r="1700" spans="6:7">
      <c r="F1700" s="613" t="s">
        <v>214</v>
      </c>
      <c r="G1700" s="618" t="s">
        <v>1946</v>
      </c>
    </row>
    <row r="1701" spans="6:7">
      <c r="F1701" s="613" t="s">
        <v>214</v>
      </c>
      <c r="G1701" s="618" t="s">
        <v>1947</v>
      </c>
    </row>
    <row r="1702" spans="6:7">
      <c r="F1702" s="613" t="s">
        <v>214</v>
      </c>
      <c r="G1702" s="618" t="s">
        <v>1134</v>
      </c>
    </row>
    <row r="1703" spans="6:7">
      <c r="F1703" s="613" t="s">
        <v>214</v>
      </c>
      <c r="G1703" s="618" t="s">
        <v>398</v>
      </c>
    </row>
    <row r="1704" spans="6:7">
      <c r="F1704" s="613" t="s">
        <v>214</v>
      </c>
      <c r="G1704" s="618" t="s">
        <v>1715</v>
      </c>
    </row>
    <row r="1705" spans="6:7">
      <c r="F1705" s="613" t="s">
        <v>214</v>
      </c>
      <c r="G1705" s="618" t="s">
        <v>1949</v>
      </c>
    </row>
    <row r="1706" spans="6:7">
      <c r="F1706" s="613" t="s">
        <v>214</v>
      </c>
      <c r="G1706" s="618" t="s">
        <v>1950</v>
      </c>
    </row>
    <row r="1707" spans="6:7">
      <c r="F1707" s="613" t="s">
        <v>214</v>
      </c>
      <c r="G1707" s="618" t="s">
        <v>1951</v>
      </c>
    </row>
    <row r="1708" spans="6:7">
      <c r="F1708" s="613" t="s">
        <v>214</v>
      </c>
      <c r="G1708" s="618" t="s">
        <v>1590</v>
      </c>
    </row>
    <row r="1709" spans="6:7">
      <c r="F1709" s="613" t="s">
        <v>244</v>
      </c>
      <c r="G1709" s="618" t="s">
        <v>1858</v>
      </c>
    </row>
    <row r="1710" spans="6:7">
      <c r="F1710" s="613" t="s">
        <v>244</v>
      </c>
      <c r="G1710" s="618" t="s">
        <v>899</v>
      </c>
    </row>
    <row r="1711" spans="6:7">
      <c r="F1711" s="613" t="s">
        <v>244</v>
      </c>
      <c r="G1711" s="618" t="s">
        <v>1952</v>
      </c>
    </row>
    <row r="1712" spans="6:7">
      <c r="F1712" s="613" t="s">
        <v>244</v>
      </c>
      <c r="G1712" s="618" t="s">
        <v>1953</v>
      </c>
    </row>
    <row r="1713" spans="6:7">
      <c r="F1713" s="613" t="s">
        <v>244</v>
      </c>
      <c r="G1713" s="618" t="s">
        <v>1631</v>
      </c>
    </row>
    <row r="1714" spans="6:7">
      <c r="F1714" s="613" t="s">
        <v>244</v>
      </c>
      <c r="G1714" s="618" t="s">
        <v>839</v>
      </c>
    </row>
    <row r="1715" spans="6:7">
      <c r="F1715" s="613" t="s">
        <v>244</v>
      </c>
      <c r="G1715" s="618" t="s">
        <v>476</v>
      </c>
    </row>
    <row r="1716" spans="6:7">
      <c r="F1716" s="613" t="s">
        <v>244</v>
      </c>
      <c r="G1716" s="618" t="s">
        <v>1878</v>
      </c>
    </row>
    <row r="1717" spans="6:7">
      <c r="F1717" s="613" t="s">
        <v>244</v>
      </c>
      <c r="G1717" s="618" t="s">
        <v>1954</v>
      </c>
    </row>
    <row r="1718" spans="6:7">
      <c r="F1718" s="613" t="s">
        <v>244</v>
      </c>
      <c r="G1718" s="618" t="s">
        <v>521</v>
      </c>
    </row>
    <row r="1719" spans="6:7">
      <c r="F1719" s="613" t="s">
        <v>244</v>
      </c>
      <c r="G1719" s="618" t="s">
        <v>649</v>
      </c>
    </row>
    <row r="1720" spans="6:7">
      <c r="F1720" s="613" t="s">
        <v>244</v>
      </c>
      <c r="G1720" s="618" t="s">
        <v>1904</v>
      </c>
    </row>
    <row r="1721" spans="6:7">
      <c r="F1721" s="613" t="s">
        <v>244</v>
      </c>
      <c r="G1721" s="618" t="s">
        <v>1783</v>
      </c>
    </row>
    <row r="1722" spans="6:7">
      <c r="F1722" s="613" t="s">
        <v>244</v>
      </c>
      <c r="G1722" s="618" t="s">
        <v>1279</v>
      </c>
    </row>
    <row r="1723" spans="6:7">
      <c r="F1723" s="613" t="s">
        <v>244</v>
      </c>
      <c r="G1723" s="618" t="s">
        <v>1955</v>
      </c>
    </row>
    <row r="1724" spans="6:7">
      <c r="F1724" s="613" t="s">
        <v>244</v>
      </c>
      <c r="G1724" s="618" t="s">
        <v>1476</v>
      </c>
    </row>
    <row r="1725" spans="6:7">
      <c r="F1725" s="613" t="s">
        <v>244</v>
      </c>
      <c r="G1725" s="618" t="s">
        <v>1093</v>
      </c>
    </row>
    <row r="1726" spans="6:7">
      <c r="F1726" s="613" t="s">
        <v>244</v>
      </c>
      <c r="G1726" s="618" t="s">
        <v>1444</v>
      </c>
    </row>
    <row r="1727" spans="6:7">
      <c r="F1727" s="613" t="s">
        <v>244</v>
      </c>
      <c r="G1727" s="618" t="s">
        <v>1957</v>
      </c>
    </row>
    <row r="1728" spans="6:7">
      <c r="F1728" s="613" t="s">
        <v>244</v>
      </c>
      <c r="G1728" s="618" t="s">
        <v>278</v>
      </c>
    </row>
    <row r="1729" spans="6:7">
      <c r="F1729" s="613" t="s">
        <v>244</v>
      </c>
      <c r="G1729" s="618" t="s">
        <v>1958</v>
      </c>
    </row>
    <row r="1730" spans="6:7">
      <c r="F1730" s="613" t="s">
        <v>244</v>
      </c>
      <c r="G1730" s="618" t="s">
        <v>1898</v>
      </c>
    </row>
    <row r="1731" spans="6:7">
      <c r="F1731" s="613" t="s">
        <v>244</v>
      </c>
      <c r="G1731" s="618" t="s">
        <v>1387</v>
      </c>
    </row>
    <row r="1732" spans="6:7">
      <c r="F1732" s="613" t="s">
        <v>244</v>
      </c>
      <c r="G1732" s="618" t="s">
        <v>1959</v>
      </c>
    </row>
    <row r="1733" spans="6:7">
      <c r="F1733" s="613" t="s">
        <v>244</v>
      </c>
      <c r="G1733" s="618" t="s">
        <v>1688</v>
      </c>
    </row>
    <row r="1734" spans="6:7">
      <c r="F1734" s="613" t="s">
        <v>244</v>
      </c>
      <c r="G1734" s="618" t="s">
        <v>1961</v>
      </c>
    </row>
    <row r="1735" spans="6:7">
      <c r="F1735" s="613" t="s">
        <v>244</v>
      </c>
      <c r="G1735" s="618" t="s">
        <v>1453</v>
      </c>
    </row>
    <row r="1736" spans="6:7">
      <c r="F1736" s="613" t="s">
        <v>244</v>
      </c>
      <c r="G1736" s="618" t="s">
        <v>199</v>
      </c>
    </row>
    <row r="1737" spans="6:7">
      <c r="F1737" s="613" t="s">
        <v>244</v>
      </c>
      <c r="G1737" s="618" t="s">
        <v>39</v>
      </c>
    </row>
    <row r="1738" spans="6:7">
      <c r="F1738" s="613" t="s">
        <v>244</v>
      </c>
      <c r="G1738" s="618" t="s">
        <v>127</v>
      </c>
    </row>
    <row r="1739" spans="6:7">
      <c r="F1739" s="613" t="s">
        <v>244</v>
      </c>
      <c r="G1739" s="618" t="s">
        <v>700</v>
      </c>
    </row>
    <row r="1740" spans="6:7">
      <c r="F1740" s="613" t="s">
        <v>244</v>
      </c>
      <c r="G1740" s="618" t="s">
        <v>1962</v>
      </c>
    </row>
    <row r="1741" spans="6:7">
      <c r="F1741" s="613" t="s">
        <v>244</v>
      </c>
      <c r="G1741" s="618" t="s">
        <v>1038</v>
      </c>
    </row>
    <row r="1742" spans="6:7">
      <c r="F1742" s="613" t="s">
        <v>244</v>
      </c>
      <c r="G1742" s="618" t="s">
        <v>424</v>
      </c>
    </row>
    <row r="1743" spans="6:7">
      <c r="F1743" s="613" t="s">
        <v>244</v>
      </c>
      <c r="G1743" s="618" t="s">
        <v>1963</v>
      </c>
    </row>
    <row r="1744" spans="6:7">
      <c r="F1744" s="613" t="s">
        <v>244</v>
      </c>
      <c r="G1744" s="618" t="s">
        <v>1964</v>
      </c>
    </row>
    <row r="1745" spans="6:7">
      <c r="F1745" s="613" t="s">
        <v>244</v>
      </c>
      <c r="G1745" s="618" t="s">
        <v>1965</v>
      </c>
    </row>
    <row r="1746" spans="6:7">
      <c r="F1746" s="613" t="s">
        <v>244</v>
      </c>
      <c r="G1746" s="618" t="s">
        <v>1967</v>
      </c>
    </row>
    <row r="1747" spans="6:7">
      <c r="F1747" s="613" t="s">
        <v>244</v>
      </c>
      <c r="G1747" s="618" t="s">
        <v>1681</v>
      </c>
    </row>
    <row r="1748" spans="6:7">
      <c r="F1748" s="613" t="s">
        <v>244</v>
      </c>
      <c r="G1748" s="618" t="s">
        <v>846</v>
      </c>
    </row>
    <row r="1749" spans="6:7" ht="14.25">
      <c r="F1749" s="614" t="s">
        <v>244</v>
      </c>
      <c r="G1749" s="619" t="s">
        <v>1354</v>
      </c>
    </row>
  </sheetData>
  <phoneticPr fontId="21"/>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様式第2-1号</vt:lpstr>
      <vt:lpstr>様式第2-2号</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2024-07-03T06:49:43Z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2024-07-03T06:49:43Z</vt:filetime>
  </property>
</Properties>
</file>