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経営企画室\企画係\【経営分析比較表】\R04決算\03 県確認事項\"/>
    </mc:Choice>
  </mc:AlternateContent>
  <workbookProtection workbookAlgorithmName="SHA-512" workbookHashValue="Hz2fmqWbF0Gg43+cZkK02UCA0fI1GkfbFp7sK7gIBvYhQETlhAsQv6k2k8kVnP+/wFfHKqCw4R6qxE/V6e7sdw==" workbookSaltValue="JvP+7ctEY0/fSthdyidnS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<sst xmlns="http://schemas.openxmlformats.org/spreadsheetml/2006/main" count="228" uniqueCount="112">
  <si>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</si>
  <si>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</si>
  <si>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</si>
  <si>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</si>
  <si>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</si>
  <si>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</si>
  <si>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</si>
  <si>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</si>
  <si>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</si>
  <si>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</si>
  <si>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</si>
  <si>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</si>
  <si>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</si>
  <si>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</si>
  <si>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</si>
  <si>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</si>
  <si>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</si>
  <si>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</si>
  <si>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</si>
  <si>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</si>
  <si>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</si>
  <si>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</si>
  <si>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</si>
  <si>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</si>
  <si>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</si>
  <si>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</si>
  <si>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</si>
  <si>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</si>
  <si>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</si>
  <si>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</si>
  <si>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</si>
  <si>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</si>
  <si>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</si>
  <si>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</si>
  <si>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</si>
  <si>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</si>
  <si>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</si>
  <si>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</si>
  <si>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</si>
  <si>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</si>
  <si>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</si>
  <si>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</si>
  <si>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</si>
  <si>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</si>
  <si>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</si>
  <si>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</si>
  <si>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</si>
  <si>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</si>
  <si>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</si>
  <si>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</si>
  <si>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</si>
  <si>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</si>
  <si>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</si>
  <si>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</si>
  <si>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</si>
  <si>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</si>
  <si>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</si>
  <si>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</si>
  <si>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</si>
  <si>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</si>
  <si>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</si>
  <si>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</si>
  <si>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</si>
  <si>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</si>
  <si>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</si>
  <si>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</si>
  <si>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</si>
  <si>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</si>
  <si>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</si>
  <si>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</si>
  <si>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</si>
  <si>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</si>
  <si>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</si>
  <si>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</si>
  <si>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</si>
  <si>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</si>
  <si>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</si>
  <si>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</si>
  <si>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</si>
  <si>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</si>
  <si>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</si>
  <si>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</si>
  <si>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</si>
  <si>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</si>
  <si>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</si>
  <si>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</si>
  <si>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</si>
  <si>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</si>
  <si>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</si>
  <si>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</si>
  <si>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</si>
  <si>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</si>
  <si>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</si>
  <si>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</si>
  <si>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</si>
  <si>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</si>
  <si>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</si>
  <si>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</si>
  <si>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</si>
  <si>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</si>
  <si>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</si>
  <si>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</si>
  <si>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</si>
  <si>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</si>
  <si>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</si>
  <si>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</si>
  <si>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</si>
  <si>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</si>
  <si>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</si>
  <si>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経営の健全性・効率性については,類似団体との比較においては著しく劣っている分野はないと考える。
①経常収支比率については、新型コロナウイルスや災害等の影響を受けた市内経済が回復傾向にあり経常利益である給水収益が前年に比べ増えたことにより、104.69％と黒字であることを示す100％を超えた。
③流動比率については、未払金が減少したため前年度に比べ増加した。
④企業債残高対給水収益比率については、企業債残高は増加傾向ではあるものの給水収益の増加に伴い前年度に比べ減少した。
⑤料金回収率については、経常費用の減少および有収水量の増加により給水原価が下がったため、前年度に比べ増加し、100％を超え類似団体平均値より高い水準となった。
⑦施設利用率、⑧有収率については、有収水量および配水量の回復に伴い増加し、類似団体平均値を上回ることができたが、今後も人口減少等により給水需要は伸び悩む傾向にあるため、費用削減に取り組み、健全経営に努めるものである。</t>
    <rPh sb="402" eb="404">
      <t>ヒヨウ</t>
    </rPh>
    <phoneticPr fontId="4"/>
  </si>
  <si>
    <t>①有形固定資産減価償却率については、前年度に比べ若干減少し、資産の老朽化度合は類似団体と比較して低くなっている。
③管路更新率でわかるように、更新した管路延長の割合は類似団体と比較して高いにもかかわらず、法定耐用年数を経過する管路の増加が大きいため、②管路経年化率は過去5年を比較しても高くなっている。これは全国で17番目に創立した歴史ある事業であるとともに、高度経済成長期に集中して設備投資した管路があるためである。従って、老朽管の布設替が急務となっており、市としては、平成30年3月に策定した熱海市水道事業基本計画に基づき、今後も計画的に投資していくものである。管路更新率は2.5％の場合、全ての管路を更新するには40年を要するため、今後も、経営状況を勘案しながら、管路更新を計画的に行う必要があるといえる。</t>
    <phoneticPr fontId="4"/>
  </si>
  <si>
    <t>老朽化した水道施設の更新費用や維持管理費の増加が予測される中、人口減少や節水機器の普及により有収水量の減少は今後も続く状況にある。平成30年3月には経営戦略を策定したところではあるが、投資と経営を両立させるために、経費節減及び適正な料金水準の維持に努めるものである。
新型コロナウイルスの影響を受け悪化した経営状況に回復の兆しが表れつつあるが、未だ影響を受ける前の水準には達していないことや、電力費や材料費高騰などの不安定な情勢の中、今後も安定した水道の供給に取組みつつ、質の高い経営水準を目指していくものである。</t>
    <rPh sb="164" eb="165">
      <t>アラワ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</si>
</sst>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1.52</c:v>
                </c:pt>
                <c:pt idx="1">
                  <c:v>2.4</c:v>
                </c:pt>
                <c:pt idx="2">
                  <c:v>1.71</c:v>
                </c:pt>
                <c:pt idx="3">
                  <c:v>1.35</c:v>
                </c:pt>
                <c:pt idx="4">
                  <c:v>1.03</c:v>
                </c:pt>
              </c:numCache>
            </c:numRef>
          </c:val>
          <c:extLst>
            <c:ext xmlns:c16="http://schemas.microsoft.com/office/drawing/2014/chart" uri="{C3380CC4-5D6E-409C-BE32-E72D297353CC}">
              <c16:uniqueId val="{00000000-E900-4430-A2E3-39C82E61E0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E900-4430-A2E3-39C82E61E0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66.78</c:v>
                </c:pt>
                <c:pt idx="1">
                  <c:v>68.260000000000005</c:v>
                </c:pt>
                <c:pt idx="2">
                  <c:v>60.92</c:v>
                </c:pt>
                <c:pt idx="3">
                  <c:v>60.09</c:v>
                </c:pt>
                <c:pt idx="4">
                  <c:v>62.78</c:v>
                </c:pt>
              </c:numCache>
            </c:numRef>
          </c:val>
          <c:extLst>
            <c:ext xmlns:c16="http://schemas.microsoft.com/office/drawing/2014/chart" uri="{C3380CC4-5D6E-409C-BE32-E72D297353CC}">
              <c16:uniqueId val="{00000000-C342-4227-B85E-C1BB6169207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C342-4227-B85E-C1BB6169207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80.61</c:v>
                </c:pt>
                <c:pt idx="1">
                  <c:v>83.69</c:v>
                </c:pt>
                <c:pt idx="2">
                  <c:v>83.9</c:v>
                </c:pt>
                <c:pt idx="3">
                  <c:v>83.75</c:v>
                </c:pt>
                <c:pt idx="4">
                  <c:v>84.13</c:v>
                </c:pt>
              </c:numCache>
            </c:numRef>
          </c:val>
          <c:extLst>
            <c:ext xmlns:c16="http://schemas.microsoft.com/office/drawing/2014/chart" uri="{C3380CC4-5D6E-409C-BE32-E72D297353CC}">
              <c16:uniqueId val="{00000000-0CC7-4736-857F-31375AB3B0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0CC7-4736-857F-31375AB3B0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114.97</c:v>
                </c:pt>
                <c:pt idx="1">
                  <c:v>112.18</c:v>
                </c:pt>
                <c:pt idx="2">
                  <c:v>99.94</c:v>
                </c:pt>
                <c:pt idx="3">
                  <c:v>100.45</c:v>
                </c:pt>
                <c:pt idx="4">
                  <c:v>104.69</c:v>
                </c:pt>
              </c:numCache>
            </c:numRef>
          </c:val>
          <c:extLst>
            <c:ext xmlns:c16="http://schemas.microsoft.com/office/drawing/2014/chart" uri="{C3380CC4-5D6E-409C-BE32-E72D297353CC}">
              <c16:uniqueId val="{00000000-0128-4D99-8A17-A2E3F1283C3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128-4D99-8A17-A2E3F1283C3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41.41</c:v>
                </c:pt>
                <c:pt idx="1">
                  <c:v>40.99</c:v>
                </c:pt>
                <c:pt idx="2">
                  <c:v>41.44</c:v>
                </c:pt>
                <c:pt idx="3">
                  <c:v>42.16</c:v>
                </c:pt>
                <c:pt idx="4">
                  <c:v>41</c:v>
                </c:pt>
              </c:numCache>
            </c:numRef>
          </c:val>
          <c:extLst>
            <c:ext xmlns:c16="http://schemas.microsoft.com/office/drawing/2014/chart" uri="{C3380CC4-5D6E-409C-BE32-E72D297353CC}">
              <c16:uniqueId val="{00000000-7F8F-4CA5-9889-A7B478B84CC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7F8F-4CA5-9889-A7B478B84CC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39.35</c:v>
                </c:pt>
                <c:pt idx="1">
                  <c:v>39.549999999999997</c:v>
                </c:pt>
                <c:pt idx="2">
                  <c:v>39.58</c:v>
                </c:pt>
                <c:pt idx="3">
                  <c:v>39.979999999999997</c:v>
                </c:pt>
                <c:pt idx="4">
                  <c:v>39.6</c:v>
                </c:pt>
              </c:numCache>
            </c:numRef>
          </c:val>
          <c:extLst>
            <c:ext xmlns:c16="http://schemas.microsoft.com/office/drawing/2014/chart" uri="{C3380CC4-5D6E-409C-BE32-E72D297353CC}">
              <c16:uniqueId val="{00000000-A808-4362-84EB-92317F2910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A808-4362-84EB-92317F2910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5A-4BC9-9284-63FD7A1CDB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275A-4BC9-9284-63FD7A1CDB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290.39</c:v>
                </c:pt>
                <c:pt idx="1">
                  <c:v>331.06</c:v>
                </c:pt>
                <c:pt idx="2">
                  <c:v>228.67</c:v>
                </c:pt>
                <c:pt idx="3">
                  <c:v>236.44</c:v>
                </c:pt>
                <c:pt idx="4">
                  <c:v>256.64999999999998</c:v>
                </c:pt>
              </c:numCache>
            </c:numRef>
          </c:val>
          <c:extLst>
            <c:ext xmlns:c16="http://schemas.microsoft.com/office/drawing/2014/chart" uri="{C3380CC4-5D6E-409C-BE32-E72D297353CC}">
              <c16:uniqueId val="{00000000-C181-4845-88CC-B8181135B6B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C181-4845-88CC-B8181135B6B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279.37</c:v>
                </c:pt>
                <c:pt idx="1">
                  <c:v>304.24</c:v>
                </c:pt>
                <c:pt idx="2">
                  <c:v>393.26</c:v>
                </c:pt>
                <c:pt idx="3">
                  <c:v>392.5</c:v>
                </c:pt>
                <c:pt idx="4">
                  <c:v>383.41</c:v>
                </c:pt>
              </c:numCache>
            </c:numRef>
          </c:val>
          <c:extLst>
            <c:ext xmlns:c16="http://schemas.microsoft.com/office/drawing/2014/chart" uri="{C3380CC4-5D6E-409C-BE32-E72D297353CC}">
              <c16:uniqueId val="{00000000-155A-457C-9A1F-EDD1E02405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155A-457C-9A1F-EDD1E02405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114.23</c:v>
                </c:pt>
                <c:pt idx="1">
                  <c:v>111.24</c:v>
                </c:pt>
                <c:pt idx="2">
                  <c:v>90.68</c:v>
                </c:pt>
                <c:pt idx="3">
                  <c:v>95.74</c:v>
                </c:pt>
                <c:pt idx="4">
                  <c:v>103.07</c:v>
                </c:pt>
              </c:numCache>
            </c:numRef>
          </c:val>
          <c:extLst>
            <c:ext xmlns:c16="http://schemas.microsoft.com/office/drawing/2014/chart" uri="{C3380CC4-5D6E-409C-BE32-E72D297353CC}">
              <c16:uniqueId val="{00000000-968F-4426-BB37-B038AD0F3F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968F-4426-BB37-B038AD0F3F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162.02000000000001</c:v>
                </c:pt>
                <c:pt idx="1">
                  <c:v>167.1</c:v>
                </c:pt>
                <c:pt idx="2">
                  <c:v>192.21</c:v>
                </c:pt>
                <c:pt idx="3">
                  <c:v>198.14</c:v>
                </c:pt>
                <c:pt idx="4">
                  <c:v>183.97</c:v>
                </c:pt>
              </c:numCache>
            </c:numRef>
          </c:val>
          <c:extLst>
            <c:ext xmlns:c16="http://schemas.microsoft.com/office/drawing/2014/chart" uri="{C3380CC4-5D6E-409C-BE32-E72D297353CC}">
              <c16:uniqueId val="{00000000-DF05-44C4-A23B-AB02E2DC109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DF05-44C4-A23B-AB02E2DC109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8" zoomScale="106" zoomScaleNormal="106"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静岡県　熱海市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34433</v>
      </c>
      <c r="AM8" s="69"/>
      <c r="AN8" s="69"/>
      <c r="AO8" s="69"/>
      <c r="AP8" s="69"/>
      <c r="AQ8" s="69"/>
      <c r="AR8" s="69"/>
      <c r="AS8" s="69"/>
      <c r="AT8" s="31">
        <f>データ!$S$6</f>
        <v>61.77</v>
      </c>
      <c r="AU8" s="32"/>
      <c r="AV8" s="32"/>
      <c r="AW8" s="32"/>
      <c r="AX8" s="32"/>
      <c r="AY8" s="32"/>
      <c r="AZ8" s="32"/>
      <c r="BA8" s="32"/>
      <c r="BB8" s="58">
        <f>データ!$T$6</f>
        <v>557.44000000000005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1" t="str">
        <f>データ!$N$6</f>
        <v>-</v>
      </c>
      <c r="C10" s="32"/>
      <c r="D10" s="32"/>
      <c r="E10" s="32"/>
      <c r="F10" s="32"/>
      <c r="G10" s="32"/>
      <c r="H10" s="32"/>
      <c r="I10" s="31">
        <f>データ!$O$6</f>
        <v>60.78</v>
      </c>
      <c r="J10" s="32"/>
      <c r="K10" s="32"/>
      <c r="L10" s="32"/>
      <c r="M10" s="32"/>
      <c r="N10" s="32"/>
      <c r="O10" s="68"/>
      <c r="P10" s="58">
        <f>データ!$P$6</f>
        <v>99.99</v>
      </c>
      <c r="Q10" s="58"/>
      <c r="R10" s="58"/>
      <c r="S10" s="58"/>
      <c r="T10" s="58"/>
      <c r="U10" s="58"/>
      <c r="V10" s="58"/>
      <c r="W10" s="69">
        <f>データ!$Q$6</f>
        <v>2615</v>
      </c>
      <c r="X10" s="69"/>
      <c r="Y10" s="69"/>
      <c r="Z10" s="69"/>
      <c r="AA10" s="69"/>
      <c r="AB10" s="69"/>
      <c r="AC10" s="69"/>
      <c r="AD10" s="2"/>
      <c r="AE10" s="2"/>
      <c r="AF10" s="2"/>
      <c r="AG10" s="2"/>
      <c r="AH10" s="2"/>
      <c r="AI10" s="2"/>
      <c r="AJ10" s="2"/>
      <c r="AK10" s="2"/>
      <c r="AL10" s="69">
        <f>データ!$U$6</f>
        <v>34298</v>
      </c>
      <c r="AM10" s="69"/>
      <c r="AN10" s="69"/>
      <c r="AO10" s="69"/>
      <c r="AP10" s="69"/>
      <c r="AQ10" s="69"/>
      <c r="AR10" s="69"/>
      <c r="AS10" s="69"/>
      <c r="AT10" s="31">
        <f>データ!$V$6</f>
        <v>23.91</v>
      </c>
      <c r="AU10" s="32"/>
      <c r="AV10" s="32"/>
      <c r="AW10" s="32"/>
      <c r="AX10" s="32"/>
      <c r="AY10" s="32"/>
      <c r="AZ10" s="32"/>
      <c r="BA10" s="32"/>
      <c r="BB10" s="58">
        <f>データ!$W$6</f>
        <v>1434.46</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3" t="s">
        <v>25</v>
      </c>
      <c r="BM14" s="34"/>
      <c r="BN14" s="34"/>
      <c r="BO14" s="34"/>
      <c r="BP14" s="34"/>
      <c r="BQ14" s="34"/>
      <c r="BR14" s="34"/>
      <c r="BS14" s="34"/>
      <c r="BT14" s="34"/>
      <c r="BU14" s="34"/>
      <c r="BV14" s="34"/>
      <c r="BW14" s="34"/>
      <c r="BX14" s="34"/>
      <c r="BY14" s="34"/>
      <c r="BZ14" s="35"/>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109</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52"/>
      <c r="BN66" s="52"/>
      <c r="BO66" s="52"/>
      <c r="BP66" s="52"/>
      <c r="BQ66" s="52"/>
      <c r="BR66" s="52"/>
      <c r="BS66" s="52"/>
      <c r="BT66" s="52"/>
      <c r="BU66" s="52"/>
      <c r="BV66" s="52"/>
      <c r="BW66" s="52"/>
      <c r="BX66" s="52"/>
      <c r="BY66" s="52"/>
      <c r="BZ66" s="5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2"/>
      <c r="BN67" s="52"/>
      <c r="BO67" s="52"/>
      <c r="BP67" s="52"/>
      <c r="BQ67" s="52"/>
      <c r="BR67" s="52"/>
      <c r="BS67" s="52"/>
      <c r="BT67" s="52"/>
      <c r="BU67" s="52"/>
      <c r="BV67" s="52"/>
      <c r="BW67" s="52"/>
      <c r="BX67" s="52"/>
      <c r="BY67" s="52"/>
      <c r="BZ67" s="5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2"/>
      <c r="BN68" s="52"/>
      <c r="BO68" s="52"/>
      <c r="BP68" s="52"/>
      <c r="BQ68" s="52"/>
      <c r="BR68" s="52"/>
      <c r="BS68" s="52"/>
      <c r="BT68" s="52"/>
      <c r="BU68" s="52"/>
      <c r="BV68" s="52"/>
      <c r="BW68" s="52"/>
      <c r="BX68" s="52"/>
      <c r="BY68" s="52"/>
      <c r="BZ68" s="5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2"/>
      <c r="BN69" s="52"/>
      <c r="BO69" s="52"/>
      <c r="BP69" s="52"/>
      <c r="BQ69" s="52"/>
      <c r="BR69" s="52"/>
      <c r="BS69" s="52"/>
      <c r="BT69" s="52"/>
      <c r="BU69" s="52"/>
      <c r="BV69" s="52"/>
      <c r="BW69" s="52"/>
      <c r="BX69" s="52"/>
      <c r="BY69" s="52"/>
      <c r="BZ69" s="5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2"/>
      <c r="BN70" s="52"/>
      <c r="BO70" s="52"/>
      <c r="BP70" s="52"/>
      <c r="BQ70" s="52"/>
      <c r="BR70" s="52"/>
      <c r="BS70" s="52"/>
      <c r="BT70" s="52"/>
      <c r="BU70" s="52"/>
      <c r="BV70" s="52"/>
      <c r="BW70" s="52"/>
      <c r="BX70" s="52"/>
      <c r="BY70" s="52"/>
      <c r="BZ70" s="5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2"/>
      <c r="BN71" s="52"/>
      <c r="BO71" s="52"/>
      <c r="BP71" s="52"/>
      <c r="BQ71" s="52"/>
      <c r="BR71" s="52"/>
      <c r="BS71" s="52"/>
      <c r="BT71" s="52"/>
      <c r="BU71" s="52"/>
      <c r="BV71" s="52"/>
      <c r="BW71" s="52"/>
      <c r="BX71" s="52"/>
      <c r="BY71" s="52"/>
      <c r="BZ71" s="5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2"/>
      <c r="BN72" s="52"/>
      <c r="BO72" s="52"/>
      <c r="BP72" s="52"/>
      <c r="BQ72" s="52"/>
      <c r="BR72" s="52"/>
      <c r="BS72" s="52"/>
      <c r="BT72" s="52"/>
      <c r="BU72" s="52"/>
      <c r="BV72" s="52"/>
      <c r="BW72" s="52"/>
      <c r="BX72" s="52"/>
      <c r="BY72" s="52"/>
      <c r="BZ72" s="5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2"/>
      <c r="BN73" s="52"/>
      <c r="BO73" s="52"/>
      <c r="BP73" s="52"/>
      <c r="BQ73" s="52"/>
      <c r="BR73" s="52"/>
      <c r="BS73" s="52"/>
      <c r="BT73" s="52"/>
      <c r="BU73" s="52"/>
      <c r="BV73" s="52"/>
      <c r="BW73" s="52"/>
      <c r="BX73" s="52"/>
      <c r="BY73" s="52"/>
      <c r="BZ73" s="5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2"/>
      <c r="BN74" s="52"/>
      <c r="BO74" s="52"/>
      <c r="BP74" s="52"/>
      <c r="BQ74" s="52"/>
      <c r="BR74" s="52"/>
      <c r="BS74" s="52"/>
      <c r="BT74" s="52"/>
      <c r="BU74" s="52"/>
      <c r="BV74" s="52"/>
      <c r="BW74" s="52"/>
      <c r="BX74" s="52"/>
      <c r="BY74" s="52"/>
      <c r="BZ74" s="5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2"/>
      <c r="BN75" s="52"/>
      <c r="BO75" s="52"/>
      <c r="BP75" s="52"/>
      <c r="BQ75" s="52"/>
      <c r="BR75" s="52"/>
      <c r="BS75" s="52"/>
      <c r="BT75" s="52"/>
      <c r="BU75" s="52"/>
      <c r="BV75" s="52"/>
      <c r="BW75" s="52"/>
      <c r="BX75" s="52"/>
      <c r="BY75" s="52"/>
      <c r="BZ75" s="5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2"/>
      <c r="BN76" s="52"/>
      <c r="BO76" s="52"/>
      <c r="BP76" s="52"/>
      <c r="BQ76" s="52"/>
      <c r="BR76" s="52"/>
      <c r="BS76" s="52"/>
      <c r="BT76" s="52"/>
      <c r="BU76" s="52"/>
      <c r="BV76" s="52"/>
      <c r="BW76" s="52"/>
      <c r="BX76" s="52"/>
      <c r="BY76" s="52"/>
      <c r="BZ76" s="5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2"/>
      <c r="BN77" s="52"/>
      <c r="BO77" s="52"/>
      <c r="BP77" s="52"/>
      <c r="BQ77" s="52"/>
      <c r="BR77" s="52"/>
      <c r="BS77" s="52"/>
      <c r="BT77" s="52"/>
      <c r="BU77" s="52"/>
      <c r="BV77" s="52"/>
      <c r="BW77" s="52"/>
      <c r="BX77" s="52"/>
      <c r="BY77" s="52"/>
      <c r="BZ77" s="5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2"/>
      <c r="BN78" s="52"/>
      <c r="BO78" s="52"/>
      <c r="BP78" s="52"/>
      <c r="BQ78" s="52"/>
      <c r="BR78" s="52"/>
      <c r="BS78" s="52"/>
      <c r="BT78" s="52"/>
      <c r="BU78" s="52"/>
      <c r="BV78" s="52"/>
      <c r="BW78" s="52"/>
      <c r="BX78" s="52"/>
      <c r="BY78" s="52"/>
      <c r="BZ78" s="5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2"/>
      <c r="BN79" s="52"/>
      <c r="BO79" s="52"/>
      <c r="BP79" s="52"/>
      <c r="BQ79" s="52"/>
      <c r="BR79" s="52"/>
      <c r="BS79" s="52"/>
      <c r="BT79" s="52"/>
      <c r="BU79" s="52"/>
      <c r="BV79" s="52"/>
      <c r="BW79" s="52"/>
      <c r="BX79" s="52"/>
      <c r="BY79" s="52"/>
      <c r="BZ79" s="5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2"/>
      <c r="BN80" s="52"/>
      <c r="BO80" s="52"/>
      <c r="BP80" s="52"/>
      <c r="BQ80" s="52"/>
      <c r="BR80" s="52"/>
      <c r="BS80" s="52"/>
      <c r="BT80" s="52"/>
      <c r="BU80" s="52"/>
      <c r="BV80" s="52"/>
      <c r="BW80" s="52"/>
      <c r="BX80" s="52"/>
      <c r="BY80" s="52"/>
      <c r="BZ80" s="5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2"/>
      <c r="BN81" s="52"/>
      <c r="BO81" s="52"/>
      <c r="BP81" s="52"/>
      <c r="BQ81" s="52"/>
      <c r="BR81" s="52"/>
      <c r="BS81" s="52"/>
      <c r="BT81" s="52"/>
      <c r="BU81" s="52"/>
      <c r="BV81" s="52"/>
      <c r="BW81" s="52"/>
      <c r="BX81" s="52"/>
      <c r="BY81" s="52"/>
      <c r="BZ81" s="5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wkwcBdMFMYh2rNhqVXDXmn55Do8gnjXbb/aeetrvrgVuDOR+FM1Q1xmdfdbU+xZenubjRfpVUl/Bj3vq2RE1Q==" saltValue="8/EpLZ3jJdCgmWoHwtlug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45:BZ46"/>
    <mergeCell ref="BL47:BZ63"/>
    <mergeCell ref="B60:BJ61"/>
    <mergeCell ref="BL64:BZ65"/>
    <mergeCell ref="BL16:BZ44"/>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222054</v>
      </c>
      <c r="D6" s="20">
        <f t="shared" si="3"/>
        <v>46</v>
      </c>
      <c r="E6" s="20">
        <f t="shared" si="3"/>
        <v>1</v>
      </c>
      <c r="F6" s="20">
        <f t="shared" si="3"/>
        <v>0</v>
      </c>
      <c r="G6" s="20">
        <f t="shared" si="3"/>
        <v>1</v>
      </c>
      <c r="H6" s="20" t="str">
        <f t="shared" si="3"/>
        <v>静岡県　熱海市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60.78</v>
      </c>
      <c r="P6" s="21">
        <f t="shared" si="3"/>
        <v>99.99</v>
      </c>
      <c r="Q6" s="21">
        <f t="shared" si="3"/>
        <v>2615</v>
      </c>
      <c r="R6" s="21">
        <f t="shared" si="3"/>
        <v>34433</v>
      </c>
      <c r="S6" s="21">
        <f t="shared" si="3"/>
        <v>61.77</v>
      </c>
      <c r="T6" s="21">
        <f t="shared" si="3"/>
        <v>557.44000000000005</v>
      </c>
      <c r="U6" s="21">
        <f t="shared" si="3"/>
        <v>34298</v>
      </c>
      <c r="V6" s="21">
        <f t="shared" si="3"/>
        <v>23.91</v>
      </c>
      <c r="W6" s="21">
        <f t="shared" si="3"/>
        <v>1434.46</v>
      </c>
      <c r="X6" s="22">
        <f>IF(X7="",NA(),X7)</f>
        <v>114.97</v>
      </c>
      <c r="Y6" s="22">
        <f t="shared" ref="Y6:AG6" si="4">IF(Y7="",NA(),Y7)</f>
        <v>112.18</v>
      </c>
      <c r="Z6" s="22">
        <f t="shared" si="4"/>
        <v>99.94</v>
      </c>
      <c r="AA6" s="22">
        <f t="shared" si="4"/>
        <v>100.45</v>
      </c>
      <c r="AB6" s="22">
        <f t="shared" si="4"/>
        <v>104.69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290.39</v>
      </c>
      <c r="AU6" s="22">
        <f t="shared" ref="AU6:BC6" si="6">IF(AU7="",NA(),AU7)</f>
        <v>331.06</v>
      </c>
      <c r="AV6" s="22">
        <f t="shared" si="6"/>
        <v>228.67</v>
      </c>
      <c r="AW6" s="22">
        <f t="shared" si="6"/>
        <v>236.44</v>
      </c>
      <c r="AX6" s="22">
        <f t="shared" si="6"/>
        <v>256.64999999999998</v>
      </c>
      <c r="AY6" s="22">
        <f t="shared" si="6"/>
        <v>366.03</v>
      </c>
      <c r="AZ6" s="22">
        <f t="shared" si="6"/>
        <v>365.18</v>
      </c>
      <c r="BA6" s="22">
        <f t="shared" si="6"/>
        <v>327.77</v>
      </c>
      <c r="BB6" s="22">
        <f t="shared" si="6"/>
        <v>338.02</v>
      </c>
      <c r="BC6" s="22">
        <f t="shared" si="6"/>
        <v>345.94</v>
      </c>
      <c r="BD6" s="21" t="str">
        <f>IF(BD7="","",IF(BD7="-","【-】","【"&amp;SUBSTITUTE(TEXT(BD7,"#,##0.00"),"-","△")&amp;"】"))</f>
        <v>【252.29】</v>
      </c>
      <c r="BE6" s="22">
        <f>IF(BE7="",NA(),BE7)</f>
        <v>279.37</v>
      </c>
      <c r="BF6" s="22">
        <f t="shared" ref="BF6:BN6" si="7">IF(BF7="",NA(),BF7)</f>
        <v>304.24</v>
      </c>
      <c r="BG6" s="22">
        <f t="shared" si="7"/>
        <v>393.26</v>
      </c>
      <c r="BH6" s="22">
        <f t="shared" si="7"/>
        <v>392.5</v>
      </c>
      <c r="BI6" s="22">
        <f t="shared" si="7"/>
        <v>383.41</v>
      </c>
      <c r="BJ6" s="22">
        <f t="shared" si="7"/>
        <v>370.12</v>
      </c>
      <c r="BK6" s="22">
        <f t="shared" si="7"/>
        <v>371.65</v>
      </c>
      <c r="BL6" s="22">
        <f t="shared" si="7"/>
        <v>397.1</v>
      </c>
      <c r="BM6" s="22">
        <f t="shared" si="7"/>
        <v>379.91</v>
      </c>
      <c r="BN6" s="22">
        <f t="shared" si="7"/>
        <v>386.61</v>
      </c>
      <c r="BO6" s="21" t="str">
        <f>IF(BO7="","",IF(BO7="-","【-】","【"&amp;SUBSTITUTE(TEXT(BO7,"#,##0.00"),"-","△")&amp;"】"))</f>
        <v>【268.07】</v>
      </c>
      <c r="BP6" s="22">
        <f>IF(BP7="",NA(),BP7)</f>
        <v>114.23</v>
      </c>
      <c r="BQ6" s="22">
        <f t="shared" ref="BQ6:BY6" si="8">IF(BQ7="",NA(),BQ7)</f>
        <v>111.24</v>
      </c>
      <c r="BR6" s="22">
        <f t="shared" si="8"/>
        <v>90.68</v>
      </c>
      <c r="BS6" s="22">
        <f t="shared" si="8"/>
        <v>95.74</v>
      </c>
      <c r="BT6" s="22">
        <f t="shared" si="8"/>
        <v>103.07</v>
      </c>
      <c r="BU6" s="22">
        <f t="shared" si="8"/>
        <v>100.42</v>
      </c>
      <c r="BV6" s="22">
        <f t="shared" si="8"/>
        <v>98.77</v>
      </c>
      <c r="BW6" s="22">
        <f t="shared" si="8"/>
        <v>95.79</v>
      </c>
      <c r="BX6" s="22">
        <f t="shared" si="8"/>
        <v>98.3</v>
      </c>
      <c r="BY6" s="22">
        <f t="shared" si="8"/>
        <v>93.82</v>
      </c>
      <c r="BZ6" s="21" t="str">
        <f>IF(BZ7="","",IF(BZ7="-","【-】","【"&amp;SUBSTITUTE(TEXT(BZ7,"#,##0.00"),"-","△")&amp;"】"))</f>
        <v>【97.47】</v>
      </c>
      <c r="CA6" s="22">
        <f>IF(CA7="",NA(),CA7)</f>
        <v>162.02000000000001</v>
      </c>
      <c r="CB6" s="22">
        <f t="shared" ref="CB6:CJ6" si="9">IF(CB7="",NA(),CB7)</f>
        <v>167.1</v>
      </c>
      <c r="CC6" s="22">
        <f t="shared" si="9"/>
        <v>192.21</v>
      </c>
      <c r="CD6" s="22">
        <f t="shared" si="9"/>
        <v>198.14</v>
      </c>
      <c r="CE6" s="22">
        <f t="shared" si="9"/>
        <v>183.97</v>
      </c>
      <c r="CF6" s="22">
        <f t="shared" si="9"/>
        <v>171.67</v>
      </c>
      <c r="CG6" s="22">
        <f t="shared" si="9"/>
        <v>173.67</v>
      </c>
      <c r="CH6" s="22">
        <f t="shared" si="9"/>
        <v>171.13</v>
      </c>
      <c r="CI6" s="22">
        <f t="shared" si="9"/>
        <v>173.7</v>
      </c>
      <c r="CJ6" s="22">
        <f t="shared" si="9"/>
        <v>178.94</v>
      </c>
      <c r="CK6" s="21" t="str">
        <f>IF(CK7="","",IF(CK7="-","【-】","【"&amp;SUBSTITUTE(TEXT(CK7,"#,##0.00"),"-","△")&amp;"】"))</f>
        <v>【174.75】</v>
      </c>
      <c r="CL6" s="22">
        <f>IF(CL7="",NA(),CL7)</f>
        <v>66.78</v>
      </c>
      <c r="CM6" s="22">
        <f t="shared" ref="CM6:CU6" si="10">IF(CM7="",NA(),CM7)</f>
        <v>68.260000000000005</v>
      </c>
      <c r="CN6" s="22">
        <f t="shared" si="10"/>
        <v>60.92</v>
      </c>
      <c r="CO6" s="22">
        <f t="shared" si="10"/>
        <v>60.09</v>
      </c>
      <c r="CP6" s="22">
        <f t="shared" si="10"/>
        <v>62.78</v>
      </c>
      <c r="CQ6" s="22">
        <f t="shared" si="10"/>
        <v>59.74</v>
      </c>
      <c r="CR6" s="22">
        <f t="shared" si="10"/>
        <v>59.67</v>
      </c>
      <c r="CS6" s="22">
        <f t="shared" si="10"/>
        <v>60.12</v>
      </c>
      <c r="CT6" s="22">
        <f t="shared" si="10"/>
        <v>60.34</v>
      </c>
      <c r="CU6" s="22">
        <f t="shared" si="10"/>
        <v>59.54</v>
      </c>
      <c r="CV6" s="21" t="str">
        <f>IF(CV7="","",IF(CV7="-","【-】","【"&amp;SUBSTITUTE(TEXT(CV7,"#,##0.00"),"-","△")&amp;"】"))</f>
        <v>【59.97】</v>
      </c>
      <c r="CW6" s="22">
        <f>IF(CW7="",NA(),CW7)</f>
        <v>80.61</v>
      </c>
      <c r="CX6" s="22">
        <f t="shared" ref="CX6:DF6" si="11">IF(CX7="",NA(),CX7)</f>
        <v>83.69</v>
      </c>
      <c r="CY6" s="22">
        <f t="shared" si="11"/>
        <v>83.9</v>
      </c>
      <c r="CZ6" s="22">
        <f t="shared" si="11"/>
        <v>83.75</v>
      </c>
      <c r="DA6" s="22">
        <f t="shared" si="11"/>
        <v>84.13</v>
      </c>
      <c r="DB6" s="22">
        <f t="shared" si="11"/>
        <v>84.8</v>
      </c>
      <c r="DC6" s="22">
        <f t="shared" si="11"/>
        <v>84.6</v>
      </c>
      <c r="DD6" s="22">
        <f t="shared" si="11"/>
        <v>84.24</v>
      </c>
      <c r="DE6" s="22">
        <f t="shared" si="11"/>
        <v>84.19</v>
      </c>
      <c r="DF6" s="22">
        <f t="shared" si="11"/>
        <v>83.93</v>
      </c>
      <c r="DG6" s="21" t="str">
        <f>IF(DG7="","",IF(DG7="-","【-】","【"&amp;SUBSTITUTE(TEXT(DG7,"#,##0.00"),"-","△")&amp;"】"))</f>
        <v>【89.76】</v>
      </c>
      <c r="DH6" s="22">
        <f>IF(DH7="",NA(),DH7)</f>
        <v>41.41</v>
      </c>
      <c r="DI6" s="22">
        <f t="shared" ref="DI6:DQ6" si="12">IF(DI7="",NA(),DI7)</f>
        <v>40.99</v>
      </c>
      <c r="DJ6" s="22">
        <f t="shared" si="12"/>
        <v>41.44</v>
      </c>
      <c r="DK6" s="22">
        <f t="shared" si="12"/>
        <v>42.16</v>
      </c>
      <c r="DL6" s="22">
        <f t="shared" si="12"/>
        <v>41</v>
      </c>
      <c r="DM6" s="22">
        <f t="shared" si="12"/>
        <v>47.66</v>
      </c>
      <c r="DN6" s="22">
        <f t="shared" si="12"/>
        <v>48.17</v>
      </c>
      <c r="DO6" s="22">
        <f t="shared" si="12"/>
        <v>48.83</v>
      </c>
      <c r="DP6" s="22">
        <f t="shared" si="12"/>
        <v>49.96</v>
      </c>
      <c r="DQ6" s="22">
        <f t="shared" si="12"/>
        <v>50.82</v>
      </c>
      <c r="DR6" s="21" t="str">
        <f>IF(DR7="","",IF(DR7="-","【-】","【"&amp;SUBSTITUTE(TEXT(DR7,"#,##0.00"),"-","△")&amp;"】"))</f>
        <v>【51.51】</v>
      </c>
      <c r="DS6" s="22">
        <f>IF(DS7="",NA(),DS7)</f>
        <v>39.35</v>
      </c>
      <c r="DT6" s="22">
        <f t="shared" ref="DT6:EB6" si="13">IF(DT7="",NA(),DT7)</f>
        <v>39.549999999999997</v>
      </c>
      <c r="DU6" s="22">
        <f t="shared" si="13"/>
        <v>39.58</v>
      </c>
      <c r="DV6" s="22">
        <f t="shared" si="13"/>
        <v>39.979999999999997</v>
      </c>
      <c r="DW6" s="22">
        <f t="shared" si="13"/>
        <v>39.6</v>
      </c>
      <c r="DX6" s="22">
        <f t="shared" si="13"/>
        <v>15.1</v>
      </c>
      <c r="DY6" s="22">
        <f t="shared" si="13"/>
        <v>17.12</v>
      </c>
      <c r="DZ6" s="22">
        <f t="shared" si="13"/>
        <v>18.18</v>
      </c>
      <c r="EA6" s="22">
        <f t="shared" si="13"/>
        <v>19.32</v>
      </c>
      <c r="EB6" s="22">
        <f t="shared" si="13"/>
        <v>21.16</v>
      </c>
      <c r="EC6" s="21" t="str">
        <f>IF(EC7="","",IF(EC7="-","【-】","【"&amp;SUBSTITUTE(TEXT(EC7,"#,##0.00"),"-","△")&amp;"】"))</f>
        <v>【23.75】</v>
      </c>
      <c r="ED6" s="22">
        <f>IF(ED7="",NA(),ED7)</f>
        <v>1.52</v>
      </c>
      <c r="EE6" s="22">
        <f t="shared" ref="EE6:EM6" si="14">IF(EE7="",NA(),EE7)</f>
        <v>2.4</v>
      </c>
      <c r="EF6" s="22">
        <f t="shared" si="14"/>
        <v>1.71</v>
      </c>
      <c r="EG6" s="22">
        <f t="shared" si="14"/>
        <v>1.35</v>
      </c>
      <c r="EH6" s="22">
        <f t="shared" si="14"/>
        <v>1.03</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222054</v>
      </c>
      <c r="D7" s="24">
        <v>46</v>
      </c>
      <c r="E7" s="24">
        <v>1</v>
      </c>
      <c r="F7" s="24">
        <v>0</v>
      </c>
      <c r="G7" s="24">
        <v>1</v>
      </c>
      <c r="H7" s="24" t="s">
        <v>92</v>
      </c>
      <c r="I7" s="24" t="s">
        <v>93</v>
      </c>
      <c r="J7" s="24" t="s">
        <v>94</v>
      </c>
      <c r="K7" s="24" t="s">
        <v>95</v>
      </c>
      <c r="L7" s="24" t="s">
        <v>96</v>
      </c>
      <c r="M7" s="24" t="s">
        <v>97</v>
      </c>
      <c r="N7" s="25" t="s">
        <v>98</v>
      </c>
      <c r="O7" s="25">
        <v>60.78</v>
      </c>
      <c r="P7" s="25">
        <v>99.99</v>
      </c>
      <c r="Q7" s="25">
        <v>2615</v>
      </c>
      <c r="R7" s="25">
        <v>34433</v>
      </c>
      <c r="S7" s="25">
        <v>61.77</v>
      </c>
      <c r="T7" s="25">
        <v>557.44000000000005</v>
      </c>
      <c r="U7" s="25">
        <v>34298</v>
      </c>
      <c r="V7" s="25">
        <v>23.91</v>
      </c>
      <c r="W7" s="25">
        <v>1434.46</v>
      </c>
      <c r="X7" s="25">
        <v>114.97</v>
      </c>
      <c r="Y7" s="25">
        <v>112.18</v>
      </c>
      <c r="Z7" s="25">
        <v>99.94</v>
      </c>
      <c r="AA7" s="25">
        <v>100.45</v>
      </c>
      <c r="AB7" s="25">
        <v>104.69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290.39</v>
      </c>
      <c r="AU7" s="25">
        <v>331.06</v>
      </c>
      <c r="AV7" s="25">
        <v>228.67</v>
      </c>
      <c r="AW7" s="25">
        <v>236.44</v>
      </c>
      <c r="AX7" s="25">
        <v>256.64999999999998</v>
      </c>
      <c r="AY7" s="25">
        <v>366.03</v>
      </c>
      <c r="AZ7" s="25">
        <v>365.18</v>
      </c>
      <c r="BA7" s="25">
        <v>327.77</v>
      </c>
      <c r="BB7" s="25">
        <v>338.02</v>
      </c>
      <c r="BC7" s="25">
        <v>345.94</v>
      </c>
      <c r="BD7" s="25">
        <v>252.29</v>
      </c>
      <c r="BE7" s="25">
        <v>279.37</v>
      </c>
      <c r="BF7" s="25">
        <v>304.24</v>
      </c>
      <c r="BG7" s="25">
        <v>393.26</v>
      </c>
      <c r="BH7" s="25">
        <v>392.5</v>
      </c>
      <c r="BI7" s="25">
        <v>383.41</v>
      </c>
      <c r="BJ7" s="25">
        <v>370.12</v>
      </c>
      <c r="BK7" s="25">
        <v>371.65</v>
      </c>
      <c r="BL7" s="25">
        <v>397.1</v>
      </c>
      <c r="BM7" s="25">
        <v>379.91</v>
      </c>
      <c r="BN7" s="25">
        <v>386.61</v>
      </c>
      <c r="BO7" s="25">
        <v>268.07</v>
      </c>
      <c r="BP7" s="25">
        <v>114.23</v>
      </c>
      <c r="BQ7" s="25">
        <v>111.24</v>
      </c>
      <c r="BR7" s="25">
        <v>90.68</v>
      </c>
      <c r="BS7" s="25">
        <v>95.74</v>
      </c>
      <c r="BT7" s="25">
        <v>103.07</v>
      </c>
      <c r="BU7" s="25">
        <v>100.42</v>
      </c>
      <c r="BV7" s="25">
        <v>98.77</v>
      </c>
      <c r="BW7" s="25">
        <v>95.79</v>
      </c>
      <c r="BX7" s="25">
        <v>98.3</v>
      </c>
      <c r="BY7" s="25">
        <v>93.82</v>
      </c>
      <c r="BZ7" s="25">
        <v>97.47</v>
      </c>
      <c r="CA7" s="25">
        <v>162.02000000000001</v>
      </c>
      <c r="CB7" s="25">
        <v>167.1</v>
      </c>
      <c r="CC7" s="25">
        <v>192.21</v>
      </c>
      <c r="CD7" s="25">
        <v>198.14</v>
      </c>
      <c r="CE7" s="25">
        <v>183.97</v>
      </c>
      <c r="CF7" s="25">
        <v>171.67</v>
      </c>
      <c r="CG7" s="25">
        <v>173.67</v>
      </c>
      <c r="CH7" s="25">
        <v>171.13</v>
      </c>
      <c r="CI7" s="25">
        <v>173.7</v>
      </c>
      <c r="CJ7" s="25">
        <v>178.94</v>
      </c>
      <c r="CK7" s="25">
        <v>174.75</v>
      </c>
      <c r="CL7" s="25">
        <v>66.78</v>
      </c>
      <c r="CM7" s="25">
        <v>68.260000000000005</v>
      </c>
      <c r="CN7" s="25">
        <v>60.92</v>
      </c>
      <c r="CO7" s="25">
        <v>60.09</v>
      </c>
      <c r="CP7" s="25">
        <v>62.78</v>
      </c>
      <c r="CQ7" s="25">
        <v>59.74</v>
      </c>
      <c r="CR7" s="25">
        <v>59.67</v>
      </c>
      <c r="CS7" s="25">
        <v>60.12</v>
      </c>
      <c r="CT7" s="25">
        <v>60.34</v>
      </c>
      <c r="CU7" s="25">
        <v>59.54</v>
      </c>
      <c r="CV7" s="25">
        <v>59.97</v>
      </c>
      <c r="CW7" s="25">
        <v>80.61</v>
      </c>
      <c r="CX7" s="25">
        <v>83.69</v>
      </c>
      <c r="CY7" s="25">
        <v>83.9</v>
      </c>
      <c r="CZ7" s="25">
        <v>83.75</v>
      </c>
      <c r="DA7" s="25">
        <v>84.13</v>
      </c>
      <c r="DB7" s="25">
        <v>84.8</v>
      </c>
      <c r="DC7" s="25">
        <v>84.6</v>
      </c>
      <c r="DD7" s="25">
        <v>84.24</v>
      </c>
      <c r="DE7" s="25">
        <v>84.19</v>
      </c>
      <c r="DF7" s="25">
        <v>83.93</v>
      </c>
      <c r="DG7" s="25">
        <v>89.76</v>
      </c>
      <c r="DH7" s="25">
        <v>41.41</v>
      </c>
      <c r="DI7" s="25">
        <v>40.99</v>
      </c>
      <c r="DJ7" s="25">
        <v>41.44</v>
      </c>
      <c r="DK7" s="25">
        <v>42.16</v>
      </c>
      <c r="DL7" s="25">
        <v>41</v>
      </c>
      <c r="DM7" s="25">
        <v>47.66</v>
      </c>
      <c r="DN7" s="25">
        <v>48.17</v>
      </c>
      <c r="DO7" s="25">
        <v>48.83</v>
      </c>
      <c r="DP7" s="25">
        <v>49.96</v>
      </c>
      <c r="DQ7" s="25">
        <v>50.82</v>
      </c>
      <c r="DR7" s="25">
        <v>51.51</v>
      </c>
      <c r="DS7" s="25">
        <v>39.35</v>
      </c>
      <c r="DT7" s="25">
        <v>39.549999999999997</v>
      </c>
      <c r="DU7" s="25">
        <v>39.58</v>
      </c>
      <c r="DV7" s="25">
        <v>39.979999999999997</v>
      </c>
      <c r="DW7" s="25">
        <v>39.6</v>
      </c>
      <c r="DX7" s="25">
        <v>15.1</v>
      </c>
      <c r="DY7" s="25">
        <v>17.12</v>
      </c>
      <c r="DZ7" s="25">
        <v>18.18</v>
      </c>
      <c r="EA7" s="25">
        <v>19.32</v>
      </c>
      <c r="EB7" s="25">
        <v>21.16</v>
      </c>
      <c r="EC7" s="25">
        <v>23.75</v>
      </c>
      <c r="ED7" s="25">
        <v>1.52</v>
      </c>
      <c r="EE7" s="25">
        <v>2.4</v>
      </c>
      <c r="EF7" s="25">
        <v>1.71</v>
      </c>
      <c r="EG7" s="25">
        <v>1.35</v>
      </c>
      <c r="EH7" s="25">
        <v>1.03</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atami</cp:lastModifiedBy>
  <cp:lastPrinted>2024-02-07T00:55:29Z</cp:lastPrinted>
  <dcterms:created xsi:type="dcterms:W3CDTF">2023-12-05T00:55:04Z</dcterms:created>
  <dcterms:modified xsi:type="dcterms:W3CDTF">2024-02-07T00:55:31Z</dcterms:modified>
  <cp:category/>
</cp:coreProperties>
</file>