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CjXByZlWNwTD9v0iqI4ib9EXePO16av4PIkKOycV4BL7lNY4Ydx2aD7P+E/jGEkbHHXlN/Zizvt2knv0ND9yA==" workbookSaltValue="FM/oOjvbiqOJtQXXIxas/w==" workbookSpinCount="100000"/>
  <bookViews>
    <workbookView xWindow="0" yWindow="0" windowWidth="23040" windowHeight="8436"/>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<sst xmlns="http://schemas.openxmlformats.org/spreadsheetml/2006/main" xmlns:r="http://schemas.openxmlformats.org/officeDocument/2006/relationships" count="112" uniqueCount="112">
  <si>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</si>
  <si>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</si>
  <si>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</si>
  <si>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</si>
  <si>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</si>
  <si>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</si>
  <si>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</si>
  <si>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</si>
  <si>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</si>
  <si>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</si>
  <si>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</si>
  <si>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</si>
  <si>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</si>
  <si>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</si>
  <si>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</si>
  <si>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</si>
  <si>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</si>
  <si>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</si>
  <si>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</si>
  <si>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</si>
  <si>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</si>
  <si>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</si>
  <si>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</si>
  <si>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</si>
  <si>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</si>
  <si>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</si>
  <si>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</si>
  <si>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</si>
  <si>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</si>
  <si>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</si>
  <si>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</si>
  <si>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</si>
  <si>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</si>
  <si>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</si>
  <si>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</si>
  <si>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</si>
  <si>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</si>
  <si>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</si>
  <si>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</si>
  <si>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</si>
  <si>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</si>
  <si>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</si>
  <si>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</si>
  <si>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</si>
  <si>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</si>
  <si>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静岡県　焼津市</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</si>
  <si>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</si>
  <si>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</si>
  <si>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</si>
  <si>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</si>
  <si>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</si>
  <si>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</si>
  <si>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</si>
  <si>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</si>
  <si>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</si>
  <si>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</si>
  <si>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</si>
  <si>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</si>
  <si>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</si>
  <si>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</si>
  <si>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</si>
  <si>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</si>
  <si>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</si>
  <si>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</si>
  <si>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</si>
  <si>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</si>
  <si>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</si>
  <si>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</si>
  <si>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</si>
  <si>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</si>
  <si>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</si>
  <si>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</si>
  <si>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</si>
  <si>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</si>
  <si>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</si>
  <si>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</si>
  <si>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</si>
  <si>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</si>
  <si>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</si>
  <si>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</si>
  <si>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</si>
  <si>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</si>
  <si>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</si>
  <si>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</si>
  <si>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</si>
  <si>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</si>
  <si>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</si>
  <si>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</si>
  <si>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</si>
  <si>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</si>
  <si>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</si>
  <si>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</si>
  <si>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</si>
  <si>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</si>
  <si>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</si>
  <si>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</si>
  <si>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</si>
  <si>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</si>
  <si>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</si>
  <si>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</si>
  <si>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</si>
  <si>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</si>
  <si>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</si>
  <si>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</si>
  <si>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</si>
  <si>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</si>
  <si>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①有形固定資産減価償却率」は、悪化傾向にあり、類団平均と同程度の数値で推移している。資産の老朽化が進んでいると捉えられるが、資産の更新は計画的に実施できているため、将来の更新需要の見通しを踏まえて策定した「焼津市水道ビジョン・経営戦略2020」に沿って計画的に更新していく。
「②管路経年比率」は、類似団体平均値を下回っており、効率的な管路更新を実施しているが、数値は悪化傾向にある、引き続き計画的な更新が求められる。
「③管路更新率」は、類似団体平均値よりも良好な数値で推移している。管路経年化率と同様に、計画的な管路更新が求められる。</t>
    <rPh sb="2" eb="8">
      <t>ユウケイコテイシサン</t>
    </rPh>
    <rPh sb="8" eb="10">
      <t>ゲンカ</t>
    </rPh>
    <rPh sb="10" eb="12">
      <t>ショウキャク</t>
    </rPh>
    <rPh sb="12" eb="13">
      <t>リツ</t>
    </rPh>
    <rPh sb="141" eb="143">
      <t>カンロ</t>
    </rPh>
    <rPh sb="143" eb="145">
      <t>ケイネン</t>
    </rPh>
    <rPh sb="145" eb="147">
      <t>ヒリツ</t>
    </rPh>
    <rPh sb="150" eb="152">
      <t>ルイジ</t>
    </rPh>
    <rPh sb="152" eb="154">
      <t>ダンタイ</t>
    </rPh>
    <rPh sb="154" eb="156">
      <t>ヘイキン</t>
    </rPh>
    <rPh sb="156" eb="157">
      <t>チ</t>
    </rPh>
    <rPh sb="158" eb="160">
      <t>シタマワ</t>
    </rPh>
    <rPh sb="165" eb="168">
      <t>コウリツテキ</t>
    </rPh>
    <rPh sb="169" eb="171">
      <t>カンロ</t>
    </rPh>
    <rPh sb="171" eb="173">
      <t>コウシン</t>
    </rPh>
    <rPh sb="174" eb="176">
      <t>ジッシ</t>
    </rPh>
    <rPh sb="182" eb="184">
      <t>スウチ</t>
    </rPh>
    <rPh sb="185" eb="187">
      <t>アッカ</t>
    </rPh>
    <rPh sb="187" eb="189">
      <t>ケイコウ</t>
    </rPh>
    <rPh sb="193" eb="194">
      <t>ヒ</t>
    </rPh>
    <rPh sb="195" eb="196">
      <t>ツヅ</t>
    </rPh>
    <rPh sb="197" eb="200">
      <t>ケイカクテキ</t>
    </rPh>
    <rPh sb="201" eb="203">
      <t>コウシン</t>
    </rPh>
    <rPh sb="204" eb="205">
      <t>モト</t>
    </rPh>
    <rPh sb="213" eb="215">
      <t>カンロ</t>
    </rPh>
    <rPh sb="215" eb="217">
      <t>コウシン</t>
    </rPh>
    <rPh sb="217" eb="218">
      <t>リツ</t>
    </rPh>
    <rPh sb="221" eb="228">
      <t>ルイジダンタイヘイキンチ</t>
    </rPh>
    <rPh sb="231" eb="233">
      <t>リョウコウ</t>
    </rPh>
    <rPh sb="234" eb="236">
      <t>スウチ</t>
    </rPh>
    <rPh sb="237" eb="239">
      <t>スイイ</t>
    </rPh>
    <rPh sb="244" eb="246">
      <t>カンロ</t>
    </rPh>
    <rPh sb="246" eb="249">
      <t>ケイネンカ</t>
    </rPh>
    <rPh sb="249" eb="250">
      <t>リツ</t>
    </rPh>
    <rPh sb="251" eb="253">
      <t>ドウヨウ</t>
    </rPh>
    <rPh sb="255" eb="258">
      <t>ケイカクテキ</t>
    </rPh>
    <rPh sb="259" eb="261">
      <t>カンロ</t>
    </rPh>
    <rPh sb="261" eb="263">
      <t>コウシン</t>
    </rPh>
    <rPh sb="264" eb="265">
      <t>モト</t>
    </rPh>
    <phoneticPr fontId="1"/>
  </si>
  <si>
    <t>"H"yy</t>
  </si>
  <si>
    <t>"R"dd</t>
  </si>
  <si>
    <t>←書式設定</t>
    <rPh sb="1" eb="3">
      <t>ショシキ</t>
    </rPh>
    <rPh sb="3" eb="5">
      <t>セッテイ</t>
    </rPh>
    <phoneticPr fontId="1"/>
  </si>
  <si>
    <t>｢1.経営の健全性・効率性」の指標は、一部類似団体よりも悪い数値もあるが、経常収支比率や料金回収率などを比較して概ね良好な経営状況と評価できる。ただし、給水収益の減少や費用の増加に伴い、全体的に悪化傾向にある。
「2.老朽化の状況」の指標は、資産の老朽化が進んでいるととらえられる指標もあるが、基幹管路を中心に計画的な更新事業を実施している。今後の施設更新においても、適正規模での投資の合理化を図り、計画的な更新を進めていく必要がある。
今後の経営については、令和６年度に水道ビジョン・経営戦略の後期見直しを行い、投資財政計画の見直しを行っていく予定である。投資の合理化と財源の確保を行い、安定的かつ継続的に事業を運営していく。</t>
    <rPh sb="3" eb="5">
      <t>ケイエイ</t>
    </rPh>
    <rPh sb="6" eb="9">
      <t>ケンゼンセイ</t>
    </rPh>
    <rPh sb="10" eb="13">
      <t>コウリツセイ</t>
    </rPh>
    <rPh sb="15" eb="17">
      <t>シヒョウ</t>
    </rPh>
    <rPh sb="19" eb="21">
      <t>イチブ</t>
    </rPh>
    <rPh sb="21" eb="23">
      <t>ルイジ</t>
    </rPh>
    <rPh sb="23" eb="25">
      <t>ダンタイ</t>
    </rPh>
    <rPh sb="28" eb="29">
      <t>ワル</t>
    </rPh>
    <rPh sb="30" eb="32">
      <t>スウチ</t>
    </rPh>
    <rPh sb="52" eb="54">
      <t>ヒカク</t>
    </rPh>
    <rPh sb="56" eb="57">
      <t>オオム</t>
    </rPh>
    <rPh sb="58" eb="60">
      <t>リョウコウ</t>
    </rPh>
    <rPh sb="61" eb="63">
      <t>ケイエイ</t>
    </rPh>
    <rPh sb="63" eb="65">
      <t>ジョウキョウ</t>
    </rPh>
    <rPh sb="66" eb="68">
      <t>ヒョウカ</t>
    </rPh>
    <rPh sb="84" eb="86">
      <t>ヒヨウ</t>
    </rPh>
    <rPh sb="87" eb="89">
      <t>ゾウカ</t>
    </rPh>
    <rPh sb="93" eb="96">
      <t>ゼンタイテキ</t>
    </rPh>
    <rPh sb="109" eb="112">
      <t>ロウキュウカ</t>
    </rPh>
    <rPh sb="113" eb="115">
      <t>ジョウキョウ</t>
    </rPh>
    <rPh sb="117" eb="119">
      <t>シヒョウ</t>
    </rPh>
    <rPh sb="121" eb="123">
      <t>シサン</t>
    </rPh>
    <rPh sb="124" eb="127">
      <t>ロウキュウカ</t>
    </rPh>
    <rPh sb="128" eb="129">
      <t>スス</t>
    </rPh>
    <rPh sb="140" eb="142">
      <t>シヒョウ</t>
    </rPh>
    <rPh sb="147" eb="149">
      <t>キカン</t>
    </rPh>
    <rPh sb="149" eb="151">
      <t>カンロ</t>
    </rPh>
    <rPh sb="152" eb="154">
      <t>チュウシン</t>
    </rPh>
    <rPh sb="155" eb="158">
      <t>ケイカクテキ</t>
    </rPh>
    <rPh sb="159" eb="161">
      <t>コウシン</t>
    </rPh>
    <rPh sb="161" eb="163">
      <t>ジギョウ</t>
    </rPh>
    <rPh sb="164" eb="166">
      <t>ジッシ</t>
    </rPh>
    <rPh sb="171" eb="173">
      <t>コンゴ</t>
    </rPh>
    <rPh sb="174" eb="176">
      <t>シセツ</t>
    </rPh>
    <rPh sb="176" eb="178">
      <t>コウシン</t>
    </rPh>
    <rPh sb="184" eb="186">
      <t>テキセイ</t>
    </rPh>
    <rPh sb="186" eb="188">
      <t>キボ</t>
    </rPh>
    <rPh sb="190" eb="192">
      <t>トウシ</t>
    </rPh>
    <rPh sb="193" eb="196">
      <t>ゴウリカ</t>
    </rPh>
    <rPh sb="197" eb="198">
      <t>ハカ</t>
    </rPh>
    <rPh sb="200" eb="203">
      <t>ケイカクテキ</t>
    </rPh>
    <rPh sb="204" eb="206">
      <t>コウシン</t>
    </rPh>
    <rPh sb="207" eb="208">
      <t>スス</t>
    </rPh>
    <rPh sb="212" eb="214">
      <t>ヒツヨウ</t>
    </rPh>
    <rPh sb="219" eb="221">
      <t>コンゴ</t>
    </rPh>
    <rPh sb="222" eb="224">
      <t>ケイエイ</t>
    </rPh>
    <rPh sb="230" eb="232">
      <t>レイワ</t>
    </rPh>
    <rPh sb="233" eb="235">
      <t>ネンド</t>
    </rPh>
    <rPh sb="236" eb="238">
      <t>スイドウ</t>
    </rPh>
    <rPh sb="243" eb="247">
      <t>ケイエイセンリャク</t>
    </rPh>
    <rPh sb="248" eb="252">
      <t>コウキミナオ</t>
    </rPh>
    <rPh sb="254" eb="255">
      <t>オコナ</t>
    </rPh>
    <rPh sb="257" eb="259">
      <t>トウシ</t>
    </rPh>
    <rPh sb="259" eb="261">
      <t>ザイセイ</t>
    </rPh>
    <rPh sb="261" eb="263">
      <t>ケイカク</t>
    </rPh>
    <rPh sb="264" eb="266">
      <t>ミナオ</t>
    </rPh>
    <rPh sb="268" eb="269">
      <t>オコナ</t>
    </rPh>
    <rPh sb="273" eb="275">
      <t>ヨテイ</t>
    </rPh>
    <rPh sb="279" eb="281">
      <t>トウシ</t>
    </rPh>
    <rPh sb="282" eb="285">
      <t>ゴウリカ</t>
    </rPh>
    <rPh sb="286" eb="288">
      <t>ザイゲン</t>
    </rPh>
    <rPh sb="289" eb="291">
      <t>カクホ</t>
    </rPh>
    <rPh sb="292" eb="293">
      <t>オコナ</t>
    </rPh>
    <phoneticPr fontId="1"/>
  </si>
  <si>
    <r>
      <t>「①経常収支比率」は類似団体平均値より良好な数値で推移している。100％を超えており収支は健全な状況にあるが、給水収益の減少と動力費等の費用の増加により悪化傾向にある。
「②累積欠損金比率」は欠損金が生じていないため継続して０％であり、健全経営が続いている。
「③流動比率」は望ましいとされる200％を超えており、短期債務に対する支払い能力は備えているが、工事費等の未払金の増加により流動負債</t>
    </r>
    <r>
      <rPr>
        <sz val="11"/>
        <color auto="1"/>
        <rFont val="ＭＳ Ｐゴシック"/>
      </rPr>
      <t>が増加し、料金収入の減少に伴う現金預金の減少により流動資産が減少しており、数値は悪化傾向にある。
「④企業債残高対給水収益比率」は施設更新に必要な企業債の借入の増加により、比率は悪化傾向にあり、類似団体平均値よりも高い水準で推移している。
「⑤料金回収率」は類似団体平均値よりも良好な数値で推移している。また、100％を超えているため、給水に係る費用は水道料金収入で賄われている。
「⑥給水原価」は類似団体平均値を大きく下回っており、効率性が確保できている。引き続き業務の効率化を推進する。
「⑦施設利用率」は類似団体平均値と比べて低い（悪い）数値である。安定供給やリスク管理を考慮すると予備能力の確保は必要だが、水需要の減少傾向を踏まえて、適切な施設規模を検討していく。
「⑧有収率」は類似団体平均値を上回っており、90％を超えて良好な数値である。引き続き漏水調査及び修繕と計画的な老朽管の更新を進めていく。</t>
    </r>
    <rPh sb="2" eb="4">
      <t>ケイジョウ</t>
    </rPh>
    <rPh sb="4" eb="6">
      <t>シュウシ</t>
    </rPh>
    <rPh sb="6" eb="8">
      <t>ヒリツ</t>
    </rPh>
    <rPh sb="10" eb="12">
      <t>ルイジ</t>
    </rPh>
    <rPh sb="12" eb="14">
      <t>ダンタイ</t>
    </rPh>
    <rPh sb="14" eb="17">
      <t>ヘイキンチ</t>
    </rPh>
    <rPh sb="19" eb="21">
      <t>リョウコウ</t>
    </rPh>
    <rPh sb="22" eb="24">
      <t>スウチ</t>
    </rPh>
    <rPh sb="25" eb="27">
      <t>スイイ</t>
    </rPh>
    <rPh sb="37" eb="38">
      <t>コ</t>
    </rPh>
    <rPh sb="42" eb="44">
      <t>シュウシ</t>
    </rPh>
    <rPh sb="45" eb="47">
      <t>ケンゼン</t>
    </rPh>
    <rPh sb="48" eb="50">
      <t>ジョウキョウ</t>
    </rPh>
    <rPh sb="55" eb="57">
      <t>キュウスイ</t>
    </rPh>
    <rPh sb="57" eb="59">
      <t>シュウエキ</t>
    </rPh>
    <rPh sb="60" eb="62">
      <t>ゲンショウ</t>
    </rPh>
    <rPh sb="63" eb="65">
      <t>ドウリョク</t>
    </rPh>
    <rPh sb="65" eb="66">
      <t>ヒ</t>
    </rPh>
    <rPh sb="66" eb="67">
      <t>トウ</t>
    </rPh>
    <rPh sb="68" eb="70">
      <t>ヒヨウ</t>
    </rPh>
    <rPh sb="71" eb="73">
      <t>ゾウカ</t>
    </rPh>
    <rPh sb="76" eb="78">
      <t>アッカ</t>
    </rPh>
    <rPh sb="78" eb="80">
      <t>ケイコウ</t>
    </rPh>
    <rPh sb="87" eb="89">
      <t>ルイセキ</t>
    </rPh>
    <rPh sb="89" eb="91">
      <t>ケッソン</t>
    </rPh>
    <rPh sb="91" eb="92">
      <t>キン</t>
    </rPh>
    <rPh sb="92" eb="94">
      <t>ヒリツ</t>
    </rPh>
    <rPh sb="96" eb="99">
      <t>ケッソンキン</t>
    </rPh>
    <rPh sb="100" eb="101">
      <t>ショウ</t>
    </rPh>
    <rPh sb="108" eb="110">
      <t>ケイゾク</t>
    </rPh>
    <rPh sb="118" eb="120">
      <t>ケンゼン</t>
    </rPh>
    <rPh sb="120" eb="122">
      <t>ケイエイ</t>
    </rPh>
    <rPh sb="123" eb="124">
      <t>ツヅ</t>
    </rPh>
    <rPh sb="132" eb="134">
      <t>リュウドウ</t>
    </rPh>
    <rPh sb="134" eb="136">
      <t>ヒリツ</t>
    </rPh>
    <rPh sb="138" eb="139">
      <t>ノゾ</t>
    </rPh>
    <rPh sb="151" eb="152">
      <t>コ</t>
    </rPh>
    <rPh sb="157" eb="159">
      <t>タンキ</t>
    </rPh>
    <rPh sb="159" eb="161">
      <t>サイム</t>
    </rPh>
    <rPh sb="162" eb="163">
      <t>タイ</t>
    </rPh>
    <rPh sb="165" eb="167">
      <t>シハラ</t>
    </rPh>
    <rPh sb="168" eb="170">
      <t>ノウリョク</t>
    </rPh>
    <rPh sb="171" eb="172">
      <t>ソナ</t>
    </rPh>
    <rPh sb="178" eb="180">
      <t>コウジ</t>
    </rPh>
    <rPh sb="180" eb="181">
      <t>ヒ</t>
    </rPh>
    <rPh sb="181" eb="182">
      <t>トウ</t>
    </rPh>
    <rPh sb="183" eb="186">
      <t>ミバライキン</t>
    </rPh>
    <rPh sb="187" eb="189">
      <t>ゾウカ</t>
    </rPh>
    <rPh sb="192" eb="194">
      <t>リュウドウ</t>
    </rPh>
    <rPh sb="194" eb="196">
      <t>フサイ</t>
    </rPh>
    <rPh sb="197" eb="199">
      <t>ゾウカ</t>
    </rPh>
    <rPh sb="201" eb="203">
      <t>リョウキン</t>
    </rPh>
    <rPh sb="203" eb="205">
      <t>シュウニュウ</t>
    </rPh>
    <rPh sb="206" eb="208">
      <t>ゲンショウ</t>
    </rPh>
    <rPh sb="209" eb="210">
      <t>トモナ</t>
    </rPh>
    <rPh sb="211" eb="213">
      <t>ゲンキン</t>
    </rPh>
    <rPh sb="213" eb="215">
      <t>ヨキン</t>
    </rPh>
    <rPh sb="216" eb="218">
      <t>ゲンショウ</t>
    </rPh>
    <rPh sb="221" eb="223">
      <t>リュウドウ</t>
    </rPh>
    <rPh sb="223" eb="225">
      <t>シサン</t>
    </rPh>
    <rPh sb="226" eb="228">
      <t>ゲンショウ</t>
    </rPh>
    <rPh sb="233" eb="235">
      <t>スウチ</t>
    </rPh>
    <rPh sb="236" eb="238">
      <t>アッカ</t>
    </rPh>
    <rPh sb="238" eb="240">
      <t>ケイコウ</t>
    </rPh>
    <rPh sb="247" eb="249">
      <t>キギョウ</t>
    </rPh>
    <rPh sb="249" eb="250">
      <t>サイ</t>
    </rPh>
    <rPh sb="250" eb="252">
      <t>ザンダカ</t>
    </rPh>
    <rPh sb="252" eb="253">
      <t>タイ</t>
    </rPh>
    <rPh sb="253" eb="255">
      <t>キュウスイ</t>
    </rPh>
    <rPh sb="255" eb="257">
      <t>シュウエキ</t>
    </rPh>
    <rPh sb="257" eb="259">
      <t>ヒリツ</t>
    </rPh>
    <rPh sb="261" eb="263">
      <t>シセツ</t>
    </rPh>
    <rPh sb="263" eb="265">
      <t>コウシン</t>
    </rPh>
    <rPh sb="266" eb="268">
      <t>ヒツヨウ</t>
    </rPh>
    <rPh sb="269" eb="271">
      <t>キギョウ</t>
    </rPh>
    <rPh sb="271" eb="272">
      <t>サイ</t>
    </rPh>
    <rPh sb="273" eb="275">
      <t>カリイレ</t>
    </rPh>
    <rPh sb="276" eb="278">
      <t>ゾウカ</t>
    </rPh>
    <rPh sb="282" eb="284">
      <t>ヒリツ</t>
    </rPh>
    <rPh sb="285" eb="287">
      <t>アッカ</t>
    </rPh>
    <rPh sb="287" eb="289">
      <t>ケイコウ</t>
    </rPh>
    <rPh sb="293" eb="295">
      <t>ルイジ</t>
    </rPh>
    <rPh sb="295" eb="297">
      <t>ダンタイ</t>
    </rPh>
    <rPh sb="297" eb="299">
      <t>ヘイキン</t>
    </rPh>
    <rPh sb="299" eb="300">
      <t>チ</t>
    </rPh>
    <rPh sb="303" eb="304">
      <t>タカ</t>
    </rPh>
    <rPh sb="305" eb="307">
      <t>スイジュン</t>
    </rPh>
    <rPh sb="308" eb="310">
      <t>スイイ</t>
    </rPh>
    <rPh sb="318" eb="320">
      <t>リョウキン</t>
    </rPh>
    <rPh sb="320" eb="323">
      <t>カイシュウリツ</t>
    </rPh>
    <rPh sb="325" eb="327">
      <t>ルイジ</t>
    </rPh>
    <rPh sb="327" eb="329">
      <t>ダンタイ</t>
    </rPh>
    <rPh sb="329" eb="331">
      <t>ヘイキン</t>
    </rPh>
    <rPh sb="331" eb="332">
      <t>チ</t>
    </rPh>
    <rPh sb="379" eb="380">
      <t>マカナ</t>
    </rPh>
    <rPh sb="389" eb="391">
      <t>キュウスイ</t>
    </rPh>
    <rPh sb="391" eb="393">
      <t>ゲンカ</t>
    </rPh>
    <rPh sb="395" eb="397">
      <t>ルイジ</t>
    </rPh>
    <rPh sb="397" eb="399">
      <t>ダンタイ</t>
    </rPh>
    <rPh sb="399" eb="402">
      <t>ヘイキンチ</t>
    </rPh>
    <rPh sb="403" eb="404">
      <t>オオ</t>
    </rPh>
    <rPh sb="406" eb="408">
      <t>シタマワ</t>
    </rPh>
    <rPh sb="413" eb="416">
      <t>コウリツセイ</t>
    </rPh>
    <rPh sb="417" eb="419">
      <t>カクホ</t>
    </rPh>
    <rPh sb="425" eb="426">
      <t>ヒ</t>
    </rPh>
    <rPh sb="427" eb="428">
      <t>ツヅ</t>
    </rPh>
    <rPh sb="429" eb="431">
      <t>ギョウム</t>
    </rPh>
    <rPh sb="432" eb="435">
      <t>コウリツカ</t>
    </rPh>
    <rPh sb="436" eb="438">
      <t>スイシン</t>
    </rPh>
    <rPh sb="444" eb="446">
      <t>シセツ</t>
    </rPh>
    <rPh sb="446" eb="449">
      <t>リヨウリツ</t>
    </rPh>
    <rPh sb="451" eb="453">
      <t>ルイジ</t>
    </rPh>
    <rPh sb="453" eb="455">
      <t>ダンタイ</t>
    </rPh>
    <rPh sb="455" eb="457">
      <t>ヘイキン</t>
    </rPh>
    <rPh sb="457" eb="458">
      <t>チ</t>
    </rPh>
    <rPh sb="459" eb="460">
      <t>クラ</t>
    </rPh>
    <rPh sb="462" eb="463">
      <t>ヒク</t>
    </rPh>
    <rPh sb="465" eb="466">
      <t>ワル</t>
    </rPh>
    <rPh sb="468" eb="470">
      <t>スウチ</t>
    </rPh>
    <rPh sb="474" eb="476">
      <t>アンテイ</t>
    </rPh>
    <rPh sb="476" eb="478">
      <t>キョウキュウ</t>
    </rPh>
    <rPh sb="482" eb="484">
      <t>カンリ</t>
    </rPh>
    <rPh sb="485" eb="487">
      <t>コウリョ</t>
    </rPh>
    <rPh sb="490" eb="492">
      <t>ヨビ</t>
    </rPh>
    <rPh sb="492" eb="494">
      <t>ノウリョク</t>
    </rPh>
    <rPh sb="495" eb="497">
      <t>カクホ</t>
    </rPh>
    <rPh sb="498" eb="500">
      <t>ヒツヨウ</t>
    </rPh>
    <rPh sb="503" eb="504">
      <t>ミズ</t>
    </rPh>
    <rPh sb="504" eb="506">
      <t>ジュヨウ</t>
    </rPh>
    <rPh sb="507" eb="509">
      <t>ゲンショウ</t>
    </rPh>
    <rPh sb="509" eb="511">
      <t>ケイコウ</t>
    </rPh>
    <rPh sb="512" eb="513">
      <t>フ</t>
    </rPh>
    <rPh sb="517" eb="519">
      <t>テキセツ</t>
    </rPh>
    <rPh sb="520" eb="522">
      <t>シセツ</t>
    </rPh>
    <rPh sb="522" eb="524">
      <t>キボ</t>
    </rPh>
    <rPh sb="525" eb="527">
      <t>ケントウ</t>
    </rPh>
    <rPh sb="535" eb="538">
      <t>ユウシュウリツ</t>
    </rPh>
    <rPh sb="540" eb="542">
      <t>ルイジ</t>
    </rPh>
    <rPh sb="542" eb="544">
      <t>ダンタイ</t>
    </rPh>
    <rPh sb="544" eb="547">
      <t>ヘイキンチ</t>
    </rPh>
    <rPh sb="548" eb="550">
      <t>ウワマワ</t>
    </rPh>
    <rPh sb="557" eb="560">
      <t>パーセントヲコ</t>
    </rPh>
    <rPh sb="562" eb="564">
      <t>リョウコウ</t>
    </rPh>
    <rPh sb="565" eb="567">
      <t>スウチ</t>
    </rPh>
    <rPh sb="571" eb="572">
      <t>ヒ</t>
    </rPh>
    <rPh sb="573" eb="574">
      <t>ツヅ</t>
    </rPh>
    <rPh sb="575" eb="577">
      <t>ロウスイ</t>
    </rPh>
    <rPh sb="577" eb="579">
      <t>チョウサ</t>
    </rPh>
    <rPh sb="579" eb="580">
      <t>オヨ</t>
    </rPh>
    <rPh sb="581" eb="583">
      <t>シュウゼン</t>
    </rPh>
    <rPh sb="584" eb="587">
      <t>ケイカクテキ</t>
    </rPh>
    <rPh sb="588" eb="590">
      <t>ロウキュウ</t>
    </rPh>
    <rPh sb="590" eb="591">
      <t>カン</t>
    </rPh>
    <rPh sb="592" eb="594">
      <t>コウシン</t>
    </rPh>
    <rPh sb="595" eb="596">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</si>
</sst>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Ｐ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0.96</c:v>
                </c:pt>
                <c:pt idx="1">
                  <c:v>1.04</c:v>
                </c:pt>
                <c:pt idx="2">
                  <c:v>0.48</c:v>
                </c:pt>
                <c:pt idx="3">
                  <c:v>0.75</c:v>
                </c:pt>
                <c:pt idx="4">
                  <c:v>0.93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0.66</c:v>
                </c:pt>
                <c:pt idx="2">
                  <c:v>0.67</c:v>
                </c:pt>
                <c:pt idx="3">
                  <c:v>0.62</c:v>
                </c:pt>
                <c:pt idx="4">
                  <c:v>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121.92</c:v>
                </c:pt>
                <c:pt idx="1">
                  <c:v>118.76</c:v>
                </c:pt>
                <c:pt idx="2">
                  <c:v>109.1</c:v>
                </c:pt>
                <c:pt idx="3">
                  <c:v>116.56</c:v>
                </c:pt>
                <c:pt idx="4">
                  <c:v>112.23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113.82</c:v>
                </c:pt>
                <c:pt idx="1">
                  <c:v>112.82</c:v>
                </c:pt>
                <c:pt idx="2">
                  <c:v>111.21</c:v>
                </c:pt>
                <c:pt idx="3">
                  <c:v>111.89</c:v>
                </c:pt>
                <c:pt idx="4">
                  <c:v>109.99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47.72</c:v>
                </c:pt>
                <c:pt idx="1">
                  <c:v>48.27</c:v>
                </c:pt>
                <c:pt idx="2">
                  <c:v>49.14</c:v>
                </c:pt>
                <c:pt idx="3">
                  <c:v>49.5</c:v>
                </c:pt>
                <c:pt idx="4">
                  <c:v>49.68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47.89</c:v>
                </c:pt>
                <c:pt idx="1">
                  <c:v>48.69</c:v>
                </c:pt>
                <c:pt idx="2">
                  <c:v>49.62</c:v>
                </c:pt>
                <c:pt idx="3">
                  <c:v>50.5</c:v>
                </c:pt>
                <c:pt idx="4">
                  <c:v>51.28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9.8699999999999992</c:v>
                </c:pt>
                <c:pt idx="1">
                  <c:v>10.86</c:v>
                </c:pt>
                <c:pt idx="2">
                  <c:v>12.52</c:v>
                </c:pt>
                <c:pt idx="3">
                  <c:v>14</c:v>
                </c:pt>
                <c:pt idx="4">
                  <c:v>17.55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16.899999999999999</c:v>
                </c:pt>
                <c:pt idx="1">
                  <c:v>18.260000000000002</c:v>
                </c:pt>
                <c:pt idx="2">
                  <c:v>19.510000000000002</c:v>
                </c:pt>
                <c:pt idx="3">
                  <c:v>21.19</c:v>
                </c:pt>
                <c:pt idx="4">
                  <c:v>22.64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formatCode="#,##0.00;&quot;△&quot;#,##0.00;&quot;-&quot;">
                  <c:v>0.45</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330.45</c:v>
                </c:pt>
                <c:pt idx="1">
                  <c:v>395.26</c:v>
                </c:pt>
                <c:pt idx="2">
                  <c:v>415.47</c:v>
                </c:pt>
                <c:pt idx="3">
                  <c:v>374.98</c:v>
                </c:pt>
                <c:pt idx="4">
                  <c:v>284.98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335.6</c:v>
                </c:pt>
                <c:pt idx="1">
                  <c:v>358.91</c:v>
                </c:pt>
                <c:pt idx="2">
                  <c:v>360.96</c:v>
                </c:pt>
                <c:pt idx="3">
                  <c:v>351.29</c:v>
                </c:pt>
                <c:pt idx="4">
                  <c:v>364.24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255.36</c:v>
                </c:pt>
                <c:pt idx="1">
                  <c:v>252.92</c:v>
                </c:pt>
                <c:pt idx="2">
                  <c:v>271.29000000000002</c:v>
                </c:pt>
                <c:pt idx="3">
                  <c:v>269.01</c:v>
                </c:pt>
                <c:pt idx="4">
                  <c:v>280.99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258.26</c:v>
                </c:pt>
                <c:pt idx="1">
                  <c:v>247.27</c:v>
                </c:pt>
                <c:pt idx="2">
                  <c:v>239.18</c:v>
                </c:pt>
                <c:pt idx="3">
                  <c:v>236.29</c:v>
                </c:pt>
                <c:pt idx="4">
                  <c:v>238.77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122.62</c:v>
                </c:pt>
                <c:pt idx="1">
                  <c:v>119.25</c:v>
                </c:pt>
                <c:pt idx="2">
                  <c:v>108.45</c:v>
                </c:pt>
                <c:pt idx="3">
                  <c:v>116.41</c:v>
                </c:pt>
                <c:pt idx="4">
                  <c:v>111.8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106.07</c:v>
                </c:pt>
                <c:pt idx="1">
                  <c:v>105.34</c:v>
                </c:pt>
                <c:pt idx="2">
                  <c:v>101.89</c:v>
                </c:pt>
                <c:pt idx="3">
                  <c:v>104.33</c:v>
                </c:pt>
                <c:pt idx="4">
                  <c:v>98.85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90.7</c:v>
                </c:pt>
                <c:pt idx="1">
                  <c:v>93.33</c:v>
                </c:pt>
                <c:pt idx="2">
                  <c:v>96.26</c:v>
                </c:pt>
                <c:pt idx="3">
                  <c:v>94.99</c:v>
                </c:pt>
                <c:pt idx="4">
                  <c:v>99.12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159.22</c:v>
                </c:pt>
                <c:pt idx="1">
                  <c:v>159.6</c:v>
                </c:pt>
                <c:pt idx="2">
                  <c:v>156.32</c:v>
                </c:pt>
                <c:pt idx="3">
                  <c:v>157.4</c:v>
                </c:pt>
                <c:pt idx="4">
                  <c:v>162.61000000000001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55.39</c:v>
                </c:pt>
                <c:pt idx="1">
                  <c:v>55.01</c:v>
                </c:pt>
                <c:pt idx="2">
                  <c:v>54.53</c:v>
                </c:pt>
                <c:pt idx="3">
                  <c:v>54.1</c:v>
                </c:pt>
                <c:pt idx="4">
                  <c:v>53.78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62.83</c:v>
                </c:pt>
                <c:pt idx="1">
                  <c:v>62.05</c:v>
                </c:pt>
                <c:pt idx="2">
                  <c:v>63.23</c:v>
                </c:pt>
                <c:pt idx="3">
                  <c:v>62.59</c:v>
                </c:pt>
                <c:pt idx="4">
                  <c:v>61.81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92.05</c:v>
                </c:pt>
                <c:pt idx="1">
                  <c:v>91.3</c:v>
                </c:pt>
                <c:pt idx="2">
                  <c:v>92.08</c:v>
                </c:pt>
                <c:pt idx="3">
                  <c:v>91.08</c:v>
                </c:pt>
                <c:pt idx="4">
                  <c:v>90.27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88.86</c:v>
                </c:pt>
                <c:pt idx="1">
                  <c:v>89.11</c:v>
                </c:pt>
                <c:pt idx="2">
                  <c:v>89.35</c:v>
                </c:pt>
                <c:pt idx="3">
                  <c:v>89.7</c:v>
                </c:pt>
                <c:pt idx="4">
                  <c:v>89.24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349355" y="6743700"/>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1" workbookViewId="0">
      <selection activeCell="CJ32" sqref="CJ32"/>
    </sheetView>
  </sheetViews>
  <sheetFormatPr defaultColWidth="2.6640625" defaultRowHeight="13"/>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焼津市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137199</v>
      </c>
      <c r="AM8" s="29"/>
      <c r="AN8" s="29"/>
      <c r="AO8" s="29"/>
      <c r="AP8" s="29"/>
      <c r="AQ8" s="29"/>
      <c r="AR8" s="29"/>
      <c r="AS8" s="29"/>
      <c r="AT8" s="7">
        <f>データ!$S$6</f>
        <v>70.3</v>
      </c>
      <c r="AU8" s="15"/>
      <c r="AV8" s="15"/>
      <c r="AW8" s="15"/>
      <c r="AX8" s="15"/>
      <c r="AY8" s="15"/>
      <c r="AZ8" s="15"/>
      <c r="BA8" s="15"/>
      <c r="BB8" s="27">
        <f>データ!$T$6</f>
        <v>1951.62</v>
      </c>
      <c r="BC8" s="27"/>
      <c r="BD8" s="27"/>
      <c r="BE8" s="27"/>
      <c r="BF8" s="27"/>
      <c r="BG8" s="27"/>
      <c r="BH8" s="27"/>
      <c r="BI8" s="27"/>
      <c r="BJ8" s="3"/>
      <c r="BK8" s="3"/>
      <c r="BL8" s="36" t="s">
        <v>4</v>
      </c>
      <c r="BM8" s="47"/>
      <c r="BN8" s="55" t="s">
        <v>20</v>
      </c>
      <c r="BO8" s="55"/>
      <c r="BP8" s="55"/>
      <c r="BQ8" s="55"/>
      <c r="BR8" s="55"/>
      <c r="BS8" s="55"/>
      <c r="BT8" s="55"/>
      <c r="BU8" s="55"/>
      <c r="BV8" s="55"/>
      <c r="BW8" s="55"/>
      <c r="BX8" s="55"/>
      <c r="BY8" s="59"/>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73.36</v>
      </c>
      <c r="J10" s="15"/>
      <c r="K10" s="15"/>
      <c r="L10" s="15"/>
      <c r="M10" s="15"/>
      <c r="N10" s="15"/>
      <c r="O10" s="24"/>
      <c r="P10" s="27">
        <f>データ!$P$6</f>
        <v>99.4</v>
      </c>
      <c r="Q10" s="27"/>
      <c r="R10" s="27"/>
      <c r="S10" s="27"/>
      <c r="T10" s="27"/>
      <c r="U10" s="27"/>
      <c r="V10" s="27"/>
      <c r="W10" s="29">
        <f>データ!$Q$6</f>
        <v>1782</v>
      </c>
      <c r="X10" s="29"/>
      <c r="Y10" s="29"/>
      <c r="Z10" s="29"/>
      <c r="AA10" s="29"/>
      <c r="AB10" s="29"/>
      <c r="AC10" s="29"/>
      <c r="AD10" s="2"/>
      <c r="AE10" s="2"/>
      <c r="AF10" s="2"/>
      <c r="AG10" s="2"/>
      <c r="AH10" s="2"/>
      <c r="AI10" s="2"/>
      <c r="AJ10" s="2"/>
      <c r="AK10" s="2"/>
      <c r="AL10" s="29">
        <f>データ!$U$6</f>
        <v>135804</v>
      </c>
      <c r="AM10" s="29"/>
      <c r="AN10" s="29"/>
      <c r="AO10" s="29"/>
      <c r="AP10" s="29"/>
      <c r="AQ10" s="29"/>
      <c r="AR10" s="29"/>
      <c r="AS10" s="29"/>
      <c r="AT10" s="7">
        <f>データ!$V$6</f>
        <v>66.89</v>
      </c>
      <c r="AU10" s="15"/>
      <c r="AV10" s="15"/>
      <c r="AW10" s="15"/>
      <c r="AX10" s="15"/>
      <c r="AY10" s="15"/>
      <c r="AZ10" s="15"/>
      <c r="BA10" s="15"/>
      <c r="BB10" s="27">
        <f>データ!$W$6</f>
        <v>2030.26</v>
      </c>
      <c r="BC10" s="27"/>
      <c r="BD10" s="27"/>
      <c r="BE10" s="27"/>
      <c r="BF10" s="27"/>
      <c r="BG10" s="27"/>
      <c r="BH10" s="27"/>
      <c r="BI10" s="27"/>
      <c r="BJ10" s="2"/>
      <c r="BK10" s="2"/>
      <c r="BL10" s="38" t="s">
        <v>35</v>
      </c>
      <c r="BM10" s="49"/>
      <c r="BN10" s="57" t="s">
        <v>16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106</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110</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42</v>
      </c>
      <c r="C84" s="12"/>
      <c r="D84" s="12"/>
      <c r="E84" s="12" t="s">
        <v>44</v>
      </c>
      <c r="F84" s="12" t="s">
        <v>47</v>
      </c>
      <c r="G84" s="12" t="s">
        <v>48</v>
      </c>
      <c r="H84" s="12" t="s">
        <v>40</v>
      </c>
      <c r="I84" s="12" t="s">
        <v>0</v>
      </c>
      <c r="J84" s="12" t="s">
        <v>28</v>
      </c>
      <c r="K84" s="12" t="s">
        <v>49</v>
      </c>
      <c r="L84" s="12" t="s">
        <v>51</v>
      </c>
      <c r="M84" s="12" t="s">
        <v>32</v>
      </c>
      <c r="N84" s="12" t="s">
        <v>53</v>
      </c>
      <c r="O84" s="12" t="s">
        <v>55</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dMLMopHpTZknV5evc+mKhtkbLUnKtvL+wOXzJMvjwNyflW7xNTp6lheFrhEGflORfGzVR+T22sYiJLuMJ1xamg==" saltValue="EdlWPaPdP5GDvsOw7y3Cd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19</v>
      </c>
      <c r="B3" s="70" t="s">
        <v>50</v>
      </c>
      <c r="C3" s="70" t="s">
        <v>58</v>
      </c>
      <c r="D3" s="70" t="s">
        <v>59</v>
      </c>
      <c r="E3" s="70" t="s">
        <v>8</v>
      </c>
      <c r="F3" s="70" t="s">
        <v>7</v>
      </c>
      <c r="G3" s="70" t="s">
        <v>24</v>
      </c>
      <c r="H3" s="78" t="s">
        <v>29</v>
      </c>
      <c r="I3" s="81"/>
      <c r="J3" s="81"/>
      <c r="K3" s="81"/>
      <c r="L3" s="81"/>
      <c r="M3" s="81"/>
      <c r="N3" s="81"/>
      <c r="O3" s="81"/>
      <c r="P3" s="81"/>
      <c r="Q3" s="81"/>
      <c r="R3" s="81"/>
      <c r="S3" s="81"/>
      <c r="T3" s="81"/>
      <c r="U3" s="81"/>
      <c r="V3" s="81"/>
      <c r="W3" s="85"/>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60</v>
      </c>
      <c r="B4" s="71"/>
      <c r="C4" s="71"/>
      <c r="D4" s="71"/>
      <c r="E4" s="71"/>
      <c r="F4" s="71"/>
      <c r="G4" s="71"/>
      <c r="H4" s="79"/>
      <c r="I4" s="82"/>
      <c r="J4" s="82"/>
      <c r="K4" s="82"/>
      <c r="L4" s="82"/>
      <c r="M4" s="82"/>
      <c r="N4" s="82"/>
      <c r="O4" s="82"/>
      <c r="P4" s="82"/>
      <c r="Q4" s="82"/>
      <c r="R4" s="82"/>
      <c r="S4" s="82"/>
      <c r="T4" s="82"/>
      <c r="U4" s="82"/>
      <c r="V4" s="82"/>
      <c r="W4" s="86"/>
      <c r="X4" s="88" t="s">
        <v>52</v>
      </c>
      <c r="Y4" s="88"/>
      <c r="Z4" s="88"/>
      <c r="AA4" s="88"/>
      <c r="AB4" s="88"/>
      <c r="AC4" s="88"/>
      <c r="AD4" s="88"/>
      <c r="AE4" s="88"/>
      <c r="AF4" s="88"/>
      <c r="AG4" s="88"/>
      <c r="AH4" s="88"/>
      <c r="AI4" s="88" t="s">
        <v>43</v>
      </c>
      <c r="AJ4" s="88"/>
      <c r="AK4" s="88"/>
      <c r="AL4" s="88"/>
      <c r="AM4" s="88"/>
      <c r="AN4" s="88"/>
      <c r="AO4" s="88"/>
      <c r="AP4" s="88"/>
      <c r="AQ4" s="88"/>
      <c r="AR4" s="88"/>
      <c r="AS4" s="88"/>
      <c r="AT4" s="88" t="s">
        <v>37</v>
      </c>
      <c r="AU4" s="88"/>
      <c r="AV4" s="88"/>
      <c r="AW4" s="88"/>
      <c r="AX4" s="88"/>
      <c r="AY4" s="88"/>
      <c r="AZ4" s="88"/>
      <c r="BA4" s="88"/>
      <c r="BB4" s="88"/>
      <c r="BC4" s="88"/>
      <c r="BD4" s="88"/>
      <c r="BE4" s="88" t="s">
        <v>62</v>
      </c>
      <c r="BF4" s="88"/>
      <c r="BG4" s="88"/>
      <c r="BH4" s="88"/>
      <c r="BI4" s="88"/>
      <c r="BJ4" s="88"/>
      <c r="BK4" s="88"/>
      <c r="BL4" s="88"/>
      <c r="BM4" s="88"/>
      <c r="BN4" s="88"/>
      <c r="BO4" s="88"/>
      <c r="BP4" s="88" t="s">
        <v>34</v>
      </c>
      <c r="BQ4" s="88"/>
      <c r="BR4" s="88"/>
      <c r="BS4" s="88"/>
      <c r="BT4" s="88"/>
      <c r="BU4" s="88"/>
      <c r="BV4" s="88"/>
      <c r="BW4" s="88"/>
      <c r="BX4" s="88"/>
      <c r="BY4" s="88"/>
      <c r="BZ4" s="88"/>
      <c r="CA4" s="88" t="s">
        <v>63</v>
      </c>
      <c r="CB4" s="88"/>
      <c r="CC4" s="88"/>
      <c r="CD4" s="88"/>
      <c r="CE4" s="88"/>
      <c r="CF4" s="88"/>
      <c r="CG4" s="88"/>
      <c r="CH4" s="88"/>
      <c r="CI4" s="88"/>
      <c r="CJ4" s="88"/>
      <c r="CK4" s="88"/>
      <c r="CL4" s="88" t="s">
        <v>65</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61</v>
      </c>
      <c r="DT4" s="88"/>
      <c r="DU4" s="88"/>
      <c r="DV4" s="88"/>
      <c r="DW4" s="88"/>
      <c r="DX4" s="88"/>
      <c r="DY4" s="88"/>
      <c r="DZ4" s="88"/>
      <c r="EA4" s="88"/>
      <c r="EB4" s="88"/>
      <c r="EC4" s="88"/>
      <c r="ED4" s="88" t="s">
        <v>68</v>
      </c>
      <c r="EE4" s="88"/>
      <c r="EF4" s="88"/>
      <c r="EG4" s="88"/>
      <c r="EH4" s="88"/>
      <c r="EI4" s="88"/>
      <c r="EJ4" s="88"/>
      <c r="EK4" s="88"/>
      <c r="EL4" s="88"/>
      <c r="EM4" s="88"/>
      <c r="EN4" s="88"/>
    </row>
    <row r="5" spans="1:144">
      <c r="A5" s="68" t="s">
        <v>27</v>
      </c>
      <c r="B5" s="72"/>
      <c r="C5" s="72"/>
      <c r="D5" s="72"/>
      <c r="E5" s="72"/>
      <c r="F5" s="72"/>
      <c r="G5" s="72"/>
      <c r="H5" s="80" t="s">
        <v>57</v>
      </c>
      <c r="I5" s="80" t="s">
        <v>69</v>
      </c>
      <c r="J5" s="80" t="s">
        <v>70</v>
      </c>
      <c r="K5" s="80" t="s">
        <v>71</v>
      </c>
      <c r="L5" s="80" t="s">
        <v>72</v>
      </c>
      <c r="M5" s="80" t="s">
        <v>9</v>
      </c>
      <c r="N5" s="80" t="s">
        <v>73</v>
      </c>
      <c r="O5" s="80" t="s">
        <v>74</v>
      </c>
      <c r="P5" s="80" t="s">
        <v>75</v>
      </c>
      <c r="Q5" s="80" t="s">
        <v>76</v>
      </c>
      <c r="R5" s="80" t="s">
        <v>77</v>
      </c>
      <c r="S5" s="80" t="s">
        <v>78</v>
      </c>
      <c r="T5" s="80" t="s">
        <v>64</v>
      </c>
      <c r="U5" s="80" t="s">
        <v>79</v>
      </c>
      <c r="V5" s="80" t="s">
        <v>80</v>
      </c>
      <c r="W5" s="80" t="s">
        <v>81</v>
      </c>
      <c r="X5" s="80" t="s">
        <v>82</v>
      </c>
      <c r="Y5" s="80" t="s">
        <v>83</v>
      </c>
      <c r="Z5" s="80" t="s">
        <v>84</v>
      </c>
      <c r="AA5" s="80" t="s">
        <v>85</v>
      </c>
      <c r="AB5" s="80" t="s">
        <v>86</v>
      </c>
      <c r="AC5" s="80" t="s">
        <v>88</v>
      </c>
      <c r="AD5" s="80" t="s">
        <v>89</v>
      </c>
      <c r="AE5" s="80" t="s">
        <v>90</v>
      </c>
      <c r="AF5" s="80" t="s">
        <v>91</v>
      </c>
      <c r="AG5" s="80" t="s">
        <v>92</v>
      </c>
      <c r="AH5" s="80" t="s">
        <v>42</v>
      </c>
      <c r="AI5" s="80" t="s">
        <v>82</v>
      </c>
      <c r="AJ5" s="80" t="s">
        <v>83</v>
      </c>
      <c r="AK5" s="80" t="s">
        <v>84</v>
      </c>
      <c r="AL5" s="80" t="s">
        <v>85</v>
      </c>
      <c r="AM5" s="80" t="s">
        <v>86</v>
      </c>
      <c r="AN5" s="80" t="s">
        <v>88</v>
      </c>
      <c r="AO5" s="80" t="s">
        <v>89</v>
      </c>
      <c r="AP5" s="80" t="s">
        <v>90</v>
      </c>
      <c r="AQ5" s="80" t="s">
        <v>91</v>
      </c>
      <c r="AR5" s="80" t="s">
        <v>92</v>
      </c>
      <c r="AS5" s="80" t="s">
        <v>87</v>
      </c>
      <c r="AT5" s="80" t="s">
        <v>82</v>
      </c>
      <c r="AU5" s="80" t="s">
        <v>83</v>
      </c>
      <c r="AV5" s="80" t="s">
        <v>84</v>
      </c>
      <c r="AW5" s="80" t="s">
        <v>85</v>
      </c>
      <c r="AX5" s="80" t="s">
        <v>86</v>
      </c>
      <c r="AY5" s="80" t="s">
        <v>88</v>
      </c>
      <c r="AZ5" s="80" t="s">
        <v>89</v>
      </c>
      <c r="BA5" s="80" t="s">
        <v>90</v>
      </c>
      <c r="BB5" s="80" t="s">
        <v>91</v>
      </c>
      <c r="BC5" s="80" t="s">
        <v>92</v>
      </c>
      <c r="BD5" s="80" t="s">
        <v>87</v>
      </c>
      <c r="BE5" s="80" t="s">
        <v>82</v>
      </c>
      <c r="BF5" s="80" t="s">
        <v>83</v>
      </c>
      <c r="BG5" s="80" t="s">
        <v>84</v>
      </c>
      <c r="BH5" s="80" t="s">
        <v>85</v>
      </c>
      <c r="BI5" s="80" t="s">
        <v>86</v>
      </c>
      <c r="BJ5" s="80" t="s">
        <v>88</v>
      </c>
      <c r="BK5" s="80" t="s">
        <v>89</v>
      </c>
      <c r="BL5" s="80" t="s">
        <v>90</v>
      </c>
      <c r="BM5" s="80" t="s">
        <v>91</v>
      </c>
      <c r="BN5" s="80" t="s">
        <v>92</v>
      </c>
      <c r="BO5" s="80" t="s">
        <v>87</v>
      </c>
      <c r="BP5" s="80" t="s">
        <v>82</v>
      </c>
      <c r="BQ5" s="80" t="s">
        <v>83</v>
      </c>
      <c r="BR5" s="80" t="s">
        <v>84</v>
      </c>
      <c r="BS5" s="80" t="s">
        <v>85</v>
      </c>
      <c r="BT5" s="80" t="s">
        <v>86</v>
      </c>
      <c r="BU5" s="80" t="s">
        <v>88</v>
      </c>
      <c r="BV5" s="80" t="s">
        <v>89</v>
      </c>
      <c r="BW5" s="80" t="s">
        <v>90</v>
      </c>
      <c r="BX5" s="80" t="s">
        <v>91</v>
      </c>
      <c r="BY5" s="80" t="s">
        <v>92</v>
      </c>
      <c r="BZ5" s="80" t="s">
        <v>87</v>
      </c>
      <c r="CA5" s="80" t="s">
        <v>82</v>
      </c>
      <c r="CB5" s="80" t="s">
        <v>83</v>
      </c>
      <c r="CC5" s="80" t="s">
        <v>84</v>
      </c>
      <c r="CD5" s="80" t="s">
        <v>85</v>
      </c>
      <c r="CE5" s="80" t="s">
        <v>86</v>
      </c>
      <c r="CF5" s="80" t="s">
        <v>88</v>
      </c>
      <c r="CG5" s="80" t="s">
        <v>89</v>
      </c>
      <c r="CH5" s="80" t="s">
        <v>90</v>
      </c>
      <c r="CI5" s="80" t="s">
        <v>91</v>
      </c>
      <c r="CJ5" s="80" t="s">
        <v>92</v>
      </c>
      <c r="CK5" s="80" t="s">
        <v>87</v>
      </c>
      <c r="CL5" s="80" t="s">
        <v>82</v>
      </c>
      <c r="CM5" s="80" t="s">
        <v>83</v>
      </c>
      <c r="CN5" s="80" t="s">
        <v>84</v>
      </c>
      <c r="CO5" s="80" t="s">
        <v>85</v>
      </c>
      <c r="CP5" s="80" t="s">
        <v>86</v>
      </c>
      <c r="CQ5" s="80" t="s">
        <v>88</v>
      </c>
      <c r="CR5" s="80" t="s">
        <v>89</v>
      </c>
      <c r="CS5" s="80" t="s">
        <v>90</v>
      </c>
      <c r="CT5" s="80" t="s">
        <v>91</v>
      </c>
      <c r="CU5" s="80" t="s">
        <v>92</v>
      </c>
      <c r="CV5" s="80" t="s">
        <v>87</v>
      </c>
      <c r="CW5" s="80" t="s">
        <v>82</v>
      </c>
      <c r="CX5" s="80" t="s">
        <v>83</v>
      </c>
      <c r="CY5" s="80" t="s">
        <v>84</v>
      </c>
      <c r="CZ5" s="80" t="s">
        <v>85</v>
      </c>
      <c r="DA5" s="80" t="s">
        <v>86</v>
      </c>
      <c r="DB5" s="80" t="s">
        <v>88</v>
      </c>
      <c r="DC5" s="80" t="s">
        <v>89</v>
      </c>
      <c r="DD5" s="80" t="s">
        <v>90</v>
      </c>
      <c r="DE5" s="80" t="s">
        <v>91</v>
      </c>
      <c r="DF5" s="80" t="s">
        <v>92</v>
      </c>
      <c r="DG5" s="80" t="s">
        <v>87</v>
      </c>
      <c r="DH5" s="80" t="s">
        <v>82</v>
      </c>
      <c r="DI5" s="80" t="s">
        <v>83</v>
      </c>
      <c r="DJ5" s="80" t="s">
        <v>84</v>
      </c>
      <c r="DK5" s="80" t="s">
        <v>85</v>
      </c>
      <c r="DL5" s="80" t="s">
        <v>86</v>
      </c>
      <c r="DM5" s="80" t="s">
        <v>88</v>
      </c>
      <c r="DN5" s="80" t="s">
        <v>89</v>
      </c>
      <c r="DO5" s="80" t="s">
        <v>90</v>
      </c>
      <c r="DP5" s="80" t="s">
        <v>91</v>
      </c>
      <c r="DQ5" s="80" t="s">
        <v>92</v>
      </c>
      <c r="DR5" s="80" t="s">
        <v>87</v>
      </c>
      <c r="DS5" s="80" t="s">
        <v>82</v>
      </c>
      <c r="DT5" s="80" t="s">
        <v>83</v>
      </c>
      <c r="DU5" s="80" t="s">
        <v>84</v>
      </c>
      <c r="DV5" s="80" t="s">
        <v>85</v>
      </c>
      <c r="DW5" s="80" t="s">
        <v>86</v>
      </c>
      <c r="DX5" s="80" t="s">
        <v>88</v>
      </c>
      <c r="DY5" s="80" t="s">
        <v>89</v>
      </c>
      <c r="DZ5" s="80" t="s">
        <v>90</v>
      </c>
      <c r="EA5" s="80" t="s">
        <v>91</v>
      </c>
      <c r="EB5" s="80" t="s">
        <v>92</v>
      </c>
      <c r="EC5" s="80" t="s">
        <v>87</v>
      </c>
      <c r="ED5" s="80" t="s">
        <v>82</v>
      </c>
      <c r="EE5" s="80" t="s">
        <v>83</v>
      </c>
      <c r="EF5" s="80" t="s">
        <v>84</v>
      </c>
      <c r="EG5" s="80" t="s">
        <v>85</v>
      </c>
      <c r="EH5" s="80" t="s">
        <v>86</v>
      </c>
      <c r="EI5" s="80" t="s">
        <v>88</v>
      </c>
      <c r="EJ5" s="80" t="s">
        <v>89</v>
      </c>
      <c r="EK5" s="80" t="s">
        <v>90</v>
      </c>
      <c r="EL5" s="80" t="s">
        <v>91</v>
      </c>
      <c r="EM5" s="80" t="s">
        <v>92</v>
      </c>
      <c r="EN5" s="80" t="s">
        <v>87</v>
      </c>
    </row>
    <row r="6" spans="1:144" s="67" customFormat="1">
      <c r="A6" s="68" t="s">
        <v>93</v>
      </c>
      <c r="B6" s="73">
        <f t="shared" ref="B6:W6" si="1">B7</f>
        <v>2022</v>
      </c>
      <c r="C6" s="73">
        <f t="shared" si="1"/>
        <v>222127</v>
      </c>
      <c r="D6" s="73">
        <f t="shared" si="1"/>
        <v>46</v>
      </c>
      <c r="E6" s="73">
        <f t="shared" si="1"/>
        <v>1</v>
      </c>
      <c r="F6" s="73">
        <f t="shared" si="1"/>
        <v>0</v>
      </c>
      <c r="G6" s="73">
        <f t="shared" si="1"/>
        <v>1</v>
      </c>
      <c r="H6" s="73" t="str">
        <f t="shared" si="1"/>
        <v>静岡県　焼津市</v>
      </c>
      <c r="I6" s="73" t="str">
        <f t="shared" si="1"/>
        <v>法適用</v>
      </c>
      <c r="J6" s="73" t="str">
        <f t="shared" si="1"/>
        <v>水道事業</v>
      </c>
      <c r="K6" s="73" t="str">
        <f t="shared" si="1"/>
        <v>末端給水事業</v>
      </c>
      <c r="L6" s="73" t="str">
        <f t="shared" si="1"/>
        <v>A3</v>
      </c>
      <c r="M6" s="73" t="str">
        <f t="shared" si="1"/>
        <v>非設置</v>
      </c>
      <c r="N6" s="83" t="str">
        <f t="shared" si="1"/>
        <v>-</v>
      </c>
      <c r="O6" s="83">
        <f t="shared" si="1"/>
        <v>73.36</v>
      </c>
      <c r="P6" s="83">
        <f t="shared" si="1"/>
        <v>99.4</v>
      </c>
      <c r="Q6" s="83">
        <f t="shared" si="1"/>
        <v>1782</v>
      </c>
      <c r="R6" s="83">
        <f t="shared" si="1"/>
        <v>137199</v>
      </c>
      <c r="S6" s="83">
        <f t="shared" si="1"/>
        <v>70.3</v>
      </c>
      <c r="T6" s="83">
        <f t="shared" si="1"/>
        <v>1951.62</v>
      </c>
      <c r="U6" s="83">
        <f t="shared" si="1"/>
        <v>135804</v>
      </c>
      <c r="V6" s="83">
        <f t="shared" si="1"/>
        <v>66.89</v>
      </c>
      <c r="W6" s="83">
        <f t="shared" si="1"/>
        <v>2030.26</v>
      </c>
      <c r="X6" s="89">
        <f t="shared" ref="X6:AG6" si="2">IF(X7="",NA(),X7)</f>
        <v>121.92</v>
      </c>
      <c r="Y6" s="89">
        <f t="shared" si="2"/>
        <v>118.76</v>
      </c>
      <c r="Z6" s="89">
        <f t="shared" si="2"/>
        <v>109.1</v>
      </c>
      <c r="AA6" s="89">
        <f t="shared" si="2"/>
        <v>116.56</v>
      </c>
      <c r="AB6" s="89">
        <f t="shared" si="2"/>
        <v>112.23</v>
      </c>
      <c r="AC6" s="89">
        <f t="shared" si="2"/>
        <v>113.82</v>
      </c>
      <c r="AD6" s="89">
        <f t="shared" si="2"/>
        <v>112.82</v>
      </c>
      <c r="AE6" s="89">
        <f t="shared" si="2"/>
        <v>111.21</v>
      </c>
      <c r="AF6" s="89">
        <f t="shared" si="2"/>
        <v>111.89</v>
      </c>
      <c r="AG6" s="89">
        <f t="shared" si="2"/>
        <v>109.99</v>
      </c>
      <c r="AH6" s="83" t="str">
        <f>IF(AH7="","",IF(AH7="-","【-】","【"&amp;SUBSTITUTE(TEXT(AH7,"#,##0.00"),"-","△")&amp;"】"))</f>
        <v>【108.70】</v>
      </c>
      <c r="AI6" s="83">
        <f t="shared" ref="AI6:AR6" si="3">IF(AI7="",NA(),AI7)</f>
        <v>0</v>
      </c>
      <c r="AJ6" s="83">
        <f t="shared" si="3"/>
        <v>0</v>
      </c>
      <c r="AK6" s="83">
        <f t="shared" si="3"/>
        <v>0</v>
      </c>
      <c r="AL6" s="83">
        <f t="shared" si="3"/>
        <v>0</v>
      </c>
      <c r="AM6" s="83">
        <f t="shared" si="3"/>
        <v>0</v>
      </c>
      <c r="AN6" s="83">
        <f t="shared" si="3"/>
        <v>0</v>
      </c>
      <c r="AO6" s="83">
        <f t="shared" si="3"/>
        <v>0</v>
      </c>
      <c r="AP6" s="83">
        <f t="shared" si="3"/>
        <v>0</v>
      </c>
      <c r="AQ6" s="89">
        <f t="shared" si="3"/>
        <v>0.45</v>
      </c>
      <c r="AR6" s="83">
        <f t="shared" si="3"/>
        <v>0</v>
      </c>
      <c r="AS6" s="83" t="str">
        <f>IF(AS7="","",IF(AS7="-","【-】","【"&amp;SUBSTITUTE(TEXT(AS7,"#,##0.00"),"-","△")&amp;"】"))</f>
        <v>【1.34】</v>
      </c>
      <c r="AT6" s="89">
        <f t="shared" ref="AT6:BC6" si="4">IF(AT7="",NA(),AT7)</f>
        <v>330.45</v>
      </c>
      <c r="AU6" s="89">
        <f t="shared" si="4"/>
        <v>395.26</v>
      </c>
      <c r="AV6" s="89">
        <f t="shared" si="4"/>
        <v>415.47</v>
      </c>
      <c r="AW6" s="89">
        <f t="shared" si="4"/>
        <v>374.98</v>
      </c>
      <c r="AX6" s="89">
        <f t="shared" si="4"/>
        <v>284.98</v>
      </c>
      <c r="AY6" s="89">
        <f t="shared" si="4"/>
        <v>335.6</v>
      </c>
      <c r="AZ6" s="89">
        <f t="shared" si="4"/>
        <v>358.91</v>
      </c>
      <c r="BA6" s="89">
        <f t="shared" si="4"/>
        <v>360.96</v>
      </c>
      <c r="BB6" s="89">
        <f t="shared" si="4"/>
        <v>351.29</v>
      </c>
      <c r="BC6" s="89">
        <f t="shared" si="4"/>
        <v>364.24</v>
      </c>
      <c r="BD6" s="83" t="str">
        <f>IF(BD7="","",IF(BD7="-","【-】","【"&amp;SUBSTITUTE(TEXT(BD7,"#,##0.00"),"-","△")&amp;"】"))</f>
        <v>【252.29】</v>
      </c>
      <c r="BE6" s="89">
        <f t="shared" ref="BE6:BN6" si="5">IF(BE7="",NA(),BE7)</f>
        <v>255.36</v>
      </c>
      <c r="BF6" s="89">
        <f t="shared" si="5"/>
        <v>252.92</v>
      </c>
      <c r="BG6" s="89">
        <f t="shared" si="5"/>
        <v>271.29000000000002</v>
      </c>
      <c r="BH6" s="89">
        <f t="shared" si="5"/>
        <v>269.01</v>
      </c>
      <c r="BI6" s="89">
        <f t="shared" si="5"/>
        <v>280.99</v>
      </c>
      <c r="BJ6" s="89">
        <f t="shared" si="5"/>
        <v>258.26</v>
      </c>
      <c r="BK6" s="89">
        <f t="shared" si="5"/>
        <v>247.27</v>
      </c>
      <c r="BL6" s="89">
        <f t="shared" si="5"/>
        <v>239.18</v>
      </c>
      <c r="BM6" s="89">
        <f t="shared" si="5"/>
        <v>236.29</v>
      </c>
      <c r="BN6" s="89">
        <f t="shared" si="5"/>
        <v>238.77</v>
      </c>
      <c r="BO6" s="83" t="str">
        <f>IF(BO7="","",IF(BO7="-","【-】","【"&amp;SUBSTITUTE(TEXT(BO7,"#,##0.00"),"-","△")&amp;"】"))</f>
        <v>【268.07】</v>
      </c>
      <c r="BP6" s="89">
        <f t="shared" ref="BP6:BY6" si="6">IF(BP7="",NA(),BP7)</f>
        <v>122.62</v>
      </c>
      <c r="BQ6" s="89">
        <f t="shared" si="6"/>
        <v>119.25</v>
      </c>
      <c r="BR6" s="89">
        <f t="shared" si="6"/>
        <v>108.45</v>
      </c>
      <c r="BS6" s="89">
        <f t="shared" si="6"/>
        <v>116.41</v>
      </c>
      <c r="BT6" s="89">
        <f t="shared" si="6"/>
        <v>111.8</v>
      </c>
      <c r="BU6" s="89">
        <f t="shared" si="6"/>
        <v>106.07</v>
      </c>
      <c r="BV6" s="89">
        <f t="shared" si="6"/>
        <v>105.34</v>
      </c>
      <c r="BW6" s="89">
        <f t="shared" si="6"/>
        <v>101.89</v>
      </c>
      <c r="BX6" s="89">
        <f t="shared" si="6"/>
        <v>104.33</v>
      </c>
      <c r="BY6" s="89">
        <f t="shared" si="6"/>
        <v>98.85</v>
      </c>
      <c r="BZ6" s="83" t="str">
        <f>IF(BZ7="","",IF(BZ7="-","【-】","【"&amp;SUBSTITUTE(TEXT(BZ7,"#,##0.00"),"-","△")&amp;"】"))</f>
        <v>【97.47】</v>
      </c>
      <c r="CA6" s="89">
        <f t="shared" ref="CA6:CJ6" si="7">IF(CA7="",NA(),CA7)</f>
        <v>90.7</v>
      </c>
      <c r="CB6" s="89">
        <f t="shared" si="7"/>
        <v>93.33</v>
      </c>
      <c r="CC6" s="89">
        <f t="shared" si="7"/>
        <v>96.26</v>
      </c>
      <c r="CD6" s="89">
        <f t="shared" si="7"/>
        <v>94.99</v>
      </c>
      <c r="CE6" s="89">
        <f t="shared" si="7"/>
        <v>99.12</v>
      </c>
      <c r="CF6" s="89">
        <f t="shared" si="7"/>
        <v>159.22</v>
      </c>
      <c r="CG6" s="89">
        <f t="shared" si="7"/>
        <v>159.6</v>
      </c>
      <c r="CH6" s="89">
        <f t="shared" si="7"/>
        <v>156.32</v>
      </c>
      <c r="CI6" s="89">
        <f t="shared" si="7"/>
        <v>157.4</v>
      </c>
      <c r="CJ6" s="89">
        <f t="shared" si="7"/>
        <v>162.61000000000001</v>
      </c>
      <c r="CK6" s="83" t="str">
        <f>IF(CK7="","",IF(CK7="-","【-】","【"&amp;SUBSTITUTE(TEXT(CK7,"#,##0.00"),"-","△")&amp;"】"))</f>
        <v>【174.75】</v>
      </c>
      <c r="CL6" s="89">
        <f t="shared" ref="CL6:CU6" si="8">IF(CL7="",NA(),CL7)</f>
        <v>55.39</v>
      </c>
      <c r="CM6" s="89">
        <f t="shared" si="8"/>
        <v>55.01</v>
      </c>
      <c r="CN6" s="89">
        <f t="shared" si="8"/>
        <v>54.53</v>
      </c>
      <c r="CO6" s="89">
        <f t="shared" si="8"/>
        <v>54.1</v>
      </c>
      <c r="CP6" s="89">
        <f t="shared" si="8"/>
        <v>53.78</v>
      </c>
      <c r="CQ6" s="89">
        <f t="shared" si="8"/>
        <v>62.83</v>
      </c>
      <c r="CR6" s="89">
        <f t="shared" si="8"/>
        <v>62.05</v>
      </c>
      <c r="CS6" s="89">
        <f t="shared" si="8"/>
        <v>63.23</v>
      </c>
      <c r="CT6" s="89">
        <f t="shared" si="8"/>
        <v>62.59</v>
      </c>
      <c r="CU6" s="89">
        <f t="shared" si="8"/>
        <v>61.81</v>
      </c>
      <c r="CV6" s="83" t="str">
        <f>IF(CV7="","",IF(CV7="-","【-】","【"&amp;SUBSTITUTE(TEXT(CV7,"#,##0.00"),"-","△")&amp;"】"))</f>
        <v>【59.97】</v>
      </c>
      <c r="CW6" s="89">
        <f t="shared" ref="CW6:DF6" si="9">IF(CW7="",NA(),CW7)</f>
        <v>92.05</v>
      </c>
      <c r="CX6" s="89">
        <f t="shared" si="9"/>
        <v>91.3</v>
      </c>
      <c r="CY6" s="89">
        <f t="shared" si="9"/>
        <v>92.08</v>
      </c>
      <c r="CZ6" s="89">
        <f t="shared" si="9"/>
        <v>91.08</v>
      </c>
      <c r="DA6" s="89">
        <f t="shared" si="9"/>
        <v>90.27</v>
      </c>
      <c r="DB6" s="89">
        <f t="shared" si="9"/>
        <v>88.86</v>
      </c>
      <c r="DC6" s="89">
        <f t="shared" si="9"/>
        <v>89.11</v>
      </c>
      <c r="DD6" s="89">
        <f t="shared" si="9"/>
        <v>89.35</v>
      </c>
      <c r="DE6" s="89">
        <f t="shared" si="9"/>
        <v>89.7</v>
      </c>
      <c r="DF6" s="89">
        <f t="shared" si="9"/>
        <v>89.24</v>
      </c>
      <c r="DG6" s="83" t="str">
        <f>IF(DG7="","",IF(DG7="-","【-】","【"&amp;SUBSTITUTE(TEXT(DG7,"#,##0.00"),"-","△")&amp;"】"))</f>
        <v>【89.76】</v>
      </c>
      <c r="DH6" s="89">
        <f t="shared" ref="DH6:DQ6" si="10">IF(DH7="",NA(),DH7)</f>
        <v>47.72</v>
      </c>
      <c r="DI6" s="89">
        <f t="shared" si="10"/>
        <v>48.27</v>
      </c>
      <c r="DJ6" s="89">
        <f t="shared" si="10"/>
        <v>49.14</v>
      </c>
      <c r="DK6" s="89">
        <f t="shared" si="10"/>
        <v>49.5</v>
      </c>
      <c r="DL6" s="89">
        <f t="shared" si="10"/>
        <v>49.68</v>
      </c>
      <c r="DM6" s="89">
        <f t="shared" si="10"/>
        <v>47.89</v>
      </c>
      <c r="DN6" s="89">
        <f t="shared" si="10"/>
        <v>48.69</v>
      </c>
      <c r="DO6" s="89">
        <f t="shared" si="10"/>
        <v>49.62</v>
      </c>
      <c r="DP6" s="89">
        <f t="shared" si="10"/>
        <v>50.5</v>
      </c>
      <c r="DQ6" s="89">
        <f t="shared" si="10"/>
        <v>51.28</v>
      </c>
      <c r="DR6" s="83" t="str">
        <f>IF(DR7="","",IF(DR7="-","【-】","【"&amp;SUBSTITUTE(TEXT(DR7,"#,##0.00"),"-","△")&amp;"】"))</f>
        <v>【51.51】</v>
      </c>
      <c r="DS6" s="89">
        <f t="shared" ref="DS6:EB6" si="11">IF(DS7="",NA(),DS7)</f>
        <v>9.8699999999999992</v>
      </c>
      <c r="DT6" s="89">
        <f t="shared" si="11"/>
        <v>10.86</v>
      </c>
      <c r="DU6" s="89">
        <f t="shared" si="11"/>
        <v>12.52</v>
      </c>
      <c r="DV6" s="89">
        <f t="shared" si="11"/>
        <v>14</v>
      </c>
      <c r="DW6" s="89">
        <f t="shared" si="11"/>
        <v>17.55</v>
      </c>
      <c r="DX6" s="89">
        <f t="shared" si="11"/>
        <v>16.899999999999999</v>
      </c>
      <c r="DY6" s="89">
        <f t="shared" si="11"/>
        <v>18.260000000000002</v>
      </c>
      <c r="DZ6" s="89">
        <f t="shared" si="11"/>
        <v>19.510000000000002</v>
      </c>
      <c r="EA6" s="89">
        <f t="shared" si="11"/>
        <v>21.19</v>
      </c>
      <c r="EB6" s="89">
        <f t="shared" si="11"/>
        <v>22.64</v>
      </c>
      <c r="EC6" s="83" t="str">
        <f>IF(EC7="","",IF(EC7="-","【-】","【"&amp;SUBSTITUTE(TEXT(EC7,"#,##0.00"),"-","△")&amp;"】"))</f>
        <v>【23.75】</v>
      </c>
      <c r="ED6" s="89">
        <f t="shared" ref="ED6:EM6" si="12">IF(ED7="",NA(),ED7)</f>
        <v>0.96</v>
      </c>
      <c r="EE6" s="89">
        <f t="shared" si="12"/>
        <v>1.04</v>
      </c>
      <c r="EF6" s="89">
        <f t="shared" si="12"/>
        <v>0.48</v>
      </c>
      <c r="EG6" s="89">
        <f t="shared" si="12"/>
        <v>0.75</v>
      </c>
      <c r="EH6" s="89">
        <f t="shared" si="12"/>
        <v>0.93</v>
      </c>
      <c r="EI6" s="89">
        <f t="shared" si="12"/>
        <v>0.72</v>
      </c>
      <c r="EJ6" s="89">
        <f t="shared" si="12"/>
        <v>0.66</v>
      </c>
      <c r="EK6" s="89">
        <f t="shared" si="12"/>
        <v>0.67</v>
      </c>
      <c r="EL6" s="89">
        <f t="shared" si="12"/>
        <v>0.62</v>
      </c>
      <c r="EM6" s="89">
        <f t="shared" si="12"/>
        <v>0.6</v>
      </c>
      <c r="EN6" s="83" t="str">
        <f>IF(EN7="","",IF(EN7="-","【-】","【"&amp;SUBSTITUTE(TEXT(EN7,"#,##0.00"),"-","△")&amp;"】"))</f>
        <v>【0.67】</v>
      </c>
    </row>
    <row r="7" spans="1:144" s="67" customFormat="1">
      <c r="A7" s="68"/>
      <c r="B7" s="74">
        <v>2022</v>
      </c>
      <c r="C7" s="74">
        <v>222127</v>
      </c>
      <c r="D7" s="74">
        <v>46</v>
      </c>
      <c r="E7" s="74">
        <v>1</v>
      </c>
      <c r="F7" s="74">
        <v>0</v>
      </c>
      <c r="G7" s="74">
        <v>1</v>
      </c>
      <c r="H7" s="74" t="s">
        <v>45</v>
      </c>
      <c r="I7" s="74" t="s">
        <v>94</v>
      </c>
      <c r="J7" s="74" t="s">
        <v>95</v>
      </c>
      <c r="K7" s="74" t="s">
        <v>96</v>
      </c>
      <c r="L7" s="74" t="s">
        <v>97</v>
      </c>
      <c r="M7" s="74" t="s">
        <v>13</v>
      </c>
      <c r="N7" s="84" t="s">
        <v>98</v>
      </c>
      <c r="O7" s="84">
        <v>73.36</v>
      </c>
      <c r="P7" s="84">
        <v>99.4</v>
      </c>
      <c r="Q7" s="84">
        <v>1782</v>
      </c>
      <c r="R7" s="84">
        <v>137199</v>
      </c>
      <c r="S7" s="84">
        <v>70.3</v>
      </c>
      <c r="T7" s="84">
        <v>1951.62</v>
      </c>
      <c r="U7" s="84">
        <v>135804</v>
      </c>
      <c r="V7" s="84">
        <v>66.89</v>
      </c>
      <c r="W7" s="84">
        <v>2030.26</v>
      </c>
      <c r="X7" s="84">
        <v>121.92</v>
      </c>
      <c r="Y7" s="84">
        <v>118.76</v>
      </c>
      <c r="Z7" s="84">
        <v>109.1</v>
      </c>
      <c r="AA7" s="84">
        <v>116.56</v>
      </c>
      <c r="AB7" s="84">
        <v>112.23</v>
      </c>
      <c r="AC7" s="84">
        <v>113.82</v>
      </c>
      <c r="AD7" s="84">
        <v>112.82</v>
      </c>
      <c r="AE7" s="84">
        <v>111.21</v>
      </c>
      <c r="AF7" s="84">
        <v>111.89</v>
      </c>
      <c r="AG7" s="84">
        <v>109.99</v>
      </c>
      <c r="AH7" s="84">
        <v>108.7</v>
      </c>
      <c r="AI7" s="84">
        <v>0</v>
      </c>
      <c r="AJ7" s="84">
        <v>0</v>
      </c>
      <c r="AK7" s="84">
        <v>0</v>
      </c>
      <c r="AL7" s="84">
        <v>0</v>
      </c>
      <c r="AM7" s="84">
        <v>0</v>
      </c>
      <c r="AN7" s="84">
        <v>0</v>
      </c>
      <c r="AO7" s="84">
        <v>0</v>
      </c>
      <c r="AP7" s="84">
        <v>0</v>
      </c>
      <c r="AQ7" s="84">
        <v>0.45</v>
      </c>
      <c r="AR7" s="84">
        <v>0</v>
      </c>
      <c r="AS7" s="84">
        <v>1.34</v>
      </c>
      <c r="AT7" s="84">
        <v>330.45</v>
      </c>
      <c r="AU7" s="84">
        <v>395.26</v>
      </c>
      <c r="AV7" s="84">
        <v>415.47</v>
      </c>
      <c r="AW7" s="84">
        <v>374.98</v>
      </c>
      <c r="AX7" s="84">
        <v>284.98</v>
      </c>
      <c r="AY7" s="84">
        <v>335.6</v>
      </c>
      <c r="AZ7" s="84">
        <v>358.91</v>
      </c>
      <c r="BA7" s="84">
        <v>360.96</v>
      </c>
      <c r="BB7" s="84">
        <v>351.29</v>
      </c>
      <c r="BC7" s="84">
        <v>364.24</v>
      </c>
      <c r="BD7" s="84">
        <v>252.29</v>
      </c>
      <c r="BE7" s="84">
        <v>255.36</v>
      </c>
      <c r="BF7" s="84">
        <v>252.92</v>
      </c>
      <c r="BG7" s="84">
        <v>271.29000000000002</v>
      </c>
      <c r="BH7" s="84">
        <v>269.01</v>
      </c>
      <c r="BI7" s="84">
        <v>280.99</v>
      </c>
      <c r="BJ7" s="84">
        <v>258.26</v>
      </c>
      <c r="BK7" s="84">
        <v>247.27</v>
      </c>
      <c r="BL7" s="84">
        <v>239.18</v>
      </c>
      <c r="BM7" s="84">
        <v>236.29</v>
      </c>
      <c r="BN7" s="84">
        <v>238.77</v>
      </c>
      <c r="BO7" s="84">
        <v>268.07</v>
      </c>
      <c r="BP7" s="84">
        <v>122.62</v>
      </c>
      <c r="BQ7" s="84">
        <v>119.25</v>
      </c>
      <c r="BR7" s="84">
        <v>108.45</v>
      </c>
      <c r="BS7" s="84">
        <v>116.41</v>
      </c>
      <c r="BT7" s="84">
        <v>111.8</v>
      </c>
      <c r="BU7" s="84">
        <v>106.07</v>
      </c>
      <c r="BV7" s="84">
        <v>105.34</v>
      </c>
      <c r="BW7" s="84">
        <v>101.89</v>
      </c>
      <c r="BX7" s="84">
        <v>104.33</v>
      </c>
      <c r="BY7" s="84">
        <v>98.85</v>
      </c>
      <c r="BZ7" s="84">
        <v>97.47</v>
      </c>
      <c r="CA7" s="84">
        <v>90.7</v>
      </c>
      <c r="CB7" s="84">
        <v>93.33</v>
      </c>
      <c r="CC7" s="84">
        <v>96.26</v>
      </c>
      <c r="CD7" s="84">
        <v>94.99</v>
      </c>
      <c r="CE7" s="84">
        <v>99.12</v>
      </c>
      <c r="CF7" s="84">
        <v>159.22</v>
      </c>
      <c r="CG7" s="84">
        <v>159.6</v>
      </c>
      <c r="CH7" s="84">
        <v>156.32</v>
      </c>
      <c r="CI7" s="84">
        <v>157.4</v>
      </c>
      <c r="CJ7" s="84">
        <v>162.61000000000001</v>
      </c>
      <c r="CK7" s="84">
        <v>174.75</v>
      </c>
      <c r="CL7" s="84">
        <v>55.39</v>
      </c>
      <c r="CM7" s="84">
        <v>55.01</v>
      </c>
      <c r="CN7" s="84">
        <v>54.53</v>
      </c>
      <c r="CO7" s="84">
        <v>54.1</v>
      </c>
      <c r="CP7" s="84">
        <v>53.78</v>
      </c>
      <c r="CQ7" s="84">
        <v>62.83</v>
      </c>
      <c r="CR7" s="84">
        <v>62.05</v>
      </c>
      <c r="CS7" s="84">
        <v>63.23</v>
      </c>
      <c r="CT7" s="84">
        <v>62.59</v>
      </c>
      <c r="CU7" s="84">
        <v>61.81</v>
      </c>
      <c r="CV7" s="84">
        <v>59.97</v>
      </c>
      <c r="CW7" s="84">
        <v>92.05</v>
      </c>
      <c r="CX7" s="84">
        <v>91.3</v>
      </c>
      <c r="CY7" s="84">
        <v>92.08</v>
      </c>
      <c r="CZ7" s="84">
        <v>91.08</v>
      </c>
      <c r="DA7" s="84">
        <v>90.27</v>
      </c>
      <c r="DB7" s="84">
        <v>88.86</v>
      </c>
      <c r="DC7" s="84">
        <v>89.11</v>
      </c>
      <c r="DD7" s="84">
        <v>89.35</v>
      </c>
      <c r="DE7" s="84">
        <v>89.7</v>
      </c>
      <c r="DF7" s="84">
        <v>89.24</v>
      </c>
      <c r="DG7" s="84">
        <v>89.76</v>
      </c>
      <c r="DH7" s="84">
        <v>47.72</v>
      </c>
      <c r="DI7" s="84">
        <v>48.27</v>
      </c>
      <c r="DJ7" s="84">
        <v>49.14</v>
      </c>
      <c r="DK7" s="84">
        <v>49.5</v>
      </c>
      <c r="DL7" s="84">
        <v>49.68</v>
      </c>
      <c r="DM7" s="84">
        <v>47.89</v>
      </c>
      <c r="DN7" s="84">
        <v>48.69</v>
      </c>
      <c r="DO7" s="84">
        <v>49.62</v>
      </c>
      <c r="DP7" s="84">
        <v>50.5</v>
      </c>
      <c r="DQ7" s="84">
        <v>51.28</v>
      </c>
      <c r="DR7" s="84">
        <v>51.51</v>
      </c>
      <c r="DS7" s="84">
        <v>9.8699999999999992</v>
      </c>
      <c r="DT7" s="84">
        <v>10.86</v>
      </c>
      <c r="DU7" s="84">
        <v>12.52</v>
      </c>
      <c r="DV7" s="84">
        <v>14</v>
      </c>
      <c r="DW7" s="84">
        <v>17.55</v>
      </c>
      <c r="DX7" s="84">
        <v>16.899999999999999</v>
      </c>
      <c r="DY7" s="84">
        <v>18.260000000000002</v>
      </c>
      <c r="DZ7" s="84">
        <v>19.510000000000002</v>
      </c>
      <c r="EA7" s="84">
        <v>21.19</v>
      </c>
      <c r="EB7" s="84">
        <v>22.64</v>
      </c>
      <c r="EC7" s="84">
        <v>23.75</v>
      </c>
      <c r="ED7" s="84">
        <v>0.96</v>
      </c>
      <c r="EE7" s="84">
        <v>1.04</v>
      </c>
      <c r="EF7" s="84">
        <v>0.48</v>
      </c>
      <c r="EG7" s="84">
        <v>0.75</v>
      </c>
      <c r="EH7" s="84">
        <v>0.93</v>
      </c>
      <c r="EI7" s="84">
        <v>0.72</v>
      </c>
      <c r="EJ7" s="84">
        <v>0.66</v>
      </c>
      <c r="EK7" s="84">
        <v>0.67</v>
      </c>
      <c r="EL7" s="84">
        <v>0.62</v>
      </c>
      <c r="EM7" s="84">
        <v>0.6</v>
      </c>
      <c r="EN7" s="84">
        <v>0.67</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50</v>
      </c>
      <c r="B10" s="75">
        <f>DATEVALUE($B7+12-B11&amp;"/1/"&amp;B12)</f>
        <v>47484</v>
      </c>
      <c r="C10" s="76">
        <f>DATEVALUE($B7+12-C11&amp;"/1/"&amp;C12)</f>
        <v>47849</v>
      </c>
      <c r="D10" s="76">
        <f>DATEVALUE($B7+12-D11&amp;"/1/"&amp;D12)</f>
        <v>48215</v>
      </c>
      <c r="E10" s="76">
        <f>DATEVALUE($B7+12-E11&amp;"/1/"&amp;E12)</f>
        <v>48582</v>
      </c>
      <c r="F10" s="76">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2024-03-04T00:08:59Z</cp:lastPrinted>
  <dcterms:created xsi:type="dcterms:W3CDTF">2023-12-05T00:55:09Z</dcterms:created>
  <dcterms:modified xsi:type="dcterms:W3CDTF">2024-03-07T00:47:58Z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2024-03-07T00:47:58Z</vt:filetime>
  </property>
</Properties>
</file>