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17235" windowHeight="8505" activeTab="1"/>
  </bookViews>
  <sheets>
    <sheet name="様式" sheetId="1" r:id="rId1"/>
    <sheet name="記入例" sheetId="4" r:id="rId2"/>
  </sheets>
  <definedNames>
    <definedName name="_xlnm.Print_Area" localSheetId="0">様式!$A$1:$I$43</definedName>
    <definedName name="_xlnm.Print_Area" localSheetId="1">記入例!$A$1:$I$43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<sst xmlns="http://schemas.openxmlformats.org/spreadsheetml/2006/main" xmlns:r="http://schemas.openxmlformats.org/officeDocument/2006/relationships" count="43" uniqueCount="43">
  <si>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委託-１</t>
    <rPh sb="0" eb="2">
      <t>イタク</t>
    </rPh>
    <phoneticPr fontId="1"/>
  </si>
  <si>
    <t>○○委員会委員旅費（10/12分）</t>
    <rPh sb="2" eb="5">
      <t>イインカイ</t>
    </rPh>
    <rPh sb="5" eb="7">
      <t>イイン</t>
    </rPh>
    <rPh sb="7" eb="9">
      <t>リョヒ</t>
    </rPh>
    <rPh sb="15" eb="16">
      <t>ブン</t>
    </rPh>
    <phoneticPr fontId="1"/>
  </si>
  <si>
    <t>■支出明細表</t>
    <rPh sb="1" eb="3">
      <t>シシュツ</t>
    </rPh>
    <rPh sb="3" eb="5">
      <t>メイサイ</t>
    </rPh>
    <rPh sb="5" eb="6">
      <t>ヒョウ</t>
    </rPh>
    <phoneticPr fontId="1"/>
  </si>
  <si>
    <t>※補助率は、申請区分に応じて「1/2」又は「1/4」の</t>
    <rPh sb="1" eb="4">
      <t>ホジョリツ</t>
    </rPh>
    <rPh sb="6" eb="8">
      <t>シンセイ</t>
    </rPh>
    <rPh sb="8" eb="10">
      <t>クブン</t>
    </rPh>
    <rPh sb="11" eb="12">
      <t>オウ</t>
    </rPh>
    <rPh sb="19" eb="20">
      <t>マタ</t>
    </rPh>
    <phoneticPr fontId="1"/>
  </si>
  <si>
    <t>申請者名</t>
    <rPh sb="0" eb="3">
      <t>シンセイシャ</t>
    </rPh>
    <rPh sb="3" eb="4">
      <t>メイ</t>
    </rPh>
    <phoneticPr fontId="1"/>
  </si>
  <si>
    <t>契約者（支払先）</t>
    <rPh sb="0" eb="3">
      <t>ケイヤクシャ</t>
    </rPh>
    <rPh sb="4" eb="6">
      <t>シハラ</t>
    </rPh>
    <rPh sb="6" eb="7">
      <t>サキ</t>
    </rPh>
    <phoneticPr fontId="1"/>
  </si>
  <si>
    <t>補助額</t>
    <rPh sb="0" eb="2">
      <t>ホジョ</t>
    </rPh>
    <rPh sb="2" eb="3">
      <t>ガク</t>
    </rPh>
    <phoneticPr fontId="1"/>
  </si>
  <si>
    <t>区分</t>
    <rPh sb="0" eb="2">
      <t>クブン</t>
    </rPh>
    <phoneticPr fontId="1"/>
  </si>
  <si>
    <t>支払内容</t>
    <rPh sb="0" eb="2">
      <t>シハラ</t>
    </rPh>
    <rPh sb="2" eb="4">
      <t>ナイヨウ</t>
    </rPh>
    <phoneticPr fontId="1"/>
  </si>
  <si>
    <t>支払日
（入金日）</t>
    <rPh sb="0" eb="2">
      <t>シハラ</t>
    </rPh>
    <rPh sb="2" eb="3">
      <t>ヒ</t>
    </rPh>
    <rPh sb="5" eb="7">
      <t>ニュウキン</t>
    </rPh>
    <rPh sb="7" eb="8">
      <t>ビ</t>
    </rPh>
    <phoneticPr fontId="1"/>
  </si>
  <si>
    <t>支払額（円）</t>
    <rPh sb="0" eb="2">
      <t>シハラ</t>
    </rPh>
    <rPh sb="2" eb="3">
      <t>ガク</t>
    </rPh>
    <rPh sb="4" eb="5">
      <t>エン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</si>
  <si>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</si>
  <si>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</si>
  <si>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消費税込み</t>
    <rPh sb="0" eb="3">
      <t>ショウヒゼイ</t>
    </rPh>
    <rPh sb="3" eb="4">
      <t>コ</t>
    </rPh>
    <phoneticPr fontId="1"/>
  </si>
  <si>
    <t>1/2</t>
  </si>
  <si>
    <t>消費税抜き</t>
    <rPh sb="0" eb="3">
      <t>ショウヒゼイ</t>
    </rPh>
    <rPh sb="3" eb="4">
      <t>ヌ</t>
    </rPh>
    <phoneticPr fontId="1"/>
  </si>
  <si>
    <t>○○委員会委員謝金（12/6分）</t>
    <rPh sb="2" eb="5">
      <t>イインカイ</t>
    </rPh>
    <rPh sb="5" eb="7">
      <t>イイン</t>
    </rPh>
    <rPh sb="7" eb="9">
      <t>シャキン</t>
    </rPh>
    <rPh sb="14" eb="15">
      <t>ブン</t>
    </rPh>
    <phoneticPr fontId="1"/>
  </si>
  <si>
    <t>税抜き×補助率(右記)</t>
    <rPh sb="0" eb="1">
      <t>ゼイ</t>
    </rPh>
    <rPh sb="1" eb="2">
      <t>ヌ</t>
    </rPh>
    <rPh sb="4" eb="7">
      <t>ホジョリツ</t>
    </rPh>
    <rPh sb="8" eb="10">
      <t>ウキ</t>
    </rPh>
    <phoneticPr fontId="1"/>
  </si>
  <si>
    <t>1/4</t>
  </si>
  <si>
    <t>○○委員会委員謝金（12/6分）</t>
  </si>
  <si>
    <t>合　　　計</t>
    <rPh sb="0" eb="1">
      <t>ゴウ</t>
    </rPh>
    <rPh sb="4" eb="5">
      <t>ケイ</t>
    </rPh>
    <phoneticPr fontId="1"/>
  </si>
  <si>
    <t>※支払先及び支払回ごと記入してください。</t>
    <rPh sb="1" eb="3">
      <t>シハライ</t>
    </rPh>
    <rPh sb="3" eb="4">
      <t>サキ</t>
    </rPh>
    <rPh sb="4" eb="5">
      <t>オヨ</t>
    </rPh>
    <rPh sb="6" eb="8">
      <t>シハライ</t>
    </rPh>
    <rPh sb="8" eb="9">
      <t>カイ</t>
    </rPh>
    <rPh sb="11" eb="13">
      <t>キニュウ</t>
    </rPh>
    <phoneticPr fontId="1"/>
  </si>
  <si>
    <t>※補助率は、申請区分に応じて「1/3」又は「1/4」の</t>
    <rPh sb="1" eb="4">
      <t>ホジョリツ</t>
    </rPh>
    <rPh sb="6" eb="8">
      <t>シンセイ</t>
    </rPh>
    <rPh sb="8" eb="10">
      <t>クブン</t>
    </rPh>
    <rPh sb="11" eb="12">
      <t>オウ</t>
    </rPh>
    <rPh sb="19" eb="20">
      <t>マタ</t>
    </rPh>
    <phoneticPr fontId="1"/>
  </si>
  <si>
    <t>○○委員会会場使用料（12/6分）</t>
  </si>
  <si>
    <t>　該当する率をリストから選択すること</t>
    <rPh sb="1" eb="3">
      <t>ガイトウ</t>
    </rPh>
    <rPh sb="5" eb="6">
      <t>リツ</t>
    </rPh>
    <rPh sb="12" eb="14">
      <t>センタク</t>
    </rPh>
    <phoneticPr fontId="1"/>
  </si>
  <si>
    <t>記入例</t>
    <rPh sb="0" eb="2">
      <t>キニュウ</t>
    </rPh>
    <rPh sb="2" eb="3">
      <t>レイ</t>
    </rPh>
    <phoneticPr fontId="1"/>
  </si>
  <si>
    <t>謝金</t>
    <rPh sb="0" eb="2">
      <t>シャキン</t>
    </rPh>
    <phoneticPr fontId="1"/>
  </si>
  <si>
    <t>○○委員会委員謝金（10/12分）</t>
    <rPh sb="2" eb="5">
      <t>イインカイ</t>
    </rPh>
    <rPh sb="5" eb="7">
      <t>イイン</t>
    </rPh>
    <rPh sb="7" eb="9">
      <t>シャキン</t>
    </rPh>
    <rPh sb="15" eb="16">
      <t>ブン</t>
    </rPh>
    <phoneticPr fontId="1"/>
  </si>
  <si>
    <t>○○大学○教授</t>
    <rPh sb="2" eb="4">
      <t>ダイガク</t>
    </rPh>
    <rPh sb="5" eb="7">
      <t>キョウジュ</t>
    </rPh>
    <phoneticPr fontId="1"/>
  </si>
  <si>
    <t>（株）△△コンサルタント</t>
    <rPh sb="1" eb="2">
      <t>カブ</t>
    </rPh>
    <phoneticPr fontId="1"/>
  </si>
  <si>
    <t>○○委員会委員謝金（10/12分）</t>
  </si>
  <si>
    <t>■■大学■教授</t>
    <rPh sb="2" eb="4">
      <t>ダイガク</t>
    </rPh>
    <rPh sb="5" eb="7">
      <t>キョウジュ</t>
    </rPh>
    <phoneticPr fontId="1"/>
  </si>
  <si>
    <t>○○委員会委員旅費（12/6分）</t>
    <rPh sb="2" eb="5">
      <t>イインカイ</t>
    </rPh>
    <rPh sb="5" eb="7">
      <t>イイン</t>
    </rPh>
    <rPh sb="7" eb="9">
      <t>リョヒ</t>
    </rPh>
    <rPh sb="14" eb="15">
      <t>ブン</t>
    </rPh>
    <phoneticPr fontId="1"/>
  </si>
  <si>
    <t>旅費</t>
    <rPh sb="0" eb="2">
      <t>リョヒ</t>
    </rPh>
    <phoneticPr fontId="1"/>
  </si>
  <si>
    <t>使用料</t>
    <rPh sb="0" eb="3">
      <t>シヨウリョウ</t>
    </rPh>
    <phoneticPr fontId="1"/>
  </si>
  <si>
    <t>○○委員会会場使用料（10/12分）</t>
    <rPh sb="5" eb="7">
      <t>カイジョウ</t>
    </rPh>
    <rPh sb="7" eb="10">
      <t>シヨウリョウ</t>
    </rPh>
    <rPh sb="16" eb="17">
      <t>ブン</t>
    </rPh>
    <phoneticPr fontId="1"/>
  </si>
  <si>
    <t>○○会議室</t>
    <rPh sb="2" eb="5">
      <t>カイギシツ</t>
    </rPh>
    <phoneticPr fontId="1"/>
  </si>
  <si>
    <t>使用料-１</t>
    <rPh sb="0" eb="3">
      <t>シヨウリョウ</t>
    </rPh>
    <phoneticPr fontId="1"/>
  </si>
  <si>
    <t>使用料-２</t>
  </si>
  <si>
    <t>委託費</t>
    <rPh sb="0" eb="2">
      <t>イタク</t>
    </rPh>
    <rPh sb="2" eb="3">
      <t>ヒ</t>
    </rPh>
    <phoneticPr fontId="1"/>
  </si>
  <si>
    <t>□□バイオマス調査業務</t>
    <rPh sb="7" eb="9">
      <t>チョウサ</t>
    </rPh>
    <rPh sb="9" eb="11">
      <t>ギョウム</t>
    </rPh>
    <phoneticPr fontId="1"/>
  </si>
  <si>
    <t>補助額は千円未満切捨</t>
    <rPh sb="0" eb="2">
      <t>ホジョ</t>
    </rPh>
    <rPh sb="2" eb="3">
      <t>ガク</t>
    </rPh>
    <rPh sb="4" eb="6">
      <t>センエン</t>
    </rPh>
    <rPh sb="6" eb="8">
      <t>ミマン</t>
    </rPh>
    <rPh sb="8" eb="10">
      <t>キリス</t>
    </rPh>
    <phoneticPr fontId="1"/>
  </si>
  <si>
    <t>　該当する率により計算すること</t>
    <rPh sb="1" eb="3">
      <t>ガイトウ</t>
    </rPh>
    <rPh sb="5" eb="6">
      <t>リツ</t>
    </rPh>
    <rPh sb="9" eb="11">
      <t>ケイサン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</si>
</sst>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4"/>
      <color auto="1"/>
      <name val="ＭＳ 明朝"/>
      <family val="1"/>
    </font>
    <font>
      <sz val="8"/>
      <color auto="1"/>
      <name val="ＭＳ 明朝"/>
      <family val="1"/>
    </font>
    <font>
      <b/>
      <sz val="12"/>
      <color indexed="9"/>
      <name val="ＭＳ ゴシック"/>
      <family val="3"/>
    </font>
    <font>
      <sz val="11"/>
      <color indexed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9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3" fontId="2" fillId="3" borderId="1" xfId="0" applyNumberFormat="1" applyFont="1" applyFill="1" applyBorder="1">
      <alignment vertical="center"/>
    </xf>
    <xf numFmtId="3" fontId="2" fillId="3" borderId="9" xfId="0" applyNumberFormat="1" applyFont="1" applyFill="1" applyBorder="1">
      <alignment vertical="center"/>
    </xf>
    <xf numFmtId="3" fontId="2" fillId="3" borderId="10" xfId="0" applyNumberFormat="1" applyFont="1" applyFill="1" applyBorder="1">
      <alignment vertical="center"/>
    </xf>
    <xf numFmtId="3" fontId="2" fillId="3" borderId="11" xfId="0" applyNumberFormat="1" applyFont="1" applyFill="1" applyBorder="1">
      <alignment vertical="center"/>
    </xf>
    <xf numFmtId="3" fontId="2" fillId="3" borderId="12" xfId="0" applyNumberFormat="1" applyFont="1" applyFill="1" applyBorder="1">
      <alignment vertical="center"/>
    </xf>
    <xf numFmtId="3" fontId="2" fillId="0" borderId="13" xfId="0" applyNumberFormat="1" applyFont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2" fillId="0" borderId="16" xfId="0" applyNumberFormat="1" applyFont="1" applyBorder="1">
      <alignment vertical="center"/>
    </xf>
    <xf numFmtId="3" fontId="2" fillId="0" borderId="17" xfId="0" applyNumberFormat="1" applyFont="1" applyBorder="1">
      <alignment vertical="center"/>
    </xf>
    <xf numFmtId="3" fontId="2" fillId="0" borderId="18" xfId="0" applyNumberFormat="1" applyFont="1" applyBorder="1">
      <alignment vertical="center"/>
    </xf>
    <xf numFmtId="3" fontId="2" fillId="3" borderId="15" xfId="0" applyNumberFormat="1" applyFont="1" applyFill="1" applyBorder="1">
      <alignment vertical="center"/>
    </xf>
    <xf numFmtId="3" fontId="2" fillId="3" borderId="16" xfId="0" applyNumberFormat="1" applyFont="1" applyFill="1" applyBorder="1">
      <alignment vertical="center"/>
    </xf>
    <xf numFmtId="3" fontId="2" fillId="3" borderId="17" xfId="0" applyNumberFormat="1" applyFont="1" applyFill="1" applyBorder="1">
      <alignment vertical="center"/>
    </xf>
    <xf numFmtId="3" fontId="2" fillId="3" borderId="18" xfId="0" applyNumberFormat="1" applyFont="1" applyFill="1" applyBorder="1">
      <alignment vertical="center"/>
    </xf>
    <xf numFmtId="3" fontId="2" fillId="3" borderId="19" xfId="0" applyNumberFormat="1" applyFont="1" applyFill="1" applyBorder="1">
      <alignment vertical="center"/>
    </xf>
    <xf numFmtId="3" fontId="2" fillId="0" borderId="20" xfId="0" applyNumberFormat="1" applyFont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shrinkToFit="1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3" fontId="2" fillId="3" borderId="26" xfId="0" applyNumberFormat="1" applyFont="1" applyFill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2" fillId="3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 shrinkToFit="1"/>
    </xf>
    <xf numFmtId="3" fontId="2" fillId="0" borderId="31" xfId="0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2" fillId="3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right" vertical="center"/>
    </xf>
    <xf numFmtId="3" fontId="2" fillId="3" borderId="36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0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2" fillId="3" borderId="42" xfId="0" applyFont="1" applyFill="1" applyBorder="1">
      <alignment vertical="center"/>
    </xf>
    <xf numFmtId="0" fontId="2" fillId="3" borderId="44" xfId="0" applyFont="1" applyFill="1" applyBorder="1">
      <alignment vertical="center"/>
    </xf>
    <xf numFmtId="0" fontId="2" fillId="0" borderId="45" xfId="0" applyFont="1" applyBorder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3" borderId="51" xfId="0" applyFont="1" applyFill="1" applyBorder="1">
      <alignment vertical="center"/>
    </xf>
    <xf numFmtId="0" fontId="2" fillId="0" borderId="52" xfId="0" applyFont="1" applyBorder="1">
      <alignment vertical="center"/>
    </xf>
    <xf numFmtId="49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53" xfId="0" applyFont="1" applyBorder="1">
      <alignment vertical="center"/>
    </xf>
    <xf numFmtId="0" fontId="2" fillId="3" borderId="9" xfId="0" applyFont="1" applyFill="1" applyBorder="1" applyAlignment="1">
      <alignment vertical="center" shrinkToFit="1"/>
    </xf>
    <xf numFmtId="3" fontId="2" fillId="0" borderId="54" xfId="0" applyNumberFormat="1" applyFont="1" applyBorder="1">
      <alignment vertical="center"/>
    </xf>
    <xf numFmtId="3" fontId="2" fillId="0" borderId="55" xfId="0" applyNumberFormat="1" applyFont="1" applyBorder="1">
      <alignment vertical="center"/>
    </xf>
    <xf numFmtId="3" fontId="2" fillId="0" borderId="0" xfId="0" applyNumberFormat="1" applyFont="1">
      <alignment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3" borderId="41" xfId="0" applyNumberFormat="1" applyFont="1" applyFill="1" applyBorder="1" applyAlignment="1">
      <alignment horizontal="center" vertical="center"/>
    </xf>
    <xf numFmtId="0" fontId="6" fillId="3" borderId="41" xfId="0" applyFont="1" applyFill="1" applyBorder="1">
      <alignment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5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1010285</xdr:colOff>
      <xdr:row>6</xdr:row>
      <xdr:rowOff>18415</xdr:rowOff>
    </xdr:from>
    <xdr:to xmlns:xdr="http://schemas.openxmlformats.org/drawingml/2006/spreadsheetDrawing">
      <xdr:col>8</xdr:col>
      <xdr:colOff>1725295</xdr:colOff>
      <xdr:row>13</xdr:row>
      <xdr:rowOff>113030</xdr:rowOff>
    </xdr:to>
    <xdr:sp macro="" textlink="">
      <xdr:nvSpPr>
        <xdr:cNvPr id="1025" name="図形 1"/>
        <xdr:cNvSpPr>
          <a:spLocks noChangeArrowheads="1"/>
        </xdr:cNvSpPr>
      </xdr:nvSpPr>
      <xdr:spPr>
        <a:xfrm>
          <a:off x="9719945" y="1313815"/>
          <a:ext cx="1734185" cy="1294765"/>
        </a:xfrm>
        <a:prstGeom prst="leftArrowCallout">
          <a:avLst>
            <a:gd name="adj1" fmla="val 27056"/>
            <a:gd name="adj2" fmla="val 25000"/>
            <a:gd name="adj3" fmla="val 26264"/>
            <a:gd name="adj4" fmla="val 73625"/>
          </a:avLst>
        </a:prstGeom>
        <a:solidFill>
          <a:srgbClr val="C0C0C0"/>
        </a:solidFill>
        <a:ln>
          <a:miter/>
        </a:ln>
      </xdr:spPr>
      <xdr:txBody>
        <a:bodyPr vertOverflow="clip" horzOverflow="overflow" wrap="square" lIns="17462" tIns="4762" rIns="4762" bIns="4762" anchor="ctr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外部専門家への謝金及び旅費の支払については、委員への委嘱状に金額等の根拠があれば、個別の請求書は不要。ただし会議録等、当該事業に参加した記録を作成すること。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219075</xdr:colOff>
      <xdr:row>0</xdr:row>
      <xdr:rowOff>191770</xdr:rowOff>
    </xdr:from>
    <xdr:to xmlns:xdr="http://schemas.openxmlformats.org/drawingml/2006/spreadsheetDrawing">
      <xdr:col>4</xdr:col>
      <xdr:colOff>819785</xdr:colOff>
      <xdr:row>2</xdr:row>
      <xdr:rowOff>121920</xdr:rowOff>
    </xdr:to>
    <xdr:sp macro="" textlink="">
      <xdr:nvSpPr>
        <xdr:cNvPr id="1026" name="図形 2"/>
        <xdr:cNvSpPr>
          <a:spLocks noChangeArrowheads="1"/>
        </xdr:cNvSpPr>
      </xdr:nvSpPr>
      <xdr:spPr>
        <a:xfrm>
          <a:off x="5229225" y="191770"/>
          <a:ext cx="1667510" cy="492125"/>
        </a:xfrm>
        <a:prstGeom prst="downArrowCallout">
          <a:avLst>
            <a:gd name="adj1" fmla="val 85149"/>
            <a:gd name="adj2" fmla="val 85149"/>
            <a:gd name="adj3" fmla="val 16667"/>
            <a:gd name="adj4" fmla="val 66667"/>
          </a:avLst>
        </a:prstGeom>
        <a:solidFill>
          <a:srgbClr val="C0C0C0"/>
        </a:solidFill>
        <a:ln>
          <a:miter/>
        </a:ln>
      </xdr:spPr>
      <xdr:txBody>
        <a:bodyPr vertOverflow="clip" horzOverflow="overflow" wrap="square" lIns="17462" tIns="4762" rIns="4762" bIns="4762" anchor="ctr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振込手数料は除いてください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600710</xdr:colOff>
      <xdr:row>25</xdr:row>
      <xdr:rowOff>29210</xdr:rowOff>
    </xdr:from>
    <xdr:to xmlns:xdr="http://schemas.openxmlformats.org/drawingml/2006/spreadsheetDrawing">
      <xdr:col>3</xdr:col>
      <xdr:colOff>127000</xdr:colOff>
      <xdr:row>35</xdr:row>
      <xdr:rowOff>133985</xdr:rowOff>
    </xdr:to>
    <xdr:sp macro="" textlink="">
      <xdr:nvSpPr>
        <xdr:cNvPr id="1027" name="図形 3"/>
        <xdr:cNvSpPr>
          <a:spLocks noChangeArrowheads="1"/>
        </xdr:cNvSpPr>
      </xdr:nvSpPr>
      <xdr:spPr>
        <a:xfrm>
          <a:off x="600710" y="4582160"/>
          <a:ext cx="4536440" cy="1819275"/>
        </a:xfrm>
        <a:prstGeom prst="upArrowCallout">
          <a:avLst>
            <a:gd name="adj1" fmla="val 63763"/>
            <a:gd name="adj2" fmla="val 63763"/>
            <a:gd name="adj3" fmla="val 16667"/>
            <a:gd name="adj4" fmla="val 72773"/>
          </a:avLst>
        </a:prstGeom>
        <a:solidFill>
          <a:srgbClr val="C0C0C0"/>
        </a:solidFill>
        <a:ln>
          <a:miter/>
        </a:ln>
      </xdr:spPr>
      <xdr:txBody>
        <a:bodyPr vertOverflow="clip" horzOverflow="overflow" wrap="square" lIns="23812" tIns="4762" rIns="4762" bIns="4762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○支払ごとに記入すること。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○振込手数料など、補助対象外経費は除くこと。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○支払額は原則、請求書の金額と合致すること。一括発注などで、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請求金額において補助対象外経費を含む場合には、その内訳を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請求書にて明示してもらうこと。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○区分ごとの計と収支決算書を合致させること。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295910</xdr:colOff>
      <xdr:row>21</xdr:row>
      <xdr:rowOff>95250</xdr:rowOff>
    </xdr:from>
    <xdr:to xmlns:xdr="http://schemas.openxmlformats.org/drawingml/2006/spreadsheetDrawing">
      <xdr:col>8</xdr:col>
      <xdr:colOff>1583055</xdr:colOff>
      <xdr:row>29</xdr:row>
      <xdr:rowOff>162560</xdr:rowOff>
    </xdr:to>
    <xdr:sp macro="" textlink="">
      <xdr:nvSpPr>
        <xdr:cNvPr id="1028" name="図形 4"/>
        <xdr:cNvSpPr>
          <a:spLocks noChangeArrowheads="1"/>
        </xdr:cNvSpPr>
      </xdr:nvSpPr>
      <xdr:spPr>
        <a:xfrm>
          <a:off x="9005570" y="3962400"/>
          <a:ext cx="2306320" cy="1438910"/>
        </a:xfrm>
        <a:prstGeom prst="upArrowCallout">
          <a:avLst>
            <a:gd name="adj1" fmla="val 40975"/>
            <a:gd name="adj2" fmla="val 40975"/>
            <a:gd name="adj3" fmla="val 16667"/>
            <a:gd name="adj4" fmla="val 72773"/>
          </a:avLst>
        </a:prstGeom>
        <a:solidFill>
          <a:srgbClr val="C0C0C0"/>
        </a:solidFill>
        <a:ln>
          <a:miter/>
        </a:ln>
      </xdr:spPr>
      <xdr:txBody>
        <a:bodyPr vertOverflow="clip" horzOverflow="overflow" wrap="square" lIns="17462" tIns="4762" rIns="4762" bIns="4762" anchor="ctr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請求書・領収書と突合ができるよう、請求書・領収書をナンバリングしていただき、そのナンバーをこちらに御記入ください。（請求書と領収書のナンバーについては、契約案件ごと統一したもので構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3"/>
  <sheetViews>
    <sheetView view="pageBreakPreview" topLeftCell="A3" zoomScaleSheetLayoutView="100" workbookViewId="0">
      <selection activeCell="F43" sqref="F43"/>
    </sheetView>
  </sheetViews>
  <sheetFormatPr defaultRowHeight="13.5"/>
  <cols>
    <col min="1" max="1" width="13.875" style="1" customWidth="1"/>
    <col min="2" max="2" width="32.25" style="1" customWidth="1"/>
    <col min="3" max="3" width="19.625" style="1" customWidth="1"/>
    <col min="4" max="5" width="14" style="1" customWidth="1"/>
    <col min="6" max="6" width="15.77734375" style="1" customWidth="1"/>
    <col min="7" max="7" width="4.77734375" style="1" customWidth="1"/>
    <col min="8" max="8" width="13.375" style="1" customWidth="1"/>
    <col min="9" max="9" width="23.875" style="1" customWidth="1"/>
    <col min="10" max="10" width="9" style="1" bestFit="1" customWidth="1"/>
    <col min="11" max="11" width="4.77734375" style="1" customWidth="1"/>
    <col min="12" max="16384" width="9" style="1" bestFit="1" customWidth="1"/>
  </cols>
  <sheetData>
    <row r="1" spans="1:11" ht="28.5" customHeight="1">
      <c r="A1" s="2" t="s">
        <v>2</v>
      </c>
    </row>
    <row r="2" spans="1:11" ht="15.75" customHeight="1">
      <c r="A2" s="3" t="s">
        <v>4</v>
      </c>
      <c r="B2" s="14"/>
      <c r="C2" s="14"/>
    </row>
    <row r="3" spans="1:11" ht="14.25"/>
    <row r="4" spans="1:11" ht="15" customHeight="1">
      <c r="A4" s="4" t="s">
        <v>7</v>
      </c>
      <c r="B4" s="15" t="s">
        <v>8</v>
      </c>
      <c r="C4" s="15" t="s">
        <v>5</v>
      </c>
      <c r="D4" s="15" t="s">
        <v>10</v>
      </c>
      <c r="E4" s="35"/>
      <c r="F4" s="46" t="s">
        <v>6</v>
      </c>
      <c r="G4" s="57"/>
      <c r="H4" s="67" t="s">
        <v>9</v>
      </c>
      <c r="I4" s="78" t="s">
        <v>12</v>
      </c>
    </row>
    <row r="5" spans="1:11" ht="15" customHeight="1">
      <c r="A5" s="5"/>
      <c r="B5" s="16"/>
      <c r="C5" s="16"/>
      <c r="D5" s="16" t="s">
        <v>13</v>
      </c>
      <c r="E5" s="36" t="s">
        <v>15</v>
      </c>
      <c r="F5" s="47" t="s">
        <v>17</v>
      </c>
      <c r="G5" s="58" t="s">
        <v>14</v>
      </c>
      <c r="H5" s="68"/>
      <c r="I5" s="79"/>
      <c r="K5" s="89" t="s">
        <v>14</v>
      </c>
    </row>
    <row r="6" spans="1:11">
      <c r="A6" s="6"/>
      <c r="B6" s="17"/>
      <c r="C6" s="17"/>
      <c r="D6" s="26"/>
      <c r="E6" s="37"/>
      <c r="F6" s="48">
        <f>IF($G$5="1/2",ROUND(E6/2,0),ROUND(E6/4,0))</f>
        <v>0</v>
      </c>
      <c r="G6" s="59"/>
      <c r="H6" s="69"/>
      <c r="I6" s="80"/>
      <c r="K6" s="89" t="s">
        <v>18</v>
      </c>
    </row>
    <row r="7" spans="1:11">
      <c r="A7" s="7"/>
      <c r="B7" s="18"/>
      <c r="C7" s="18"/>
      <c r="D7" s="27"/>
      <c r="E7" s="38"/>
      <c r="F7" s="49">
        <f>IF($G$5="1/2",ROUND(E7/2,0),ROUND(E7/4,0))</f>
        <v>0</v>
      </c>
      <c r="G7" s="60"/>
      <c r="H7" s="70"/>
      <c r="I7" s="81"/>
    </row>
    <row r="8" spans="1:11">
      <c r="A8" s="7"/>
      <c r="B8" s="18"/>
      <c r="C8" s="18"/>
      <c r="D8" s="27"/>
      <c r="E8" s="38"/>
      <c r="F8" s="49">
        <f>IF($G$5="1/2",ROUND(E8/2,0),ROUND(E8/4,0))</f>
        <v>0</v>
      </c>
      <c r="G8" s="60"/>
      <c r="H8" s="70"/>
      <c r="I8" s="81"/>
    </row>
    <row r="9" spans="1:11">
      <c r="A9" s="8"/>
      <c r="B9" s="19"/>
      <c r="C9" s="19"/>
      <c r="D9" s="28"/>
      <c r="E9" s="39"/>
      <c r="F9" s="50">
        <f>IF($G$5="1/2",ROUND(E9/2,0),ROUND(E9/4,0))</f>
        <v>0</v>
      </c>
      <c r="G9" s="61"/>
      <c r="H9" s="71"/>
      <c r="I9" s="82"/>
    </row>
    <row r="10" spans="1:11">
      <c r="A10" s="9" t="s">
        <v>11</v>
      </c>
      <c r="B10" s="20"/>
      <c r="C10" s="20"/>
      <c r="D10" s="29">
        <f>SUM(D6:D9)</f>
        <v>0</v>
      </c>
      <c r="E10" s="40">
        <f>SUM(E6:E9)</f>
        <v>0</v>
      </c>
      <c r="F10" s="51">
        <f>SUM(F6:F9)</f>
        <v>0</v>
      </c>
      <c r="G10" s="62"/>
      <c r="H10" s="72"/>
      <c r="I10" s="83"/>
    </row>
    <row r="11" spans="1:11">
      <c r="A11" s="10"/>
      <c r="B11" s="21"/>
      <c r="C11" s="21"/>
      <c r="D11" s="30"/>
      <c r="E11" s="41"/>
      <c r="F11" s="52">
        <f>IF($G$5="1/2",ROUND(E11/2,0),ROUND(E11/4,0))</f>
        <v>0</v>
      </c>
      <c r="G11" s="63"/>
      <c r="H11" s="73"/>
      <c r="I11" s="84"/>
    </row>
    <row r="12" spans="1:11">
      <c r="A12" s="11"/>
      <c r="B12" s="22"/>
      <c r="C12" s="22"/>
      <c r="D12" s="31"/>
      <c r="E12" s="42"/>
      <c r="F12" s="49">
        <f>IF($G$5="1/2",ROUND(E12/2,0),ROUND(E12/4,0))</f>
        <v>0</v>
      </c>
      <c r="G12" s="60"/>
      <c r="H12" s="74"/>
      <c r="I12" s="85"/>
    </row>
    <row r="13" spans="1:11">
      <c r="A13" s="11"/>
      <c r="B13" s="22"/>
      <c r="C13" s="22"/>
      <c r="D13" s="31"/>
      <c r="E13" s="42"/>
      <c r="F13" s="49">
        <f>IF($G$5="1/2",ROUND(E13/2,0),ROUND(E13/4,0))</f>
        <v>0</v>
      </c>
      <c r="G13" s="60"/>
      <c r="H13" s="74"/>
      <c r="I13" s="85"/>
    </row>
    <row r="14" spans="1:11">
      <c r="A14" s="12"/>
      <c r="B14" s="23"/>
      <c r="C14" s="23"/>
      <c r="D14" s="32"/>
      <c r="E14" s="43"/>
      <c r="F14" s="50">
        <f>IF($G$5="1/2",ROUND(E14/2,0),ROUND(E14/4,0))</f>
        <v>0</v>
      </c>
      <c r="G14" s="61"/>
      <c r="H14" s="75"/>
      <c r="I14" s="86"/>
    </row>
    <row r="15" spans="1:11">
      <c r="A15" s="9" t="s">
        <v>11</v>
      </c>
      <c r="B15" s="20"/>
      <c r="C15" s="20"/>
      <c r="D15" s="29">
        <f>SUM(D11:D14)</f>
        <v>0</v>
      </c>
      <c r="E15" s="40">
        <f>SUM(E11:E14)</f>
        <v>0</v>
      </c>
      <c r="F15" s="53">
        <f>SUM(F11:F14)</f>
        <v>0</v>
      </c>
      <c r="G15" s="64"/>
      <c r="H15" s="72"/>
      <c r="I15" s="83"/>
    </row>
    <row r="16" spans="1:11">
      <c r="A16" s="10"/>
      <c r="B16" s="21"/>
      <c r="C16" s="21"/>
      <c r="D16" s="30"/>
      <c r="E16" s="41"/>
      <c r="F16" s="48">
        <f>IF($G$5="1/2",ROUND(E16/2,0),ROUND(E16/4,0))</f>
        <v>0</v>
      </c>
      <c r="G16" s="59"/>
      <c r="H16" s="73"/>
      <c r="I16" s="84"/>
    </row>
    <row r="17" spans="1:9">
      <c r="A17" s="11"/>
      <c r="B17" s="22"/>
      <c r="C17" s="22"/>
      <c r="D17" s="31"/>
      <c r="E17" s="42"/>
      <c r="F17" s="49">
        <f>IF($G$5="1/2",ROUND(E17/2,0),ROUND(E17/4,0))</f>
        <v>0</v>
      </c>
      <c r="G17" s="60"/>
      <c r="H17" s="74"/>
      <c r="I17" s="85"/>
    </row>
    <row r="18" spans="1:9">
      <c r="A18" s="11"/>
      <c r="B18" s="22"/>
      <c r="C18" s="22"/>
      <c r="D18" s="31"/>
      <c r="E18" s="42"/>
      <c r="F18" s="49">
        <f>IF($G$5="1/2",ROUND(E18/2,0),ROUND(E18/4,0))</f>
        <v>0</v>
      </c>
      <c r="G18" s="60"/>
      <c r="H18" s="74"/>
      <c r="I18" s="85"/>
    </row>
    <row r="19" spans="1:9">
      <c r="A19" s="12"/>
      <c r="B19" s="23"/>
      <c r="C19" s="23"/>
      <c r="D19" s="32"/>
      <c r="E19" s="43"/>
      <c r="F19" s="50">
        <f>IF($G$5="1/2",ROUND(E19/2,0),ROUND(E19/4,0))</f>
        <v>0</v>
      </c>
      <c r="G19" s="61"/>
      <c r="H19" s="75"/>
      <c r="I19" s="86"/>
    </row>
    <row r="20" spans="1:9">
      <c r="A20" s="9" t="s">
        <v>11</v>
      </c>
      <c r="B20" s="20"/>
      <c r="C20" s="20"/>
      <c r="D20" s="29">
        <f>SUM(D16:D19)</f>
        <v>0</v>
      </c>
      <c r="E20" s="40">
        <f>SUM(E16:E19)</f>
        <v>0</v>
      </c>
      <c r="F20" s="53">
        <f>SUM(F16:F19)</f>
        <v>0</v>
      </c>
      <c r="G20" s="64"/>
      <c r="H20" s="72"/>
      <c r="I20" s="83"/>
    </row>
    <row r="21" spans="1:9">
      <c r="A21" s="10"/>
      <c r="B21" s="21"/>
      <c r="C21" s="21"/>
      <c r="D21" s="30"/>
      <c r="E21" s="41"/>
      <c r="F21" s="48">
        <f>IF($G$5="1/2",ROUND(E21/2,0),ROUND(E21/4,0))</f>
        <v>0</v>
      </c>
      <c r="G21" s="59"/>
      <c r="H21" s="73"/>
      <c r="I21" s="84"/>
    </row>
    <row r="22" spans="1:9">
      <c r="A22" s="11"/>
      <c r="B22" s="24"/>
      <c r="C22" s="24"/>
      <c r="D22" s="33"/>
      <c r="E22" s="44"/>
      <c r="F22" s="49">
        <f>IF($G$5="1/2",ROUND(E22/2,0),ROUND(E22/4,0))</f>
        <v>0</v>
      </c>
      <c r="G22" s="60"/>
      <c r="H22" s="76"/>
      <c r="I22" s="87"/>
    </row>
    <row r="23" spans="1:9">
      <c r="A23" s="11"/>
      <c r="B23" s="22"/>
      <c r="C23" s="22"/>
      <c r="D23" s="31"/>
      <c r="E23" s="42"/>
      <c r="F23" s="49">
        <f>IF($G$5="1/2",ROUND(E23/2,0),ROUND(E23/4,0))</f>
        <v>0</v>
      </c>
      <c r="G23" s="60"/>
      <c r="H23" s="74"/>
      <c r="I23" s="85"/>
    </row>
    <row r="24" spans="1:9">
      <c r="A24" s="12"/>
      <c r="B24" s="23"/>
      <c r="C24" s="23"/>
      <c r="D24" s="32"/>
      <c r="E24" s="43"/>
      <c r="F24" s="50">
        <f>IF($G$5="1/2",ROUND(E24/2,0),ROUND(E24/4,0))</f>
        <v>0</v>
      </c>
      <c r="G24" s="61"/>
      <c r="H24" s="75"/>
      <c r="I24" s="86"/>
    </row>
    <row r="25" spans="1:9">
      <c r="A25" s="9" t="s">
        <v>11</v>
      </c>
      <c r="B25" s="20"/>
      <c r="C25" s="20"/>
      <c r="D25" s="29">
        <f>SUM(D21:D24)</f>
        <v>0</v>
      </c>
      <c r="E25" s="40">
        <f>SUM(E21:E24)</f>
        <v>0</v>
      </c>
      <c r="F25" s="53">
        <f>SUM(F21:F24)</f>
        <v>0</v>
      </c>
      <c r="G25" s="64"/>
      <c r="H25" s="72"/>
      <c r="I25" s="83"/>
    </row>
    <row r="26" spans="1:9">
      <c r="A26" s="10"/>
      <c r="B26" s="21"/>
      <c r="C26" s="21"/>
      <c r="D26" s="30"/>
      <c r="E26" s="41"/>
      <c r="F26" s="48">
        <f>IF($G$5="1/2",ROUND(E26/2,0),ROUND(E26/4,0))</f>
        <v>0</v>
      </c>
      <c r="G26" s="59"/>
      <c r="H26" s="73"/>
      <c r="I26" s="84"/>
    </row>
    <row r="27" spans="1:9">
      <c r="A27" s="11"/>
      <c r="B27" s="24"/>
      <c r="C27" s="24"/>
      <c r="D27" s="33"/>
      <c r="E27" s="44"/>
      <c r="F27" s="49">
        <f>IF($G$5="1/2",ROUND(E27/2,0),ROUND(E27/4,0))</f>
        <v>0</v>
      </c>
      <c r="G27" s="60"/>
      <c r="H27" s="76"/>
      <c r="I27" s="87"/>
    </row>
    <row r="28" spans="1:9">
      <c r="A28" s="11"/>
      <c r="B28" s="22"/>
      <c r="C28" s="22"/>
      <c r="D28" s="31"/>
      <c r="E28" s="42"/>
      <c r="F28" s="49">
        <f>IF($G$5="1/2",ROUND(E28/2,0),ROUND(E28/4,0))</f>
        <v>0</v>
      </c>
      <c r="G28" s="60"/>
      <c r="H28" s="74"/>
      <c r="I28" s="85"/>
    </row>
    <row r="29" spans="1:9">
      <c r="A29" s="12"/>
      <c r="B29" s="23"/>
      <c r="C29" s="23"/>
      <c r="D29" s="32"/>
      <c r="E29" s="43"/>
      <c r="F29" s="50">
        <f>IF($G$5="1/2",ROUND(E29/2,0),ROUND(E29/4,0))</f>
        <v>0</v>
      </c>
      <c r="G29" s="61"/>
      <c r="H29" s="75"/>
      <c r="I29" s="86"/>
    </row>
    <row r="30" spans="1:9">
      <c r="A30" s="9" t="s">
        <v>11</v>
      </c>
      <c r="B30" s="20"/>
      <c r="C30" s="20"/>
      <c r="D30" s="29">
        <f>SUM(D26:D29)</f>
        <v>0</v>
      </c>
      <c r="E30" s="40">
        <f>SUM(E26:E29)</f>
        <v>0</v>
      </c>
      <c r="F30" s="53">
        <f>SUM(G26:G29)</f>
        <v>0</v>
      </c>
      <c r="G30" s="64"/>
      <c r="H30" s="72"/>
      <c r="I30" s="83"/>
    </row>
    <row r="31" spans="1:9">
      <c r="A31" s="10"/>
      <c r="B31" s="21"/>
      <c r="C31" s="21"/>
      <c r="D31" s="30"/>
      <c r="E31" s="41"/>
      <c r="F31" s="48">
        <f>IF($G$5="1/2",ROUND(E31/2,0),ROUND(E31/4,0))</f>
        <v>0</v>
      </c>
      <c r="G31" s="59"/>
      <c r="H31" s="73"/>
      <c r="I31" s="84"/>
    </row>
    <row r="32" spans="1:9">
      <c r="A32" s="11"/>
      <c r="B32" s="24"/>
      <c r="C32" s="24"/>
      <c r="D32" s="33"/>
      <c r="E32" s="44"/>
      <c r="F32" s="49">
        <f>IF($G$5="1/2",ROUND(E32/2,0),ROUND(E32/4,0))</f>
        <v>0</v>
      </c>
      <c r="G32" s="60"/>
      <c r="H32" s="76"/>
      <c r="I32" s="87"/>
    </row>
    <row r="33" spans="1:9">
      <c r="A33" s="11"/>
      <c r="B33" s="22"/>
      <c r="C33" s="22"/>
      <c r="D33" s="31"/>
      <c r="E33" s="42"/>
      <c r="F33" s="49">
        <f>IF($G$5="1/2",ROUND(E33/2,0),ROUND(E33/4,0))</f>
        <v>0</v>
      </c>
      <c r="G33" s="60"/>
      <c r="H33" s="74"/>
      <c r="I33" s="85"/>
    </row>
    <row r="34" spans="1:9">
      <c r="A34" s="12"/>
      <c r="B34" s="23"/>
      <c r="C34" s="23"/>
      <c r="D34" s="32"/>
      <c r="E34" s="43"/>
      <c r="F34" s="50">
        <f>IF($G$5="1/2",ROUND(E34/2,0),ROUND(E34/4,0))</f>
        <v>0</v>
      </c>
      <c r="G34" s="61"/>
      <c r="H34" s="75"/>
      <c r="I34" s="86"/>
    </row>
    <row r="35" spans="1:9">
      <c r="A35" s="9" t="s">
        <v>11</v>
      </c>
      <c r="B35" s="20"/>
      <c r="C35" s="20"/>
      <c r="D35" s="29">
        <f>SUM(D31:D34)</f>
        <v>0</v>
      </c>
      <c r="E35" s="40">
        <f>SUM(E31:E34)</f>
        <v>0</v>
      </c>
      <c r="F35" s="53">
        <f>SUM(G31:G34)</f>
        <v>0</v>
      </c>
      <c r="G35" s="64"/>
      <c r="H35" s="72"/>
      <c r="I35" s="83"/>
    </row>
    <row r="36" spans="1:9">
      <c r="A36" s="10"/>
      <c r="B36" s="21"/>
      <c r="C36" s="21"/>
      <c r="D36" s="30"/>
      <c r="E36" s="41"/>
      <c r="F36" s="48">
        <f>IF($G$5="1/2",ROUND(E36/2,0),ROUND(E36/4,0))</f>
        <v>0</v>
      </c>
      <c r="G36" s="59"/>
      <c r="H36" s="73"/>
      <c r="I36" s="84"/>
    </row>
    <row r="37" spans="1:9">
      <c r="A37" s="11"/>
      <c r="B37" s="22"/>
      <c r="C37" s="22"/>
      <c r="D37" s="31"/>
      <c r="E37" s="42"/>
      <c r="F37" s="49">
        <f>IF($G$5="1/2",ROUND(E37/2,0),ROUND(E37/4,0))</f>
        <v>0</v>
      </c>
      <c r="G37" s="60"/>
      <c r="H37" s="74"/>
      <c r="I37" s="85"/>
    </row>
    <row r="38" spans="1:9">
      <c r="A38" s="11"/>
      <c r="B38" s="22"/>
      <c r="C38" s="22"/>
      <c r="D38" s="31"/>
      <c r="E38" s="42"/>
      <c r="F38" s="49">
        <f>IF($G$5="1/2",ROUND(E38/2,0),ROUND(E38/4,0))</f>
        <v>0</v>
      </c>
      <c r="G38" s="60"/>
      <c r="H38" s="74"/>
      <c r="I38" s="85"/>
    </row>
    <row r="39" spans="1:9">
      <c r="A39" s="12"/>
      <c r="B39" s="23"/>
      <c r="C39" s="23"/>
      <c r="D39" s="32"/>
      <c r="E39" s="43"/>
      <c r="F39" s="50">
        <f>IF($G$5="1/2",ROUND(E39/2,0),ROUND(E39/4,0))</f>
        <v>0</v>
      </c>
      <c r="G39" s="61"/>
      <c r="H39" s="75"/>
      <c r="I39" s="86"/>
    </row>
    <row r="40" spans="1:9" ht="14.25">
      <c r="A40" s="9" t="s">
        <v>11</v>
      </c>
      <c r="B40" s="20"/>
      <c r="C40" s="20"/>
      <c r="D40" s="29">
        <f>SUM(D36:D39)</f>
        <v>0</v>
      </c>
      <c r="E40" s="40">
        <f>SUM(E36:E39)</f>
        <v>0</v>
      </c>
      <c r="F40" s="54">
        <f>SUM(F36:F39)</f>
        <v>0</v>
      </c>
      <c r="G40" s="65"/>
      <c r="H40" s="72"/>
      <c r="I40" s="83"/>
    </row>
    <row r="41" spans="1:9" ht="31.5" customHeight="1">
      <c r="A41" s="13" t="s">
        <v>20</v>
      </c>
      <c r="B41" s="25"/>
      <c r="C41" s="25"/>
      <c r="D41" s="34">
        <f>SUM(D40,D35,D30,D20,D10,D25,D15)</f>
        <v>0</v>
      </c>
      <c r="E41" s="45">
        <f>SUM(E40,E35,E30,E20,E10,E25,E15)</f>
        <v>0</v>
      </c>
      <c r="F41" s="55">
        <f>ROUNDDOWN(SUM(F40,F35,F30,F20,F10,F25,F15),-3)</f>
        <v>0</v>
      </c>
      <c r="G41" s="66"/>
      <c r="H41" s="77"/>
      <c r="I41" s="88"/>
    </row>
    <row r="42" spans="1:9" ht="14.25">
      <c r="A42" s="1" t="s">
        <v>21</v>
      </c>
      <c r="F42" s="56" t="s">
        <v>3</v>
      </c>
      <c r="G42" s="56"/>
    </row>
    <row r="43" spans="1:9">
      <c r="F43" s="56" t="s">
        <v>24</v>
      </c>
      <c r="G43" s="56"/>
    </row>
  </sheetData>
  <mergeCells count="66">
    <mergeCell ref="B2:C2"/>
    <mergeCell ref="D4:E4"/>
    <mergeCell ref="F4:G4"/>
    <mergeCell ref="F6:G6"/>
    <mergeCell ref="F7:G7"/>
    <mergeCell ref="F8:G8"/>
    <mergeCell ref="F9:G9"/>
    <mergeCell ref="A10:C10"/>
    <mergeCell ref="F10:G10"/>
    <mergeCell ref="H10:I10"/>
    <mergeCell ref="F11:G11"/>
    <mergeCell ref="F12:G12"/>
    <mergeCell ref="F13:G13"/>
    <mergeCell ref="F14:G14"/>
    <mergeCell ref="A15:C15"/>
    <mergeCell ref="F15:G15"/>
    <mergeCell ref="H15:I15"/>
    <mergeCell ref="F16:G16"/>
    <mergeCell ref="F17:G17"/>
    <mergeCell ref="F18:G18"/>
    <mergeCell ref="F19:G19"/>
    <mergeCell ref="A20:C20"/>
    <mergeCell ref="F20:G20"/>
    <mergeCell ref="H20:I20"/>
    <mergeCell ref="F21:G21"/>
    <mergeCell ref="F22:G22"/>
    <mergeCell ref="F23:G23"/>
    <mergeCell ref="F24:G24"/>
    <mergeCell ref="A25:C25"/>
    <mergeCell ref="F25:G25"/>
    <mergeCell ref="H25:I25"/>
    <mergeCell ref="F26:G26"/>
    <mergeCell ref="F27:G27"/>
    <mergeCell ref="F28:G28"/>
    <mergeCell ref="F29:G29"/>
    <mergeCell ref="A30:C30"/>
    <mergeCell ref="F30:G30"/>
    <mergeCell ref="H30:I30"/>
    <mergeCell ref="F31:G31"/>
    <mergeCell ref="F32:G32"/>
    <mergeCell ref="F33:G33"/>
    <mergeCell ref="F34:G34"/>
    <mergeCell ref="A35:C35"/>
    <mergeCell ref="F35:G35"/>
    <mergeCell ref="H35:I35"/>
    <mergeCell ref="F36:G36"/>
    <mergeCell ref="F37:G37"/>
    <mergeCell ref="F38:G38"/>
    <mergeCell ref="F39:G39"/>
    <mergeCell ref="A40:C40"/>
    <mergeCell ref="F40:G40"/>
    <mergeCell ref="H40:I40"/>
    <mergeCell ref="A41:C41"/>
    <mergeCell ref="F41:G41"/>
    <mergeCell ref="A4:A5"/>
    <mergeCell ref="B4:B5"/>
    <mergeCell ref="C4:C5"/>
    <mergeCell ref="H4:H5"/>
    <mergeCell ref="I4:I5"/>
    <mergeCell ref="A6:A9"/>
    <mergeCell ref="A11:A14"/>
    <mergeCell ref="A16:A19"/>
    <mergeCell ref="A21:A24"/>
    <mergeCell ref="A26:A29"/>
    <mergeCell ref="A31:A34"/>
    <mergeCell ref="A36:A39"/>
  </mergeCells>
  <phoneticPr fontId="1"/>
  <dataValidations count="1">
    <dataValidation type="list" allowBlank="1" showDropDown="0" showInputMessage="1" showErrorMessage="1" sqref="G5">
      <formula1>$K$5:$K$6</formula1>
    </dataValidation>
  </dataValidations>
  <pageMargins left="0.28000000000000003" right="0.2" top="0.33" bottom="0.28000000000000003" header="0.2" footer="0.2"/>
  <pageSetup paperSize="9" scale="96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3"/>
  <sheetViews>
    <sheetView tabSelected="1" view="pageBreakPreview" zoomScaleSheetLayoutView="100" workbookViewId="0">
      <selection activeCell="N36" sqref="N36"/>
    </sheetView>
  </sheetViews>
  <sheetFormatPr defaultRowHeight="13.5"/>
  <cols>
    <col min="1" max="1" width="13.875" style="1" customWidth="1"/>
    <col min="2" max="2" width="32.25" style="1" customWidth="1"/>
    <col min="3" max="3" width="19.625" style="1" customWidth="1"/>
    <col min="4" max="5" width="14" style="1" customWidth="1"/>
    <col min="6" max="6" width="15.77734375" style="1" customWidth="1"/>
    <col min="7" max="7" width="4.77734375" style="1" customWidth="1"/>
    <col min="8" max="8" width="13.375" style="1" customWidth="1"/>
    <col min="9" max="9" width="23.875" style="1" customWidth="1"/>
    <col min="10" max="16384" width="9" style="1" bestFit="1" customWidth="1"/>
  </cols>
  <sheetData>
    <row r="1" spans="1:11" ht="28.5" customHeight="1">
      <c r="A1" s="90" t="s">
        <v>2</v>
      </c>
      <c r="I1" s="101" t="s">
        <v>25</v>
      </c>
    </row>
    <row r="2" spans="1:11" ht="15.75" customHeight="1">
      <c r="A2" s="3" t="s">
        <v>4</v>
      </c>
      <c r="B2" s="14"/>
      <c r="C2" s="14"/>
      <c r="I2" s="102"/>
    </row>
    <row r="3" spans="1:11" ht="14.25"/>
    <row r="4" spans="1:11" ht="15" customHeight="1">
      <c r="A4" s="4" t="s">
        <v>7</v>
      </c>
      <c r="B4" s="15" t="s">
        <v>8</v>
      </c>
      <c r="C4" s="15" t="s">
        <v>5</v>
      </c>
      <c r="D4" s="15" t="s">
        <v>10</v>
      </c>
      <c r="E4" s="35"/>
      <c r="F4" s="46" t="s">
        <v>6</v>
      </c>
      <c r="G4" s="57"/>
      <c r="H4" s="67" t="s">
        <v>9</v>
      </c>
      <c r="I4" s="78" t="s">
        <v>12</v>
      </c>
    </row>
    <row r="5" spans="1:11" ht="15" customHeight="1">
      <c r="A5" s="5"/>
      <c r="B5" s="16"/>
      <c r="C5" s="16"/>
      <c r="D5" s="16" t="s">
        <v>13</v>
      </c>
      <c r="E5" s="36" t="s">
        <v>15</v>
      </c>
      <c r="F5" s="47" t="s">
        <v>17</v>
      </c>
      <c r="G5" s="58" t="s">
        <v>14</v>
      </c>
      <c r="H5" s="68"/>
      <c r="I5" s="79"/>
      <c r="K5" s="89" t="s">
        <v>14</v>
      </c>
    </row>
    <row r="6" spans="1:11">
      <c r="A6" s="6" t="s">
        <v>26</v>
      </c>
      <c r="B6" s="17" t="s">
        <v>27</v>
      </c>
      <c r="C6" s="17" t="s">
        <v>28</v>
      </c>
      <c r="D6" s="93">
        <v>10000</v>
      </c>
      <c r="E6" s="94">
        <v>10000</v>
      </c>
      <c r="F6" s="48">
        <f>IF($G$5="1/2",ROUND(E6/2,0),ROUND(E6/4,0))</f>
        <v>5000</v>
      </c>
      <c r="G6" s="59"/>
      <c r="H6" s="96">
        <v>44863</v>
      </c>
      <c r="I6" s="80"/>
      <c r="K6" s="89" t="s">
        <v>18</v>
      </c>
    </row>
    <row r="7" spans="1:11">
      <c r="A7" s="7"/>
      <c r="B7" s="91" t="s">
        <v>30</v>
      </c>
      <c r="C7" s="91" t="s">
        <v>31</v>
      </c>
      <c r="D7" s="27">
        <v>10000</v>
      </c>
      <c r="E7" s="38">
        <v>10000</v>
      </c>
      <c r="F7" s="49">
        <f>IF($G$5="1/2",ROUND(E7/2,0),ROUND(E7/4,0))</f>
        <v>5000</v>
      </c>
      <c r="G7" s="60"/>
      <c r="H7" s="97">
        <v>44863</v>
      </c>
      <c r="I7" s="103"/>
    </row>
    <row r="8" spans="1:11">
      <c r="A8" s="7"/>
      <c r="B8" s="18" t="s">
        <v>16</v>
      </c>
      <c r="C8" s="18" t="s">
        <v>28</v>
      </c>
      <c r="D8" s="27">
        <v>10000</v>
      </c>
      <c r="E8" s="38">
        <v>10000</v>
      </c>
      <c r="F8" s="49">
        <f>IF($G$5="1/2",ROUND(E8/2,0),ROUND(E8/4,0))</f>
        <v>5000</v>
      </c>
      <c r="G8" s="60"/>
      <c r="H8" s="98">
        <v>44937</v>
      </c>
      <c r="I8" s="81"/>
    </row>
    <row r="9" spans="1:11">
      <c r="A9" s="7"/>
      <c r="B9" s="18" t="s">
        <v>19</v>
      </c>
      <c r="C9" s="18" t="s">
        <v>31</v>
      </c>
      <c r="D9" s="27">
        <v>10000</v>
      </c>
      <c r="E9" s="38">
        <v>10000</v>
      </c>
      <c r="F9" s="50">
        <f>IF($G$5="1/2",ROUND(E9/2,0),ROUND(E9/4,0))</f>
        <v>5000</v>
      </c>
      <c r="G9" s="61"/>
      <c r="H9" s="98">
        <v>44937</v>
      </c>
      <c r="I9" s="81"/>
    </row>
    <row r="10" spans="1:11">
      <c r="A10" s="9" t="s">
        <v>11</v>
      </c>
      <c r="B10" s="20"/>
      <c r="C10" s="20"/>
      <c r="D10" s="29">
        <f>SUM(D6:D9)</f>
        <v>40000</v>
      </c>
      <c r="E10" s="40">
        <f>SUM(E6:E9)</f>
        <v>40000</v>
      </c>
      <c r="F10" s="51">
        <f>SUM(F6:F9)</f>
        <v>20000</v>
      </c>
      <c r="G10" s="62"/>
      <c r="H10" s="72"/>
      <c r="I10" s="83"/>
    </row>
    <row r="11" spans="1:11">
      <c r="A11" s="10" t="s">
        <v>33</v>
      </c>
      <c r="B11" s="21" t="s">
        <v>1</v>
      </c>
      <c r="C11" s="17" t="s">
        <v>28</v>
      </c>
      <c r="D11" s="30">
        <v>5600</v>
      </c>
      <c r="E11" s="41">
        <f>ROUND(D11/1.1,0)</f>
        <v>5091</v>
      </c>
      <c r="F11" s="52">
        <f>IF($G$5="1/2",ROUND(E11/2,0),ROUND(E11/4,0))</f>
        <v>2546</v>
      </c>
      <c r="G11" s="63"/>
      <c r="H11" s="96">
        <v>44863</v>
      </c>
      <c r="I11" s="84"/>
    </row>
    <row r="12" spans="1:11">
      <c r="A12" s="11"/>
      <c r="B12" s="22" t="s">
        <v>1</v>
      </c>
      <c r="C12" s="91" t="s">
        <v>31</v>
      </c>
      <c r="D12" s="31">
        <v>230</v>
      </c>
      <c r="E12" s="42">
        <f>ROUND(D12/1.1,0)</f>
        <v>209</v>
      </c>
      <c r="F12" s="49">
        <f>IF($G$5="1/2",ROUND(E12/2,0),ROUND(E12/4,0))</f>
        <v>105</v>
      </c>
      <c r="G12" s="60"/>
      <c r="H12" s="97">
        <v>44863</v>
      </c>
      <c r="I12" s="85"/>
    </row>
    <row r="13" spans="1:11">
      <c r="A13" s="11"/>
      <c r="B13" s="22" t="s">
        <v>32</v>
      </c>
      <c r="C13" s="18" t="s">
        <v>28</v>
      </c>
      <c r="D13" s="31">
        <v>5600</v>
      </c>
      <c r="E13" s="42">
        <f>ROUND(D13/1.1,0)</f>
        <v>5091</v>
      </c>
      <c r="F13" s="49">
        <f>IF($G$5="1/2",ROUND(E13/2,0),ROUND(E13/4,0))</f>
        <v>2546</v>
      </c>
      <c r="G13" s="60"/>
      <c r="H13" s="98">
        <v>44937</v>
      </c>
      <c r="I13" s="85"/>
    </row>
    <row r="14" spans="1:11">
      <c r="A14" s="12"/>
      <c r="B14" s="23" t="s">
        <v>32</v>
      </c>
      <c r="C14" s="18" t="s">
        <v>31</v>
      </c>
      <c r="D14" s="32">
        <v>230</v>
      </c>
      <c r="E14" s="43">
        <f>ROUND(D14/1.1,0)</f>
        <v>209</v>
      </c>
      <c r="F14" s="50">
        <f>IF($G$5="1/2",ROUND(E14/2,0),ROUND(E14/4,0))</f>
        <v>105</v>
      </c>
      <c r="G14" s="61"/>
      <c r="H14" s="98">
        <v>44937</v>
      </c>
      <c r="I14" s="86"/>
    </row>
    <row r="15" spans="1:11">
      <c r="A15" s="9" t="s">
        <v>11</v>
      </c>
      <c r="B15" s="20"/>
      <c r="C15" s="20"/>
      <c r="D15" s="29">
        <f>SUM(D11:D14)</f>
        <v>11660</v>
      </c>
      <c r="E15" s="40">
        <f>SUM(E11:E14)</f>
        <v>10600</v>
      </c>
      <c r="F15" s="53">
        <f>SUM(F11:F14)</f>
        <v>5302</v>
      </c>
      <c r="G15" s="64"/>
      <c r="H15" s="72"/>
      <c r="I15" s="83"/>
    </row>
    <row r="16" spans="1:11">
      <c r="A16" s="10" t="s">
        <v>34</v>
      </c>
      <c r="B16" s="21" t="s">
        <v>35</v>
      </c>
      <c r="C16" s="21" t="s">
        <v>36</v>
      </c>
      <c r="D16" s="30">
        <v>5400</v>
      </c>
      <c r="E16" s="41">
        <f>ROUND(D16/1.1,0)</f>
        <v>4909</v>
      </c>
      <c r="F16" s="48">
        <f>IF($G$5="1/2",ROUND(E16/2,0),ROUND(E16/4,0))</f>
        <v>2455</v>
      </c>
      <c r="G16" s="59"/>
      <c r="H16" s="96">
        <v>44853</v>
      </c>
      <c r="I16" s="84" t="s">
        <v>37</v>
      </c>
    </row>
    <row r="17" spans="1:9">
      <c r="A17" s="11"/>
      <c r="B17" s="22" t="s">
        <v>23</v>
      </c>
      <c r="C17" s="22" t="s">
        <v>36</v>
      </c>
      <c r="D17" s="31">
        <v>5400</v>
      </c>
      <c r="E17" s="42">
        <f>ROUND(D17/1.1,0)</f>
        <v>4909</v>
      </c>
      <c r="F17" s="49">
        <f>IF($G$5="1/2",ROUND(E17/2,0),ROUND(E17/4,0))</f>
        <v>2455</v>
      </c>
      <c r="G17" s="60"/>
      <c r="H17" s="99">
        <v>44915</v>
      </c>
      <c r="I17" s="85" t="s">
        <v>38</v>
      </c>
    </row>
    <row r="18" spans="1:9">
      <c r="A18" s="11"/>
      <c r="B18" s="22"/>
      <c r="C18" s="22"/>
      <c r="D18" s="31"/>
      <c r="E18" s="42"/>
      <c r="F18" s="49">
        <f>IF($G$5="1/2",ROUND(E18/2,0),ROUND(E18/4,0))</f>
        <v>0</v>
      </c>
      <c r="G18" s="60"/>
      <c r="H18" s="74"/>
      <c r="I18" s="85"/>
    </row>
    <row r="19" spans="1:9">
      <c r="A19" s="12"/>
      <c r="B19" s="23"/>
      <c r="C19" s="23"/>
      <c r="D19" s="32"/>
      <c r="E19" s="43"/>
      <c r="F19" s="50">
        <f>IF($G$5="1/2",ROUND(E19/2,0),ROUND(E19/4,0))</f>
        <v>0</v>
      </c>
      <c r="G19" s="61"/>
      <c r="H19" s="75"/>
      <c r="I19" s="86"/>
    </row>
    <row r="20" spans="1:9">
      <c r="A20" s="9" t="s">
        <v>11</v>
      </c>
      <c r="B20" s="20"/>
      <c r="C20" s="20"/>
      <c r="D20" s="29">
        <f>SUM(D16:D19)</f>
        <v>10800</v>
      </c>
      <c r="E20" s="40">
        <f>SUM(E16:E19)</f>
        <v>9818</v>
      </c>
      <c r="F20" s="53">
        <f>SUM(F16:F19)</f>
        <v>4910</v>
      </c>
      <c r="G20" s="64"/>
      <c r="H20" s="72"/>
      <c r="I20" s="83"/>
    </row>
    <row r="21" spans="1:9">
      <c r="A21" s="10" t="s">
        <v>39</v>
      </c>
      <c r="B21" s="21" t="s">
        <v>40</v>
      </c>
      <c r="C21" s="92" t="s">
        <v>29</v>
      </c>
      <c r="D21" s="30">
        <v>1404000</v>
      </c>
      <c r="E21" s="42">
        <f>ROUND(D21/1.1,0)</f>
        <v>1276364</v>
      </c>
      <c r="F21" s="48">
        <f>IF($G$5="1/2",ROUND(E21/2,0),ROUND(E21/4,0))</f>
        <v>638182</v>
      </c>
      <c r="G21" s="59"/>
      <c r="H21" s="99">
        <v>44982</v>
      </c>
      <c r="I21" s="84" t="s">
        <v>0</v>
      </c>
    </row>
    <row r="22" spans="1:9">
      <c r="A22" s="11"/>
      <c r="B22" s="24"/>
      <c r="C22" s="24"/>
      <c r="D22" s="33"/>
      <c r="E22" s="44"/>
      <c r="F22" s="49">
        <f>IF($G$5="1/2",ROUND(E22/2,0),ROUND(E22/4,0))</f>
        <v>0</v>
      </c>
      <c r="G22" s="60"/>
      <c r="H22" s="76"/>
      <c r="I22" s="87"/>
    </row>
    <row r="23" spans="1:9">
      <c r="A23" s="11"/>
      <c r="B23" s="22"/>
      <c r="C23" s="22"/>
      <c r="D23" s="31"/>
      <c r="E23" s="42"/>
      <c r="F23" s="49">
        <f>IF($G$5="1/2",ROUND(E23/2,0),ROUND(E23/4,0))</f>
        <v>0</v>
      </c>
      <c r="G23" s="60"/>
      <c r="H23" s="74"/>
      <c r="I23" s="85"/>
    </row>
    <row r="24" spans="1:9">
      <c r="A24" s="12"/>
      <c r="B24" s="23"/>
      <c r="C24" s="23"/>
      <c r="D24" s="32"/>
      <c r="E24" s="43"/>
      <c r="F24" s="50">
        <f>IF($G$5="1/2",ROUND(E24/2,0),ROUND(E24/4,0))</f>
        <v>0</v>
      </c>
      <c r="G24" s="61"/>
      <c r="H24" s="75"/>
      <c r="I24" s="86"/>
    </row>
    <row r="25" spans="1:9">
      <c r="A25" s="9" t="s">
        <v>11</v>
      </c>
      <c r="B25" s="20"/>
      <c r="C25" s="20"/>
      <c r="D25" s="29">
        <f>SUM(D21:D24)</f>
        <v>1404000</v>
      </c>
      <c r="E25" s="40">
        <f>SUM(E21:E24)</f>
        <v>1276364</v>
      </c>
      <c r="F25" s="53">
        <f>SUM(F21:F24)</f>
        <v>638182</v>
      </c>
      <c r="G25" s="64"/>
      <c r="H25" s="72"/>
      <c r="I25" s="83"/>
    </row>
    <row r="26" spans="1:9">
      <c r="A26" s="10"/>
      <c r="B26" s="21"/>
      <c r="C26" s="21"/>
      <c r="D26" s="30"/>
      <c r="E26" s="41"/>
      <c r="F26" s="48">
        <f>IF($G$5="1/2",ROUND(E26/2,0),ROUND(E26/4,0))</f>
        <v>0</v>
      </c>
      <c r="G26" s="59"/>
      <c r="H26" s="73"/>
      <c r="I26" s="84"/>
    </row>
    <row r="27" spans="1:9">
      <c r="A27" s="11"/>
      <c r="B27" s="24"/>
      <c r="C27" s="24"/>
      <c r="D27" s="33"/>
      <c r="E27" s="44"/>
      <c r="F27" s="49">
        <f>IF($G$5="1/2",ROUND(E27/2,0),ROUND(E27/4,0))</f>
        <v>0</v>
      </c>
      <c r="G27" s="60"/>
      <c r="H27" s="76"/>
      <c r="I27" s="87"/>
    </row>
    <row r="28" spans="1:9">
      <c r="A28" s="11"/>
      <c r="B28" s="22"/>
      <c r="C28" s="22"/>
      <c r="D28" s="31"/>
      <c r="E28" s="42"/>
      <c r="F28" s="49">
        <f>IF($G$5="1/2",ROUND(E28/2,0),ROUND(E28/4,0))</f>
        <v>0</v>
      </c>
      <c r="G28" s="60"/>
      <c r="H28" s="100"/>
      <c r="I28" s="85"/>
    </row>
    <row r="29" spans="1:9">
      <c r="A29" s="12"/>
      <c r="B29" s="23"/>
      <c r="C29" s="23"/>
      <c r="D29" s="32"/>
      <c r="E29" s="43"/>
      <c r="F29" s="50">
        <f>IF($G$5="1/2",ROUND(E29/2,0),ROUND(E29/4,0))</f>
        <v>0</v>
      </c>
      <c r="G29" s="61"/>
      <c r="H29" s="75"/>
      <c r="I29" s="86"/>
    </row>
    <row r="30" spans="1:9">
      <c r="A30" s="9" t="s">
        <v>11</v>
      </c>
      <c r="B30" s="20"/>
      <c r="C30" s="20"/>
      <c r="D30" s="29">
        <f>SUM(D26:D29)</f>
        <v>0</v>
      </c>
      <c r="E30" s="40">
        <f>SUM(E26:E29)</f>
        <v>0</v>
      </c>
      <c r="F30" s="53">
        <f>SUM(G26:G29)</f>
        <v>0</v>
      </c>
      <c r="G30" s="64"/>
      <c r="H30" s="72"/>
      <c r="I30" s="83"/>
    </row>
    <row r="31" spans="1:9">
      <c r="A31" s="10"/>
      <c r="B31" s="21"/>
      <c r="C31" s="21"/>
      <c r="D31" s="30"/>
      <c r="E31" s="41"/>
      <c r="F31" s="48">
        <f>IF($G$5="1/2",ROUND(E31/2,0),ROUND(E31/4,0))</f>
        <v>0</v>
      </c>
      <c r="G31" s="59"/>
      <c r="H31" s="73"/>
      <c r="I31" s="84"/>
    </row>
    <row r="32" spans="1:9">
      <c r="A32" s="11"/>
      <c r="B32" s="24"/>
      <c r="C32" s="24"/>
      <c r="D32" s="33"/>
      <c r="E32" s="44"/>
      <c r="F32" s="49">
        <f>IF($G$5="1/2",ROUND(E32/2,0),ROUND(E32/4,0))</f>
        <v>0</v>
      </c>
      <c r="G32" s="60"/>
      <c r="H32" s="76"/>
      <c r="I32" s="87"/>
    </row>
    <row r="33" spans="1:9">
      <c r="A33" s="11"/>
      <c r="B33" s="22"/>
      <c r="C33" s="22"/>
      <c r="D33" s="31"/>
      <c r="E33" s="42"/>
      <c r="F33" s="49">
        <f>IF($G$5="1/2",ROUND(E33/2,0),ROUND(E33/4,0))</f>
        <v>0</v>
      </c>
      <c r="G33" s="60"/>
      <c r="H33" s="74"/>
      <c r="I33" s="85"/>
    </row>
    <row r="34" spans="1:9">
      <c r="A34" s="12"/>
      <c r="B34" s="23"/>
      <c r="C34" s="23"/>
      <c r="D34" s="32"/>
      <c r="E34" s="43"/>
      <c r="F34" s="50">
        <f>IF($G$5="1/2",ROUND(E34/2,0),ROUND(E34/4,0))</f>
        <v>0</v>
      </c>
      <c r="G34" s="61"/>
      <c r="H34" s="75"/>
      <c r="I34" s="86"/>
    </row>
    <row r="35" spans="1:9">
      <c r="A35" s="9" t="s">
        <v>11</v>
      </c>
      <c r="B35" s="20"/>
      <c r="C35" s="20"/>
      <c r="D35" s="29">
        <f>SUM(D31:D34)</f>
        <v>0</v>
      </c>
      <c r="E35" s="40">
        <f>SUM(E31:E34)</f>
        <v>0</v>
      </c>
      <c r="F35" s="53">
        <f>SUM(G31:G34)</f>
        <v>0</v>
      </c>
      <c r="G35" s="64"/>
      <c r="H35" s="72"/>
      <c r="I35" s="83"/>
    </row>
    <row r="36" spans="1:9">
      <c r="A36" s="10"/>
      <c r="B36" s="21"/>
      <c r="C36" s="21"/>
      <c r="D36" s="30"/>
      <c r="E36" s="41"/>
      <c r="F36" s="48">
        <f>IF($G$5="1/2",ROUND(E36/2,0),ROUND(E36/4,0))</f>
        <v>0</v>
      </c>
      <c r="G36" s="59"/>
      <c r="H36" s="73"/>
      <c r="I36" s="84"/>
    </row>
    <row r="37" spans="1:9">
      <c r="A37" s="11"/>
      <c r="B37" s="22"/>
      <c r="C37" s="22"/>
      <c r="D37" s="31"/>
      <c r="E37" s="42"/>
      <c r="F37" s="49">
        <f>IF($G$5="1/2",ROUND(E37/2,0),ROUND(E37/4,0))</f>
        <v>0</v>
      </c>
      <c r="G37" s="60"/>
      <c r="H37" s="74"/>
      <c r="I37" s="85"/>
    </row>
    <row r="38" spans="1:9">
      <c r="A38" s="11"/>
      <c r="B38" s="22"/>
      <c r="C38" s="22"/>
      <c r="D38" s="31"/>
      <c r="E38" s="42"/>
      <c r="F38" s="49">
        <f>IF($G$5="1/2",ROUND(E38/2,0),ROUND(E38/4,0))</f>
        <v>0</v>
      </c>
      <c r="G38" s="60"/>
      <c r="H38" s="74"/>
      <c r="I38" s="85"/>
    </row>
    <row r="39" spans="1:9">
      <c r="A39" s="12"/>
      <c r="B39" s="23"/>
      <c r="C39" s="23"/>
      <c r="D39" s="32"/>
      <c r="E39" s="43"/>
      <c r="F39" s="50">
        <f>IF($G$5="1/2",ROUND(E39/2,0),ROUND(E39/4,0))</f>
        <v>0</v>
      </c>
      <c r="G39" s="61"/>
      <c r="H39" s="75"/>
      <c r="I39" s="86"/>
    </row>
    <row r="40" spans="1:9" ht="14.25">
      <c r="A40" s="9" t="s">
        <v>11</v>
      </c>
      <c r="B40" s="20"/>
      <c r="C40" s="20"/>
      <c r="D40" s="29">
        <f>SUM(D36:D39)</f>
        <v>0</v>
      </c>
      <c r="E40" s="40">
        <f>SUM(E36:E39)</f>
        <v>0</v>
      </c>
      <c r="F40" s="54">
        <f>SUM(G36:G39)</f>
        <v>0</v>
      </c>
      <c r="G40" s="65"/>
      <c r="H40" s="72"/>
      <c r="I40" s="83"/>
    </row>
    <row r="41" spans="1:9" ht="31.5" customHeight="1">
      <c r="A41" s="13" t="s">
        <v>20</v>
      </c>
      <c r="B41" s="25"/>
      <c r="C41" s="25"/>
      <c r="D41" s="34">
        <f>SUM(D40,D35,D30,D20,D10,D25,D15)</f>
        <v>1466460</v>
      </c>
      <c r="E41" s="45">
        <f>SUM(E40,E35,E30,E20,E10,E25,E15)</f>
        <v>1336782</v>
      </c>
      <c r="F41" s="55">
        <f>ROUNDDOWN(SUM(F40,F35,F30,F20,F10,F25,F15),-3)</f>
        <v>668000</v>
      </c>
      <c r="G41" s="66"/>
      <c r="H41" s="77"/>
      <c r="I41" s="88" t="s">
        <v>41</v>
      </c>
    </row>
    <row r="42" spans="1:9" ht="14.25">
      <c r="A42" s="1" t="s">
        <v>21</v>
      </c>
      <c r="F42" s="56" t="s">
        <v>22</v>
      </c>
      <c r="G42" s="56"/>
    </row>
    <row r="43" spans="1:9">
      <c r="E43" s="95"/>
      <c r="F43" s="56" t="s">
        <v>42</v>
      </c>
      <c r="G43" s="56"/>
    </row>
  </sheetData>
  <mergeCells count="66">
    <mergeCell ref="B2:C2"/>
    <mergeCell ref="D4:E4"/>
    <mergeCell ref="F4:G4"/>
    <mergeCell ref="F6:G6"/>
    <mergeCell ref="F7:G7"/>
    <mergeCell ref="F8:G8"/>
    <mergeCell ref="F9:G9"/>
    <mergeCell ref="A10:C10"/>
    <mergeCell ref="F10:G10"/>
    <mergeCell ref="H10:I10"/>
    <mergeCell ref="F11:G11"/>
    <mergeCell ref="F12:G12"/>
    <mergeCell ref="F13:G13"/>
    <mergeCell ref="F14:G14"/>
    <mergeCell ref="A15:C15"/>
    <mergeCell ref="F15:G15"/>
    <mergeCell ref="H15:I15"/>
    <mergeCell ref="F16:G16"/>
    <mergeCell ref="F17:G17"/>
    <mergeCell ref="F18:G18"/>
    <mergeCell ref="F19:G19"/>
    <mergeCell ref="A20:C20"/>
    <mergeCell ref="F20:G20"/>
    <mergeCell ref="H20:I20"/>
    <mergeCell ref="F21:G21"/>
    <mergeCell ref="F22:G22"/>
    <mergeCell ref="F23:G23"/>
    <mergeCell ref="F24:G24"/>
    <mergeCell ref="A25:C25"/>
    <mergeCell ref="F25:G25"/>
    <mergeCell ref="H25:I25"/>
    <mergeCell ref="F26:G26"/>
    <mergeCell ref="F27:G27"/>
    <mergeCell ref="F28:G28"/>
    <mergeCell ref="F29:G29"/>
    <mergeCell ref="A30:C30"/>
    <mergeCell ref="F30:G30"/>
    <mergeCell ref="H30:I30"/>
    <mergeCell ref="F31:G31"/>
    <mergeCell ref="F32:G32"/>
    <mergeCell ref="F33:G33"/>
    <mergeCell ref="F34:G34"/>
    <mergeCell ref="A35:C35"/>
    <mergeCell ref="F35:G35"/>
    <mergeCell ref="H35:I35"/>
    <mergeCell ref="F36:G36"/>
    <mergeCell ref="F37:G37"/>
    <mergeCell ref="F38:G38"/>
    <mergeCell ref="F39:G39"/>
    <mergeCell ref="A40:C40"/>
    <mergeCell ref="F40:G40"/>
    <mergeCell ref="H40:I40"/>
    <mergeCell ref="A41:C41"/>
    <mergeCell ref="F41:G41"/>
    <mergeCell ref="A4:A5"/>
    <mergeCell ref="B4:B5"/>
    <mergeCell ref="C4:C5"/>
    <mergeCell ref="H4:H5"/>
    <mergeCell ref="I4:I5"/>
    <mergeCell ref="A6:A9"/>
    <mergeCell ref="A11:A14"/>
    <mergeCell ref="A16:A19"/>
    <mergeCell ref="A21:A24"/>
    <mergeCell ref="A26:A29"/>
    <mergeCell ref="A31:A34"/>
    <mergeCell ref="A36:A39"/>
  </mergeCells>
  <phoneticPr fontId="1"/>
  <dataValidations count="1">
    <dataValidation type="list" allowBlank="1" showDropDown="0" showInputMessage="1" showErrorMessage="1" sqref="G5">
      <formula1>$K$5:$K$6</formula1>
    </dataValidation>
  </dataValidations>
  <pageMargins left="0.28000000000000003" right="0.2" top="0.21" bottom="0.2" header="0.2" footer="0.2"/>
  <pageSetup paperSize="9" scale="96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朝比奈　あい</cp:lastModifiedBy>
  <cp:lastPrinted>2019-07-12T05:55:52Z</cp:lastPrinted>
  <dcterms:created xsi:type="dcterms:W3CDTF">2015-06-25T10:31:28Z</dcterms:created>
  <dcterms:modified xsi:type="dcterms:W3CDTF">2024-06-25T07:03:55Z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2024-06-25T07:03:55Z</vt:filetime>
  </property>
</Properties>
</file>