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IyY86JncwqX09DxDQstprAxXmmjYJr0P8XbEvCY8uWYw1sYTxslZ0sbvffYNYxKLmAVpKMbnFIBR24lK1W9iA==" workbookSaltValue="Z70IBzO7On+szlM7bFUsnA==" workbookSpinCount="100000"/>
  <bookViews>
    <workbookView xWindow="-108" yWindow="-108" windowWidth="23256" windowHeight="1257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<sst xmlns="http://schemas.openxmlformats.org/spreadsheetml/2006/main" xmlns:r="http://schemas.openxmlformats.org/officeDocument/2006/relationships" count="112" uniqueCount="112">
  <si>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</si>
  <si>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</si>
  <si>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</si>
  <si>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</si>
  <si>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</si>
  <si>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</si>
  <si>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</si>
  <si>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</si>
  <si>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</si>
  <si>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</si>
  <si>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</si>
  <si>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</si>
  <si>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</si>
  <si>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</si>
  <si>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</si>
  <si>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</si>
  <si>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</si>
  <si>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</si>
  <si>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</si>
  <si>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</si>
  <si>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</si>
  <si>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</si>
  <si>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</si>
  <si>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</si>
  <si>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</si>
  <si>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</si>
  <si>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</si>
  <si>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</si>
  <si>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</si>
  <si>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</si>
  <si>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</si>
  <si>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</si>
  <si>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</si>
  <si>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</si>
  <si>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</si>
  <si>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</si>
  <si>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</si>
  <si>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</si>
  <si>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</si>
  <si>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</si>
  <si>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</si>
  <si>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</si>
  <si>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</si>
  <si>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</si>
  <si>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</si>
  <si>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</si>
  <si>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</si>
  <si>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</si>
  <si>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</si>
  <si>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</si>
  <si>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</si>
  <si>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</si>
  <si>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</si>
  <si>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</si>
  <si>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</si>
  <si>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</si>
  <si>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</si>
  <si>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</si>
  <si>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</si>
  <si>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</si>
  <si>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</si>
  <si>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</si>
  <si>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</si>
  <si>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</si>
  <si>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</si>
  <si>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</si>
  <si>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</si>
  <si>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</si>
  <si>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</si>
  <si>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</si>
  <si>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</si>
  <si>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</si>
  <si>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</si>
  <si>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</si>
  <si>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</si>
  <si>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</si>
  <si>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</si>
  <si>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</si>
  <si>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</si>
  <si>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</si>
  <si>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</si>
  <si>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</si>
  <si>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</si>
  <si>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</si>
  <si>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</si>
  <si>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</si>
  <si>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</si>
  <si>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</si>
  <si>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</si>
  <si>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</si>
  <si>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</si>
  <si>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</si>
  <si>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</si>
  <si>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</si>
  <si>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裾野市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</si>
  <si>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</si>
  <si>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</si>
  <si>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</si>
  <si>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</si>
  <si>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</si>
  <si>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</si>
  <si>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</si>
  <si>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</si>
  <si>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</si>
  <si>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</si>
  <si>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</si>
  <si>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</si>
  <si>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</si>
  <si>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</si>
  <si>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rPr>
        <sz val="11"/>
        <color auto="1"/>
        <rFont val="ＭＳ ゴシック"/>
      </rPr>
      <t>　平成26年度に実施した料金改定による給水収益が増収及び施設の統廃合などに伴う経費削減による費用の減少から経営面が改善されている。また、老朽化した施設の更新も概ね計画通り実行され、安定した経営状況といえる。
　しかし、水道事業を取り巻く環境は全国的にも厳しい状況にあり、健全な状況が将来にわたり続く保証はない。当事業においても有収水量が減少傾向にあること、施設・管路が更新時期を迎えていることなどから、将来にわたり健全経営及び安定供給を継続するために、更なる財政面の強化や費用削減などの経営努力、老朽化した施設・管路の更新、有収率の向上などの課題を計画的かつ効率的に解決していく必要がある。</t>
    </r>
    <r>
      <rPr>
        <sz val="11"/>
        <color theme="1"/>
        <rFont val="ＭＳ ゴシック"/>
      </rPr>
      <t xml:space="preserve">
※平成30年度より、給水人口が5万人未満となったため、類似団体区分がA4からA5になっている。</t>
    </r>
    <rPh sb="8" eb="10">
      <t>ジッシ</t>
    </rPh>
    <rPh sb="24" eb="26">
      <t>ゾウシュウ</t>
    </rPh>
    <rPh sb="26" eb="27">
      <t>オヨ</t>
    </rPh>
    <rPh sb="37" eb="38">
      <t>トモナ</t>
    </rPh>
    <rPh sb="135" eb="137">
      <t>ケンゼン</t>
    </rPh>
    <rPh sb="138" eb="140">
      <t>ジョウキョウ</t>
    </rPh>
    <rPh sb="156" eb="158">
      <t>ジギョウ</t>
    </rPh>
    <rPh sb="201" eb="203">
      <t>ショウライ</t>
    </rPh>
    <rPh sb="211" eb="212">
      <t>オヨ</t>
    </rPh>
    <rPh sb="218" eb="220">
      <t>ケイゾク</t>
    </rPh>
    <rPh sb="229" eb="232">
      <t>ザイセイメン</t>
    </rPh>
    <rPh sb="283" eb="285">
      <t>カイケツ</t>
    </rPh>
    <phoneticPr fontId="1"/>
  </si>
  <si>
    <r>
      <t>　</t>
    </r>
    <r>
      <rPr>
        <sz val="11"/>
        <color auto="1"/>
        <rFont val="ＭＳ ゴシック"/>
      </rPr>
      <t>経常収支比率は平均値を上回り、給水原価についても平均値を下回っている。また、新型コロナウイルス対策として、令和3年4･5月の水道基本料金を軽減したため、料金回収率は前年度を下回っているが、軽減分を一般会計から補填しているため、その分を考慮すると、いずれの数値も概ね対前年同水準となり、安定した経営状況にある。</t>
    </r>
    <r>
      <rPr>
        <sz val="11"/>
        <color rgb="FFFF0000"/>
        <rFont val="ＭＳ ゴシック"/>
      </rPr>
      <t xml:space="preserve">
　</t>
    </r>
    <r>
      <rPr>
        <sz val="11"/>
        <color auto="1"/>
        <rFont val="ＭＳ ゴシック"/>
      </rPr>
      <t>平成30年度に企業債の繰上償還を行ったため、流動負債の企業債の減少に伴い流動比率が増加しており、その後も平均値を上回り高い数値を維持している。企業債残高対給水収益比率については、平成14年度以降新規の借入を行っていないため、平均値を下回り、減少傾向にある。</t>
    </r>
    <r>
      <rPr>
        <sz val="11"/>
        <color rgb="FFFF0000"/>
        <rFont val="ＭＳ ゴシック"/>
      </rPr>
      <t xml:space="preserve">
　</t>
    </r>
    <r>
      <rPr>
        <sz val="11"/>
        <color auto="1"/>
        <rFont val="ＭＳ ゴシック"/>
      </rPr>
      <t>令和2年度は、新型コロナウイルスによる生活様式の変化等により、配水量が増加し施設利用率は上昇したが、令和3年度は通常生活に戻ってきたため、以前の数値に戻ってきたが、依然として平均値を下回っている。人口減少や節水機器の普及により配水量は引き続き減少傾向にあり、施設利用率も下降傾向にあることから、今後の施設整備において、災害等の緊急時への備えとして一定の施設能力を保持しつつ、更新時にスペックダウンを検討するなど施設・設備の適正化を図っていく。</t>
    </r>
    <r>
      <rPr>
        <sz val="11"/>
        <color rgb="FFFF0000"/>
        <rFont val="ＭＳ ゴシック"/>
      </rPr>
      <t xml:space="preserve">
　</t>
    </r>
    <r>
      <rPr>
        <sz val="11"/>
        <color auto="1"/>
        <rFont val="ＭＳ ゴシック"/>
      </rPr>
      <t>有収率については、漏水が主な要因となり平均値を下回っている。平成30年度から有収率の低い水系の管路更新を集中的に行っており、当該区域の有収率は上がっているものの、全体では令和元年度以降再び低下したため、更なる調査及び対策が必要である。</t>
    </r>
    <rPh sb="337" eb="339">
      <t>レイワ</t>
    </rPh>
    <rPh sb="340" eb="342">
      <t>ネンド</t>
    </rPh>
    <rPh sb="362" eb="363">
      <t>モド</t>
    </rPh>
    <phoneticPr fontId="1"/>
  </si>
  <si>
    <r>
      <rPr>
        <sz val="11"/>
        <color auto="1"/>
        <rFont val="ＭＳ ゴシック"/>
      </rPr>
      <t>　有形固定資産減価償却率については、平均値を上回り、かつ、前年度からの増加率も大きく、施設の老朽化が進んでいる。今後は、令和元年度に策定した経営戦略に基づき施設更新を行い、改善を図っていく。</t>
    </r>
    <r>
      <rPr>
        <sz val="11"/>
        <color rgb="FFFF0000"/>
        <rFont val="ＭＳ ゴシック"/>
      </rPr>
      <t xml:space="preserve">
　</t>
    </r>
    <r>
      <rPr>
        <sz val="11"/>
        <color auto="1"/>
        <rFont val="ＭＳ ゴシック"/>
      </rPr>
      <t>管路経年化率は、平成27年度に行ったアセットマネジメント（資産調査）に基づいた更新計画の推進により、平均値及び全国平均を大きく下回っている。
　令和3年度の管路更新率は前年度より大幅に減少しているが、これは、今後到来する更新需要の増大に向けて、更新の平準化及び資金財源等の確保の必要性から、令和7年度に管路更新計画を策定し計画的な管路更新を行うこととしたため、それまでは必要最低限の更新を実施することとしたからであり、今後数年は低い数値が続く見込である。</t>
    </r>
    <rPh sb="181" eb="184">
      <t>ゼンネンド</t>
    </rPh>
    <rPh sb="186" eb="188">
      <t>オオハバ</t>
    </rPh>
    <rPh sb="189" eb="191">
      <t>ゲンショウ</t>
    </rPh>
    <rPh sb="201" eb="203">
      <t>コンゴ</t>
    </rPh>
    <rPh sb="203" eb="205">
      <t>トウライ</t>
    </rPh>
    <rPh sb="212" eb="214">
      <t>ゾウダイ</t>
    </rPh>
    <rPh sb="215" eb="216">
      <t>ム</t>
    </rPh>
    <rPh sb="219" eb="221">
      <t>コウシン</t>
    </rPh>
    <rPh sb="242" eb="244">
      <t>レイワ</t>
    </rPh>
    <rPh sb="245" eb="247">
      <t>ネンド</t>
    </rPh>
    <rPh sb="248" eb="254">
      <t>カンロコウシンケイカク</t>
    </rPh>
    <rPh sb="255" eb="257">
      <t>サクテイ</t>
    </rPh>
    <rPh sb="258" eb="261">
      <t>ケイカクテキ</t>
    </rPh>
    <rPh sb="262" eb="266">
      <t>カンロコウシン</t>
    </rPh>
    <rPh sb="267" eb="268">
      <t>オコナ</t>
    </rPh>
    <rPh sb="291" eb="293">
      <t>ジッシ</t>
    </rPh>
    <rPh sb="306" eb="308">
      <t>コンゴ</t>
    </rPh>
    <rPh sb="308" eb="310">
      <t>スウネン</t>
    </rPh>
    <rPh sb="311" eb="312">
      <t>ヒク</t>
    </rPh>
    <rPh sb="313" eb="315">
      <t>スウチ</t>
    </rPh>
    <rPh sb="316" eb="317">
      <t>ツヅ</t>
    </rPh>
    <rPh sb="318" eb="320">
      <t>ミコミ</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</si>
</sst>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0.76</c:v>
                </c:pt>
                <c:pt idx="1">
                  <c:v>0.72</c:v>
                </c:pt>
                <c:pt idx="2">
                  <c:v>0.73</c:v>
                </c:pt>
                <c:pt idx="3">
                  <c:v>0.62</c:v>
                </c:pt>
                <c:pt idx="4">
                  <c:v>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56.14</c:v>
                </c:pt>
                <c:pt idx="1">
                  <c:v>54.95</c:v>
                </c:pt>
                <c:pt idx="2">
                  <c:v>54.19</c:v>
                </c:pt>
                <c:pt idx="3">
                  <c:v>55.06</c:v>
                </c:pt>
                <c:pt idx="4">
                  <c:v>54.33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81.55</c:v>
                </c:pt>
                <c:pt idx="1">
                  <c:v>82.94</c:v>
                </c:pt>
                <c:pt idx="2">
                  <c:v>82.57</c:v>
                </c:pt>
                <c:pt idx="3">
                  <c:v>82.4</c:v>
                </c:pt>
                <c:pt idx="4">
                  <c:v>82.36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140.47</c:v>
                </c:pt>
                <c:pt idx="1">
                  <c:v>136.27000000000001</c:v>
                </c:pt>
                <c:pt idx="2">
                  <c:v>142.62</c:v>
                </c:pt>
                <c:pt idx="3">
                  <c:v>144.16</c:v>
                </c:pt>
                <c:pt idx="4">
                  <c:v>141.91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47.73</c:v>
                </c:pt>
                <c:pt idx="1">
                  <c:v>49.04</c:v>
                </c:pt>
                <c:pt idx="2">
                  <c:v>50.35</c:v>
                </c:pt>
                <c:pt idx="3">
                  <c:v>51.39</c:v>
                </c:pt>
                <c:pt idx="4">
                  <c:v>52.5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9.59</c:v>
                </c:pt>
                <c:pt idx="1">
                  <c:v>9.32</c:v>
                </c:pt>
                <c:pt idx="2">
                  <c:v>10.65</c:v>
                </c:pt>
                <c:pt idx="3">
                  <c:v>10.92</c:v>
                </c:pt>
                <c:pt idx="4">
                  <c:v>8.1300000000000008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1544.69</c:v>
                </c:pt>
                <c:pt idx="1">
                  <c:v>2169.52</c:v>
                </c:pt>
                <c:pt idx="2">
                  <c:v>2029.7</c:v>
                </c:pt>
                <c:pt idx="3">
                  <c:v>1790.02</c:v>
                </c:pt>
                <c:pt idx="4">
                  <c:v>1869.79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157.97</c:v>
                </c:pt>
                <c:pt idx="1">
                  <c:v>90.36</c:v>
                </c:pt>
                <c:pt idx="2">
                  <c:v>80.569999999999993</c:v>
                </c:pt>
                <c:pt idx="3">
                  <c:v>69.02</c:v>
                </c:pt>
                <c:pt idx="4">
                  <c:v>61.64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143</c:v>
                </c:pt>
                <c:pt idx="1">
                  <c:v>138.13999999999999</c:v>
                </c:pt>
                <c:pt idx="2">
                  <c:v>147.77000000000001</c:v>
                </c:pt>
                <c:pt idx="3">
                  <c:v>150.13999999999999</c:v>
                </c:pt>
                <c:pt idx="4">
                  <c:v>138.74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93.46</c:v>
                </c:pt>
                <c:pt idx="1">
                  <c:v>96.92</c:v>
                </c:pt>
                <c:pt idx="2">
                  <c:v>90.89</c:v>
                </c:pt>
                <c:pt idx="3">
                  <c:v>88.82</c:v>
                </c:pt>
                <c:pt idx="4">
                  <c:v>90.82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裾野市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50425</v>
      </c>
      <c r="AM8" s="29"/>
      <c r="AN8" s="29"/>
      <c r="AO8" s="29"/>
      <c r="AP8" s="29"/>
      <c r="AQ8" s="29"/>
      <c r="AR8" s="29"/>
      <c r="AS8" s="29"/>
      <c r="AT8" s="7">
        <f>データ!$S$6</f>
        <v>138.12</v>
      </c>
      <c r="AU8" s="15"/>
      <c r="AV8" s="15"/>
      <c r="AW8" s="15"/>
      <c r="AX8" s="15"/>
      <c r="AY8" s="15"/>
      <c r="AZ8" s="15"/>
      <c r="BA8" s="15"/>
      <c r="BB8" s="27">
        <f>データ!$T$6</f>
        <v>365.08</v>
      </c>
      <c r="BC8" s="27"/>
      <c r="BD8" s="27"/>
      <c r="BE8" s="27"/>
      <c r="BF8" s="27"/>
      <c r="BG8" s="27"/>
      <c r="BH8" s="27"/>
      <c r="BI8" s="27"/>
      <c r="BJ8" s="3"/>
      <c r="BK8" s="3"/>
      <c r="BL8" s="36" t="s">
        <v>12</v>
      </c>
      <c r="BM8" s="47"/>
      <c r="BN8" s="54" t="s">
        <v>21</v>
      </c>
      <c r="BO8" s="54"/>
      <c r="BP8" s="54"/>
      <c r="BQ8" s="54"/>
      <c r="BR8" s="54"/>
      <c r="BS8" s="54"/>
      <c r="BT8" s="54"/>
      <c r="BU8" s="54"/>
      <c r="BV8" s="54"/>
      <c r="BW8" s="54"/>
      <c r="BX8" s="54"/>
      <c r="BY8" s="58"/>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8"/>
      <c r="BN9" s="55" t="s">
        <v>35</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95.89</v>
      </c>
      <c r="J10" s="15"/>
      <c r="K10" s="15"/>
      <c r="L10" s="15"/>
      <c r="M10" s="15"/>
      <c r="N10" s="15"/>
      <c r="O10" s="24"/>
      <c r="P10" s="27">
        <f>データ!$P$6</f>
        <v>96.77</v>
      </c>
      <c r="Q10" s="27"/>
      <c r="R10" s="27"/>
      <c r="S10" s="27"/>
      <c r="T10" s="27"/>
      <c r="U10" s="27"/>
      <c r="V10" s="27"/>
      <c r="W10" s="29">
        <f>データ!$Q$6</f>
        <v>2475</v>
      </c>
      <c r="X10" s="29"/>
      <c r="Y10" s="29"/>
      <c r="Z10" s="29"/>
      <c r="AA10" s="29"/>
      <c r="AB10" s="29"/>
      <c r="AC10" s="29"/>
      <c r="AD10" s="2"/>
      <c r="AE10" s="2"/>
      <c r="AF10" s="2"/>
      <c r="AG10" s="2"/>
      <c r="AH10" s="2"/>
      <c r="AI10" s="2"/>
      <c r="AJ10" s="2"/>
      <c r="AK10" s="2"/>
      <c r="AL10" s="29">
        <f>データ!$U$6</f>
        <v>48470</v>
      </c>
      <c r="AM10" s="29"/>
      <c r="AN10" s="29"/>
      <c r="AO10" s="29"/>
      <c r="AP10" s="29"/>
      <c r="AQ10" s="29"/>
      <c r="AR10" s="29"/>
      <c r="AS10" s="29"/>
      <c r="AT10" s="7">
        <f>データ!$V$6</f>
        <v>27.31</v>
      </c>
      <c r="AU10" s="15"/>
      <c r="AV10" s="15"/>
      <c r="AW10" s="15"/>
      <c r="AX10" s="15"/>
      <c r="AY10" s="15"/>
      <c r="AZ10" s="15"/>
      <c r="BA10" s="15"/>
      <c r="BB10" s="27">
        <f>データ!$W$6</f>
        <v>1774.81</v>
      </c>
      <c r="BC10" s="27"/>
      <c r="BD10" s="27"/>
      <c r="BE10" s="27"/>
      <c r="BF10" s="27"/>
      <c r="BG10" s="27"/>
      <c r="BH10" s="27"/>
      <c r="BI10" s="27"/>
      <c r="BJ10" s="2"/>
      <c r="BK10" s="2"/>
      <c r="BL10" s="38" t="s">
        <v>37</v>
      </c>
      <c r="BM10" s="49"/>
      <c r="BN10" s="56" t="s">
        <v>4</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111</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4"/>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7ZDx0z1QuygzZPTfbkgG9iY8bCdOPiovCNm/atw18mVf6pz4Dc6V0LF9LmIVJdkfCuyuyxxroRCAW937EPJnAQ==" saltValue="h9ohNtraUU9yFLMwHNYP8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57</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20</v>
      </c>
      <c r="B3" s="68" t="s">
        <v>51</v>
      </c>
      <c r="C3" s="68" t="s">
        <v>59</v>
      </c>
      <c r="D3" s="68" t="s">
        <v>60</v>
      </c>
      <c r="E3" s="68" t="s">
        <v>3</v>
      </c>
      <c r="F3" s="68" t="s">
        <v>2</v>
      </c>
      <c r="G3" s="68" t="s">
        <v>26</v>
      </c>
      <c r="H3" s="76" t="s">
        <v>31</v>
      </c>
      <c r="I3" s="79"/>
      <c r="J3" s="79"/>
      <c r="K3" s="79"/>
      <c r="L3" s="79"/>
      <c r="M3" s="79"/>
      <c r="N3" s="79"/>
      <c r="O3" s="79"/>
      <c r="P3" s="79"/>
      <c r="Q3" s="79"/>
      <c r="R3" s="79"/>
      <c r="S3" s="79"/>
      <c r="T3" s="79"/>
      <c r="U3" s="79"/>
      <c r="V3" s="79"/>
      <c r="W3" s="83"/>
      <c r="X3" s="85" t="s">
        <v>55</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10</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61</v>
      </c>
      <c r="B4" s="69"/>
      <c r="C4" s="69"/>
      <c r="D4" s="69"/>
      <c r="E4" s="69"/>
      <c r="F4" s="69"/>
      <c r="G4" s="69"/>
      <c r="H4" s="77"/>
      <c r="I4" s="80"/>
      <c r="J4" s="80"/>
      <c r="K4" s="80"/>
      <c r="L4" s="80"/>
      <c r="M4" s="80"/>
      <c r="N4" s="80"/>
      <c r="O4" s="80"/>
      <c r="P4" s="80"/>
      <c r="Q4" s="80"/>
      <c r="R4" s="80"/>
      <c r="S4" s="80"/>
      <c r="T4" s="80"/>
      <c r="U4" s="80"/>
      <c r="V4" s="80"/>
      <c r="W4" s="84"/>
      <c r="X4" s="86" t="s">
        <v>53</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63</v>
      </c>
      <c r="BF4" s="86"/>
      <c r="BG4" s="86"/>
      <c r="BH4" s="86"/>
      <c r="BI4" s="86"/>
      <c r="BJ4" s="86"/>
      <c r="BK4" s="86"/>
      <c r="BL4" s="86"/>
      <c r="BM4" s="86"/>
      <c r="BN4" s="86"/>
      <c r="BO4" s="86"/>
      <c r="BP4" s="86" t="s">
        <v>36</v>
      </c>
      <c r="BQ4" s="86"/>
      <c r="BR4" s="86"/>
      <c r="BS4" s="86"/>
      <c r="BT4" s="86"/>
      <c r="BU4" s="86"/>
      <c r="BV4" s="86"/>
      <c r="BW4" s="86"/>
      <c r="BX4" s="86"/>
      <c r="BY4" s="86"/>
      <c r="BZ4" s="86"/>
      <c r="CA4" s="86" t="s">
        <v>64</v>
      </c>
      <c r="CB4" s="86"/>
      <c r="CC4" s="86"/>
      <c r="CD4" s="86"/>
      <c r="CE4" s="86"/>
      <c r="CF4" s="86"/>
      <c r="CG4" s="86"/>
      <c r="CH4" s="86"/>
      <c r="CI4" s="86"/>
      <c r="CJ4" s="86"/>
      <c r="CK4" s="86"/>
      <c r="CL4" s="86" t="s">
        <v>66</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62</v>
      </c>
      <c r="DT4" s="86"/>
      <c r="DU4" s="86"/>
      <c r="DV4" s="86"/>
      <c r="DW4" s="86"/>
      <c r="DX4" s="86"/>
      <c r="DY4" s="86"/>
      <c r="DZ4" s="86"/>
      <c r="EA4" s="86"/>
      <c r="EB4" s="86"/>
      <c r="EC4" s="86"/>
      <c r="ED4" s="86" t="s">
        <v>69</v>
      </c>
      <c r="EE4" s="86"/>
      <c r="EF4" s="86"/>
      <c r="EG4" s="86"/>
      <c r="EH4" s="86"/>
      <c r="EI4" s="86"/>
      <c r="EJ4" s="86"/>
      <c r="EK4" s="86"/>
      <c r="EL4" s="86"/>
      <c r="EM4" s="86"/>
      <c r="EN4" s="86"/>
    </row>
    <row r="5" spans="1:144">
      <c r="A5" s="66" t="s">
        <v>29</v>
      </c>
      <c r="B5" s="70"/>
      <c r="C5" s="70"/>
      <c r="D5" s="70"/>
      <c r="E5" s="70"/>
      <c r="F5" s="70"/>
      <c r="G5" s="70"/>
      <c r="H5" s="78" t="s">
        <v>58</v>
      </c>
      <c r="I5" s="78" t="s">
        <v>70</v>
      </c>
      <c r="J5" s="78" t="s">
        <v>71</v>
      </c>
      <c r="K5" s="78" t="s">
        <v>72</v>
      </c>
      <c r="L5" s="78" t="s">
        <v>73</v>
      </c>
      <c r="M5" s="78" t="s">
        <v>5</v>
      </c>
      <c r="N5" s="78" t="s">
        <v>74</v>
      </c>
      <c r="O5" s="78" t="s">
        <v>75</v>
      </c>
      <c r="P5" s="78" t="s">
        <v>76</v>
      </c>
      <c r="Q5" s="78" t="s">
        <v>77</v>
      </c>
      <c r="R5" s="78" t="s">
        <v>78</v>
      </c>
      <c r="S5" s="78" t="s">
        <v>79</v>
      </c>
      <c r="T5" s="78" t="s">
        <v>65</v>
      </c>
      <c r="U5" s="78" t="s">
        <v>80</v>
      </c>
      <c r="V5" s="78" t="s">
        <v>81</v>
      </c>
      <c r="W5" s="78" t="s">
        <v>82</v>
      </c>
      <c r="X5" s="78" t="s">
        <v>83</v>
      </c>
      <c r="Y5" s="78" t="s">
        <v>84</v>
      </c>
      <c r="Z5" s="78" t="s">
        <v>85</v>
      </c>
      <c r="AA5" s="78" t="s">
        <v>0</v>
      </c>
      <c r="AB5" s="78" t="s">
        <v>86</v>
      </c>
      <c r="AC5" s="78" t="s">
        <v>88</v>
      </c>
      <c r="AD5" s="78" t="s">
        <v>89</v>
      </c>
      <c r="AE5" s="78" t="s">
        <v>90</v>
      </c>
      <c r="AF5" s="78" t="s">
        <v>91</v>
      </c>
      <c r="AG5" s="78" t="s">
        <v>92</v>
      </c>
      <c r="AH5" s="78" t="s">
        <v>44</v>
      </c>
      <c r="AI5" s="78" t="s">
        <v>83</v>
      </c>
      <c r="AJ5" s="78" t="s">
        <v>84</v>
      </c>
      <c r="AK5" s="78" t="s">
        <v>85</v>
      </c>
      <c r="AL5" s="78" t="s">
        <v>0</v>
      </c>
      <c r="AM5" s="78" t="s">
        <v>86</v>
      </c>
      <c r="AN5" s="78" t="s">
        <v>88</v>
      </c>
      <c r="AO5" s="78" t="s">
        <v>89</v>
      </c>
      <c r="AP5" s="78" t="s">
        <v>90</v>
      </c>
      <c r="AQ5" s="78" t="s">
        <v>91</v>
      </c>
      <c r="AR5" s="78" t="s">
        <v>92</v>
      </c>
      <c r="AS5" s="78" t="s">
        <v>87</v>
      </c>
      <c r="AT5" s="78" t="s">
        <v>83</v>
      </c>
      <c r="AU5" s="78" t="s">
        <v>84</v>
      </c>
      <c r="AV5" s="78" t="s">
        <v>85</v>
      </c>
      <c r="AW5" s="78" t="s">
        <v>0</v>
      </c>
      <c r="AX5" s="78" t="s">
        <v>86</v>
      </c>
      <c r="AY5" s="78" t="s">
        <v>88</v>
      </c>
      <c r="AZ5" s="78" t="s">
        <v>89</v>
      </c>
      <c r="BA5" s="78" t="s">
        <v>90</v>
      </c>
      <c r="BB5" s="78" t="s">
        <v>91</v>
      </c>
      <c r="BC5" s="78" t="s">
        <v>92</v>
      </c>
      <c r="BD5" s="78" t="s">
        <v>87</v>
      </c>
      <c r="BE5" s="78" t="s">
        <v>83</v>
      </c>
      <c r="BF5" s="78" t="s">
        <v>84</v>
      </c>
      <c r="BG5" s="78" t="s">
        <v>85</v>
      </c>
      <c r="BH5" s="78" t="s">
        <v>0</v>
      </c>
      <c r="BI5" s="78" t="s">
        <v>86</v>
      </c>
      <c r="BJ5" s="78" t="s">
        <v>88</v>
      </c>
      <c r="BK5" s="78" t="s">
        <v>89</v>
      </c>
      <c r="BL5" s="78" t="s">
        <v>90</v>
      </c>
      <c r="BM5" s="78" t="s">
        <v>91</v>
      </c>
      <c r="BN5" s="78" t="s">
        <v>92</v>
      </c>
      <c r="BO5" s="78" t="s">
        <v>87</v>
      </c>
      <c r="BP5" s="78" t="s">
        <v>83</v>
      </c>
      <c r="BQ5" s="78" t="s">
        <v>84</v>
      </c>
      <c r="BR5" s="78" t="s">
        <v>85</v>
      </c>
      <c r="BS5" s="78" t="s">
        <v>0</v>
      </c>
      <c r="BT5" s="78" t="s">
        <v>86</v>
      </c>
      <c r="BU5" s="78" t="s">
        <v>88</v>
      </c>
      <c r="BV5" s="78" t="s">
        <v>89</v>
      </c>
      <c r="BW5" s="78" t="s">
        <v>90</v>
      </c>
      <c r="BX5" s="78" t="s">
        <v>91</v>
      </c>
      <c r="BY5" s="78" t="s">
        <v>92</v>
      </c>
      <c r="BZ5" s="78" t="s">
        <v>87</v>
      </c>
      <c r="CA5" s="78" t="s">
        <v>83</v>
      </c>
      <c r="CB5" s="78" t="s">
        <v>84</v>
      </c>
      <c r="CC5" s="78" t="s">
        <v>85</v>
      </c>
      <c r="CD5" s="78" t="s">
        <v>0</v>
      </c>
      <c r="CE5" s="78" t="s">
        <v>86</v>
      </c>
      <c r="CF5" s="78" t="s">
        <v>88</v>
      </c>
      <c r="CG5" s="78" t="s">
        <v>89</v>
      </c>
      <c r="CH5" s="78" t="s">
        <v>90</v>
      </c>
      <c r="CI5" s="78" t="s">
        <v>91</v>
      </c>
      <c r="CJ5" s="78" t="s">
        <v>92</v>
      </c>
      <c r="CK5" s="78" t="s">
        <v>87</v>
      </c>
      <c r="CL5" s="78" t="s">
        <v>83</v>
      </c>
      <c r="CM5" s="78" t="s">
        <v>84</v>
      </c>
      <c r="CN5" s="78" t="s">
        <v>85</v>
      </c>
      <c r="CO5" s="78" t="s">
        <v>0</v>
      </c>
      <c r="CP5" s="78" t="s">
        <v>86</v>
      </c>
      <c r="CQ5" s="78" t="s">
        <v>88</v>
      </c>
      <c r="CR5" s="78" t="s">
        <v>89</v>
      </c>
      <c r="CS5" s="78" t="s">
        <v>90</v>
      </c>
      <c r="CT5" s="78" t="s">
        <v>91</v>
      </c>
      <c r="CU5" s="78" t="s">
        <v>92</v>
      </c>
      <c r="CV5" s="78" t="s">
        <v>87</v>
      </c>
      <c r="CW5" s="78" t="s">
        <v>83</v>
      </c>
      <c r="CX5" s="78" t="s">
        <v>84</v>
      </c>
      <c r="CY5" s="78" t="s">
        <v>85</v>
      </c>
      <c r="CZ5" s="78" t="s">
        <v>0</v>
      </c>
      <c r="DA5" s="78" t="s">
        <v>86</v>
      </c>
      <c r="DB5" s="78" t="s">
        <v>88</v>
      </c>
      <c r="DC5" s="78" t="s">
        <v>89</v>
      </c>
      <c r="DD5" s="78" t="s">
        <v>90</v>
      </c>
      <c r="DE5" s="78" t="s">
        <v>91</v>
      </c>
      <c r="DF5" s="78" t="s">
        <v>92</v>
      </c>
      <c r="DG5" s="78" t="s">
        <v>87</v>
      </c>
      <c r="DH5" s="78" t="s">
        <v>83</v>
      </c>
      <c r="DI5" s="78" t="s">
        <v>84</v>
      </c>
      <c r="DJ5" s="78" t="s">
        <v>85</v>
      </c>
      <c r="DK5" s="78" t="s">
        <v>0</v>
      </c>
      <c r="DL5" s="78" t="s">
        <v>86</v>
      </c>
      <c r="DM5" s="78" t="s">
        <v>88</v>
      </c>
      <c r="DN5" s="78" t="s">
        <v>89</v>
      </c>
      <c r="DO5" s="78" t="s">
        <v>90</v>
      </c>
      <c r="DP5" s="78" t="s">
        <v>91</v>
      </c>
      <c r="DQ5" s="78" t="s">
        <v>92</v>
      </c>
      <c r="DR5" s="78" t="s">
        <v>87</v>
      </c>
      <c r="DS5" s="78" t="s">
        <v>83</v>
      </c>
      <c r="DT5" s="78" t="s">
        <v>84</v>
      </c>
      <c r="DU5" s="78" t="s">
        <v>85</v>
      </c>
      <c r="DV5" s="78" t="s">
        <v>0</v>
      </c>
      <c r="DW5" s="78" t="s">
        <v>86</v>
      </c>
      <c r="DX5" s="78" t="s">
        <v>88</v>
      </c>
      <c r="DY5" s="78" t="s">
        <v>89</v>
      </c>
      <c r="DZ5" s="78" t="s">
        <v>90</v>
      </c>
      <c r="EA5" s="78" t="s">
        <v>91</v>
      </c>
      <c r="EB5" s="78" t="s">
        <v>92</v>
      </c>
      <c r="EC5" s="78" t="s">
        <v>87</v>
      </c>
      <c r="ED5" s="78" t="s">
        <v>83</v>
      </c>
      <c r="EE5" s="78" t="s">
        <v>84</v>
      </c>
      <c r="EF5" s="78" t="s">
        <v>85</v>
      </c>
      <c r="EG5" s="78" t="s">
        <v>0</v>
      </c>
      <c r="EH5" s="78" t="s">
        <v>86</v>
      </c>
      <c r="EI5" s="78" t="s">
        <v>88</v>
      </c>
      <c r="EJ5" s="78" t="s">
        <v>89</v>
      </c>
      <c r="EK5" s="78" t="s">
        <v>90</v>
      </c>
      <c r="EL5" s="78" t="s">
        <v>91</v>
      </c>
      <c r="EM5" s="78" t="s">
        <v>92</v>
      </c>
      <c r="EN5" s="78" t="s">
        <v>87</v>
      </c>
    </row>
    <row r="6" spans="1:144" s="65" customFormat="1">
      <c r="A6" s="66" t="s">
        <v>93</v>
      </c>
      <c r="B6" s="71">
        <f t="shared" ref="B6:W6" si="1">B7</f>
        <v>2021</v>
      </c>
      <c r="C6" s="71">
        <f t="shared" si="1"/>
        <v>222208</v>
      </c>
      <c r="D6" s="71">
        <f t="shared" si="1"/>
        <v>46</v>
      </c>
      <c r="E6" s="71">
        <f t="shared" si="1"/>
        <v>1</v>
      </c>
      <c r="F6" s="71">
        <f t="shared" si="1"/>
        <v>0</v>
      </c>
      <c r="G6" s="71">
        <f t="shared" si="1"/>
        <v>1</v>
      </c>
      <c r="H6" s="71" t="str">
        <f t="shared" si="1"/>
        <v>静岡県　裾野市</v>
      </c>
      <c r="I6" s="71" t="str">
        <f t="shared" si="1"/>
        <v>法適用</v>
      </c>
      <c r="J6" s="71" t="str">
        <f t="shared" si="1"/>
        <v>水道事業</v>
      </c>
      <c r="K6" s="71" t="str">
        <f t="shared" si="1"/>
        <v>末端給水事業</v>
      </c>
      <c r="L6" s="71" t="str">
        <f t="shared" si="1"/>
        <v>A5</v>
      </c>
      <c r="M6" s="71" t="str">
        <f t="shared" si="1"/>
        <v>非設置</v>
      </c>
      <c r="N6" s="81" t="str">
        <f t="shared" si="1"/>
        <v>-</v>
      </c>
      <c r="O6" s="81">
        <f t="shared" si="1"/>
        <v>95.89</v>
      </c>
      <c r="P6" s="81">
        <f t="shared" si="1"/>
        <v>96.77</v>
      </c>
      <c r="Q6" s="81">
        <f t="shared" si="1"/>
        <v>2475</v>
      </c>
      <c r="R6" s="81">
        <f t="shared" si="1"/>
        <v>50425</v>
      </c>
      <c r="S6" s="81">
        <f t="shared" si="1"/>
        <v>138.12</v>
      </c>
      <c r="T6" s="81">
        <f t="shared" si="1"/>
        <v>365.08</v>
      </c>
      <c r="U6" s="81">
        <f t="shared" si="1"/>
        <v>48470</v>
      </c>
      <c r="V6" s="81">
        <f t="shared" si="1"/>
        <v>27.31</v>
      </c>
      <c r="W6" s="81">
        <f t="shared" si="1"/>
        <v>1774.81</v>
      </c>
      <c r="X6" s="87">
        <f t="shared" ref="X6:AG6" si="2">IF(X7="",NA(),X7)</f>
        <v>140.47</v>
      </c>
      <c r="Y6" s="87">
        <f t="shared" si="2"/>
        <v>136.27000000000001</v>
      </c>
      <c r="Z6" s="87">
        <f t="shared" si="2"/>
        <v>142.62</v>
      </c>
      <c r="AA6" s="87">
        <f t="shared" si="2"/>
        <v>144.16</v>
      </c>
      <c r="AB6" s="87">
        <f t="shared" si="2"/>
        <v>141.91</v>
      </c>
      <c r="AC6" s="87">
        <f t="shared" si="2"/>
        <v>112.15</v>
      </c>
      <c r="AD6" s="87">
        <f t="shared" si="2"/>
        <v>110.66</v>
      </c>
      <c r="AE6" s="87">
        <f t="shared" si="2"/>
        <v>109.01</v>
      </c>
      <c r="AF6" s="87">
        <f t="shared" si="2"/>
        <v>108.83</v>
      </c>
      <c r="AG6" s="87">
        <f t="shared" si="2"/>
        <v>109.23</v>
      </c>
      <c r="AH6" s="81" t="str">
        <f>IF(AH7="","",IF(AH7="-","【-】","【"&amp;SUBSTITUTE(TEXT(AH7,"#,##0.00"),"-","△")&amp;"】"))</f>
        <v>【111.39】</v>
      </c>
      <c r="AI6" s="81">
        <f t="shared" ref="AI6:AR6" si="3">IF(AI7="",NA(),AI7)</f>
        <v>0</v>
      </c>
      <c r="AJ6" s="81">
        <f t="shared" si="3"/>
        <v>0</v>
      </c>
      <c r="AK6" s="81">
        <f t="shared" si="3"/>
        <v>0</v>
      </c>
      <c r="AL6" s="81">
        <f t="shared" si="3"/>
        <v>0</v>
      </c>
      <c r="AM6" s="81">
        <f t="shared" si="3"/>
        <v>0</v>
      </c>
      <c r="AN6" s="87">
        <f t="shared" si="3"/>
        <v>1</v>
      </c>
      <c r="AO6" s="87">
        <f t="shared" si="3"/>
        <v>2.74</v>
      </c>
      <c r="AP6" s="87">
        <f t="shared" si="3"/>
        <v>3.7</v>
      </c>
      <c r="AQ6" s="87">
        <f t="shared" si="3"/>
        <v>4.34</v>
      </c>
      <c r="AR6" s="87">
        <f t="shared" si="3"/>
        <v>4.6900000000000004</v>
      </c>
      <c r="AS6" s="81" t="str">
        <f>IF(AS7="","",IF(AS7="-","【-】","【"&amp;SUBSTITUTE(TEXT(AS7,"#,##0.00"),"-","△")&amp;"】"))</f>
        <v>【1.30】</v>
      </c>
      <c r="AT6" s="87">
        <f t="shared" ref="AT6:BC6" si="4">IF(AT7="",NA(),AT7)</f>
        <v>1544.69</v>
      </c>
      <c r="AU6" s="87">
        <f t="shared" si="4"/>
        <v>2169.52</v>
      </c>
      <c r="AV6" s="87">
        <f t="shared" si="4"/>
        <v>2029.7</v>
      </c>
      <c r="AW6" s="87">
        <f t="shared" si="4"/>
        <v>1790.02</v>
      </c>
      <c r="AX6" s="87">
        <f t="shared" si="4"/>
        <v>1869.79</v>
      </c>
      <c r="AY6" s="87">
        <f t="shared" si="4"/>
        <v>355.5</v>
      </c>
      <c r="AZ6" s="87">
        <f t="shared" si="4"/>
        <v>366.03</v>
      </c>
      <c r="BA6" s="87">
        <f t="shared" si="4"/>
        <v>365.18</v>
      </c>
      <c r="BB6" s="87">
        <f t="shared" si="4"/>
        <v>327.77</v>
      </c>
      <c r="BC6" s="87">
        <f t="shared" si="4"/>
        <v>338.02</v>
      </c>
      <c r="BD6" s="81" t="str">
        <f>IF(BD7="","",IF(BD7="-","【-】","【"&amp;SUBSTITUTE(TEXT(BD7,"#,##0.00"),"-","△")&amp;"】"))</f>
        <v>【261.51】</v>
      </c>
      <c r="BE6" s="87">
        <f t="shared" ref="BE6:BN6" si="5">IF(BE7="",NA(),BE7)</f>
        <v>157.97</v>
      </c>
      <c r="BF6" s="87">
        <f t="shared" si="5"/>
        <v>90.36</v>
      </c>
      <c r="BG6" s="87">
        <f t="shared" si="5"/>
        <v>80.569999999999993</v>
      </c>
      <c r="BH6" s="87">
        <f t="shared" si="5"/>
        <v>69.02</v>
      </c>
      <c r="BI6" s="87">
        <f t="shared" si="5"/>
        <v>61.64</v>
      </c>
      <c r="BJ6" s="87">
        <f t="shared" si="5"/>
        <v>312.58</v>
      </c>
      <c r="BK6" s="87">
        <f t="shared" si="5"/>
        <v>370.12</v>
      </c>
      <c r="BL6" s="87">
        <f t="shared" si="5"/>
        <v>371.65</v>
      </c>
      <c r="BM6" s="87">
        <f t="shared" si="5"/>
        <v>397.1</v>
      </c>
      <c r="BN6" s="87">
        <f t="shared" si="5"/>
        <v>379.91</v>
      </c>
      <c r="BO6" s="81" t="str">
        <f>IF(BO7="","",IF(BO7="-","【-】","【"&amp;SUBSTITUTE(TEXT(BO7,"#,##0.00"),"-","△")&amp;"】"))</f>
        <v>【265.16】</v>
      </c>
      <c r="BP6" s="87">
        <f t="shared" ref="BP6:BY6" si="6">IF(BP7="",NA(),BP7)</f>
        <v>143</v>
      </c>
      <c r="BQ6" s="87">
        <f t="shared" si="6"/>
        <v>138.13999999999999</v>
      </c>
      <c r="BR6" s="87">
        <f t="shared" si="6"/>
        <v>147.77000000000001</v>
      </c>
      <c r="BS6" s="87">
        <f t="shared" si="6"/>
        <v>150.13999999999999</v>
      </c>
      <c r="BT6" s="87">
        <f t="shared" si="6"/>
        <v>138.74</v>
      </c>
      <c r="BU6" s="87">
        <f t="shared" si="6"/>
        <v>104.57</v>
      </c>
      <c r="BV6" s="87">
        <f t="shared" si="6"/>
        <v>100.42</v>
      </c>
      <c r="BW6" s="87">
        <f t="shared" si="6"/>
        <v>98.77</v>
      </c>
      <c r="BX6" s="87">
        <f t="shared" si="6"/>
        <v>95.79</v>
      </c>
      <c r="BY6" s="87">
        <f t="shared" si="6"/>
        <v>98.3</v>
      </c>
      <c r="BZ6" s="81" t="str">
        <f>IF(BZ7="","",IF(BZ7="-","【-】","【"&amp;SUBSTITUTE(TEXT(BZ7,"#,##0.00"),"-","△")&amp;"】"))</f>
        <v>【102.35】</v>
      </c>
      <c r="CA6" s="87">
        <f t="shared" ref="CA6:CJ6" si="7">IF(CA7="",NA(),CA7)</f>
        <v>93.46</v>
      </c>
      <c r="CB6" s="87">
        <f t="shared" si="7"/>
        <v>96.92</v>
      </c>
      <c r="CC6" s="87">
        <f t="shared" si="7"/>
        <v>90.89</v>
      </c>
      <c r="CD6" s="87">
        <f t="shared" si="7"/>
        <v>88.82</v>
      </c>
      <c r="CE6" s="87">
        <f t="shared" si="7"/>
        <v>90.82</v>
      </c>
      <c r="CF6" s="87">
        <f t="shared" si="7"/>
        <v>165.47</v>
      </c>
      <c r="CG6" s="87">
        <f t="shared" si="7"/>
        <v>171.67</v>
      </c>
      <c r="CH6" s="87">
        <f t="shared" si="7"/>
        <v>173.67</v>
      </c>
      <c r="CI6" s="87">
        <f t="shared" si="7"/>
        <v>171.13</v>
      </c>
      <c r="CJ6" s="87">
        <f t="shared" si="7"/>
        <v>173.7</v>
      </c>
      <c r="CK6" s="81" t="str">
        <f>IF(CK7="","",IF(CK7="-","【-】","【"&amp;SUBSTITUTE(TEXT(CK7,"#,##0.00"),"-","△")&amp;"】"))</f>
        <v>【167.74】</v>
      </c>
      <c r="CL6" s="87">
        <f t="shared" ref="CL6:CU6" si="8">IF(CL7="",NA(),CL7)</f>
        <v>56.14</v>
      </c>
      <c r="CM6" s="87">
        <f t="shared" si="8"/>
        <v>54.95</v>
      </c>
      <c r="CN6" s="87">
        <f t="shared" si="8"/>
        <v>54.19</v>
      </c>
      <c r="CO6" s="87">
        <f t="shared" si="8"/>
        <v>55.06</v>
      </c>
      <c r="CP6" s="87">
        <f t="shared" si="8"/>
        <v>54.33</v>
      </c>
      <c r="CQ6" s="87">
        <f t="shared" si="8"/>
        <v>59.74</v>
      </c>
      <c r="CR6" s="87">
        <f t="shared" si="8"/>
        <v>59.74</v>
      </c>
      <c r="CS6" s="87">
        <f t="shared" si="8"/>
        <v>59.67</v>
      </c>
      <c r="CT6" s="87">
        <f t="shared" si="8"/>
        <v>60.12</v>
      </c>
      <c r="CU6" s="87">
        <f t="shared" si="8"/>
        <v>60.34</v>
      </c>
      <c r="CV6" s="81" t="str">
        <f>IF(CV7="","",IF(CV7="-","【-】","【"&amp;SUBSTITUTE(TEXT(CV7,"#,##0.00"),"-","△")&amp;"】"))</f>
        <v>【60.29】</v>
      </c>
      <c r="CW6" s="87">
        <f t="shared" ref="CW6:DF6" si="9">IF(CW7="",NA(),CW7)</f>
        <v>81.55</v>
      </c>
      <c r="CX6" s="87">
        <f t="shared" si="9"/>
        <v>82.94</v>
      </c>
      <c r="CY6" s="87">
        <f t="shared" si="9"/>
        <v>82.57</v>
      </c>
      <c r="CZ6" s="87">
        <f t="shared" si="9"/>
        <v>82.4</v>
      </c>
      <c r="DA6" s="87">
        <f t="shared" si="9"/>
        <v>82.36</v>
      </c>
      <c r="DB6" s="87">
        <f t="shared" si="9"/>
        <v>87.28</v>
      </c>
      <c r="DC6" s="87">
        <f t="shared" si="9"/>
        <v>84.8</v>
      </c>
      <c r="DD6" s="87">
        <f t="shared" si="9"/>
        <v>84.6</v>
      </c>
      <c r="DE6" s="87">
        <f t="shared" si="9"/>
        <v>84.24</v>
      </c>
      <c r="DF6" s="87">
        <f t="shared" si="9"/>
        <v>84.19</v>
      </c>
      <c r="DG6" s="81" t="str">
        <f>IF(DG7="","",IF(DG7="-","【-】","【"&amp;SUBSTITUTE(TEXT(DG7,"#,##0.00"),"-","△")&amp;"】"))</f>
        <v>【90.12】</v>
      </c>
      <c r="DH6" s="87">
        <f t="shared" ref="DH6:DQ6" si="10">IF(DH7="",NA(),DH7)</f>
        <v>47.73</v>
      </c>
      <c r="DI6" s="87">
        <f t="shared" si="10"/>
        <v>49.04</v>
      </c>
      <c r="DJ6" s="87">
        <f t="shared" si="10"/>
        <v>50.35</v>
      </c>
      <c r="DK6" s="87">
        <f t="shared" si="10"/>
        <v>51.39</v>
      </c>
      <c r="DL6" s="87">
        <f t="shared" si="10"/>
        <v>52.5</v>
      </c>
      <c r="DM6" s="87">
        <f t="shared" si="10"/>
        <v>46.94</v>
      </c>
      <c r="DN6" s="87">
        <f t="shared" si="10"/>
        <v>47.66</v>
      </c>
      <c r="DO6" s="87">
        <f t="shared" si="10"/>
        <v>48.17</v>
      </c>
      <c r="DP6" s="87">
        <f t="shared" si="10"/>
        <v>48.83</v>
      </c>
      <c r="DQ6" s="87">
        <f t="shared" si="10"/>
        <v>49.96</v>
      </c>
      <c r="DR6" s="81" t="str">
        <f>IF(DR7="","",IF(DR7="-","【-】","【"&amp;SUBSTITUTE(TEXT(DR7,"#,##0.00"),"-","△")&amp;"】"))</f>
        <v>【50.88】</v>
      </c>
      <c r="DS6" s="87">
        <f t="shared" ref="DS6:EB6" si="11">IF(DS7="",NA(),DS7)</f>
        <v>9.59</v>
      </c>
      <c r="DT6" s="87">
        <f t="shared" si="11"/>
        <v>9.32</v>
      </c>
      <c r="DU6" s="87">
        <f t="shared" si="11"/>
        <v>10.65</v>
      </c>
      <c r="DV6" s="87">
        <f t="shared" si="11"/>
        <v>10.92</v>
      </c>
      <c r="DW6" s="87">
        <f t="shared" si="11"/>
        <v>8.1300000000000008</v>
      </c>
      <c r="DX6" s="87">
        <f t="shared" si="11"/>
        <v>14.48</v>
      </c>
      <c r="DY6" s="87">
        <f t="shared" si="11"/>
        <v>15.1</v>
      </c>
      <c r="DZ6" s="87">
        <f t="shared" si="11"/>
        <v>17.12</v>
      </c>
      <c r="EA6" s="87">
        <f t="shared" si="11"/>
        <v>18.18</v>
      </c>
      <c r="EB6" s="87">
        <f t="shared" si="11"/>
        <v>19.32</v>
      </c>
      <c r="EC6" s="81" t="str">
        <f>IF(EC7="","",IF(EC7="-","【-】","【"&amp;SUBSTITUTE(TEXT(EC7,"#,##0.00"),"-","△")&amp;"】"))</f>
        <v>【22.30】</v>
      </c>
      <c r="ED6" s="87">
        <f t="shared" ref="ED6:EM6" si="12">IF(ED7="",NA(),ED7)</f>
        <v>0.76</v>
      </c>
      <c r="EE6" s="87">
        <f t="shared" si="12"/>
        <v>0.72</v>
      </c>
      <c r="EF6" s="87">
        <f t="shared" si="12"/>
        <v>0.73</v>
      </c>
      <c r="EG6" s="87">
        <f t="shared" si="12"/>
        <v>0.62</v>
      </c>
      <c r="EH6" s="87">
        <f t="shared" si="12"/>
        <v>0.18</v>
      </c>
      <c r="EI6" s="87">
        <f t="shared" si="12"/>
        <v>0.75</v>
      </c>
      <c r="EJ6" s="87">
        <f t="shared" si="12"/>
        <v>0.57999999999999996</v>
      </c>
      <c r="EK6" s="87">
        <f t="shared" si="12"/>
        <v>0.54</v>
      </c>
      <c r="EL6" s="87">
        <f t="shared" si="12"/>
        <v>0.56999999999999995</v>
      </c>
      <c r="EM6" s="87">
        <f t="shared" si="12"/>
        <v>0.52</v>
      </c>
      <c r="EN6" s="81" t="str">
        <f>IF(EN7="","",IF(EN7="-","【-】","【"&amp;SUBSTITUTE(TEXT(EN7,"#,##0.00"),"-","△")&amp;"】"))</f>
        <v>【0.66】</v>
      </c>
    </row>
    <row r="7" spans="1:144" s="65" customFormat="1">
      <c r="A7" s="66"/>
      <c r="B7" s="72">
        <v>2021</v>
      </c>
      <c r="C7" s="72">
        <v>222208</v>
      </c>
      <c r="D7" s="72">
        <v>46</v>
      </c>
      <c r="E7" s="72">
        <v>1</v>
      </c>
      <c r="F7" s="72">
        <v>0</v>
      </c>
      <c r="G7" s="72">
        <v>1</v>
      </c>
      <c r="H7" s="72" t="s">
        <v>94</v>
      </c>
      <c r="I7" s="72" t="s">
        <v>95</v>
      </c>
      <c r="J7" s="72" t="s">
        <v>96</v>
      </c>
      <c r="K7" s="72" t="s">
        <v>97</v>
      </c>
      <c r="L7" s="72" t="s">
        <v>23</v>
      </c>
      <c r="M7" s="72" t="s">
        <v>15</v>
      </c>
      <c r="N7" s="82" t="s">
        <v>98</v>
      </c>
      <c r="O7" s="82">
        <v>95.89</v>
      </c>
      <c r="P7" s="82">
        <v>96.77</v>
      </c>
      <c r="Q7" s="82">
        <v>2475</v>
      </c>
      <c r="R7" s="82">
        <v>50425</v>
      </c>
      <c r="S7" s="82">
        <v>138.12</v>
      </c>
      <c r="T7" s="82">
        <v>365.08</v>
      </c>
      <c r="U7" s="82">
        <v>48470</v>
      </c>
      <c r="V7" s="82">
        <v>27.31</v>
      </c>
      <c r="W7" s="82">
        <v>1774.81</v>
      </c>
      <c r="X7" s="82">
        <v>140.47</v>
      </c>
      <c r="Y7" s="82">
        <v>136.27000000000001</v>
      </c>
      <c r="Z7" s="82">
        <v>142.62</v>
      </c>
      <c r="AA7" s="82">
        <v>144.16</v>
      </c>
      <c r="AB7" s="82">
        <v>141.91</v>
      </c>
      <c r="AC7" s="82">
        <v>112.15</v>
      </c>
      <c r="AD7" s="82">
        <v>110.66</v>
      </c>
      <c r="AE7" s="82">
        <v>109.01</v>
      </c>
      <c r="AF7" s="82">
        <v>108.83</v>
      </c>
      <c r="AG7" s="82">
        <v>109.23</v>
      </c>
      <c r="AH7" s="82">
        <v>111.39</v>
      </c>
      <c r="AI7" s="82">
        <v>0</v>
      </c>
      <c r="AJ7" s="82">
        <v>0</v>
      </c>
      <c r="AK7" s="82">
        <v>0</v>
      </c>
      <c r="AL7" s="82">
        <v>0</v>
      </c>
      <c r="AM7" s="82">
        <v>0</v>
      </c>
      <c r="AN7" s="82">
        <v>1</v>
      </c>
      <c r="AO7" s="82">
        <v>2.74</v>
      </c>
      <c r="AP7" s="82">
        <v>3.7</v>
      </c>
      <c r="AQ7" s="82">
        <v>4.34</v>
      </c>
      <c r="AR7" s="82">
        <v>4.6900000000000004</v>
      </c>
      <c r="AS7" s="82">
        <v>1.3</v>
      </c>
      <c r="AT7" s="82">
        <v>1544.69</v>
      </c>
      <c r="AU7" s="82">
        <v>2169.52</v>
      </c>
      <c r="AV7" s="82">
        <v>2029.7</v>
      </c>
      <c r="AW7" s="82">
        <v>1790.02</v>
      </c>
      <c r="AX7" s="82">
        <v>1869.79</v>
      </c>
      <c r="AY7" s="82">
        <v>355.5</v>
      </c>
      <c r="AZ7" s="82">
        <v>366.03</v>
      </c>
      <c r="BA7" s="82">
        <v>365.18</v>
      </c>
      <c r="BB7" s="82">
        <v>327.77</v>
      </c>
      <c r="BC7" s="82">
        <v>338.02</v>
      </c>
      <c r="BD7" s="82">
        <v>261.51</v>
      </c>
      <c r="BE7" s="82">
        <v>157.97</v>
      </c>
      <c r="BF7" s="82">
        <v>90.36</v>
      </c>
      <c r="BG7" s="82">
        <v>80.569999999999993</v>
      </c>
      <c r="BH7" s="82">
        <v>69.02</v>
      </c>
      <c r="BI7" s="82">
        <v>61.64</v>
      </c>
      <c r="BJ7" s="82">
        <v>312.58</v>
      </c>
      <c r="BK7" s="82">
        <v>370.12</v>
      </c>
      <c r="BL7" s="82">
        <v>371.65</v>
      </c>
      <c r="BM7" s="82">
        <v>397.1</v>
      </c>
      <c r="BN7" s="82">
        <v>379.91</v>
      </c>
      <c r="BO7" s="82">
        <v>265.16000000000003</v>
      </c>
      <c r="BP7" s="82">
        <v>143</v>
      </c>
      <c r="BQ7" s="82">
        <v>138.13999999999999</v>
      </c>
      <c r="BR7" s="82">
        <v>147.77000000000001</v>
      </c>
      <c r="BS7" s="82">
        <v>150.13999999999999</v>
      </c>
      <c r="BT7" s="82">
        <v>138.74</v>
      </c>
      <c r="BU7" s="82">
        <v>104.57</v>
      </c>
      <c r="BV7" s="82">
        <v>100.42</v>
      </c>
      <c r="BW7" s="82">
        <v>98.77</v>
      </c>
      <c r="BX7" s="82">
        <v>95.79</v>
      </c>
      <c r="BY7" s="82">
        <v>98.3</v>
      </c>
      <c r="BZ7" s="82">
        <v>102.35</v>
      </c>
      <c r="CA7" s="82">
        <v>93.46</v>
      </c>
      <c r="CB7" s="82">
        <v>96.92</v>
      </c>
      <c r="CC7" s="82">
        <v>90.89</v>
      </c>
      <c r="CD7" s="82">
        <v>88.82</v>
      </c>
      <c r="CE7" s="82">
        <v>90.82</v>
      </c>
      <c r="CF7" s="82">
        <v>165.47</v>
      </c>
      <c r="CG7" s="82">
        <v>171.67</v>
      </c>
      <c r="CH7" s="82">
        <v>173.67</v>
      </c>
      <c r="CI7" s="82">
        <v>171.13</v>
      </c>
      <c r="CJ7" s="82">
        <v>173.7</v>
      </c>
      <c r="CK7" s="82">
        <v>167.74</v>
      </c>
      <c r="CL7" s="82">
        <v>56.14</v>
      </c>
      <c r="CM7" s="82">
        <v>54.95</v>
      </c>
      <c r="CN7" s="82">
        <v>54.19</v>
      </c>
      <c r="CO7" s="82">
        <v>55.06</v>
      </c>
      <c r="CP7" s="82">
        <v>54.33</v>
      </c>
      <c r="CQ7" s="82">
        <v>59.74</v>
      </c>
      <c r="CR7" s="82">
        <v>59.74</v>
      </c>
      <c r="CS7" s="82">
        <v>59.67</v>
      </c>
      <c r="CT7" s="82">
        <v>60.12</v>
      </c>
      <c r="CU7" s="82">
        <v>60.34</v>
      </c>
      <c r="CV7" s="82">
        <v>60.29</v>
      </c>
      <c r="CW7" s="82">
        <v>81.55</v>
      </c>
      <c r="CX7" s="82">
        <v>82.94</v>
      </c>
      <c r="CY7" s="82">
        <v>82.57</v>
      </c>
      <c r="CZ7" s="82">
        <v>82.4</v>
      </c>
      <c r="DA7" s="82">
        <v>82.36</v>
      </c>
      <c r="DB7" s="82">
        <v>87.28</v>
      </c>
      <c r="DC7" s="82">
        <v>84.8</v>
      </c>
      <c r="DD7" s="82">
        <v>84.6</v>
      </c>
      <c r="DE7" s="82">
        <v>84.24</v>
      </c>
      <c r="DF7" s="82">
        <v>84.19</v>
      </c>
      <c r="DG7" s="82">
        <v>90.12</v>
      </c>
      <c r="DH7" s="82">
        <v>47.73</v>
      </c>
      <c r="DI7" s="82">
        <v>49.04</v>
      </c>
      <c r="DJ7" s="82">
        <v>50.35</v>
      </c>
      <c r="DK7" s="82">
        <v>51.39</v>
      </c>
      <c r="DL7" s="82">
        <v>52.5</v>
      </c>
      <c r="DM7" s="82">
        <v>46.94</v>
      </c>
      <c r="DN7" s="82">
        <v>47.66</v>
      </c>
      <c r="DO7" s="82">
        <v>48.17</v>
      </c>
      <c r="DP7" s="82">
        <v>48.83</v>
      </c>
      <c r="DQ7" s="82">
        <v>49.96</v>
      </c>
      <c r="DR7" s="82">
        <v>50.88</v>
      </c>
      <c r="DS7" s="82">
        <v>9.59</v>
      </c>
      <c r="DT7" s="82">
        <v>9.32</v>
      </c>
      <c r="DU7" s="82">
        <v>10.65</v>
      </c>
      <c r="DV7" s="82">
        <v>10.92</v>
      </c>
      <c r="DW7" s="82">
        <v>8.1300000000000008</v>
      </c>
      <c r="DX7" s="82">
        <v>14.48</v>
      </c>
      <c r="DY7" s="82">
        <v>15.1</v>
      </c>
      <c r="DZ7" s="82">
        <v>17.12</v>
      </c>
      <c r="EA7" s="82">
        <v>18.18</v>
      </c>
      <c r="EB7" s="82">
        <v>19.32</v>
      </c>
      <c r="EC7" s="82">
        <v>22.3</v>
      </c>
      <c r="ED7" s="82">
        <v>0.76</v>
      </c>
      <c r="EE7" s="82">
        <v>0.72</v>
      </c>
      <c r="EF7" s="82">
        <v>0.73</v>
      </c>
      <c r="EG7" s="82">
        <v>0.62</v>
      </c>
      <c r="EH7" s="82">
        <v>0.18</v>
      </c>
      <c r="EI7" s="82">
        <v>0.75</v>
      </c>
      <c r="EJ7" s="82">
        <v>0.57999999999999996</v>
      </c>
      <c r="EK7" s="82">
        <v>0.54</v>
      </c>
      <c r="EL7" s="82">
        <v>0.56999999999999995</v>
      </c>
      <c r="EM7" s="82">
        <v>0.52</v>
      </c>
      <c r="EN7" s="82">
        <v>0.66</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99</v>
      </c>
      <c r="C9" s="67" t="s">
        <v>100</v>
      </c>
      <c r="D9" s="67" t="s">
        <v>101</v>
      </c>
      <c r="E9" s="67" t="s">
        <v>102</v>
      </c>
      <c r="F9" s="67" t="s">
        <v>103</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51</v>
      </c>
      <c r="B10" s="73">
        <f>DATEVALUE($B7+12-B11&amp;"/1/"&amp;B12)</f>
        <v>47119</v>
      </c>
      <c r="C10" s="73">
        <f>DATEVALUE($B7+12-C11&amp;"/1/"&amp;C12)</f>
        <v>47484</v>
      </c>
      <c r="D10" s="74">
        <f>DATEVALUE($B7+12-D11&amp;"/1/"&amp;D12)</f>
        <v>47849</v>
      </c>
      <c r="E10" s="74">
        <f>DATEVALUE($B7+12-E11&amp;"/1/"&amp;E12)</f>
        <v>48215</v>
      </c>
      <c r="F10" s="74">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2023-01-24T08:01:43Z</cp:lastPrinted>
  <dcterms:created xsi:type="dcterms:W3CDTF">2022-12-01T00:59:42Z</dcterms:created>
  <dcterms:modified xsi:type="dcterms:W3CDTF">2023-02-15T06:10:21Z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2023-02-15T06:10:21Z</vt:filetime>
  </property>
</Properties>
</file>