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7+3yh9G6os1z7Wd7j2wZpHHcG0ZN5jjvCmBM/O1kV8izXzGENpJnYHYg3dZbZAaSqn/t8PO0HWQBkNRUMThVw==" workbookSaltValue="knrOw8zQ2+swFNHorLX2I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<sst xmlns="http://schemas.openxmlformats.org/spreadsheetml/2006/main" xmlns:r="http://schemas.openxmlformats.org/officeDocument/2006/relationships" count="112" uniqueCount="112">
  <si>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</si>
  <si>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</si>
  <si>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</si>
  <si>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</si>
  <si>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</si>
  <si>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</si>
  <si>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</si>
  <si>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</si>
  <si>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</si>
  <si>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</si>
  <si>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</si>
  <si>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</si>
  <si>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</si>
  <si>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</si>
  <si>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</si>
  <si>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</si>
  <si>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</si>
  <si>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</si>
  <si>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</si>
  <si>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</si>
  <si>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</si>
  <si>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</si>
  <si>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</si>
  <si>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</si>
  <si>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</si>
  <si>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</si>
  <si>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</si>
  <si>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</si>
  <si>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</si>
  <si>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</si>
  <si>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</si>
  <si>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</si>
  <si>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</si>
  <si>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</si>
  <si>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</si>
  <si>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</si>
  <si>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</si>
  <si>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</si>
  <si>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</si>
  <si>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</si>
  <si>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</si>
  <si>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</si>
  <si>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</si>
  <si>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</si>
  <si>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</si>
  <si>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</si>
  <si>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</si>
  <si>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</si>
  <si>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</si>
  <si>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</si>
  <si>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</si>
  <si>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</si>
  <si>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</si>
  <si>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</si>
  <si>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</si>
  <si>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</si>
  <si>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</si>
  <si>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</si>
  <si>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</si>
  <si>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</si>
  <si>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</si>
  <si>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</si>
  <si>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</si>
  <si>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</si>
  <si>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</si>
  <si>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</si>
  <si>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</si>
  <si>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</si>
  <si>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</si>
  <si>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</si>
  <si>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</si>
  <si>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</si>
  <si>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</si>
  <si>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</si>
  <si>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</si>
  <si>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</si>
  <si>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</si>
  <si>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</si>
  <si>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</si>
  <si>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</si>
  <si>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</si>
  <si>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</si>
  <si>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</si>
  <si>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</si>
  <si>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</si>
  <si>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</si>
  <si>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</si>
  <si>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</si>
  <si>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</si>
  <si>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</si>
  <si>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</si>
  <si>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</si>
  <si>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</si>
  <si>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下田市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</si>
  <si>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</si>
  <si>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</si>
  <si>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</si>
  <si>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</si>
  <si>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</si>
  <si>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</si>
  <si>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</si>
  <si>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</si>
  <si>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</si>
  <si>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</si>
  <si>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</si>
  <si>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</si>
  <si>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</si>
  <si>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</si>
  <si>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</si>
  <si>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資産の老朽化の状況については、有形固定資産減価償却率が類似団体及び全国平均よりも高くなっていることから、施設の老朽化が進んでいる状況にある。
　また、管路経年化率も類似団体及び全国平均よりも高く、管路の更新が遅れている状況にある。
　管路更新率は、年々上昇する管路経年化率により、３か年連続で類似団体平均及び全国平均を下回った。管路の法定耐用年数に応じた更新には至っておらず、前述の管路経年化率の状況からも、更新投資の増加が望まれる。</t>
    <rPh sb="145" eb="146">
      <t>ネン</t>
    </rPh>
    <rPh sb="146" eb="148">
      <t>レンゾク</t>
    </rPh>
    <rPh sb="153" eb="155">
      <t>ヘイキン</t>
    </rPh>
    <phoneticPr fontId="1"/>
  </si>
  <si>
    <t>　今後の経営環境は、老朽化する施設の更新需要が年々増加していく反面、人口減少等により収益性は低下し、ますます厳しい状況になっていく事が予想される。
　当市は、現時点での収支状況は概ね良好ではあるが、経営の効率性や資産の老朽化については、他団体よりも厳しい状況にあり、今後も安定した水の供給を行っていくためには、更新需要と収支のバランスを取りながらの経営が求められる。
　そのため、平成30年度に策定した下田市水道事業経営戦略に従い、施設の維持管理と事業の健全経営に向けた取り組みを着実に進めていく。</t>
  </si>
  <si>
    <t xml:space="preserve">  令和３年度の給水収益は、令和２年度より増加となっているが、これは令和２年度は一般会計補助金（新型コロナウイルス感染症対応地方創生臨時交付金）を充当した水道料金基本料金免除（２か月）を実施していることによるもので、これを含めた実質給水収益と比較すると、給水人口の減少及びコロナ禍による観光関連産業の休業等により減少傾向であるものの、支払利息等の経常費用の減少により、41,452千円の純利益となった。経常収支比率は、令和２年度を下回り、類似団体平均及び全国平均を下回る結果となった。
  料金回収率は、前述の補助金充当事業を実施しなかったことにより、数値が回復し、100％を上回る結果となった。
  累積欠損金はないものの、企業債に対する依存度が高いことにより、流動比率は類似団体平均及び全国平均を大きく下回り、企業債残高対給水収益比率は、類似団体平均及び全国平均を上回っているため、支払能力を高めるための経営改善を図っていく必要がある。
  観光地である当市は、繁忙期の入込客数の水需要に対応しなければならず、施設の統廃合やダウンサイジング等は行えない状況であり、給水人口に対して施設規模が大きいため、施設利用率が類似団体平均及び全国平均を大きく下回っている。
  有収率は、料金回収率と同様、前述の補助金充当事業を実施しなかったことにより、数値が回復し、類似団体平均を上回った。
  以上より、経営の健全性については、毎期黒字経営が続き、収支状況はおおむね良好であると思われるが、他団体に比べて企業債への依存度が高く、資金繰りが厳しい状況にあり、経営の効率性の面では、施設規模等から夏季繁忙期を除いては非効率な経営状態を余儀なくされている。</t>
    <rPh sb="2" eb="4">
      <t>レイワ</t>
    </rPh>
    <rPh sb="5" eb="7">
      <t>ネンド</t>
    </rPh>
    <rPh sb="8" eb="10">
      <t>キュウスイ</t>
    </rPh>
    <rPh sb="10" eb="12">
      <t>シュウエキ</t>
    </rPh>
    <rPh sb="14" eb="16">
      <t>レイワ</t>
    </rPh>
    <rPh sb="17" eb="19">
      <t>ネンド</t>
    </rPh>
    <rPh sb="21" eb="23">
      <t>ゾウカ</t>
    </rPh>
    <rPh sb="34" eb="36">
      <t>レイワ</t>
    </rPh>
    <rPh sb="37" eb="39">
      <t>ネンド</t>
    </rPh>
    <rPh sb="40" eb="42">
      <t>イッパン</t>
    </rPh>
    <rPh sb="42" eb="44">
      <t>カイケイ</t>
    </rPh>
    <rPh sb="44" eb="47">
      <t>ホジョキン</t>
    </rPh>
    <rPh sb="48" eb="50">
      <t>シンガタ</t>
    </rPh>
    <rPh sb="57" eb="60">
      <t>カンセンショウ</t>
    </rPh>
    <rPh sb="60" eb="62">
      <t>タイオウ</t>
    </rPh>
    <rPh sb="62" eb="64">
      <t>チホウ</t>
    </rPh>
    <rPh sb="64" eb="66">
      <t>ソウセイ</t>
    </rPh>
    <rPh sb="66" eb="68">
      <t>リンジ</t>
    </rPh>
    <rPh sb="68" eb="71">
      <t>コウフキン</t>
    </rPh>
    <rPh sb="73" eb="75">
      <t>ジュウトウ</t>
    </rPh>
    <rPh sb="77" eb="79">
      <t>スイドウ</t>
    </rPh>
    <rPh sb="79" eb="81">
      <t>リョウキン</t>
    </rPh>
    <rPh sb="81" eb="83">
      <t>キホン</t>
    </rPh>
    <rPh sb="83" eb="85">
      <t>リョウキン</t>
    </rPh>
    <rPh sb="85" eb="87">
      <t>メンジョ</t>
    </rPh>
    <rPh sb="90" eb="91">
      <t>ゲツ</t>
    </rPh>
    <rPh sb="93" eb="95">
      <t>ジッシ</t>
    </rPh>
    <rPh sb="111" eb="112">
      <t>フク</t>
    </rPh>
    <rPh sb="114" eb="116">
      <t>ジッシツ</t>
    </rPh>
    <rPh sb="116" eb="118">
      <t>キュウスイ</t>
    </rPh>
    <rPh sb="118" eb="120">
      <t>シュウエキ</t>
    </rPh>
    <rPh sb="121" eb="123">
      <t>ヒカク</t>
    </rPh>
    <rPh sb="127" eb="129">
      <t>キュウスイ</t>
    </rPh>
    <rPh sb="129" eb="131">
      <t>ジンコウ</t>
    </rPh>
    <rPh sb="132" eb="134">
      <t>ゲンショウ</t>
    </rPh>
    <rPh sb="134" eb="135">
      <t>オヨ</t>
    </rPh>
    <rPh sb="139" eb="140">
      <t>カ</t>
    </rPh>
    <rPh sb="143" eb="145">
      <t>カンコウ</t>
    </rPh>
    <rPh sb="145" eb="147">
      <t>カンレン</t>
    </rPh>
    <rPh sb="147" eb="149">
      <t>サンギョウ</t>
    </rPh>
    <rPh sb="150" eb="152">
      <t>キュウギョウ</t>
    </rPh>
    <rPh sb="152" eb="153">
      <t>トウ</t>
    </rPh>
    <rPh sb="156" eb="158">
      <t>ゲンショウ</t>
    </rPh>
    <rPh sb="158" eb="160">
      <t>ケイコウ</t>
    </rPh>
    <rPh sb="167" eb="169">
      <t>シハライ</t>
    </rPh>
    <rPh sb="169" eb="171">
      <t>リソク</t>
    </rPh>
    <rPh sb="171" eb="172">
      <t>トウ</t>
    </rPh>
    <rPh sb="173" eb="175">
      <t>ケイジョウ</t>
    </rPh>
    <rPh sb="175" eb="177">
      <t>ヒヨウ</t>
    </rPh>
    <rPh sb="178" eb="180">
      <t>ゲンショウ</t>
    </rPh>
    <rPh sb="190" eb="192">
      <t>センエン</t>
    </rPh>
    <rPh sb="193" eb="196">
      <t>ジュンリエキ</t>
    </rPh>
    <rPh sb="201" eb="203">
      <t>ケイジョウ</t>
    </rPh>
    <rPh sb="203" eb="205">
      <t>シュウシ</t>
    </rPh>
    <rPh sb="205" eb="207">
      <t>ヒリツ</t>
    </rPh>
    <rPh sb="209" eb="211">
      <t>レイワ</t>
    </rPh>
    <rPh sb="212" eb="214">
      <t>ネンド</t>
    </rPh>
    <rPh sb="215" eb="217">
      <t>シタマワ</t>
    </rPh>
    <rPh sb="219" eb="221">
      <t>ルイジ</t>
    </rPh>
    <rPh sb="221" eb="223">
      <t>ダンタイ</t>
    </rPh>
    <rPh sb="223" eb="225">
      <t>ヘイキン</t>
    </rPh>
    <rPh sb="225" eb="226">
      <t>オヨ</t>
    </rPh>
    <rPh sb="227" eb="229">
      <t>ゼンコク</t>
    </rPh>
    <rPh sb="229" eb="231">
      <t>ヘイキン</t>
    </rPh>
    <rPh sb="232" eb="234">
      <t>シタマワ</t>
    </rPh>
    <rPh sb="235" eb="237">
      <t>ケッカ</t>
    </rPh>
    <rPh sb="245" eb="247">
      <t>リョウキン</t>
    </rPh>
    <rPh sb="247" eb="249">
      <t>カイシュウ</t>
    </rPh>
    <rPh sb="249" eb="250">
      <t>リツ</t>
    </rPh>
    <rPh sb="252" eb="254">
      <t>ゼンジュツ</t>
    </rPh>
    <rPh sb="255" eb="258">
      <t>ホジョキン</t>
    </rPh>
    <rPh sb="258" eb="260">
      <t>ジュウトウ</t>
    </rPh>
    <rPh sb="260" eb="262">
      <t>ジギョウ</t>
    </rPh>
    <rPh sb="263" eb="265">
      <t>ジッシ</t>
    </rPh>
    <rPh sb="276" eb="278">
      <t>スウチ</t>
    </rPh>
    <rPh sb="279" eb="281">
      <t>カイフク</t>
    </rPh>
    <rPh sb="288" eb="290">
      <t>ウワマワ</t>
    </rPh>
    <rPh sb="291" eb="293">
      <t>ケッカ</t>
    </rPh>
    <rPh sb="301" eb="303">
      <t>ルイセキ</t>
    </rPh>
    <rPh sb="303" eb="306">
      <t>ケッソンキン</t>
    </rPh>
    <rPh sb="313" eb="316">
      <t>キギョウサイ</t>
    </rPh>
    <rPh sb="317" eb="318">
      <t>タイ</t>
    </rPh>
    <rPh sb="320" eb="323">
      <t>イゾンド</t>
    </rPh>
    <rPh sb="324" eb="325">
      <t>タカ</t>
    </rPh>
    <rPh sb="332" eb="334">
      <t>リュウドウ</t>
    </rPh>
    <rPh sb="334" eb="336">
      <t>ヒリツ</t>
    </rPh>
    <rPh sb="337" eb="339">
      <t>ルイジ</t>
    </rPh>
    <rPh sb="339" eb="341">
      <t>ダンタイ</t>
    </rPh>
    <rPh sb="341" eb="343">
      <t>ヘイキン</t>
    </rPh>
    <rPh sb="343" eb="344">
      <t>オヨ</t>
    </rPh>
    <rPh sb="345" eb="347">
      <t>ゼンコク</t>
    </rPh>
    <rPh sb="347" eb="349">
      <t>ヘイキン</t>
    </rPh>
    <rPh sb="350" eb="351">
      <t>オオ</t>
    </rPh>
    <rPh sb="353" eb="355">
      <t>シタマワ</t>
    </rPh>
    <rPh sb="357" eb="360">
      <t>キギョウサイ</t>
    </rPh>
    <rPh sb="360" eb="362">
      <t>ザンダカ</t>
    </rPh>
    <rPh sb="362" eb="363">
      <t>タイ</t>
    </rPh>
    <rPh sb="363" eb="365">
      <t>キュウスイ</t>
    </rPh>
    <rPh sb="365" eb="367">
      <t>シュウエキ</t>
    </rPh>
    <rPh sb="367" eb="369">
      <t>ヒリツ</t>
    </rPh>
    <rPh sb="371" eb="373">
      <t>ルイジ</t>
    </rPh>
    <rPh sb="373" eb="375">
      <t>ダンタイ</t>
    </rPh>
    <rPh sb="375" eb="377">
      <t>ヘイキン</t>
    </rPh>
    <rPh sb="377" eb="378">
      <t>オヨ</t>
    </rPh>
    <rPh sb="379" eb="381">
      <t>ゼンコク</t>
    </rPh>
    <rPh sb="381" eb="383">
      <t>ヘイキン</t>
    </rPh>
    <rPh sb="384" eb="386">
      <t>ウワマワ</t>
    </rPh>
    <rPh sb="393" eb="395">
      <t>シハライ</t>
    </rPh>
    <rPh sb="395" eb="397">
      <t>ノウリョク</t>
    </rPh>
    <rPh sb="398" eb="399">
      <t>タカ</t>
    </rPh>
    <rPh sb="404" eb="406">
      <t>ケイエイ</t>
    </rPh>
    <rPh sb="406" eb="408">
      <t>カイゼン</t>
    </rPh>
    <rPh sb="409" eb="410">
      <t>ハカ</t>
    </rPh>
    <rPh sb="414" eb="416">
      <t>ヒツヨウ</t>
    </rPh>
    <rPh sb="423" eb="426">
      <t>カンコウチ</t>
    </rPh>
    <rPh sb="429" eb="431">
      <t>トウシ</t>
    </rPh>
    <rPh sb="433" eb="436">
      <t>ハンボウキ</t>
    </rPh>
    <rPh sb="437" eb="438">
      <t>イ</t>
    </rPh>
    <rPh sb="438" eb="439">
      <t>コ</t>
    </rPh>
    <rPh sb="439" eb="441">
      <t>キャクスウ</t>
    </rPh>
    <rPh sb="442" eb="443">
      <t>ミズ</t>
    </rPh>
    <rPh sb="443" eb="445">
      <t>ジュヨウ</t>
    </rPh>
    <rPh sb="446" eb="448">
      <t>タイオウ</t>
    </rPh>
    <rPh sb="457" eb="459">
      <t>シセツ</t>
    </rPh>
    <rPh sb="460" eb="463">
      <t>トウハイゴウ</t>
    </rPh>
    <rPh sb="472" eb="473">
      <t>トウ</t>
    </rPh>
    <rPh sb="474" eb="475">
      <t>オコナ</t>
    </rPh>
    <rPh sb="478" eb="480">
      <t>ジョウキョウ</t>
    </rPh>
    <rPh sb="484" eb="486">
      <t>キュウスイ</t>
    </rPh>
    <rPh sb="486" eb="488">
      <t>ジンコウ</t>
    </rPh>
    <rPh sb="489" eb="490">
      <t>タイ</t>
    </rPh>
    <rPh sb="492" eb="494">
      <t>シセツ</t>
    </rPh>
    <rPh sb="494" eb="496">
      <t>キボ</t>
    </rPh>
    <rPh sb="497" eb="498">
      <t>オオ</t>
    </rPh>
    <rPh sb="503" eb="505">
      <t>シセツ</t>
    </rPh>
    <rPh sb="505" eb="508">
      <t>リヨウリツ</t>
    </rPh>
    <rPh sb="509" eb="511">
      <t>ルイジ</t>
    </rPh>
    <rPh sb="511" eb="513">
      <t>ダンタイ</t>
    </rPh>
    <rPh sb="513" eb="515">
      <t>ヘイキン</t>
    </rPh>
    <rPh sb="515" eb="516">
      <t>オヨ</t>
    </rPh>
    <rPh sb="517" eb="519">
      <t>ゼンコク</t>
    </rPh>
    <rPh sb="519" eb="521">
      <t>ヘイキン</t>
    </rPh>
    <rPh sb="522" eb="523">
      <t>オオ</t>
    </rPh>
    <rPh sb="525" eb="527">
      <t>シタマワ</t>
    </rPh>
    <rPh sb="535" eb="536">
      <t>ユウ</t>
    </rPh>
    <rPh sb="536" eb="538">
      <t>シュウリツ</t>
    </rPh>
    <rPh sb="540" eb="542">
      <t>リョウキン</t>
    </rPh>
    <rPh sb="542" eb="545">
      <t>カイシュウリツ</t>
    </rPh>
    <rPh sb="546" eb="548">
      <t>ドウヨウ</t>
    </rPh>
    <rPh sb="549" eb="551">
      <t>ゼンジュツ</t>
    </rPh>
    <rPh sb="552" eb="555">
      <t>ホジョキン</t>
    </rPh>
    <rPh sb="555" eb="557">
      <t>ジュウトウ</t>
    </rPh>
    <rPh sb="557" eb="559">
      <t>ジギョウ</t>
    </rPh>
    <rPh sb="560" eb="562">
      <t>ジッシ</t>
    </rPh>
    <rPh sb="573" eb="575">
      <t>スウチ</t>
    </rPh>
    <rPh sb="576" eb="578">
      <t>カイフク</t>
    </rPh>
    <rPh sb="580" eb="582">
      <t>ルイジ</t>
    </rPh>
    <rPh sb="582" eb="583">
      <t>ダン</t>
    </rPh>
    <rPh sb="583" eb="584">
      <t>タイ</t>
    </rPh>
    <rPh sb="584" eb="586">
      <t>ヘイキン</t>
    </rPh>
    <rPh sb="587" eb="589">
      <t>ウワマワ</t>
    </rPh>
    <rPh sb="595" eb="597">
      <t>イジョウ</t>
    </rPh>
    <rPh sb="600" eb="602">
      <t>ケイエイ</t>
    </rPh>
    <rPh sb="603" eb="606">
      <t>ケンゼンセイ</t>
    </rPh>
    <rPh sb="612" eb="614">
      <t>マイキ</t>
    </rPh>
    <rPh sb="614" eb="616">
      <t>クロジ</t>
    </rPh>
    <rPh sb="616" eb="618">
      <t>ケイエイ</t>
    </rPh>
    <rPh sb="619" eb="620">
      <t>ツヅ</t>
    </rPh>
    <rPh sb="622" eb="624">
      <t>シュウシ</t>
    </rPh>
    <rPh sb="624" eb="626">
      <t>ジョウキョウ</t>
    </rPh>
    <rPh sb="631" eb="633">
      <t>リョウコウ</t>
    </rPh>
    <rPh sb="637" eb="638">
      <t>オモ</t>
    </rPh>
    <rPh sb="643" eb="646">
      <t>タダンタイ</t>
    </rPh>
    <rPh sb="647" eb="648">
      <t>クラ</t>
    </rPh>
    <rPh sb="650" eb="653">
      <t>キギョウサイ</t>
    </rPh>
    <rPh sb="655" eb="658">
      <t>イゾンド</t>
    </rPh>
    <rPh sb="659" eb="660">
      <t>タカ</t>
    </rPh>
    <rPh sb="662" eb="665">
      <t>シキング</t>
    </rPh>
    <rPh sb="667" eb="668">
      <t>キビ</t>
    </rPh>
    <rPh sb="670" eb="672">
      <t>ジョウキョウ</t>
    </rPh>
    <rPh sb="676" eb="678">
      <t>ケイエイ</t>
    </rPh>
    <rPh sb="679" eb="682">
      <t>コウリツセイ</t>
    </rPh>
    <rPh sb="683" eb="684">
      <t>メン</t>
    </rPh>
    <rPh sb="687" eb="689">
      <t>シセツ</t>
    </rPh>
    <rPh sb="689" eb="691">
      <t>キボ</t>
    </rPh>
    <rPh sb="691" eb="692">
      <t>トウ</t>
    </rPh>
    <rPh sb="694" eb="696">
      <t>カキ</t>
    </rPh>
    <rPh sb="696" eb="699">
      <t>ハンボウキ</t>
    </rPh>
    <rPh sb="700" eb="701">
      <t>ノゾ</t>
    </rPh>
    <rPh sb="704" eb="707">
      <t>ヒコウリツ</t>
    </rPh>
    <rPh sb="708" eb="710">
      <t>ケイエイ</t>
    </rPh>
    <rPh sb="710" eb="712">
      <t>ジョウタイ</t>
    </rPh>
    <rPh sb="713" eb="715">
      <t>ヨギ</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</si>
</sst>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0.69</c:v>
                </c:pt>
                <c:pt idx="1">
                  <c:v>0.61</c:v>
                </c:pt>
                <c:pt idx="2">
                  <c:v>0.45</c:v>
                </c:pt>
                <c:pt idx="3">
                  <c:v>0.47</c:v>
                </c:pt>
                <c:pt idx="4">
                  <c:v>0.34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c:v>
                </c:pt>
                <c:pt idx="2">
                  <c:v>0.52</c:v>
                </c:pt>
                <c:pt idx="3">
                  <c:v>0.53</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38.340000000000003</c:v>
                </c:pt>
                <c:pt idx="1">
                  <c:v>37.869999999999997</c:v>
                </c:pt>
                <c:pt idx="2">
                  <c:v>34.700000000000003</c:v>
                </c:pt>
                <c:pt idx="3">
                  <c:v>34.369999999999997</c:v>
                </c:pt>
                <c:pt idx="4">
                  <c:v>33.44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55.63</c:v>
                </c:pt>
                <c:pt idx="1">
                  <c:v>55.03</c:v>
                </c:pt>
                <c:pt idx="2">
                  <c:v>55.14</c:v>
                </c:pt>
                <c:pt idx="3">
                  <c:v>55.89</c:v>
                </c:pt>
                <c:pt idx="4">
                  <c:v>55.72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82.33</c:v>
                </c:pt>
                <c:pt idx="1">
                  <c:v>82.31</c:v>
                </c:pt>
                <c:pt idx="2">
                  <c:v>86.87</c:v>
                </c:pt>
                <c:pt idx="3">
                  <c:v>79.73</c:v>
                </c:pt>
                <c:pt idx="4">
                  <c:v>85.06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82.04</c:v>
                </c:pt>
                <c:pt idx="1">
                  <c:v>81.900000000000006</c:v>
                </c:pt>
                <c:pt idx="2">
                  <c:v>81.39</c:v>
                </c:pt>
                <c:pt idx="3">
                  <c:v>81.27</c:v>
                </c:pt>
                <c:pt idx="4">
                  <c:v>81.260000000000005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115.34</c:v>
                </c:pt>
                <c:pt idx="1">
                  <c:v>111.33</c:v>
                </c:pt>
                <c:pt idx="2">
                  <c:v>111.44</c:v>
                </c:pt>
                <c:pt idx="3">
                  <c:v>108.43</c:v>
                </c:pt>
                <c:pt idx="4">
                  <c:v>107.55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110.05</c:v>
                </c:pt>
                <c:pt idx="1">
                  <c:v>108.87</c:v>
                </c:pt>
                <c:pt idx="2">
                  <c:v>108.61</c:v>
                </c:pt>
                <c:pt idx="3">
                  <c:v>108.35</c:v>
                </c:pt>
                <c:pt idx="4">
                  <c:v>108.84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52.97</c:v>
                </c:pt>
                <c:pt idx="1">
                  <c:v>54.09</c:v>
                </c:pt>
                <c:pt idx="2">
                  <c:v>55.28</c:v>
                </c:pt>
                <c:pt idx="3">
                  <c:v>55.85</c:v>
                </c:pt>
                <c:pt idx="4">
                  <c:v>56.39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48.05</c:v>
                </c:pt>
                <c:pt idx="1">
                  <c:v>48.87</c:v>
                </c:pt>
                <c:pt idx="2">
                  <c:v>49.92</c:v>
                </c:pt>
                <c:pt idx="3">
                  <c:v>50.63</c:v>
                </c:pt>
                <c:pt idx="4">
                  <c:v>51.29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37.53</c:v>
                </c:pt>
                <c:pt idx="1">
                  <c:v>37.08</c:v>
                </c:pt>
                <c:pt idx="2">
                  <c:v>38.69</c:v>
                </c:pt>
                <c:pt idx="3">
                  <c:v>39.840000000000003</c:v>
                </c:pt>
                <c:pt idx="4">
                  <c:v>40.69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14.85</c:v>
                </c:pt>
                <c:pt idx="2">
                  <c:v>16.88</c:v>
                </c:pt>
                <c:pt idx="3">
                  <c:v>18.28</c:v>
                </c:pt>
                <c:pt idx="4">
                  <c:v>19.61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2.64</c:v>
                </c:pt>
                <c:pt idx="1">
                  <c:v>3.16</c:v>
                </c:pt>
                <c:pt idx="2">
                  <c:v>3.59</c:v>
                </c:pt>
                <c:pt idx="3">
                  <c:v>3.98</c:v>
                </c:pt>
                <c:pt idx="4">
                  <c:v>6.02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145.58000000000001</c:v>
                </c:pt>
                <c:pt idx="1">
                  <c:v>167.31</c:v>
                </c:pt>
                <c:pt idx="2">
                  <c:v>197.12</c:v>
                </c:pt>
                <c:pt idx="3">
                  <c:v>231.2</c:v>
                </c:pt>
                <c:pt idx="4">
                  <c:v>216.23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359.47</c:v>
                </c:pt>
                <c:pt idx="1">
                  <c:v>369.69</c:v>
                </c:pt>
                <c:pt idx="2">
                  <c:v>379.08</c:v>
                </c:pt>
                <c:pt idx="3">
                  <c:v>367.55</c:v>
                </c:pt>
                <c:pt idx="4">
                  <c:v>378.56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473.43</c:v>
                </c:pt>
                <c:pt idx="1">
                  <c:v>476.3</c:v>
                </c:pt>
                <c:pt idx="2">
                  <c:v>488.84</c:v>
                </c:pt>
                <c:pt idx="3">
                  <c:v>538.69000000000005</c:v>
                </c:pt>
                <c:pt idx="4">
                  <c:v>536.23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401.79</c:v>
                </c:pt>
                <c:pt idx="1">
                  <c:v>402.99</c:v>
                </c:pt>
                <c:pt idx="2">
                  <c:v>398.98</c:v>
                </c:pt>
                <c:pt idx="3">
                  <c:v>418.68</c:v>
                </c:pt>
                <c:pt idx="4">
                  <c:v>395.68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113.91</c:v>
                </c:pt>
                <c:pt idx="1">
                  <c:v>111.22</c:v>
                </c:pt>
                <c:pt idx="2">
                  <c:v>111.1</c:v>
                </c:pt>
                <c:pt idx="3">
                  <c:v>98.97</c:v>
                </c:pt>
                <c:pt idx="4">
                  <c:v>106.09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100.12</c:v>
                </c:pt>
                <c:pt idx="1">
                  <c:v>98.66</c:v>
                </c:pt>
                <c:pt idx="2">
                  <c:v>98.64</c:v>
                </c:pt>
                <c:pt idx="3">
                  <c:v>94.78</c:v>
                </c:pt>
                <c:pt idx="4">
                  <c:v>97.59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154.37</c:v>
                </c:pt>
                <c:pt idx="1">
                  <c:v>158.79</c:v>
                </c:pt>
                <c:pt idx="2">
                  <c:v>159.31</c:v>
                </c:pt>
                <c:pt idx="3">
                  <c:v>176.86</c:v>
                </c:pt>
                <c:pt idx="4">
                  <c:v>165.93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174.97</c:v>
                </c:pt>
                <c:pt idx="1">
                  <c:v>178.59</c:v>
                </c:pt>
                <c:pt idx="2">
                  <c:v>178.92</c:v>
                </c:pt>
                <c:pt idx="3">
                  <c:v>181.3</c:v>
                </c:pt>
                <c:pt idx="4">
                  <c:v>181.71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下田市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20494</v>
      </c>
      <c r="AM8" s="29"/>
      <c r="AN8" s="29"/>
      <c r="AO8" s="29"/>
      <c r="AP8" s="29"/>
      <c r="AQ8" s="29"/>
      <c r="AR8" s="29"/>
      <c r="AS8" s="29"/>
      <c r="AT8" s="7">
        <f>データ!$S$6</f>
        <v>104.38</v>
      </c>
      <c r="AU8" s="15"/>
      <c r="AV8" s="15"/>
      <c r="AW8" s="15"/>
      <c r="AX8" s="15"/>
      <c r="AY8" s="15"/>
      <c r="AZ8" s="15"/>
      <c r="BA8" s="15"/>
      <c r="BB8" s="27">
        <f>データ!$T$6</f>
        <v>196.34</v>
      </c>
      <c r="BC8" s="27"/>
      <c r="BD8" s="27"/>
      <c r="BE8" s="27"/>
      <c r="BF8" s="27"/>
      <c r="BG8" s="27"/>
      <c r="BH8" s="27"/>
      <c r="BI8" s="27"/>
      <c r="BJ8" s="3"/>
      <c r="BK8" s="3"/>
      <c r="BL8" s="36" t="s">
        <v>12</v>
      </c>
      <c r="BM8" s="47"/>
      <c r="BN8" s="55" t="s">
        <v>21</v>
      </c>
      <c r="BO8" s="55"/>
      <c r="BP8" s="55"/>
      <c r="BQ8" s="55"/>
      <c r="BR8" s="55"/>
      <c r="BS8" s="55"/>
      <c r="BT8" s="55"/>
      <c r="BU8" s="55"/>
      <c r="BV8" s="55"/>
      <c r="BW8" s="55"/>
      <c r="BX8" s="55"/>
      <c r="BY8" s="59"/>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29</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8"/>
      <c r="BN9" s="56" t="s">
        <v>34</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55.82</v>
      </c>
      <c r="J10" s="15"/>
      <c r="K10" s="15"/>
      <c r="L10" s="15"/>
      <c r="M10" s="15"/>
      <c r="N10" s="15"/>
      <c r="O10" s="24"/>
      <c r="P10" s="27">
        <f>データ!$P$6</f>
        <v>97.62</v>
      </c>
      <c r="Q10" s="27"/>
      <c r="R10" s="27"/>
      <c r="S10" s="27"/>
      <c r="T10" s="27"/>
      <c r="U10" s="27"/>
      <c r="V10" s="27"/>
      <c r="W10" s="29">
        <f>データ!$Q$6</f>
        <v>2651</v>
      </c>
      <c r="X10" s="29"/>
      <c r="Y10" s="29"/>
      <c r="Z10" s="29"/>
      <c r="AA10" s="29"/>
      <c r="AB10" s="29"/>
      <c r="AC10" s="29"/>
      <c r="AD10" s="2"/>
      <c r="AE10" s="2"/>
      <c r="AF10" s="2"/>
      <c r="AG10" s="2"/>
      <c r="AH10" s="2"/>
      <c r="AI10" s="2"/>
      <c r="AJ10" s="2"/>
      <c r="AK10" s="2"/>
      <c r="AL10" s="29">
        <f>データ!$U$6</f>
        <v>19804</v>
      </c>
      <c r="AM10" s="29"/>
      <c r="AN10" s="29"/>
      <c r="AO10" s="29"/>
      <c r="AP10" s="29"/>
      <c r="AQ10" s="29"/>
      <c r="AR10" s="29"/>
      <c r="AS10" s="29"/>
      <c r="AT10" s="7">
        <f>データ!$V$6</f>
        <v>26</v>
      </c>
      <c r="AU10" s="15"/>
      <c r="AV10" s="15"/>
      <c r="AW10" s="15"/>
      <c r="AX10" s="15"/>
      <c r="AY10" s="15"/>
      <c r="AZ10" s="15"/>
      <c r="BA10" s="15"/>
      <c r="BB10" s="27">
        <f>データ!$W$6</f>
        <v>761.69</v>
      </c>
      <c r="BC10" s="27"/>
      <c r="BD10" s="27"/>
      <c r="BE10" s="27"/>
      <c r="BF10" s="27"/>
      <c r="BG10" s="27"/>
      <c r="BH10" s="27"/>
      <c r="BI10" s="27"/>
      <c r="BJ10" s="2"/>
      <c r="BK10" s="2"/>
      <c r="BL10" s="38" t="s">
        <v>36</v>
      </c>
      <c r="BM10" s="49"/>
      <c r="BN10" s="57" t="s">
        <v>4</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110</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45</v>
      </c>
      <c r="F84" s="12" t="s">
        <v>47</v>
      </c>
      <c r="G84" s="12" t="s">
        <v>48</v>
      </c>
      <c r="H84" s="12" t="s">
        <v>41</v>
      </c>
      <c r="I84" s="12" t="s">
        <v>8</v>
      </c>
      <c r="J84" s="12" t="s">
        <v>27</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FMA/76QRg6rWUAU92EwrPfHS6I7qODP6XnsvGFG/H1cYGVcMd7NQHBm50WHuRGJKr9BJ4BDpKSkOBKXcxmZ0ZA==" saltValue="DpdkXFhj7C+e5v0/b+YDx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20</v>
      </c>
      <c r="B3" s="70" t="s">
        <v>50</v>
      </c>
      <c r="C3" s="70" t="s">
        <v>58</v>
      </c>
      <c r="D3" s="70" t="s">
        <v>59</v>
      </c>
      <c r="E3" s="70" t="s">
        <v>3</v>
      </c>
      <c r="F3" s="70" t="s">
        <v>2</v>
      </c>
      <c r="G3" s="70" t="s">
        <v>25</v>
      </c>
      <c r="H3" s="78" t="s">
        <v>30</v>
      </c>
      <c r="I3" s="81"/>
      <c r="J3" s="81"/>
      <c r="K3" s="81"/>
      <c r="L3" s="81"/>
      <c r="M3" s="81"/>
      <c r="N3" s="81"/>
      <c r="O3" s="81"/>
      <c r="P3" s="81"/>
      <c r="Q3" s="81"/>
      <c r="R3" s="81"/>
      <c r="S3" s="81"/>
      <c r="T3" s="81"/>
      <c r="U3" s="81"/>
      <c r="V3" s="81"/>
      <c r="W3" s="85"/>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60</v>
      </c>
      <c r="B4" s="71"/>
      <c r="C4" s="71"/>
      <c r="D4" s="71"/>
      <c r="E4" s="71"/>
      <c r="F4" s="71"/>
      <c r="G4" s="71"/>
      <c r="H4" s="79"/>
      <c r="I4" s="82"/>
      <c r="J4" s="82"/>
      <c r="K4" s="82"/>
      <c r="L4" s="82"/>
      <c r="M4" s="82"/>
      <c r="N4" s="82"/>
      <c r="O4" s="82"/>
      <c r="P4" s="82"/>
      <c r="Q4" s="82"/>
      <c r="R4" s="82"/>
      <c r="S4" s="82"/>
      <c r="T4" s="82"/>
      <c r="U4" s="82"/>
      <c r="V4" s="82"/>
      <c r="W4" s="86"/>
      <c r="X4" s="88" t="s">
        <v>52</v>
      </c>
      <c r="Y4" s="88"/>
      <c r="Z4" s="88"/>
      <c r="AA4" s="88"/>
      <c r="AB4" s="88"/>
      <c r="AC4" s="88"/>
      <c r="AD4" s="88"/>
      <c r="AE4" s="88"/>
      <c r="AF4" s="88"/>
      <c r="AG4" s="88"/>
      <c r="AH4" s="88"/>
      <c r="AI4" s="88" t="s">
        <v>44</v>
      </c>
      <c r="AJ4" s="88"/>
      <c r="AK4" s="88"/>
      <c r="AL4" s="88"/>
      <c r="AM4" s="88"/>
      <c r="AN4" s="88"/>
      <c r="AO4" s="88"/>
      <c r="AP4" s="88"/>
      <c r="AQ4" s="88"/>
      <c r="AR4" s="88"/>
      <c r="AS4" s="88"/>
      <c r="AT4" s="88" t="s">
        <v>38</v>
      </c>
      <c r="AU4" s="88"/>
      <c r="AV4" s="88"/>
      <c r="AW4" s="88"/>
      <c r="AX4" s="88"/>
      <c r="AY4" s="88"/>
      <c r="AZ4" s="88"/>
      <c r="BA4" s="88"/>
      <c r="BB4" s="88"/>
      <c r="BC4" s="88"/>
      <c r="BD4" s="88"/>
      <c r="BE4" s="88" t="s">
        <v>62</v>
      </c>
      <c r="BF4" s="88"/>
      <c r="BG4" s="88"/>
      <c r="BH4" s="88"/>
      <c r="BI4" s="88"/>
      <c r="BJ4" s="88"/>
      <c r="BK4" s="88"/>
      <c r="BL4" s="88"/>
      <c r="BM4" s="88"/>
      <c r="BN4" s="88"/>
      <c r="BO4" s="88"/>
      <c r="BP4" s="88" t="s">
        <v>35</v>
      </c>
      <c r="BQ4" s="88"/>
      <c r="BR4" s="88"/>
      <c r="BS4" s="88"/>
      <c r="BT4" s="88"/>
      <c r="BU4" s="88"/>
      <c r="BV4" s="88"/>
      <c r="BW4" s="88"/>
      <c r="BX4" s="88"/>
      <c r="BY4" s="88"/>
      <c r="BZ4" s="88"/>
      <c r="CA4" s="88" t="s">
        <v>63</v>
      </c>
      <c r="CB4" s="88"/>
      <c r="CC4" s="88"/>
      <c r="CD4" s="88"/>
      <c r="CE4" s="88"/>
      <c r="CF4" s="88"/>
      <c r="CG4" s="88"/>
      <c r="CH4" s="88"/>
      <c r="CI4" s="88"/>
      <c r="CJ4" s="88"/>
      <c r="CK4" s="88"/>
      <c r="CL4" s="88" t="s">
        <v>65</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61</v>
      </c>
      <c r="DT4" s="88"/>
      <c r="DU4" s="88"/>
      <c r="DV4" s="88"/>
      <c r="DW4" s="88"/>
      <c r="DX4" s="88"/>
      <c r="DY4" s="88"/>
      <c r="DZ4" s="88"/>
      <c r="EA4" s="88"/>
      <c r="EB4" s="88"/>
      <c r="EC4" s="88"/>
      <c r="ED4" s="88" t="s">
        <v>68</v>
      </c>
      <c r="EE4" s="88"/>
      <c r="EF4" s="88"/>
      <c r="EG4" s="88"/>
      <c r="EH4" s="88"/>
      <c r="EI4" s="88"/>
      <c r="EJ4" s="88"/>
      <c r="EK4" s="88"/>
      <c r="EL4" s="88"/>
      <c r="EM4" s="88"/>
      <c r="EN4" s="88"/>
    </row>
    <row r="5" spans="1:144">
      <c r="A5" s="68" t="s">
        <v>28</v>
      </c>
      <c r="B5" s="72"/>
      <c r="C5" s="72"/>
      <c r="D5" s="72"/>
      <c r="E5" s="72"/>
      <c r="F5" s="72"/>
      <c r="G5" s="72"/>
      <c r="H5" s="80" t="s">
        <v>57</v>
      </c>
      <c r="I5" s="80" t="s">
        <v>69</v>
      </c>
      <c r="J5" s="80" t="s">
        <v>70</v>
      </c>
      <c r="K5" s="80" t="s">
        <v>71</v>
      </c>
      <c r="L5" s="80" t="s">
        <v>72</v>
      </c>
      <c r="M5" s="80" t="s">
        <v>5</v>
      </c>
      <c r="N5" s="80" t="s">
        <v>73</v>
      </c>
      <c r="O5" s="80" t="s">
        <v>74</v>
      </c>
      <c r="P5" s="80" t="s">
        <v>75</v>
      </c>
      <c r="Q5" s="80" t="s">
        <v>76</v>
      </c>
      <c r="R5" s="80" t="s">
        <v>77</v>
      </c>
      <c r="S5" s="80" t="s">
        <v>78</v>
      </c>
      <c r="T5" s="80" t="s">
        <v>64</v>
      </c>
      <c r="U5" s="80" t="s">
        <v>79</v>
      </c>
      <c r="V5" s="80" t="s">
        <v>80</v>
      </c>
      <c r="W5" s="80" t="s">
        <v>81</v>
      </c>
      <c r="X5" s="80" t="s">
        <v>82</v>
      </c>
      <c r="Y5" s="80" t="s">
        <v>83</v>
      </c>
      <c r="Z5" s="80" t="s">
        <v>84</v>
      </c>
      <c r="AA5" s="80" t="s">
        <v>0</v>
      </c>
      <c r="AB5" s="80" t="s">
        <v>85</v>
      </c>
      <c r="AC5" s="80" t="s">
        <v>87</v>
      </c>
      <c r="AD5" s="80" t="s">
        <v>88</v>
      </c>
      <c r="AE5" s="80" t="s">
        <v>89</v>
      </c>
      <c r="AF5" s="80" t="s">
        <v>90</v>
      </c>
      <c r="AG5" s="80" t="s">
        <v>91</v>
      </c>
      <c r="AH5" s="80" t="s">
        <v>43</v>
      </c>
      <c r="AI5" s="80" t="s">
        <v>82</v>
      </c>
      <c r="AJ5" s="80" t="s">
        <v>83</v>
      </c>
      <c r="AK5" s="80" t="s">
        <v>84</v>
      </c>
      <c r="AL5" s="80" t="s">
        <v>0</v>
      </c>
      <c r="AM5" s="80" t="s">
        <v>85</v>
      </c>
      <c r="AN5" s="80" t="s">
        <v>87</v>
      </c>
      <c r="AO5" s="80" t="s">
        <v>88</v>
      </c>
      <c r="AP5" s="80" t="s">
        <v>89</v>
      </c>
      <c r="AQ5" s="80" t="s">
        <v>90</v>
      </c>
      <c r="AR5" s="80" t="s">
        <v>91</v>
      </c>
      <c r="AS5" s="80" t="s">
        <v>86</v>
      </c>
      <c r="AT5" s="80" t="s">
        <v>82</v>
      </c>
      <c r="AU5" s="80" t="s">
        <v>83</v>
      </c>
      <c r="AV5" s="80" t="s">
        <v>84</v>
      </c>
      <c r="AW5" s="80" t="s">
        <v>0</v>
      </c>
      <c r="AX5" s="80" t="s">
        <v>85</v>
      </c>
      <c r="AY5" s="80" t="s">
        <v>87</v>
      </c>
      <c r="AZ5" s="80" t="s">
        <v>88</v>
      </c>
      <c r="BA5" s="80" t="s">
        <v>89</v>
      </c>
      <c r="BB5" s="80" t="s">
        <v>90</v>
      </c>
      <c r="BC5" s="80" t="s">
        <v>91</v>
      </c>
      <c r="BD5" s="80" t="s">
        <v>86</v>
      </c>
      <c r="BE5" s="80" t="s">
        <v>82</v>
      </c>
      <c r="BF5" s="80" t="s">
        <v>83</v>
      </c>
      <c r="BG5" s="80" t="s">
        <v>84</v>
      </c>
      <c r="BH5" s="80" t="s">
        <v>0</v>
      </c>
      <c r="BI5" s="80" t="s">
        <v>85</v>
      </c>
      <c r="BJ5" s="80" t="s">
        <v>87</v>
      </c>
      <c r="BK5" s="80" t="s">
        <v>88</v>
      </c>
      <c r="BL5" s="80" t="s">
        <v>89</v>
      </c>
      <c r="BM5" s="80" t="s">
        <v>90</v>
      </c>
      <c r="BN5" s="80" t="s">
        <v>91</v>
      </c>
      <c r="BO5" s="80" t="s">
        <v>86</v>
      </c>
      <c r="BP5" s="80" t="s">
        <v>82</v>
      </c>
      <c r="BQ5" s="80" t="s">
        <v>83</v>
      </c>
      <c r="BR5" s="80" t="s">
        <v>84</v>
      </c>
      <c r="BS5" s="80" t="s">
        <v>0</v>
      </c>
      <c r="BT5" s="80" t="s">
        <v>85</v>
      </c>
      <c r="BU5" s="80" t="s">
        <v>87</v>
      </c>
      <c r="BV5" s="80" t="s">
        <v>88</v>
      </c>
      <c r="BW5" s="80" t="s">
        <v>89</v>
      </c>
      <c r="BX5" s="80" t="s">
        <v>90</v>
      </c>
      <c r="BY5" s="80" t="s">
        <v>91</v>
      </c>
      <c r="BZ5" s="80" t="s">
        <v>86</v>
      </c>
      <c r="CA5" s="80" t="s">
        <v>82</v>
      </c>
      <c r="CB5" s="80" t="s">
        <v>83</v>
      </c>
      <c r="CC5" s="80" t="s">
        <v>84</v>
      </c>
      <c r="CD5" s="80" t="s">
        <v>0</v>
      </c>
      <c r="CE5" s="80" t="s">
        <v>85</v>
      </c>
      <c r="CF5" s="80" t="s">
        <v>87</v>
      </c>
      <c r="CG5" s="80" t="s">
        <v>88</v>
      </c>
      <c r="CH5" s="80" t="s">
        <v>89</v>
      </c>
      <c r="CI5" s="80" t="s">
        <v>90</v>
      </c>
      <c r="CJ5" s="80" t="s">
        <v>91</v>
      </c>
      <c r="CK5" s="80" t="s">
        <v>86</v>
      </c>
      <c r="CL5" s="80" t="s">
        <v>82</v>
      </c>
      <c r="CM5" s="80" t="s">
        <v>83</v>
      </c>
      <c r="CN5" s="80" t="s">
        <v>84</v>
      </c>
      <c r="CO5" s="80" t="s">
        <v>0</v>
      </c>
      <c r="CP5" s="80" t="s">
        <v>85</v>
      </c>
      <c r="CQ5" s="80" t="s">
        <v>87</v>
      </c>
      <c r="CR5" s="80" t="s">
        <v>88</v>
      </c>
      <c r="CS5" s="80" t="s">
        <v>89</v>
      </c>
      <c r="CT5" s="80" t="s">
        <v>90</v>
      </c>
      <c r="CU5" s="80" t="s">
        <v>91</v>
      </c>
      <c r="CV5" s="80" t="s">
        <v>86</v>
      </c>
      <c r="CW5" s="80" t="s">
        <v>82</v>
      </c>
      <c r="CX5" s="80" t="s">
        <v>83</v>
      </c>
      <c r="CY5" s="80" t="s">
        <v>84</v>
      </c>
      <c r="CZ5" s="80" t="s">
        <v>0</v>
      </c>
      <c r="DA5" s="80" t="s">
        <v>85</v>
      </c>
      <c r="DB5" s="80" t="s">
        <v>87</v>
      </c>
      <c r="DC5" s="80" t="s">
        <v>88</v>
      </c>
      <c r="DD5" s="80" t="s">
        <v>89</v>
      </c>
      <c r="DE5" s="80" t="s">
        <v>90</v>
      </c>
      <c r="DF5" s="80" t="s">
        <v>91</v>
      </c>
      <c r="DG5" s="80" t="s">
        <v>86</v>
      </c>
      <c r="DH5" s="80" t="s">
        <v>82</v>
      </c>
      <c r="DI5" s="80" t="s">
        <v>83</v>
      </c>
      <c r="DJ5" s="80" t="s">
        <v>84</v>
      </c>
      <c r="DK5" s="80" t="s">
        <v>0</v>
      </c>
      <c r="DL5" s="80" t="s">
        <v>85</v>
      </c>
      <c r="DM5" s="80" t="s">
        <v>87</v>
      </c>
      <c r="DN5" s="80" t="s">
        <v>88</v>
      </c>
      <c r="DO5" s="80" t="s">
        <v>89</v>
      </c>
      <c r="DP5" s="80" t="s">
        <v>90</v>
      </c>
      <c r="DQ5" s="80" t="s">
        <v>91</v>
      </c>
      <c r="DR5" s="80" t="s">
        <v>86</v>
      </c>
      <c r="DS5" s="80" t="s">
        <v>82</v>
      </c>
      <c r="DT5" s="80" t="s">
        <v>83</v>
      </c>
      <c r="DU5" s="80" t="s">
        <v>84</v>
      </c>
      <c r="DV5" s="80" t="s">
        <v>0</v>
      </c>
      <c r="DW5" s="80" t="s">
        <v>85</v>
      </c>
      <c r="DX5" s="80" t="s">
        <v>87</v>
      </c>
      <c r="DY5" s="80" t="s">
        <v>88</v>
      </c>
      <c r="DZ5" s="80" t="s">
        <v>89</v>
      </c>
      <c r="EA5" s="80" t="s">
        <v>90</v>
      </c>
      <c r="EB5" s="80" t="s">
        <v>91</v>
      </c>
      <c r="EC5" s="80" t="s">
        <v>86</v>
      </c>
      <c r="ED5" s="80" t="s">
        <v>82</v>
      </c>
      <c r="EE5" s="80" t="s">
        <v>83</v>
      </c>
      <c r="EF5" s="80" t="s">
        <v>84</v>
      </c>
      <c r="EG5" s="80" t="s">
        <v>0</v>
      </c>
      <c r="EH5" s="80" t="s">
        <v>85</v>
      </c>
      <c r="EI5" s="80" t="s">
        <v>87</v>
      </c>
      <c r="EJ5" s="80" t="s">
        <v>88</v>
      </c>
      <c r="EK5" s="80" t="s">
        <v>89</v>
      </c>
      <c r="EL5" s="80" t="s">
        <v>90</v>
      </c>
      <c r="EM5" s="80" t="s">
        <v>91</v>
      </c>
      <c r="EN5" s="80" t="s">
        <v>86</v>
      </c>
    </row>
    <row r="6" spans="1:144" s="67" customFormat="1">
      <c r="A6" s="68" t="s">
        <v>92</v>
      </c>
      <c r="B6" s="73">
        <f t="shared" ref="B6:W6" si="1">B7</f>
        <v>2021</v>
      </c>
      <c r="C6" s="73">
        <f t="shared" si="1"/>
        <v>222194</v>
      </c>
      <c r="D6" s="73">
        <f t="shared" si="1"/>
        <v>46</v>
      </c>
      <c r="E6" s="73">
        <f t="shared" si="1"/>
        <v>1</v>
      </c>
      <c r="F6" s="73">
        <f t="shared" si="1"/>
        <v>0</v>
      </c>
      <c r="G6" s="73">
        <f t="shared" si="1"/>
        <v>1</v>
      </c>
      <c r="H6" s="73" t="str">
        <f t="shared" si="1"/>
        <v>静岡県　下田市</v>
      </c>
      <c r="I6" s="73" t="str">
        <f t="shared" si="1"/>
        <v>法適用</v>
      </c>
      <c r="J6" s="73" t="str">
        <f t="shared" si="1"/>
        <v>水道事業</v>
      </c>
      <c r="K6" s="73" t="str">
        <f t="shared" si="1"/>
        <v>末端給水事業</v>
      </c>
      <c r="L6" s="73" t="str">
        <f t="shared" si="1"/>
        <v>A6</v>
      </c>
      <c r="M6" s="73" t="str">
        <f t="shared" si="1"/>
        <v>非設置</v>
      </c>
      <c r="N6" s="83" t="str">
        <f t="shared" si="1"/>
        <v>-</v>
      </c>
      <c r="O6" s="83">
        <f t="shared" si="1"/>
        <v>55.82</v>
      </c>
      <c r="P6" s="83">
        <f t="shared" si="1"/>
        <v>97.62</v>
      </c>
      <c r="Q6" s="83">
        <f t="shared" si="1"/>
        <v>2651</v>
      </c>
      <c r="R6" s="83">
        <f t="shared" si="1"/>
        <v>20494</v>
      </c>
      <c r="S6" s="83">
        <f t="shared" si="1"/>
        <v>104.38</v>
      </c>
      <c r="T6" s="83">
        <f t="shared" si="1"/>
        <v>196.34</v>
      </c>
      <c r="U6" s="83">
        <f t="shared" si="1"/>
        <v>19804</v>
      </c>
      <c r="V6" s="83">
        <f t="shared" si="1"/>
        <v>26</v>
      </c>
      <c r="W6" s="83">
        <f t="shared" si="1"/>
        <v>761.69</v>
      </c>
      <c r="X6" s="89">
        <f t="shared" ref="X6:AG6" si="2">IF(X7="",NA(),X7)</f>
        <v>115.34</v>
      </c>
      <c r="Y6" s="89">
        <f t="shared" si="2"/>
        <v>111.33</v>
      </c>
      <c r="Z6" s="89">
        <f t="shared" si="2"/>
        <v>111.44</v>
      </c>
      <c r="AA6" s="89">
        <f t="shared" si="2"/>
        <v>108.43</v>
      </c>
      <c r="AB6" s="89">
        <f t="shared" si="2"/>
        <v>107.55</v>
      </c>
      <c r="AC6" s="89">
        <f t="shared" si="2"/>
        <v>110.05</v>
      </c>
      <c r="AD6" s="89">
        <f t="shared" si="2"/>
        <v>108.87</v>
      </c>
      <c r="AE6" s="89">
        <f t="shared" si="2"/>
        <v>108.61</v>
      </c>
      <c r="AF6" s="89">
        <f t="shared" si="2"/>
        <v>108.35</v>
      </c>
      <c r="AG6" s="89">
        <f t="shared" si="2"/>
        <v>108.84</v>
      </c>
      <c r="AH6" s="83" t="str">
        <f>IF(AH7="","",IF(AH7="-","【-】","【"&amp;SUBSTITUTE(TEXT(AH7,"#,##0.00"),"-","△")&amp;"】"))</f>
        <v>【111.39】</v>
      </c>
      <c r="AI6" s="83">
        <f t="shared" ref="AI6:AR6" si="3">IF(AI7="",NA(),AI7)</f>
        <v>0</v>
      </c>
      <c r="AJ6" s="83">
        <f t="shared" si="3"/>
        <v>0</v>
      </c>
      <c r="AK6" s="83">
        <f t="shared" si="3"/>
        <v>0</v>
      </c>
      <c r="AL6" s="83">
        <f t="shared" si="3"/>
        <v>0</v>
      </c>
      <c r="AM6" s="83">
        <f t="shared" si="3"/>
        <v>0</v>
      </c>
      <c r="AN6" s="89">
        <f t="shared" si="3"/>
        <v>2.64</v>
      </c>
      <c r="AO6" s="89">
        <f t="shared" si="3"/>
        <v>3.16</v>
      </c>
      <c r="AP6" s="89">
        <f t="shared" si="3"/>
        <v>3.59</v>
      </c>
      <c r="AQ6" s="89">
        <f t="shared" si="3"/>
        <v>3.98</v>
      </c>
      <c r="AR6" s="89">
        <f t="shared" si="3"/>
        <v>6.02</v>
      </c>
      <c r="AS6" s="83" t="str">
        <f>IF(AS7="","",IF(AS7="-","【-】","【"&amp;SUBSTITUTE(TEXT(AS7,"#,##0.00"),"-","△")&amp;"】"))</f>
        <v>【1.30】</v>
      </c>
      <c r="AT6" s="89">
        <f t="shared" ref="AT6:BC6" si="4">IF(AT7="",NA(),AT7)</f>
        <v>145.58000000000001</v>
      </c>
      <c r="AU6" s="89">
        <f t="shared" si="4"/>
        <v>167.31</v>
      </c>
      <c r="AV6" s="89">
        <f t="shared" si="4"/>
        <v>197.12</v>
      </c>
      <c r="AW6" s="89">
        <f t="shared" si="4"/>
        <v>231.2</v>
      </c>
      <c r="AX6" s="89">
        <f t="shared" si="4"/>
        <v>216.23</v>
      </c>
      <c r="AY6" s="89">
        <f t="shared" si="4"/>
        <v>359.47</v>
      </c>
      <c r="AZ6" s="89">
        <f t="shared" si="4"/>
        <v>369.69</v>
      </c>
      <c r="BA6" s="89">
        <f t="shared" si="4"/>
        <v>379.08</v>
      </c>
      <c r="BB6" s="89">
        <f t="shared" si="4"/>
        <v>367.55</v>
      </c>
      <c r="BC6" s="89">
        <f t="shared" si="4"/>
        <v>378.56</v>
      </c>
      <c r="BD6" s="83" t="str">
        <f>IF(BD7="","",IF(BD7="-","【-】","【"&amp;SUBSTITUTE(TEXT(BD7,"#,##0.00"),"-","△")&amp;"】"))</f>
        <v>【261.51】</v>
      </c>
      <c r="BE6" s="89">
        <f t="shared" ref="BE6:BN6" si="5">IF(BE7="",NA(),BE7)</f>
        <v>473.43</v>
      </c>
      <c r="BF6" s="89">
        <f t="shared" si="5"/>
        <v>476.3</v>
      </c>
      <c r="BG6" s="89">
        <f t="shared" si="5"/>
        <v>488.84</v>
      </c>
      <c r="BH6" s="89">
        <f t="shared" si="5"/>
        <v>538.69000000000005</v>
      </c>
      <c r="BI6" s="89">
        <f t="shared" si="5"/>
        <v>536.23</v>
      </c>
      <c r="BJ6" s="89">
        <f t="shared" si="5"/>
        <v>401.79</v>
      </c>
      <c r="BK6" s="89">
        <f t="shared" si="5"/>
        <v>402.99</v>
      </c>
      <c r="BL6" s="89">
        <f t="shared" si="5"/>
        <v>398.98</v>
      </c>
      <c r="BM6" s="89">
        <f t="shared" si="5"/>
        <v>418.68</v>
      </c>
      <c r="BN6" s="89">
        <f t="shared" si="5"/>
        <v>395.68</v>
      </c>
      <c r="BO6" s="83" t="str">
        <f>IF(BO7="","",IF(BO7="-","【-】","【"&amp;SUBSTITUTE(TEXT(BO7,"#,##0.00"),"-","△")&amp;"】"))</f>
        <v>【265.16】</v>
      </c>
      <c r="BP6" s="89">
        <f t="shared" ref="BP6:BY6" si="6">IF(BP7="",NA(),BP7)</f>
        <v>113.91</v>
      </c>
      <c r="BQ6" s="89">
        <f t="shared" si="6"/>
        <v>111.22</v>
      </c>
      <c r="BR6" s="89">
        <f t="shared" si="6"/>
        <v>111.1</v>
      </c>
      <c r="BS6" s="89">
        <f t="shared" si="6"/>
        <v>98.97</v>
      </c>
      <c r="BT6" s="89">
        <f t="shared" si="6"/>
        <v>106.09</v>
      </c>
      <c r="BU6" s="89">
        <f t="shared" si="6"/>
        <v>100.12</v>
      </c>
      <c r="BV6" s="89">
        <f t="shared" si="6"/>
        <v>98.66</v>
      </c>
      <c r="BW6" s="89">
        <f t="shared" si="6"/>
        <v>98.64</v>
      </c>
      <c r="BX6" s="89">
        <f t="shared" si="6"/>
        <v>94.78</v>
      </c>
      <c r="BY6" s="89">
        <f t="shared" si="6"/>
        <v>97.59</v>
      </c>
      <c r="BZ6" s="83" t="str">
        <f>IF(BZ7="","",IF(BZ7="-","【-】","【"&amp;SUBSTITUTE(TEXT(BZ7,"#,##0.00"),"-","△")&amp;"】"))</f>
        <v>【102.35】</v>
      </c>
      <c r="CA6" s="89">
        <f t="shared" ref="CA6:CJ6" si="7">IF(CA7="",NA(),CA7)</f>
        <v>154.37</v>
      </c>
      <c r="CB6" s="89">
        <f t="shared" si="7"/>
        <v>158.79</v>
      </c>
      <c r="CC6" s="89">
        <f t="shared" si="7"/>
        <v>159.31</v>
      </c>
      <c r="CD6" s="89">
        <f t="shared" si="7"/>
        <v>176.86</v>
      </c>
      <c r="CE6" s="89">
        <f t="shared" si="7"/>
        <v>165.93</v>
      </c>
      <c r="CF6" s="89">
        <f t="shared" si="7"/>
        <v>174.97</v>
      </c>
      <c r="CG6" s="89">
        <f t="shared" si="7"/>
        <v>178.59</v>
      </c>
      <c r="CH6" s="89">
        <f t="shared" si="7"/>
        <v>178.92</v>
      </c>
      <c r="CI6" s="89">
        <f t="shared" si="7"/>
        <v>181.3</v>
      </c>
      <c r="CJ6" s="89">
        <f t="shared" si="7"/>
        <v>181.71</v>
      </c>
      <c r="CK6" s="83" t="str">
        <f>IF(CK7="","",IF(CK7="-","【-】","【"&amp;SUBSTITUTE(TEXT(CK7,"#,##0.00"),"-","△")&amp;"】"))</f>
        <v>【167.74】</v>
      </c>
      <c r="CL6" s="89">
        <f t="shared" ref="CL6:CU6" si="8">IF(CL7="",NA(),CL7)</f>
        <v>38.340000000000003</v>
      </c>
      <c r="CM6" s="89">
        <f t="shared" si="8"/>
        <v>37.869999999999997</v>
      </c>
      <c r="CN6" s="89">
        <f t="shared" si="8"/>
        <v>34.700000000000003</v>
      </c>
      <c r="CO6" s="89">
        <f t="shared" si="8"/>
        <v>34.369999999999997</v>
      </c>
      <c r="CP6" s="89">
        <f t="shared" si="8"/>
        <v>33.44</v>
      </c>
      <c r="CQ6" s="89">
        <f t="shared" si="8"/>
        <v>55.63</v>
      </c>
      <c r="CR6" s="89">
        <f t="shared" si="8"/>
        <v>55.03</v>
      </c>
      <c r="CS6" s="89">
        <f t="shared" si="8"/>
        <v>55.14</v>
      </c>
      <c r="CT6" s="89">
        <f t="shared" si="8"/>
        <v>55.89</v>
      </c>
      <c r="CU6" s="89">
        <f t="shared" si="8"/>
        <v>55.72</v>
      </c>
      <c r="CV6" s="83" t="str">
        <f>IF(CV7="","",IF(CV7="-","【-】","【"&amp;SUBSTITUTE(TEXT(CV7,"#,##0.00"),"-","△")&amp;"】"))</f>
        <v>【60.29】</v>
      </c>
      <c r="CW6" s="89">
        <f t="shared" ref="CW6:DF6" si="9">IF(CW7="",NA(),CW7)</f>
        <v>82.33</v>
      </c>
      <c r="CX6" s="89">
        <f t="shared" si="9"/>
        <v>82.31</v>
      </c>
      <c r="CY6" s="89">
        <f t="shared" si="9"/>
        <v>86.87</v>
      </c>
      <c r="CZ6" s="89">
        <f t="shared" si="9"/>
        <v>79.73</v>
      </c>
      <c r="DA6" s="89">
        <f t="shared" si="9"/>
        <v>85.06</v>
      </c>
      <c r="DB6" s="89">
        <f t="shared" si="9"/>
        <v>82.04</v>
      </c>
      <c r="DC6" s="89">
        <f t="shared" si="9"/>
        <v>81.900000000000006</v>
      </c>
      <c r="DD6" s="89">
        <f t="shared" si="9"/>
        <v>81.39</v>
      </c>
      <c r="DE6" s="89">
        <f t="shared" si="9"/>
        <v>81.27</v>
      </c>
      <c r="DF6" s="89">
        <f t="shared" si="9"/>
        <v>81.260000000000005</v>
      </c>
      <c r="DG6" s="83" t="str">
        <f>IF(DG7="","",IF(DG7="-","【-】","【"&amp;SUBSTITUTE(TEXT(DG7,"#,##0.00"),"-","△")&amp;"】"))</f>
        <v>【90.12】</v>
      </c>
      <c r="DH6" s="89">
        <f t="shared" ref="DH6:DQ6" si="10">IF(DH7="",NA(),DH7)</f>
        <v>52.97</v>
      </c>
      <c r="DI6" s="89">
        <f t="shared" si="10"/>
        <v>54.09</v>
      </c>
      <c r="DJ6" s="89">
        <f t="shared" si="10"/>
        <v>55.28</v>
      </c>
      <c r="DK6" s="89">
        <f t="shared" si="10"/>
        <v>55.85</v>
      </c>
      <c r="DL6" s="89">
        <f t="shared" si="10"/>
        <v>56.39</v>
      </c>
      <c r="DM6" s="89">
        <f t="shared" si="10"/>
        <v>48.05</v>
      </c>
      <c r="DN6" s="89">
        <f t="shared" si="10"/>
        <v>48.87</v>
      </c>
      <c r="DO6" s="89">
        <f t="shared" si="10"/>
        <v>49.92</v>
      </c>
      <c r="DP6" s="89">
        <f t="shared" si="10"/>
        <v>50.63</v>
      </c>
      <c r="DQ6" s="89">
        <f t="shared" si="10"/>
        <v>51.29</v>
      </c>
      <c r="DR6" s="83" t="str">
        <f>IF(DR7="","",IF(DR7="-","【-】","【"&amp;SUBSTITUTE(TEXT(DR7,"#,##0.00"),"-","△")&amp;"】"))</f>
        <v>【50.88】</v>
      </c>
      <c r="DS6" s="89">
        <f t="shared" ref="DS6:EB6" si="11">IF(DS7="",NA(),DS7)</f>
        <v>37.53</v>
      </c>
      <c r="DT6" s="89">
        <f t="shared" si="11"/>
        <v>37.08</v>
      </c>
      <c r="DU6" s="89">
        <f t="shared" si="11"/>
        <v>38.69</v>
      </c>
      <c r="DV6" s="89">
        <f t="shared" si="11"/>
        <v>39.840000000000003</v>
      </c>
      <c r="DW6" s="89">
        <f t="shared" si="11"/>
        <v>40.69</v>
      </c>
      <c r="DX6" s="89">
        <f t="shared" si="11"/>
        <v>13.39</v>
      </c>
      <c r="DY6" s="89">
        <f t="shared" si="11"/>
        <v>14.85</v>
      </c>
      <c r="DZ6" s="89">
        <f t="shared" si="11"/>
        <v>16.88</v>
      </c>
      <c r="EA6" s="89">
        <f t="shared" si="11"/>
        <v>18.28</v>
      </c>
      <c r="EB6" s="89">
        <f t="shared" si="11"/>
        <v>19.61</v>
      </c>
      <c r="EC6" s="83" t="str">
        <f>IF(EC7="","",IF(EC7="-","【-】","【"&amp;SUBSTITUTE(TEXT(EC7,"#,##0.00"),"-","△")&amp;"】"))</f>
        <v>【22.30】</v>
      </c>
      <c r="ED6" s="89">
        <f t="shared" ref="ED6:EM6" si="12">IF(ED7="",NA(),ED7)</f>
        <v>0.69</v>
      </c>
      <c r="EE6" s="89">
        <f t="shared" si="12"/>
        <v>0.61</v>
      </c>
      <c r="EF6" s="89">
        <f t="shared" si="12"/>
        <v>0.45</v>
      </c>
      <c r="EG6" s="89">
        <f t="shared" si="12"/>
        <v>0.47</v>
      </c>
      <c r="EH6" s="89">
        <f t="shared" si="12"/>
        <v>0.34</v>
      </c>
      <c r="EI6" s="89">
        <f t="shared" si="12"/>
        <v>0.54</v>
      </c>
      <c r="EJ6" s="89">
        <f t="shared" si="12"/>
        <v>0.5</v>
      </c>
      <c r="EK6" s="89">
        <f t="shared" si="12"/>
        <v>0.52</v>
      </c>
      <c r="EL6" s="89">
        <f t="shared" si="12"/>
        <v>0.53</v>
      </c>
      <c r="EM6" s="89">
        <f t="shared" si="12"/>
        <v>0.48</v>
      </c>
      <c r="EN6" s="83" t="str">
        <f>IF(EN7="","",IF(EN7="-","【-】","【"&amp;SUBSTITUTE(TEXT(EN7,"#,##0.00"),"-","△")&amp;"】"))</f>
        <v>【0.66】</v>
      </c>
    </row>
    <row r="7" spans="1:144" s="67" customFormat="1">
      <c r="A7" s="68"/>
      <c r="B7" s="74">
        <v>2021</v>
      </c>
      <c r="C7" s="74">
        <v>222194</v>
      </c>
      <c r="D7" s="74">
        <v>46</v>
      </c>
      <c r="E7" s="74">
        <v>1</v>
      </c>
      <c r="F7" s="74">
        <v>0</v>
      </c>
      <c r="G7" s="74">
        <v>1</v>
      </c>
      <c r="H7" s="74" t="s">
        <v>93</v>
      </c>
      <c r="I7" s="74" t="s">
        <v>94</v>
      </c>
      <c r="J7" s="74" t="s">
        <v>95</v>
      </c>
      <c r="K7" s="74" t="s">
        <v>96</v>
      </c>
      <c r="L7" s="74" t="s">
        <v>97</v>
      </c>
      <c r="M7" s="74" t="s">
        <v>15</v>
      </c>
      <c r="N7" s="84" t="s">
        <v>98</v>
      </c>
      <c r="O7" s="84">
        <v>55.82</v>
      </c>
      <c r="P7" s="84">
        <v>97.62</v>
      </c>
      <c r="Q7" s="84">
        <v>2651</v>
      </c>
      <c r="R7" s="84">
        <v>20494</v>
      </c>
      <c r="S7" s="84">
        <v>104.38</v>
      </c>
      <c r="T7" s="84">
        <v>196.34</v>
      </c>
      <c r="U7" s="84">
        <v>19804</v>
      </c>
      <c r="V7" s="84">
        <v>26</v>
      </c>
      <c r="W7" s="84">
        <v>761.69</v>
      </c>
      <c r="X7" s="84">
        <v>115.34</v>
      </c>
      <c r="Y7" s="84">
        <v>111.33</v>
      </c>
      <c r="Z7" s="84">
        <v>111.44</v>
      </c>
      <c r="AA7" s="84">
        <v>108.43</v>
      </c>
      <c r="AB7" s="84">
        <v>107.55</v>
      </c>
      <c r="AC7" s="84">
        <v>110.05</v>
      </c>
      <c r="AD7" s="84">
        <v>108.87</v>
      </c>
      <c r="AE7" s="84">
        <v>108.61</v>
      </c>
      <c r="AF7" s="84">
        <v>108.35</v>
      </c>
      <c r="AG7" s="84">
        <v>108.84</v>
      </c>
      <c r="AH7" s="84">
        <v>111.39</v>
      </c>
      <c r="AI7" s="84">
        <v>0</v>
      </c>
      <c r="AJ7" s="84">
        <v>0</v>
      </c>
      <c r="AK7" s="84">
        <v>0</v>
      </c>
      <c r="AL7" s="84">
        <v>0</v>
      </c>
      <c r="AM7" s="84">
        <v>0</v>
      </c>
      <c r="AN7" s="84">
        <v>2.64</v>
      </c>
      <c r="AO7" s="84">
        <v>3.16</v>
      </c>
      <c r="AP7" s="84">
        <v>3.59</v>
      </c>
      <c r="AQ7" s="84">
        <v>3.98</v>
      </c>
      <c r="AR7" s="84">
        <v>6.02</v>
      </c>
      <c r="AS7" s="84">
        <v>1.3</v>
      </c>
      <c r="AT7" s="84">
        <v>145.58000000000001</v>
      </c>
      <c r="AU7" s="84">
        <v>167.31</v>
      </c>
      <c r="AV7" s="84">
        <v>197.12</v>
      </c>
      <c r="AW7" s="84">
        <v>231.2</v>
      </c>
      <c r="AX7" s="84">
        <v>216.23</v>
      </c>
      <c r="AY7" s="84">
        <v>359.47</v>
      </c>
      <c r="AZ7" s="84">
        <v>369.69</v>
      </c>
      <c r="BA7" s="84">
        <v>379.08</v>
      </c>
      <c r="BB7" s="84">
        <v>367.55</v>
      </c>
      <c r="BC7" s="84">
        <v>378.56</v>
      </c>
      <c r="BD7" s="84">
        <v>261.51</v>
      </c>
      <c r="BE7" s="84">
        <v>473.43</v>
      </c>
      <c r="BF7" s="84">
        <v>476.3</v>
      </c>
      <c r="BG7" s="84">
        <v>488.84</v>
      </c>
      <c r="BH7" s="84">
        <v>538.69000000000005</v>
      </c>
      <c r="BI7" s="84">
        <v>536.23</v>
      </c>
      <c r="BJ7" s="84">
        <v>401.79</v>
      </c>
      <c r="BK7" s="84">
        <v>402.99</v>
      </c>
      <c r="BL7" s="84">
        <v>398.98</v>
      </c>
      <c r="BM7" s="84">
        <v>418.68</v>
      </c>
      <c r="BN7" s="84">
        <v>395.68</v>
      </c>
      <c r="BO7" s="84">
        <v>265.16000000000003</v>
      </c>
      <c r="BP7" s="84">
        <v>113.91</v>
      </c>
      <c r="BQ7" s="84">
        <v>111.22</v>
      </c>
      <c r="BR7" s="84">
        <v>111.1</v>
      </c>
      <c r="BS7" s="84">
        <v>98.97</v>
      </c>
      <c r="BT7" s="84">
        <v>106.09</v>
      </c>
      <c r="BU7" s="84">
        <v>100.12</v>
      </c>
      <c r="BV7" s="84">
        <v>98.66</v>
      </c>
      <c r="BW7" s="84">
        <v>98.64</v>
      </c>
      <c r="BX7" s="84">
        <v>94.78</v>
      </c>
      <c r="BY7" s="84">
        <v>97.59</v>
      </c>
      <c r="BZ7" s="84">
        <v>102.35</v>
      </c>
      <c r="CA7" s="84">
        <v>154.37</v>
      </c>
      <c r="CB7" s="84">
        <v>158.79</v>
      </c>
      <c r="CC7" s="84">
        <v>159.31</v>
      </c>
      <c r="CD7" s="84">
        <v>176.86</v>
      </c>
      <c r="CE7" s="84">
        <v>165.93</v>
      </c>
      <c r="CF7" s="84">
        <v>174.97</v>
      </c>
      <c r="CG7" s="84">
        <v>178.59</v>
      </c>
      <c r="CH7" s="84">
        <v>178.92</v>
      </c>
      <c r="CI7" s="84">
        <v>181.3</v>
      </c>
      <c r="CJ7" s="84">
        <v>181.71</v>
      </c>
      <c r="CK7" s="84">
        <v>167.74</v>
      </c>
      <c r="CL7" s="84">
        <v>38.340000000000003</v>
      </c>
      <c r="CM7" s="84">
        <v>37.869999999999997</v>
      </c>
      <c r="CN7" s="84">
        <v>34.700000000000003</v>
      </c>
      <c r="CO7" s="84">
        <v>34.369999999999997</v>
      </c>
      <c r="CP7" s="84">
        <v>33.44</v>
      </c>
      <c r="CQ7" s="84">
        <v>55.63</v>
      </c>
      <c r="CR7" s="84">
        <v>55.03</v>
      </c>
      <c r="CS7" s="84">
        <v>55.14</v>
      </c>
      <c r="CT7" s="84">
        <v>55.89</v>
      </c>
      <c r="CU7" s="84">
        <v>55.72</v>
      </c>
      <c r="CV7" s="84">
        <v>60.29</v>
      </c>
      <c r="CW7" s="84">
        <v>82.33</v>
      </c>
      <c r="CX7" s="84">
        <v>82.31</v>
      </c>
      <c r="CY7" s="84">
        <v>86.87</v>
      </c>
      <c r="CZ7" s="84">
        <v>79.73</v>
      </c>
      <c r="DA7" s="84">
        <v>85.06</v>
      </c>
      <c r="DB7" s="84">
        <v>82.04</v>
      </c>
      <c r="DC7" s="84">
        <v>81.900000000000006</v>
      </c>
      <c r="DD7" s="84">
        <v>81.39</v>
      </c>
      <c r="DE7" s="84">
        <v>81.27</v>
      </c>
      <c r="DF7" s="84">
        <v>81.260000000000005</v>
      </c>
      <c r="DG7" s="84">
        <v>90.12</v>
      </c>
      <c r="DH7" s="84">
        <v>52.97</v>
      </c>
      <c r="DI7" s="84">
        <v>54.09</v>
      </c>
      <c r="DJ7" s="84">
        <v>55.28</v>
      </c>
      <c r="DK7" s="84">
        <v>55.85</v>
      </c>
      <c r="DL7" s="84">
        <v>56.39</v>
      </c>
      <c r="DM7" s="84">
        <v>48.05</v>
      </c>
      <c r="DN7" s="84">
        <v>48.87</v>
      </c>
      <c r="DO7" s="84">
        <v>49.92</v>
      </c>
      <c r="DP7" s="84">
        <v>50.63</v>
      </c>
      <c r="DQ7" s="84">
        <v>51.29</v>
      </c>
      <c r="DR7" s="84">
        <v>50.88</v>
      </c>
      <c r="DS7" s="84">
        <v>37.53</v>
      </c>
      <c r="DT7" s="84">
        <v>37.08</v>
      </c>
      <c r="DU7" s="84">
        <v>38.69</v>
      </c>
      <c r="DV7" s="84">
        <v>39.840000000000003</v>
      </c>
      <c r="DW7" s="84">
        <v>40.69</v>
      </c>
      <c r="DX7" s="84">
        <v>13.39</v>
      </c>
      <c r="DY7" s="84">
        <v>14.85</v>
      </c>
      <c r="DZ7" s="84">
        <v>16.88</v>
      </c>
      <c r="EA7" s="84">
        <v>18.28</v>
      </c>
      <c r="EB7" s="84">
        <v>19.61</v>
      </c>
      <c r="EC7" s="84">
        <v>22.3</v>
      </c>
      <c r="ED7" s="84">
        <v>0.69</v>
      </c>
      <c r="EE7" s="84">
        <v>0.61</v>
      </c>
      <c r="EF7" s="84">
        <v>0.45</v>
      </c>
      <c r="EG7" s="84">
        <v>0.47</v>
      </c>
      <c r="EH7" s="84">
        <v>0.34</v>
      </c>
      <c r="EI7" s="84">
        <v>0.54</v>
      </c>
      <c r="EJ7" s="84">
        <v>0.5</v>
      </c>
      <c r="EK7" s="84">
        <v>0.52</v>
      </c>
      <c r="EL7" s="84">
        <v>0.53</v>
      </c>
      <c r="EM7" s="84">
        <v>0.48</v>
      </c>
      <c r="EN7" s="84">
        <v>0.66</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50</v>
      </c>
      <c r="B10" s="75">
        <f>DATEVALUE($B7+12-B11&amp;"/1/"&amp;B12)</f>
        <v>47119</v>
      </c>
      <c r="C10" s="75">
        <f>DATEVALUE($B7+12-C11&amp;"/1/"&amp;C12)</f>
        <v>47484</v>
      </c>
      <c r="D10" s="76">
        <f>DATEVALUE($B7+12-D11&amp;"/1/"&amp;D12)</f>
        <v>47849</v>
      </c>
      <c r="E10" s="76">
        <f>DATEVALUE($B7+12-E11&amp;"/1/"&amp;E12)</f>
        <v>48215</v>
      </c>
      <c r="F10" s="76">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2022-12-01T00:59:41Z</dcterms:created>
  <dcterms:modified xsi:type="dcterms:W3CDTF">2023-02-15T06:10:06Z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5.0.1.0</vt:lpwstr>
    </vt:vector>
  </property>
  <property fmtid="{DCFEDD21-7773-49B2-8022-6FC58DB5260B}" pid="3" name="LastSavedVersion">
    <vt:lpwstr>3.1.7.0</vt:lpwstr>
  </property>
  <property fmtid="{DCFEDD21-7773-49B2-8022-6FC58DB5260B}" pid="4" name="LastSavedDate">
    <vt:filetime>2023-02-15T06:10:06Z</vt:filetime>
  </property>
</Properties>
</file>