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IPmdD9bfve1u+ZL0pncU3U1LesZdjh+DuyfLHTDyya9gQiFGmrwLb5Tsk2IkCZEyOOTQkkwyhzdWd774BH8HA==" workbookSaltValue="ilvIEutpbk8UFX0x3MrFDA==" workbookSpinCount="100000"/>
  <bookViews>
    <workbookView xWindow="240" yWindow="0" windowWidth="20235" windowHeight="1092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<sst xmlns="http://schemas.openxmlformats.org/spreadsheetml/2006/main" xmlns:r="http://schemas.openxmlformats.org/officeDocument/2006/relationships" count="112" uniqueCount="112">
  <si>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</si>
  <si>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</si>
  <si>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</si>
  <si>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</si>
  <si>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</si>
  <si>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</si>
  <si>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</si>
  <si>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</si>
  <si>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</si>
  <si>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</si>
  <si>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</si>
  <si>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</si>
  <si>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</si>
  <si>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</si>
  <si>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</si>
  <si>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</si>
  <si>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</si>
  <si>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</si>
  <si>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</si>
  <si>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</si>
  <si>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</si>
  <si>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</si>
  <si>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</si>
  <si>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</si>
  <si>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</si>
  <si>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</si>
  <si>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</si>
  <si>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</si>
  <si>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</si>
  <si>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</si>
  <si>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</si>
  <si>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</si>
  <si>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</si>
  <si>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</si>
  <si>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</si>
  <si>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</si>
  <si>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</si>
  <si>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</si>
  <si>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</si>
  <si>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</si>
  <si>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</si>
  <si>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</si>
  <si>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</si>
  <si>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</si>
  <si>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</si>
  <si>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</si>
  <si>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</si>
  <si>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</si>
  <si>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</si>
  <si>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</si>
  <si>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</si>
  <si>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</si>
  <si>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</si>
  <si>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</si>
  <si>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</si>
  <si>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</si>
  <si>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</si>
  <si>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</si>
  <si>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</si>
  <si>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</si>
  <si>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</si>
  <si>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</si>
  <si>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</si>
  <si>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</si>
  <si>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</si>
  <si>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</si>
  <si>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</si>
  <si>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</si>
  <si>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</si>
  <si>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</si>
  <si>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</si>
  <si>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</si>
  <si>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</si>
  <si>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</si>
  <si>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</si>
  <si>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</si>
  <si>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</si>
  <si>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</si>
  <si>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</si>
  <si>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</si>
  <si>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</si>
  <si>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</si>
  <si>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</si>
  <si>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</si>
  <si>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</si>
  <si>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</si>
  <si>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</si>
  <si>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</si>
  <si>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</si>
  <si>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</si>
  <si>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</si>
  <si>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</si>
  <si>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</si>
  <si>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　掛川市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</si>
  <si>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</si>
  <si>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</si>
  <si>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</si>
  <si>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</si>
  <si>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</si>
  <si>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</si>
  <si>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</si>
  <si>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</si>
  <si>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</si>
  <si>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</si>
  <si>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</si>
  <si>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</si>
  <si>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</si>
  <si>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</si>
  <si>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</si>
  <si>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人口減少による家庭用使用水量の減少や大口使用者である工場の事業規模縮小により、R3の水需要は減少した。
　R3には長期計画の指針である「掛川市新水道ビジョン」の見直しを行い、起債額を増やし老朽化した管路や施設の更新ペースを加速させ、耐震化率の向上を図るとともに有収率の向上に努めていくこととした。
　また、窓口の共同委託等で広域的な取り組みを行えるよう研究を行うことや、施設管理業務の包括委託など費用の削減、管理体制の強化及び事業の持続性を確保できるよう努めていく。</t>
    <rPh sb="1" eb="3">
      <t>ジンコウ</t>
    </rPh>
    <rPh sb="3" eb="5">
      <t>ゲンショウ</t>
    </rPh>
    <rPh sb="8" eb="11">
      <t>カテイヨウ</t>
    </rPh>
    <rPh sb="11" eb="15">
      <t>シヨウスイリョウ</t>
    </rPh>
    <rPh sb="16" eb="18">
      <t>ゲンショウ</t>
    </rPh>
    <rPh sb="19" eb="24">
      <t>オオグチシヨウシャ</t>
    </rPh>
    <rPh sb="27" eb="29">
      <t>コウジョウ</t>
    </rPh>
    <rPh sb="30" eb="32">
      <t>ジギョウ</t>
    </rPh>
    <rPh sb="32" eb="34">
      <t>キボ</t>
    </rPh>
    <rPh sb="34" eb="36">
      <t>シュクショウ</t>
    </rPh>
    <rPh sb="47" eb="49">
      <t>ゲンショウ</t>
    </rPh>
    <rPh sb="58" eb="60">
      <t>チョウキ</t>
    </rPh>
    <rPh sb="60" eb="62">
      <t>ケイカク</t>
    </rPh>
    <rPh sb="63" eb="65">
      <t>シシン</t>
    </rPh>
    <rPh sb="69" eb="72">
      <t>カケガワシ</t>
    </rPh>
    <rPh sb="72" eb="73">
      <t>シン</t>
    </rPh>
    <rPh sb="73" eb="75">
      <t>スイドウ</t>
    </rPh>
    <rPh sb="81" eb="83">
      <t>ミナオ</t>
    </rPh>
    <rPh sb="85" eb="86">
      <t>オコナ</t>
    </rPh>
    <rPh sb="88" eb="90">
      <t>キサイ</t>
    </rPh>
    <rPh sb="90" eb="91">
      <t>ガク</t>
    </rPh>
    <rPh sb="92" eb="93">
      <t>フ</t>
    </rPh>
    <rPh sb="100" eb="102">
      <t>カンロ</t>
    </rPh>
    <rPh sb="117" eb="120">
      <t>タイシンカ</t>
    </rPh>
    <rPh sb="120" eb="121">
      <t>リツ</t>
    </rPh>
    <rPh sb="122" eb="124">
      <t>コウジョウ</t>
    </rPh>
    <rPh sb="125" eb="126">
      <t>ハカ</t>
    </rPh>
    <phoneticPr fontId="1"/>
  </si>
  <si>
    <t>　① 有形固定資産減価償却率 は平均を下回っているが、上昇傾向が続いており、平均値に近づいてきている。② 管路経年化率 は耐用年数経過管の増加により僅かに上昇した。③ 管路更新率 は更新管路延長が前年度より減少したことにより下降し、平均値並みとなった。
　今後も、利益を老朽施設の更新費用に充て、老朽化状況の改善と有収率向上への取り組みを強力に進めていく。</t>
    <rPh sb="91" eb="93">
      <t>コウシン</t>
    </rPh>
    <rPh sb="93" eb="95">
      <t>カンロ</t>
    </rPh>
    <rPh sb="95" eb="97">
      <t>エンチョウ</t>
    </rPh>
    <rPh sb="98" eb="101">
      <t>ゼンネンド</t>
    </rPh>
    <rPh sb="128" eb="130">
      <t>コンゴ</t>
    </rPh>
    <phoneticPr fontId="1"/>
  </si>
  <si>
    <t>　R3は前年度から給水収益が微減となったが、 ① 経常収支比率 は前年度と同水準であり、営業損益においては引き続き黒字を達成した。また、建設改良費の未払金増加により、流動負債が増加したため　③ 流動比率 については前年度に比べ減少した。そのほか、全国的な資材価格や燃料費の高騰により⑥ 給水原価 が増加したことによって⑤ 料金回収率については前年度から微減している。
　⑦ 施設利用率 は平均を大きく上回っており、効率的な利用ができていると考えられる。 ⑧ 有収率 については低水準で推移しているが、R2及びR3年度に重点的に漏水調査を行ったことによりR3の有収率は大きく向上した。有収率の向上は非常に重要な経営課題と考えているため、重点事項として今後も引き続き改善に向けて取り組んでいく。
　④ 企業債残高収益比率 は、新規の起債額について償還額を上限としていたため、平均を大きく下回っているが、今後、起債額を増やし管路の耐震化や施設を更新する予定であるため、増加が見込まれる。</t>
    <rPh sb="33" eb="36">
      <t>ゼンネンド</t>
    </rPh>
    <rPh sb="37" eb="40">
      <t>ドウスイジュン</t>
    </rPh>
    <rPh sb="68" eb="70">
      <t>ケンセツ</t>
    </rPh>
    <rPh sb="70" eb="72">
      <t>カイリョウ</t>
    </rPh>
    <rPh sb="72" eb="73">
      <t>ヒ</t>
    </rPh>
    <rPh sb="74" eb="77">
      <t>ミバライキン</t>
    </rPh>
    <rPh sb="77" eb="79">
      <t>ゾウカ</t>
    </rPh>
    <rPh sb="85" eb="87">
      <t>フサイ</t>
    </rPh>
    <rPh sb="88" eb="90">
      <t>ゾウカ</t>
    </rPh>
    <rPh sb="107" eb="110">
      <t>ゼンネンド</t>
    </rPh>
    <rPh sb="111" eb="112">
      <t>クラ</t>
    </rPh>
    <rPh sb="113" eb="115">
      <t>ゲンショウ</t>
    </rPh>
    <rPh sb="123" eb="126">
      <t>ゼンコクテキ</t>
    </rPh>
    <rPh sb="127" eb="129">
      <t>シザイ</t>
    </rPh>
    <rPh sb="129" eb="131">
      <t>カカク</t>
    </rPh>
    <rPh sb="132" eb="135">
      <t>ネンリョウヒ</t>
    </rPh>
    <rPh sb="136" eb="138">
      <t>コウトウ</t>
    </rPh>
    <rPh sb="149" eb="151">
      <t>ゾウカ</t>
    </rPh>
    <rPh sb="171" eb="174">
      <t>ゼンネンド</t>
    </rPh>
    <rPh sb="176" eb="178">
      <t>ビゲン</t>
    </rPh>
    <rPh sb="252" eb="253">
      <t>オヨ</t>
    </rPh>
    <rPh sb="256" eb="258">
      <t>ネンド</t>
    </rPh>
    <rPh sb="259" eb="262">
      <t>ジュウテンテキ</t>
    </rPh>
    <rPh sb="263" eb="265">
      <t>ロウスイ</t>
    </rPh>
    <rPh sb="265" eb="267">
      <t>チョウサ</t>
    </rPh>
    <rPh sb="268" eb="269">
      <t>オコナ</t>
    </rPh>
    <rPh sb="279" eb="282">
      <t>ユウシュウリツ</t>
    </rPh>
    <rPh sb="283" eb="284">
      <t>オオ</t>
    </rPh>
    <rPh sb="286" eb="288">
      <t>コウジョウ</t>
    </rPh>
    <rPh sb="423" eb="425">
      <t>ヨテイ</t>
    </rPh>
    <rPh sb="431" eb="433">
      <t>ゾウカ</t>
    </rPh>
    <rPh sb="434" eb="436">
      <t>ミコ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</si>
</sst>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0.53</c:v>
                </c:pt>
                <c:pt idx="1">
                  <c:v>0.81</c:v>
                </c:pt>
                <c:pt idx="2">
                  <c:v>0.67</c:v>
                </c:pt>
                <c:pt idx="3">
                  <c:v>1.1000000000000001</c:v>
                </c:pt>
                <c:pt idx="4">
                  <c:v>0.67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0.74</c:v>
                </c:pt>
                <c:pt idx="1">
                  <c:v>0.72</c:v>
                </c:pt>
                <c:pt idx="2">
                  <c:v>0.66</c:v>
                </c:pt>
                <c:pt idx="3">
                  <c:v>0.67</c:v>
                </c:pt>
                <c:pt idx="4">
                  <c:v>0.62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71.5</c:v>
                </c:pt>
                <c:pt idx="1">
                  <c:v>71.400000000000006</c:v>
                </c:pt>
                <c:pt idx="2">
                  <c:v>72.05</c:v>
                </c:pt>
                <c:pt idx="3">
                  <c:v>72.19</c:v>
                </c:pt>
                <c:pt idx="4">
                  <c:v>69.45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62.38</c:v>
                </c:pt>
                <c:pt idx="1">
                  <c:v>62.83</c:v>
                </c:pt>
                <c:pt idx="2">
                  <c:v>62.05</c:v>
                </c:pt>
                <c:pt idx="3">
                  <c:v>63.23</c:v>
                </c:pt>
                <c:pt idx="4">
                  <c:v>62.59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83.91</c:v>
                </c:pt>
                <c:pt idx="1">
                  <c:v>84.86</c:v>
                </c:pt>
                <c:pt idx="2">
                  <c:v>83.98</c:v>
                </c:pt>
                <c:pt idx="3">
                  <c:v>84.46</c:v>
                </c:pt>
                <c:pt idx="4">
                  <c:v>86.88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89.17</c:v>
                </c:pt>
                <c:pt idx="1">
                  <c:v>88.86</c:v>
                </c:pt>
                <c:pt idx="2">
                  <c:v>89.11</c:v>
                </c:pt>
                <c:pt idx="3">
                  <c:v>89.35</c:v>
                </c:pt>
                <c:pt idx="4">
                  <c:v>89.7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110.89</c:v>
                </c:pt>
                <c:pt idx="1">
                  <c:v>111.74</c:v>
                </c:pt>
                <c:pt idx="2">
                  <c:v>111.65</c:v>
                </c:pt>
                <c:pt idx="3">
                  <c:v>110.96</c:v>
                </c:pt>
                <c:pt idx="4">
                  <c:v>110.87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113.68</c:v>
                </c:pt>
                <c:pt idx="1">
                  <c:v>113.82</c:v>
                </c:pt>
                <c:pt idx="2">
                  <c:v>112.82</c:v>
                </c:pt>
                <c:pt idx="3">
                  <c:v>111.21</c:v>
                </c:pt>
                <c:pt idx="4">
                  <c:v>111.89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46</c:v>
                </c:pt>
                <c:pt idx="1">
                  <c:v>47.21</c:v>
                </c:pt>
                <c:pt idx="2">
                  <c:v>48.44</c:v>
                </c:pt>
                <c:pt idx="3">
                  <c:v>49.46</c:v>
                </c:pt>
                <c:pt idx="4">
                  <c:v>49.99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46.99</c:v>
                </c:pt>
                <c:pt idx="1">
                  <c:v>47.89</c:v>
                </c:pt>
                <c:pt idx="2">
                  <c:v>48.69</c:v>
                </c:pt>
                <c:pt idx="3">
                  <c:v>49.62</c:v>
                </c:pt>
                <c:pt idx="4">
                  <c:v>50.5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9.67</c:v>
                </c:pt>
                <c:pt idx="1">
                  <c:v>11.18</c:v>
                </c:pt>
                <c:pt idx="2">
                  <c:v>13.04</c:v>
                </c:pt>
                <c:pt idx="3">
                  <c:v>13.67</c:v>
                </c:pt>
                <c:pt idx="4">
                  <c:v>14.22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15.83</c:v>
                </c:pt>
                <c:pt idx="1">
                  <c:v>16.899999999999999</c:v>
                </c:pt>
                <c:pt idx="2">
                  <c:v>18.260000000000002</c:v>
                </c:pt>
                <c:pt idx="3">
                  <c:v>19.510000000000002</c:v>
                </c:pt>
                <c:pt idx="4">
                  <c:v>21.19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quot;-&quot;">
                  <c:v>3.e-002</c:v>
                </c:pt>
                <c:pt idx="1">
                  <c:v>0</c:v>
                </c:pt>
                <c:pt idx="2">
                  <c:v>0</c:v>
                </c:pt>
                <c:pt idx="3">
                  <c:v>0</c:v>
                </c:pt>
                <c:pt idx="4" formatCode="#,##0.00;&quot;△&quot;#,##0.00;&quot;-&quot;">
                  <c:v>0.45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294.83999999999997</c:v>
                </c:pt>
                <c:pt idx="1">
                  <c:v>252.61</c:v>
                </c:pt>
                <c:pt idx="2">
                  <c:v>406.27</c:v>
                </c:pt>
                <c:pt idx="3">
                  <c:v>477.44</c:v>
                </c:pt>
                <c:pt idx="4">
                  <c:v>391.23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337.49</c:v>
                </c:pt>
                <c:pt idx="1">
                  <c:v>335.6</c:v>
                </c:pt>
                <c:pt idx="2">
                  <c:v>358.91</c:v>
                </c:pt>
                <c:pt idx="3">
                  <c:v>360.96</c:v>
                </c:pt>
                <c:pt idx="4">
                  <c:v>351.29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182.21</c:v>
                </c:pt>
                <c:pt idx="1">
                  <c:v>179.91</c:v>
                </c:pt>
                <c:pt idx="2">
                  <c:v>179.76</c:v>
                </c:pt>
                <c:pt idx="3">
                  <c:v>180.02</c:v>
                </c:pt>
                <c:pt idx="4">
                  <c:v>181.6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265.92</c:v>
                </c:pt>
                <c:pt idx="1">
                  <c:v>258.26</c:v>
                </c:pt>
                <c:pt idx="2">
                  <c:v>247.27</c:v>
                </c:pt>
                <c:pt idx="3">
                  <c:v>239.18</c:v>
                </c:pt>
                <c:pt idx="4">
                  <c:v>236.29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109.38</c:v>
                </c:pt>
                <c:pt idx="1">
                  <c:v>110.01</c:v>
                </c:pt>
                <c:pt idx="2">
                  <c:v>110.21</c:v>
                </c:pt>
                <c:pt idx="3">
                  <c:v>109.7</c:v>
                </c:pt>
                <c:pt idx="4">
                  <c:v>109.07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105.86</c:v>
                </c:pt>
                <c:pt idx="1">
                  <c:v>106.07</c:v>
                </c:pt>
                <c:pt idx="2">
                  <c:v>105.34</c:v>
                </c:pt>
                <c:pt idx="3">
                  <c:v>101.89</c:v>
                </c:pt>
                <c:pt idx="4">
                  <c:v>104.33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160.72</c:v>
                </c:pt>
                <c:pt idx="1">
                  <c:v>160.19999999999999</c:v>
                </c:pt>
                <c:pt idx="2">
                  <c:v>159.97999999999999</c:v>
                </c:pt>
                <c:pt idx="3">
                  <c:v>159.86000000000001</c:v>
                </c:pt>
                <c:pt idx="4">
                  <c:v>160.84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158.58000000000001</c:v>
                </c:pt>
                <c:pt idx="1">
                  <c:v>159.22</c:v>
                </c:pt>
                <c:pt idx="2">
                  <c:v>159.6</c:v>
                </c:pt>
                <c:pt idx="3">
                  <c:v>156.32</c:v>
                </c:pt>
                <c:pt idx="4">
                  <c:v>157.4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掛川市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13"/>
      <c r="D7" s="13"/>
      <c r="E7" s="13"/>
      <c r="F7" s="13"/>
      <c r="G7" s="13"/>
      <c r="H7" s="13"/>
      <c r="I7" s="5" t="s">
        <v>12</v>
      </c>
      <c r="J7" s="13"/>
      <c r="K7" s="13"/>
      <c r="L7" s="13"/>
      <c r="M7" s="13"/>
      <c r="N7" s="13"/>
      <c r="O7" s="22"/>
      <c r="P7" s="25" t="s">
        <v>3</v>
      </c>
      <c r="Q7" s="25"/>
      <c r="R7" s="25"/>
      <c r="S7" s="25"/>
      <c r="T7" s="25"/>
      <c r="U7" s="25"/>
      <c r="V7" s="25"/>
      <c r="W7" s="25" t="s">
        <v>14</v>
      </c>
      <c r="X7" s="25"/>
      <c r="Y7" s="25"/>
      <c r="Z7" s="25"/>
      <c r="AA7" s="25"/>
      <c r="AB7" s="25"/>
      <c r="AC7" s="25"/>
      <c r="AD7" s="25" t="s">
        <v>7</v>
      </c>
      <c r="AE7" s="25"/>
      <c r="AF7" s="25"/>
      <c r="AG7" s="25"/>
      <c r="AH7" s="25"/>
      <c r="AI7" s="25"/>
      <c r="AJ7" s="25"/>
      <c r="AK7" s="2"/>
      <c r="AL7" s="25" t="s">
        <v>15</v>
      </c>
      <c r="AM7" s="25"/>
      <c r="AN7" s="25"/>
      <c r="AO7" s="25"/>
      <c r="AP7" s="25"/>
      <c r="AQ7" s="25"/>
      <c r="AR7" s="25"/>
      <c r="AS7" s="25"/>
      <c r="AT7" s="5" t="s">
        <v>8</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116418</v>
      </c>
      <c r="AM8" s="29"/>
      <c r="AN8" s="29"/>
      <c r="AO8" s="29"/>
      <c r="AP8" s="29"/>
      <c r="AQ8" s="29"/>
      <c r="AR8" s="29"/>
      <c r="AS8" s="29"/>
      <c r="AT8" s="7">
        <f>データ!$S$6</f>
        <v>265.69</v>
      </c>
      <c r="AU8" s="15"/>
      <c r="AV8" s="15"/>
      <c r="AW8" s="15"/>
      <c r="AX8" s="15"/>
      <c r="AY8" s="15"/>
      <c r="AZ8" s="15"/>
      <c r="BA8" s="15"/>
      <c r="BB8" s="27">
        <f>データ!$T$6</f>
        <v>438.17</v>
      </c>
      <c r="BC8" s="27"/>
      <c r="BD8" s="27"/>
      <c r="BE8" s="27"/>
      <c r="BF8" s="27"/>
      <c r="BG8" s="27"/>
      <c r="BH8" s="27"/>
      <c r="BI8" s="27"/>
      <c r="BJ8" s="3"/>
      <c r="BK8" s="3"/>
      <c r="BL8" s="36" t="s">
        <v>13</v>
      </c>
      <c r="BM8" s="46"/>
      <c r="BN8" s="53" t="s">
        <v>21</v>
      </c>
      <c r="BO8" s="53"/>
      <c r="BP8" s="53"/>
      <c r="BQ8" s="53"/>
      <c r="BR8" s="53"/>
      <c r="BS8" s="53"/>
      <c r="BT8" s="53"/>
      <c r="BU8" s="53"/>
      <c r="BV8" s="53"/>
      <c r="BW8" s="53"/>
      <c r="BX8" s="53"/>
      <c r="BY8" s="57"/>
    </row>
    <row r="9" spans="1:78" ht="18.75" customHeight="1">
      <c r="A9" s="2"/>
      <c r="B9" s="5" t="s">
        <v>22</v>
      </c>
      <c r="C9" s="13"/>
      <c r="D9" s="13"/>
      <c r="E9" s="13"/>
      <c r="F9" s="13"/>
      <c r="G9" s="13"/>
      <c r="H9" s="13"/>
      <c r="I9" s="5" t="s">
        <v>24</v>
      </c>
      <c r="J9" s="13"/>
      <c r="K9" s="13"/>
      <c r="L9" s="13"/>
      <c r="M9" s="13"/>
      <c r="N9" s="13"/>
      <c r="O9" s="22"/>
      <c r="P9" s="25" t="s">
        <v>25</v>
      </c>
      <c r="Q9" s="25"/>
      <c r="R9" s="25"/>
      <c r="S9" s="25"/>
      <c r="T9" s="25"/>
      <c r="U9" s="25"/>
      <c r="V9" s="25"/>
      <c r="W9" s="25" t="s">
        <v>23</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17</v>
      </c>
      <c r="BC9" s="25"/>
      <c r="BD9" s="25"/>
      <c r="BE9" s="25"/>
      <c r="BF9" s="25"/>
      <c r="BG9" s="25"/>
      <c r="BH9" s="25"/>
      <c r="BI9" s="25"/>
      <c r="BJ9" s="3"/>
      <c r="BK9" s="3"/>
      <c r="BL9" s="37" t="s">
        <v>32</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78.84</v>
      </c>
      <c r="J10" s="15"/>
      <c r="K10" s="15"/>
      <c r="L10" s="15"/>
      <c r="M10" s="15"/>
      <c r="N10" s="15"/>
      <c r="O10" s="24"/>
      <c r="P10" s="27">
        <f>データ!$P$6</f>
        <v>99.08</v>
      </c>
      <c r="Q10" s="27"/>
      <c r="R10" s="27"/>
      <c r="S10" s="27"/>
      <c r="T10" s="27"/>
      <c r="U10" s="27"/>
      <c r="V10" s="27"/>
      <c r="W10" s="29">
        <f>データ!$Q$6</f>
        <v>3299</v>
      </c>
      <c r="X10" s="29"/>
      <c r="Y10" s="29"/>
      <c r="Z10" s="29"/>
      <c r="AA10" s="29"/>
      <c r="AB10" s="29"/>
      <c r="AC10" s="29"/>
      <c r="AD10" s="2"/>
      <c r="AE10" s="2"/>
      <c r="AF10" s="2"/>
      <c r="AG10" s="2"/>
      <c r="AH10" s="2"/>
      <c r="AI10" s="2"/>
      <c r="AJ10" s="2"/>
      <c r="AK10" s="2"/>
      <c r="AL10" s="29">
        <f>データ!$U$6</f>
        <v>114881</v>
      </c>
      <c r="AM10" s="29"/>
      <c r="AN10" s="29"/>
      <c r="AO10" s="29"/>
      <c r="AP10" s="29"/>
      <c r="AQ10" s="29"/>
      <c r="AR10" s="29"/>
      <c r="AS10" s="29"/>
      <c r="AT10" s="7">
        <f>データ!$V$6</f>
        <v>138.86000000000001</v>
      </c>
      <c r="AU10" s="15"/>
      <c r="AV10" s="15"/>
      <c r="AW10" s="15"/>
      <c r="AX10" s="15"/>
      <c r="AY10" s="15"/>
      <c r="AZ10" s="15"/>
      <c r="BA10" s="15"/>
      <c r="BB10" s="27">
        <f>データ!$W$6</f>
        <v>827.32</v>
      </c>
      <c r="BC10" s="27"/>
      <c r="BD10" s="27"/>
      <c r="BE10" s="27"/>
      <c r="BF10" s="27"/>
      <c r="BG10" s="27"/>
      <c r="BH10" s="27"/>
      <c r="BI10" s="27"/>
      <c r="BJ10" s="2"/>
      <c r="BK10" s="2"/>
      <c r="BL10" s="38" t="s">
        <v>35</v>
      </c>
      <c r="BM10" s="48"/>
      <c r="BN10" s="55" t="s">
        <v>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10</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44</v>
      </c>
      <c r="F84" s="12" t="s">
        <v>46</v>
      </c>
      <c r="G84" s="12" t="s">
        <v>48</v>
      </c>
      <c r="H84" s="12" t="s">
        <v>42</v>
      </c>
      <c r="I84" s="12" t="s">
        <v>11</v>
      </c>
      <c r="J84" s="12" t="s">
        <v>27</v>
      </c>
      <c r="K84" s="12" t="s">
        <v>49</v>
      </c>
      <c r="L84" s="12" t="s">
        <v>50</v>
      </c>
      <c r="M84" s="12" t="s">
        <v>34</v>
      </c>
      <c r="N84" s="12" t="s">
        <v>52</v>
      </c>
      <c r="O84" s="12" t="s">
        <v>54</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ryQ4i+/kQ3bpDle7YBv7ykcJ/bhGr8uxr1venw2wd0PaLPOFD/1+mqs6+LI6Pdtmc7gtPPt1QOaqK2Jyud5fbg==" saltValue="4wyyvks43pKkeTvb7yCaX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58</v>
      </c>
      <c r="D3" s="67" t="s">
        <v>59</v>
      </c>
      <c r="E3" s="67" t="s">
        <v>5</v>
      </c>
      <c r="F3" s="67" t="s">
        <v>4</v>
      </c>
      <c r="G3" s="67" t="s">
        <v>26</v>
      </c>
      <c r="H3" s="75" t="s">
        <v>31</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9</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61</v>
      </c>
      <c r="BF4" s="85"/>
      <c r="BG4" s="85"/>
      <c r="BH4" s="85"/>
      <c r="BI4" s="85"/>
      <c r="BJ4" s="85"/>
      <c r="BK4" s="85"/>
      <c r="BL4" s="85"/>
      <c r="BM4" s="85"/>
      <c r="BN4" s="85"/>
      <c r="BO4" s="85"/>
      <c r="BP4" s="85" t="s">
        <v>36</v>
      </c>
      <c r="BQ4" s="85"/>
      <c r="BR4" s="85"/>
      <c r="BS4" s="85"/>
      <c r="BT4" s="85"/>
      <c r="BU4" s="85"/>
      <c r="BV4" s="85"/>
      <c r="BW4" s="85"/>
      <c r="BX4" s="85"/>
      <c r="BY4" s="85"/>
      <c r="BZ4" s="85"/>
      <c r="CA4" s="85" t="s">
        <v>63</v>
      </c>
      <c r="CB4" s="85"/>
      <c r="CC4" s="85"/>
      <c r="CD4" s="85"/>
      <c r="CE4" s="85"/>
      <c r="CF4" s="85"/>
      <c r="CG4" s="85"/>
      <c r="CH4" s="85"/>
      <c r="CI4" s="85"/>
      <c r="CJ4" s="85"/>
      <c r="CK4" s="85"/>
      <c r="CL4" s="85" t="s">
        <v>64</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62</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29</v>
      </c>
      <c r="B5" s="69"/>
      <c r="C5" s="69"/>
      <c r="D5" s="69"/>
      <c r="E5" s="69"/>
      <c r="F5" s="69"/>
      <c r="G5" s="69"/>
      <c r="H5" s="77" t="s">
        <v>57</v>
      </c>
      <c r="I5" s="77" t="s">
        <v>69</v>
      </c>
      <c r="J5" s="77" t="s">
        <v>70</v>
      </c>
      <c r="K5" s="77" t="s">
        <v>71</v>
      </c>
      <c r="L5" s="77" t="s">
        <v>72</v>
      </c>
      <c r="M5" s="77" t="s">
        <v>7</v>
      </c>
      <c r="N5" s="77" t="s">
        <v>73</v>
      </c>
      <c r="O5" s="77" t="s">
        <v>74</v>
      </c>
      <c r="P5" s="77" t="s">
        <v>75</v>
      </c>
      <c r="Q5" s="77" t="s">
        <v>76</v>
      </c>
      <c r="R5" s="77" t="s">
        <v>77</v>
      </c>
      <c r="S5" s="77" t="s">
        <v>78</v>
      </c>
      <c r="T5" s="77" t="s">
        <v>65</v>
      </c>
      <c r="U5" s="77" t="s">
        <v>79</v>
      </c>
      <c r="V5" s="77" t="s">
        <v>80</v>
      </c>
      <c r="W5" s="77" t="s">
        <v>81</v>
      </c>
      <c r="X5" s="77" t="s">
        <v>82</v>
      </c>
      <c r="Y5" s="77" t="s">
        <v>83</v>
      </c>
      <c r="Z5" s="77" t="s">
        <v>84</v>
      </c>
      <c r="AA5" s="77" t="s">
        <v>1</v>
      </c>
      <c r="AB5" s="77" t="s">
        <v>85</v>
      </c>
      <c r="AC5" s="77" t="s">
        <v>86</v>
      </c>
      <c r="AD5" s="77" t="s">
        <v>88</v>
      </c>
      <c r="AE5" s="77" t="s">
        <v>89</v>
      </c>
      <c r="AF5" s="77" t="s">
        <v>90</v>
      </c>
      <c r="AG5" s="77" t="s">
        <v>91</v>
      </c>
      <c r="AH5" s="77" t="s">
        <v>43</v>
      </c>
      <c r="AI5" s="77" t="s">
        <v>82</v>
      </c>
      <c r="AJ5" s="77" t="s">
        <v>83</v>
      </c>
      <c r="AK5" s="77" t="s">
        <v>84</v>
      </c>
      <c r="AL5" s="77" t="s">
        <v>1</v>
      </c>
      <c r="AM5" s="77" t="s">
        <v>85</v>
      </c>
      <c r="AN5" s="77" t="s">
        <v>86</v>
      </c>
      <c r="AO5" s="77" t="s">
        <v>88</v>
      </c>
      <c r="AP5" s="77" t="s">
        <v>89</v>
      </c>
      <c r="AQ5" s="77" t="s">
        <v>90</v>
      </c>
      <c r="AR5" s="77" t="s">
        <v>91</v>
      </c>
      <c r="AS5" s="77" t="s">
        <v>87</v>
      </c>
      <c r="AT5" s="77" t="s">
        <v>82</v>
      </c>
      <c r="AU5" s="77" t="s">
        <v>83</v>
      </c>
      <c r="AV5" s="77" t="s">
        <v>84</v>
      </c>
      <c r="AW5" s="77" t="s">
        <v>1</v>
      </c>
      <c r="AX5" s="77" t="s">
        <v>85</v>
      </c>
      <c r="AY5" s="77" t="s">
        <v>86</v>
      </c>
      <c r="AZ5" s="77" t="s">
        <v>88</v>
      </c>
      <c r="BA5" s="77" t="s">
        <v>89</v>
      </c>
      <c r="BB5" s="77" t="s">
        <v>90</v>
      </c>
      <c r="BC5" s="77" t="s">
        <v>91</v>
      </c>
      <c r="BD5" s="77" t="s">
        <v>87</v>
      </c>
      <c r="BE5" s="77" t="s">
        <v>82</v>
      </c>
      <c r="BF5" s="77" t="s">
        <v>83</v>
      </c>
      <c r="BG5" s="77" t="s">
        <v>84</v>
      </c>
      <c r="BH5" s="77" t="s">
        <v>1</v>
      </c>
      <c r="BI5" s="77" t="s">
        <v>85</v>
      </c>
      <c r="BJ5" s="77" t="s">
        <v>86</v>
      </c>
      <c r="BK5" s="77" t="s">
        <v>88</v>
      </c>
      <c r="BL5" s="77" t="s">
        <v>89</v>
      </c>
      <c r="BM5" s="77" t="s">
        <v>90</v>
      </c>
      <c r="BN5" s="77" t="s">
        <v>91</v>
      </c>
      <c r="BO5" s="77" t="s">
        <v>87</v>
      </c>
      <c r="BP5" s="77" t="s">
        <v>82</v>
      </c>
      <c r="BQ5" s="77" t="s">
        <v>83</v>
      </c>
      <c r="BR5" s="77" t="s">
        <v>84</v>
      </c>
      <c r="BS5" s="77" t="s">
        <v>1</v>
      </c>
      <c r="BT5" s="77" t="s">
        <v>85</v>
      </c>
      <c r="BU5" s="77" t="s">
        <v>86</v>
      </c>
      <c r="BV5" s="77" t="s">
        <v>88</v>
      </c>
      <c r="BW5" s="77" t="s">
        <v>89</v>
      </c>
      <c r="BX5" s="77" t="s">
        <v>90</v>
      </c>
      <c r="BY5" s="77" t="s">
        <v>91</v>
      </c>
      <c r="BZ5" s="77" t="s">
        <v>87</v>
      </c>
      <c r="CA5" s="77" t="s">
        <v>82</v>
      </c>
      <c r="CB5" s="77" t="s">
        <v>83</v>
      </c>
      <c r="CC5" s="77" t="s">
        <v>84</v>
      </c>
      <c r="CD5" s="77" t="s">
        <v>1</v>
      </c>
      <c r="CE5" s="77" t="s">
        <v>85</v>
      </c>
      <c r="CF5" s="77" t="s">
        <v>86</v>
      </c>
      <c r="CG5" s="77" t="s">
        <v>88</v>
      </c>
      <c r="CH5" s="77" t="s">
        <v>89</v>
      </c>
      <c r="CI5" s="77" t="s">
        <v>90</v>
      </c>
      <c r="CJ5" s="77" t="s">
        <v>91</v>
      </c>
      <c r="CK5" s="77" t="s">
        <v>87</v>
      </c>
      <c r="CL5" s="77" t="s">
        <v>82</v>
      </c>
      <c r="CM5" s="77" t="s">
        <v>83</v>
      </c>
      <c r="CN5" s="77" t="s">
        <v>84</v>
      </c>
      <c r="CO5" s="77" t="s">
        <v>1</v>
      </c>
      <c r="CP5" s="77" t="s">
        <v>85</v>
      </c>
      <c r="CQ5" s="77" t="s">
        <v>86</v>
      </c>
      <c r="CR5" s="77" t="s">
        <v>88</v>
      </c>
      <c r="CS5" s="77" t="s">
        <v>89</v>
      </c>
      <c r="CT5" s="77" t="s">
        <v>90</v>
      </c>
      <c r="CU5" s="77" t="s">
        <v>91</v>
      </c>
      <c r="CV5" s="77" t="s">
        <v>87</v>
      </c>
      <c r="CW5" s="77" t="s">
        <v>82</v>
      </c>
      <c r="CX5" s="77" t="s">
        <v>83</v>
      </c>
      <c r="CY5" s="77" t="s">
        <v>84</v>
      </c>
      <c r="CZ5" s="77" t="s">
        <v>1</v>
      </c>
      <c r="DA5" s="77" t="s">
        <v>85</v>
      </c>
      <c r="DB5" s="77" t="s">
        <v>86</v>
      </c>
      <c r="DC5" s="77" t="s">
        <v>88</v>
      </c>
      <c r="DD5" s="77" t="s">
        <v>89</v>
      </c>
      <c r="DE5" s="77" t="s">
        <v>90</v>
      </c>
      <c r="DF5" s="77" t="s">
        <v>91</v>
      </c>
      <c r="DG5" s="77" t="s">
        <v>87</v>
      </c>
      <c r="DH5" s="77" t="s">
        <v>82</v>
      </c>
      <c r="DI5" s="77" t="s">
        <v>83</v>
      </c>
      <c r="DJ5" s="77" t="s">
        <v>84</v>
      </c>
      <c r="DK5" s="77" t="s">
        <v>1</v>
      </c>
      <c r="DL5" s="77" t="s">
        <v>85</v>
      </c>
      <c r="DM5" s="77" t="s">
        <v>86</v>
      </c>
      <c r="DN5" s="77" t="s">
        <v>88</v>
      </c>
      <c r="DO5" s="77" t="s">
        <v>89</v>
      </c>
      <c r="DP5" s="77" t="s">
        <v>90</v>
      </c>
      <c r="DQ5" s="77" t="s">
        <v>91</v>
      </c>
      <c r="DR5" s="77" t="s">
        <v>87</v>
      </c>
      <c r="DS5" s="77" t="s">
        <v>82</v>
      </c>
      <c r="DT5" s="77" t="s">
        <v>83</v>
      </c>
      <c r="DU5" s="77" t="s">
        <v>84</v>
      </c>
      <c r="DV5" s="77" t="s">
        <v>1</v>
      </c>
      <c r="DW5" s="77" t="s">
        <v>85</v>
      </c>
      <c r="DX5" s="77" t="s">
        <v>86</v>
      </c>
      <c r="DY5" s="77" t="s">
        <v>88</v>
      </c>
      <c r="DZ5" s="77" t="s">
        <v>89</v>
      </c>
      <c r="EA5" s="77" t="s">
        <v>90</v>
      </c>
      <c r="EB5" s="77" t="s">
        <v>91</v>
      </c>
      <c r="EC5" s="77" t="s">
        <v>87</v>
      </c>
      <c r="ED5" s="77" t="s">
        <v>82</v>
      </c>
      <c r="EE5" s="77" t="s">
        <v>83</v>
      </c>
      <c r="EF5" s="77" t="s">
        <v>84</v>
      </c>
      <c r="EG5" s="77" t="s">
        <v>1</v>
      </c>
      <c r="EH5" s="77" t="s">
        <v>85</v>
      </c>
      <c r="EI5" s="77" t="s">
        <v>86</v>
      </c>
      <c r="EJ5" s="77" t="s">
        <v>88</v>
      </c>
      <c r="EK5" s="77" t="s">
        <v>89</v>
      </c>
      <c r="EL5" s="77" t="s">
        <v>90</v>
      </c>
      <c r="EM5" s="77" t="s">
        <v>91</v>
      </c>
      <c r="EN5" s="77" t="s">
        <v>87</v>
      </c>
    </row>
    <row r="6" spans="1:144" s="64" customFormat="1">
      <c r="A6" s="65" t="s">
        <v>92</v>
      </c>
      <c r="B6" s="70">
        <f t="shared" ref="B6:W6" si="1">B7</f>
        <v>2021</v>
      </c>
      <c r="C6" s="70">
        <f t="shared" si="1"/>
        <v>222135</v>
      </c>
      <c r="D6" s="70">
        <f t="shared" si="1"/>
        <v>46</v>
      </c>
      <c r="E6" s="70">
        <f t="shared" si="1"/>
        <v>1</v>
      </c>
      <c r="F6" s="70">
        <f t="shared" si="1"/>
        <v>0</v>
      </c>
      <c r="G6" s="70">
        <f t="shared" si="1"/>
        <v>1</v>
      </c>
      <c r="H6" s="70" t="str">
        <f t="shared" si="1"/>
        <v>静岡県　掛川市</v>
      </c>
      <c r="I6" s="70" t="str">
        <f t="shared" si="1"/>
        <v>法適用</v>
      </c>
      <c r="J6" s="70" t="str">
        <f t="shared" si="1"/>
        <v>水道事業</v>
      </c>
      <c r="K6" s="70" t="str">
        <f t="shared" si="1"/>
        <v>末端給水事業</v>
      </c>
      <c r="L6" s="70" t="str">
        <f t="shared" si="1"/>
        <v>A3</v>
      </c>
      <c r="M6" s="70" t="str">
        <f t="shared" si="1"/>
        <v>非設置</v>
      </c>
      <c r="N6" s="80" t="str">
        <f t="shared" si="1"/>
        <v>-</v>
      </c>
      <c r="O6" s="80">
        <f t="shared" si="1"/>
        <v>78.84</v>
      </c>
      <c r="P6" s="80">
        <f t="shared" si="1"/>
        <v>99.08</v>
      </c>
      <c r="Q6" s="80">
        <f t="shared" si="1"/>
        <v>3299</v>
      </c>
      <c r="R6" s="80">
        <f t="shared" si="1"/>
        <v>116418</v>
      </c>
      <c r="S6" s="80">
        <f t="shared" si="1"/>
        <v>265.69</v>
      </c>
      <c r="T6" s="80">
        <f t="shared" si="1"/>
        <v>438.17</v>
      </c>
      <c r="U6" s="80">
        <f t="shared" si="1"/>
        <v>114881</v>
      </c>
      <c r="V6" s="80">
        <f t="shared" si="1"/>
        <v>138.86000000000001</v>
      </c>
      <c r="W6" s="80">
        <f t="shared" si="1"/>
        <v>827.32</v>
      </c>
      <c r="X6" s="86">
        <f t="shared" ref="X6:AG6" si="2">IF(X7="",NA(),X7)</f>
        <v>110.89</v>
      </c>
      <c r="Y6" s="86">
        <f t="shared" si="2"/>
        <v>111.74</v>
      </c>
      <c r="Z6" s="86">
        <f t="shared" si="2"/>
        <v>111.65</v>
      </c>
      <c r="AA6" s="86">
        <f t="shared" si="2"/>
        <v>110.96</v>
      </c>
      <c r="AB6" s="86">
        <f t="shared" si="2"/>
        <v>110.87</v>
      </c>
      <c r="AC6" s="86">
        <f t="shared" si="2"/>
        <v>113.68</v>
      </c>
      <c r="AD6" s="86">
        <f t="shared" si="2"/>
        <v>113.82</v>
      </c>
      <c r="AE6" s="86">
        <f t="shared" si="2"/>
        <v>112.82</v>
      </c>
      <c r="AF6" s="86">
        <f t="shared" si="2"/>
        <v>111.21</v>
      </c>
      <c r="AG6" s="86">
        <f t="shared" si="2"/>
        <v>111.89</v>
      </c>
      <c r="AH6" s="80" t="str">
        <f>IF(AH7="","",IF(AH7="-","【-】","【"&amp;SUBSTITUTE(TEXT(AH7,"#,##0.00"),"-","△")&amp;"】"))</f>
        <v>【111.39】</v>
      </c>
      <c r="AI6" s="80">
        <f t="shared" ref="AI6:AR6" si="3">IF(AI7="",NA(),AI7)</f>
        <v>0</v>
      </c>
      <c r="AJ6" s="80">
        <f t="shared" si="3"/>
        <v>0</v>
      </c>
      <c r="AK6" s="80">
        <f t="shared" si="3"/>
        <v>0</v>
      </c>
      <c r="AL6" s="80">
        <f t="shared" si="3"/>
        <v>0</v>
      </c>
      <c r="AM6" s="80">
        <f t="shared" si="3"/>
        <v>0</v>
      </c>
      <c r="AN6" s="86">
        <f t="shared" si="3"/>
        <v>3.e-002</v>
      </c>
      <c r="AO6" s="80">
        <f t="shared" si="3"/>
        <v>0</v>
      </c>
      <c r="AP6" s="80">
        <f t="shared" si="3"/>
        <v>0</v>
      </c>
      <c r="AQ6" s="80">
        <f t="shared" si="3"/>
        <v>0</v>
      </c>
      <c r="AR6" s="86">
        <f t="shared" si="3"/>
        <v>0.45</v>
      </c>
      <c r="AS6" s="80" t="str">
        <f>IF(AS7="","",IF(AS7="-","【-】","【"&amp;SUBSTITUTE(TEXT(AS7,"#,##0.00"),"-","△")&amp;"】"))</f>
        <v>【1.30】</v>
      </c>
      <c r="AT6" s="86">
        <f t="shared" ref="AT6:BC6" si="4">IF(AT7="",NA(),AT7)</f>
        <v>294.83999999999997</v>
      </c>
      <c r="AU6" s="86">
        <f t="shared" si="4"/>
        <v>252.61</v>
      </c>
      <c r="AV6" s="86">
        <f t="shared" si="4"/>
        <v>406.27</v>
      </c>
      <c r="AW6" s="86">
        <f t="shared" si="4"/>
        <v>477.44</v>
      </c>
      <c r="AX6" s="86">
        <f t="shared" si="4"/>
        <v>391.23</v>
      </c>
      <c r="AY6" s="86">
        <f t="shared" si="4"/>
        <v>337.49</v>
      </c>
      <c r="AZ6" s="86">
        <f t="shared" si="4"/>
        <v>335.6</v>
      </c>
      <c r="BA6" s="86">
        <f t="shared" si="4"/>
        <v>358.91</v>
      </c>
      <c r="BB6" s="86">
        <f t="shared" si="4"/>
        <v>360.96</v>
      </c>
      <c r="BC6" s="86">
        <f t="shared" si="4"/>
        <v>351.29</v>
      </c>
      <c r="BD6" s="80" t="str">
        <f>IF(BD7="","",IF(BD7="-","【-】","【"&amp;SUBSTITUTE(TEXT(BD7,"#,##0.00"),"-","△")&amp;"】"))</f>
        <v>【261.51】</v>
      </c>
      <c r="BE6" s="86">
        <f t="shared" ref="BE6:BN6" si="5">IF(BE7="",NA(),BE7)</f>
        <v>182.21</v>
      </c>
      <c r="BF6" s="86">
        <f t="shared" si="5"/>
        <v>179.91</v>
      </c>
      <c r="BG6" s="86">
        <f t="shared" si="5"/>
        <v>179.76</v>
      </c>
      <c r="BH6" s="86">
        <f t="shared" si="5"/>
        <v>180.02</v>
      </c>
      <c r="BI6" s="86">
        <f t="shared" si="5"/>
        <v>181.6</v>
      </c>
      <c r="BJ6" s="86">
        <f t="shared" si="5"/>
        <v>265.92</v>
      </c>
      <c r="BK6" s="86">
        <f t="shared" si="5"/>
        <v>258.26</v>
      </c>
      <c r="BL6" s="86">
        <f t="shared" si="5"/>
        <v>247.27</v>
      </c>
      <c r="BM6" s="86">
        <f t="shared" si="5"/>
        <v>239.18</v>
      </c>
      <c r="BN6" s="86">
        <f t="shared" si="5"/>
        <v>236.29</v>
      </c>
      <c r="BO6" s="80" t="str">
        <f>IF(BO7="","",IF(BO7="-","【-】","【"&amp;SUBSTITUTE(TEXT(BO7,"#,##0.00"),"-","△")&amp;"】"))</f>
        <v>【265.16】</v>
      </c>
      <c r="BP6" s="86">
        <f t="shared" ref="BP6:BY6" si="6">IF(BP7="",NA(),BP7)</f>
        <v>109.38</v>
      </c>
      <c r="BQ6" s="86">
        <f t="shared" si="6"/>
        <v>110.01</v>
      </c>
      <c r="BR6" s="86">
        <f t="shared" si="6"/>
        <v>110.21</v>
      </c>
      <c r="BS6" s="86">
        <f t="shared" si="6"/>
        <v>109.7</v>
      </c>
      <c r="BT6" s="86">
        <f t="shared" si="6"/>
        <v>109.07</v>
      </c>
      <c r="BU6" s="86">
        <f t="shared" si="6"/>
        <v>105.86</v>
      </c>
      <c r="BV6" s="86">
        <f t="shared" si="6"/>
        <v>106.07</v>
      </c>
      <c r="BW6" s="86">
        <f t="shared" si="6"/>
        <v>105.34</v>
      </c>
      <c r="BX6" s="86">
        <f t="shared" si="6"/>
        <v>101.89</v>
      </c>
      <c r="BY6" s="86">
        <f t="shared" si="6"/>
        <v>104.33</v>
      </c>
      <c r="BZ6" s="80" t="str">
        <f>IF(BZ7="","",IF(BZ7="-","【-】","【"&amp;SUBSTITUTE(TEXT(BZ7,"#,##0.00"),"-","△")&amp;"】"))</f>
        <v>【102.35】</v>
      </c>
      <c r="CA6" s="86">
        <f t="shared" ref="CA6:CJ6" si="7">IF(CA7="",NA(),CA7)</f>
        <v>160.72</v>
      </c>
      <c r="CB6" s="86">
        <f t="shared" si="7"/>
        <v>160.19999999999999</v>
      </c>
      <c r="CC6" s="86">
        <f t="shared" si="7"/>
        <v>159.97999999999999</v>
      </c>
      <c r="CD6" s="86">
        <f t="shared" si="7"/>
        <v>159.86000000000001</v>
      </c>
      <c r="CE6" s="86">
        <f t="shared" si="7"/>
        <v>160.84</v>
      </c>
      <c r="CF6" s="86">
        <f t="shared" si="7"/>
        <v>158.58000000000001</v>
      </c>
      <c r="CG6" s="86">
        <f t="shared" si="7"/>
        <v>159.22</v>
      </c>
      <c r="CH6" s="86">
        <f t="shared" si="7"/>
        <v>159.6</v>
      </c>
      <c r="CI6" s="86">
        <f t="shared" si="7"/>
        <v>156.32</v>
      </c>
      <c r="CJ6" s="86">
        <f t="shared" si="7"/>
        <v>157.4</v>
      </c>
      <c r="CK6" s="80" t="str">
        <f>IF(CK7="","",IF(CK7="-","【-】","【"&amp;SUBSTITUTE(TEXT(CK7,"#,##0.00"),"-","△")&amp;"】"))</f>
        <v>【167.74】</v>
      </c>
      <c r="CL6" s="86">
        <f t="shared" ref="CL6:CU6" si="8">IF(CL7="",NA(),CL7)</f>
        <v>71.5</v>
      </c>
      <c r="CM6" s="86">
        <f t="shared" si="8"/>
        <v>71.400000000000006</v>
      </c>
      <c r="CN6" s="86">
        <f t="shared" si="8"/>
        <v>72.05</v>
      </c>
      <c r="CO6" s="86">
        <f t="shared" si="8"/>
        <v>72.19</v>
      </c>
      <c r="CP6" s="86">
        <f t="shared" si="8"/>
        <v>69.45</v>
      </c>
      <c r="CQ6" s="86">
        <f t="shared" si="8"/>
        <v>62.38</v>
      </c>
      <c r="CR6" s="86">
        <f t="shared" si="8"/>
        <v>62.83</v>
      </c>
      <c r="CS6" s="86">
        <f t="shared" si="8"/>
        <v>62.05</v>
      </c>
      <c r="CT6" s="86">
        <f t="shared" si="8"/>
        <v>63.23</v>
      </c>
      <c r="CU6" s="86">
        <f t="shared" si="8"/>
        <v>62.59</v>
      </c>
      <c r="CV6" s="80" t="str">
        <f>IF(CV7="","",IF(CV7="-","【-】","【"&amp;SUBSTITUTE(TEXT(CV7,"#,##0.00"),"-","△")&amp;"】"))</f>
        <v>【60.29】</v>
      </c>
      <c r="CW6" s="86">
        <f t="shared" ref="CW6:DF6" si="9">IF(CW7="",NA(),CW7)</f>
        <v>83.91</v>
      </c>
      <c r="CX6" s="86">
        <f t="shared" si="9"/>
        <v>84.86</v>
      </c>
      <c r="CY6" s="86">
        <f t="shared" si="9"/>
        <v>83.98</v>
      </c>
      <c r="CZ6" s="86">
        <f t="shared" si="9"/>
        <v>84.46</v>
      </c>
      <c r="DA6" s="86">
        <f t="shared" si="9"/>
        <v>86.88</v>
      </c>
      <c r="DB6" s="86">
        <f t="shared" si="9"/>
        <v>89.17</v>
      </c>
      <c r="DC6" s="86">
        <f t="shared" si="9"/>
        <v>88.86</v>
      </c>
      <c r="DD6" s="86">
        <f t="shared" si="9"/>
        <v>89.11</v>
      </c>
      <c r="DE6" s="86">
        <f t="shared" si="9"/>
        <v>89.35</v>
      </c>
      <c r="DF6" s="86">
        <f t="shared" si="9"/>
        <v>89.7</v>
      </c>
      <c r="DG6" s="80" t="str">
        <f>IF(DG7="","",IF(DG7="-","【-】","【"&amp;SUBSTITUTE(TEXT(DG7,"#,##0.00"),"-","△")&amp;"】"))</f>
        <v>【90.12】</v>
      </c>
      <c r="DH6" s="86">
        <f t="shared" ref="DH6:DQ6" si="10">IF(DH7="",NA(),DH7)</f>
        <v>46</v>
      </c>
      <c r="DI6" s="86">
        <f t="shared" si="10"/>
        <v>47.21</v>
      </c>
      <c r="DJ6" s="86">
        <f t="shared" si="10"/>
        <v>48.44</v>
      </c>
      <c r="DK6" s="86">
        <f t="shared" si="10"/>
        <v>49.46</v>
      </c>
      <c r="DL6" s="86">
        <f t="shared" si="10"/>
        <v>49.99</v>
      </c>
      <c r="DM6" s="86">
        <f t="shared" si="10"/>
        <v>46.99</v>
      </c>
      <c r="DN6" s="86">
        <f t="shared" si="10"/>
        <v>47.89</v>
      </c>
      <c r="DO6" s="86">
        <f t="shared" si="10"/>
        <v>48.69</v>
      </c>
      <c r="DP6" s="86">
        <f t="shared" si="10"/>
        <v>49.62</v>
      </c>
      <c r="DQ6" s="86">
        <f t="shared" si="10"/>
        <v>50.5</v>
      </c>
      <c r="DR6" s="80" t="str">
        <f>IF(DR7="","",IF(DR7="-","【-】","【"&amp;SUBSTITUTE(TEXT(DR7,"#,##0.00"),"-","△")&amp;"】"))</f>
        <v>【50.88】</v>
      </c>
      <c r="DS6" s="86">
        <f t="shared" ref="DS6:EB6" si="11">IF(DS7="",NA(),DS7)</f>
        <v>9.67</v>
      </c>
      <c r="DT6" s="86">
        <f t="shared" si="11"/>
        <v>11.18</v>
      </c>
      <c r="DU6" s="86">
        <f t="shared" si="11"/>
        <v>13.04</v>
      </c>
      <c r="DV6" s="86">
        <f t="shared" si="11"/>
        <v>13.67</v>
      </c>
      <c r="DW6" s="86">
        <f t="shared" si="11"/>
        <v>14.22</v>
      </c>
      <c r="DX6" s="86">
        <f t="shared" si="11"/>
        <v>15.83</v>
      </c>
      <c r="DY6" s="86">
        <f t="shared" si="11"/>
        <v>16.899999999999999</v>
      </c>
      <c r="DZ6" s="86">
        <f t="shared" si="11"/>
        <v>18.260000000000002</v>
      </c>
      <c r="EA6" s="86">
        <f t="shared" si="11"/>
        <v>19.510000000000002</v>
      </c>
      <c r="EB6" s="86">
        <f t="shared" si="11"/>
        <v>21.19</v>
      </c>
      <c r="EC6" s="80" t="str">
        <f>IF(EC7="","",IF(EC7="-","【-】","【"&amp;SUBSTITUTE(TEXT(EC7,"#,##0.00"),"-","△")&amp;"】"))</f>
        <v>【22.30】</v>
      </c>
      <c r="ED6" s="86">
        <f t="shared" ref="ED6:EM6" si="12">IF(ED7="",NA(),ED7)</f>
        <v>0.53</v>
      </c>
      <c r="EE6" s="86">
        <f t="shared" si="12"/>
        <v>0.81</v>
      </c>
      <c r="EF6" s="86">
        <f t="shared" si="12"/>
        <v>0.67</v>
      </c>
      <c r="EG6" s="86">
        <f t="shared" si="12"/>
        <v>1.1000000000000001</v>
      </c>
      <c r="EH6" s="86">
        <f t="shared" si="12"/>
        <v>0.67</v>
      </c>
      <c r="EI6" s="86">
        <f t="shared" si="12"/>
        <v>0.74</v>
      </c>
      <c r="EJ6" s="86">
        <f t="shared" si="12"/>
        <v>0.72</v>
      </c>
      <c r="EK6" s="86">
        <f t="shared" si="12"/>
        <v>0.66</v>
      </c>
      <c r="EL6" s="86">
        <f t="shared" si="12"/>
        <v>0.67</v>
      </c>
      <c r="EM6" s="86">
        <f t="shared" si="12"/>
        <v>0.62</v>
      </c>
      <c r="EN6" s="80" t="str">
        <f>IF(EN7="","",IF(EN7="-","【-】","【"&amp;SUBSTITUTE(TEXT(EN7,"#,##0.00"),"-","△")&amp;"】"))</f>
        <v>【0.66】</v>
      </c>
    </row>
    <row r="7" spans="1:144" s="64" customFormat="1">
      <c r="A7" s="65"/>
      <c r="B7" s="71">
        <v>2021</v>
      </c>
      <c r="C7" s="71">
        <v>222135</v>
      </c>
      <c r="D7" s="71">
        <v>46</v>
      </c>
      <c r="E7" s="71">
        <v>1</v>
      </c>
      <c r="F7" s="71">
        <v>0</v>
      </c>
      <c r="G7" s="71">
        <v>1</v>
      </c>
      <c r="H7" s="71" t="s">
        <v>93</v>
      </c>
      <c r="I7" s="71" t="s">
        <v>94</v>
      </c>
      <c r="J7" s="71" t="s">
        <v>95</v>
      </c>
      <c r="K7" s="71" t="s">
        <v>96</v>
      </c>
      <c r="L7" s="71" t="s">
        <v>97</v>
      </c>
      <c r="M7" s="71" t="s">
        <v>16</v>
      </c>
      <c r="N7" s="81" t="s">
        <v>98</v>
      </c>
      <c r="O7" s="81">
        <v>78.84</v>
      </c>
      <c r="P7" s="81">
        <v>99.08</v>
      </c>
      <c r="Q7" s="81">
        <v>3299</v>
      </c>
      <c r="R7" s="81">
        <v>116418</v>
      </c>
      <c r="S7" s="81">
        <v>265.69</v>
      </c>
      <c r="T7" s="81">
        <v>438.17</v>
      </c>
      <c r="U7" s="81">
        <v>114881</v>
      </c>
      <c r="V7" s="81">
        <v>138.86000000000001</v>
      </c>
      <c r="W7" s="81">
        <v>827.32</v>
      </c>
      <c r="X7" s="81">
        <v>110.89</v>
      </c>
      <c r="Y7" s="81">
        <v>111.74</v>
      </c>
      <c r="Z7" s="81">
        <v>111.65</v>
      </c>
      <c r="AA7" s="81">
        <v>110.96</v>
      </c>
      <c r="AB7" s="81">
        <v>110.87</v>
      </c>
      <c r="AC7" s="81">
        <v>113.68</v>
      </c>
      <c r="AD7" s="81">
        <v>113.82</v>
      </c>
      <c r="AE7" s="81">
        <v>112.82</v>
      </c>
      <c r="AF7" s="81">
        <v>111.21</v>
      </c>
      <c r="AG7" s="81">
        <v>111.89</v>
      </c>
      <c r="AH7" s="81">
        <v>111.39</v>
      </c>
      <c r="AI7" s="81">
        <v>0</v>
      </c>
      <c r="AJ7" s="81">
        <v>0</v>
      </c>
      <c r="AK7" s="81">
        <v>0</v>
      </c>
      <c r="AL7" s="81">
        <v>0</v>
      </c>
      <c r="AM7" s="81">
        <v>0</v>
      </c>
      <c r="AN7" s="81">
        <v>3.e-002</v>
      </c>
      <c r="AO7" s="81">
        <v>0</v>
      </c>
      <c r="AP7" s="81">
        <v>0</v>
      </c>
      <c r="AQ7" s="81">
        <v>0</v>
      </c>
      <c r="AR7" s="81">
        <v>0.45</v>
      </c>
      <c r="AS7" s="81">
        <v>1.3</v>
      </c>
      <c r="AT7" s="81">
        <v>294.83999999999997</v>
      </c>
      <c r="AU7" s="81">
        <v>252.61</v>
      </c>
      <c r="AV7" s="81">
        <v>406.27</v>
      </c>
      <c r="AW7" s="81">
        <v>477.44</v>
      </c>
      <c r="AX7" s="81">
        <v>391.23</v>
      </c>
      <c r="AY7" s="81">
        <v>337.49</v>
      </c>
      <c r="AZ7" s="81">
        <v>335.6</v>
      </c>
      <c r="BA7" s="81">
        <v>358.91</v>
      </c>
      <c r="BB7" s="81">
        <v>360.96</v>
      </c>
      <c r="BC7" s="81">
        <v>351.29</v>
      </c>
      <c r="BD7" s="81">
        <v>261.51</v>
      </c>
      <c r="BE7" s="81">
        <v>182.21</v>
      </c>
      <c r="BF7" s="81">
        <v>179.91</v>
      </c>
      <c r="BG7" s="81">
        <v>179.76</v>
      </c>
      <c r="BH7" s="81">
        <v>180.02</v>
      </c>
      <c r="BI7" s="81">
        <v>181.6</v>
      </c>
      <c r="BJ7" s="81">
        <v>265.92</v>
      </c>
      <c r="BK7" s="81">
        <v>258.26</v>
      </c>
      <c r="BL7" s="81">
        <v>247.27</v>
      </c>
      <c r="BM7" s="81">
        <v>239.18</v>
      </c>
      <c r="BN7" s="81">
        <v>236.29</v>
      </c>
      <c r="BO7" s="81">
        <v>265.16000000000003</v>
      </c>
      <c r="BP7" s="81">
        <v>109.38</v>
      </c>
      <c r="BQ7" s="81">
        <v>110.01</v>
      </c>
      <c r="BR7" s="81">
        <v>110.21</v>
      </c>
      <c r="BS7" s="81">
        <v>109.7</v>
      </c>
      <c r="BT7" s="81">
        <v>109.07</v>
      </c>
      <c r="BU7" s="81">
        <v>105.86</v>
      </c>
      <c r="BV7" s="81">
        <v>106.07</v>
      </c>
      <c r="BW7" s="81">
        <v>105.34</v>
      </c>
      <c r="BX7" s="81">
        <v>101.89</v>
      </c>
      <c r="BY7" s="81">
        <v>104.33</v>
      </c>
      <c r="BZ7" s="81">
        <v>102.35</v>
      </c>
      <c r="CA7" s="81">
        <v>160.72</v>
      </c>
      <c r="CB7" s="81">
        <v>160.19999999999999</v>
      </c>
      <c r="CC7" s="81">
        <v>159.97999999999999</v>
      </c>
      <c r="CD7" s="81">
        <v>159.86000000000001</v>
      </c>
      <c r="CE7" s="81">
        <v>160.84</v>
      </c>
      <c r="CF7" s="81">
        <v>158.58000000000001</v>
      </c>
      <c r="CG7" s="81">
        <v>159.22</v>
      </c>
      <c r="CH7" s="81">
        <v>159.6</v>
      </c>
      <c r="CI7" s="81">
        <v>156.32</v>
      </c>
      <c r="CJ7" s="81">
        <v>157.4</v>
      </c>
      <c r="CK7" s="81">
        <v>167.74</v>
      </c>
      <c r="CL7" s="81">
        <v>71.5</v>
      </c>
      <c r="CM7" s="81">
        <v>71.400000000000006</v>
      </c>
      <c r="CN7" s="81">
        <v>72.05</v>
      </c>
      <c r="CO7" s="81">
        <v>72.19</v>
      </c>
      <c r="CP7" s="81">
        <v>69.45</v>
      </c>
      <c r="CQ7" s="81">
        <v>62.38</v>
      </c>
      <c r="CR7" s="81">
        <v>62.83</v>
      </c>
      <c r="CS7" s="81">
        <v>62.05</v>
      </c>
      <c r="CT7" s="81">
        <v>63.23</v>
      </c>
      <c r="CU7" s="81">
        <v>62.59</v>
      </c>
      <c r="CV7" s="81">
        <v>60.29</v>
      </c>
      <c r="CW7" s="81">
        <v>83.91</v>
      </c>
      <c r="CX7" s="81">
        <v>84.86</v>
      </c>
      <c r="CY7" s="81">
        <v>83.98</v>
      </c>
      <c r="CZ7" s="81">
        <v>84.46</v>
      </c>
      <c r="DA7" s="81">
        <v>86.88</v>
      </c>
      <c r="DB7" s="81">
        <v>89.17</v>
      </c>
      <c r="DC7" s="81">
        <v>88.86</v>
      </c>
      <c r="DD7" s="81">
        <v>89.11</v>
      </c>
      <c r="DE7" s="81">
        <v>89.35</v>
      </c>
      <c r="DF7" s="81">
        <v>89.7</v>
      </c>
      <c r="DG7" s="81">
        <v>90.12</v>
      </c>
      <c r="DH7" s="81">
        <v>46</v>
      </c>
      <c r="DI7" s="81">
        <v>47.21</v>
      </c>
      <c r="DJ7" s="81">
        <v>48.44</v>
      </c>
      <c r="DK7" s="81">
        <v>49.46</v>
      </c>
      <c r="DL7" s="81">
        <v>49.99</v>
      </c>
      <c r="DM7" s="81">
        <v>46.99</v>
      </c>
      <c r="DN7" s="81">
        <v>47.89</v>
      </c>
      <c r="DO7" s="81">
        <v>48.69</v>
      </c>
      <c r="DP7" s="81">
        <v>49.62</v>
      </c>
      <c r="DQ7" s="81">
        <v>50.5</v>
      </c>
      <c r="DR7" s="81">
        <v>50.88</v>
      </c>
      <c r="DS7" s="81">
        <v>9.67</v>
      </c>
      <c r="DT7" s="81">
        <v>11.18</v>
      </c>
      <c r="DU7" s="81">
        <v>13.04</v>
      </c>
      <c r="DV7" s="81">
        <v>13.67</v>
      </c>
      <c r="DW7" s="81">
        <v>14.22</v>
      </c>
      <c r="DX7" s="81">
        <v>15.83</v>
      </c>
      <c r="DY7" s="81">
        <v>16.899999999999999</v>
      </c>
      <c r="DZ7" s="81">
        <v>18.260000000000002</v>
      </c>
      <c r="EA7" s="81">
        <v>19.510000000000002</v>
      </c>
      <c r="EB7" s="81">
        <v>21.19</v>
      </c>
      <c r="EC7" s="81">
        <v>22.3</v>
      </c>
      <c r="ED7" s="81">
        <v>0.53</v>
      </c>
      <c r="EE7" s="81">
        <v>0.81</v>
      </c>
      <c r="EF7" s="81">
        <v>0.67</v>
      </c>
      <c r="EG7" s="81">
        <v>1.1000000000000001</v>
      </c>
      <c r="EH7" s="81">
        <v>0.67</v>
      </c>
      <c r="EI7" s="81">
        <v>0.74</v>
      </c>
      <c r="EJ7" s="81">
        <v>0.72</v>
      </c>
      <c r="EK7" s="81">
        <v>0.66</v>
      </c>
      <c r="EL7" s="81">
        <v>0.67</v>
      </c>
      <c r="EM7" s="81">
        <v>0.62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2022-12-01T00:59:37Z</dcterms:created>
  <dcterms:modified xsi:type="dcterms:W3CDTF">2023-02-15T06:11:46Z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2023-02-15T06:11:46Z</vt:filetime>
  </property>
</Properties>
</file>