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WfeYSz8jcWCtO7NeT3lTPM7Mwm4JNH3/d0hiBhHcGORlZjrgA7wgtST40/YeBIgygaGZ9J1LkfppYk/o6/wg==" workbookSaltValue="mZSxMN6yZBOmJ8smfdudbw==" workbookSpinCount="100000"/>
  <bookViews>
    <workbookView xWindow="0" yWindow="0" windowWidth="15360" windowHeight="7632"/>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<sst xmlns="http://schemas.openxmlformats.org/spreadsheetml/2006/main" xmlns:r="http://schemas.openxmlformats.org/officeDocument/2006/relationships" count="112" uniqueCount="112">
  <si>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</si>
  <si>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</si>
  <si>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</si>
  <si>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</si>
  <si>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</si>
  <si>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</si>
  <si>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</si>
  <si>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静岡県　富士宮市</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</si>
  <si>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</si>
  <si>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</si>
  <si>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</si>
  <si>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</si>
  <si>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</si>
  <si>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</si>
  <si>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</si>
  <si>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</si>
  <si>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</si>
  <si>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</si>
  <si>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</si>
  <si>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</si>
  <si>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</si>
  <si>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</si>
  <si>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</si>
  <si>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</si>
  <si>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</si>
  <si>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</si>
  <si>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</si>
  <si>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</si>
  <si>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</si>
  <si>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</si>
  <si>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</si>
  <si>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　各指標①から⑦における経営状態については、類似団体の平均値と比較しても良好であり、健全性が維持されていると考えられる。これは、当市が富士山麓の清流と豊富な湧水等の自然に恵まれ、おいしい水を安価に供給できる環境にあること、また、平成19年度から平成30年度までの間は借入れを行わず、企業債の未償還分を減少させてきたことなどが要因と考えられる。
　しかしながら収益の減少などにより、①経常収支比率及び⑤料金回収率については減少傾向にあること、また修繕費や動力費等の増加により、⑥給水原価が増加しており、今後も費用全体の増加傾向が続く見込みであるため、より一層の経営の効率化を進めていく必要がある。
　近年の③流動比率の増加については、令和元年度からの企業債借入の実施が主な要因であると考えられる。
　④企業債残高対給水収益比率の減少については、企業債の償還が進んでいることが主な要因であると考えられる。
　⑦施設利用率については、毎年類似団体の平均値より高い値で推移しているが、近年の配水量減少に伴い、全体的に減少傾向にある。
　⑧有収率については市域面積が広く管路延長も長いことから類似団体の平均値より低く、また漏水の増加などに伴い、低下している。そのため、有収率が向上するよう、今後も水道ビジョンに基づき効率的に老朽管の布設替えを行っていく予定である。</t>
    <rPh sb="54" eb="55">
      <t>カンガ</t>
    </rPh>
    <rPh sb="131" eb="132">
      <t>アイダ</t>
    </rPh>
    <rPh sb="222" eb="225">
      <t>シュウゼンヒ</t>
    </rPh>
    <rPh sb="231" eb="233">
      <t>ゾウカ</t>
    </rPh>
    <rPh sb="243" eb="245">
      <t>ゾウカ</t>
    </rPh>
    <rPh sb="260" eb="262">
      <t>ケイコウ</t>
    </rPh>
    <rPh sb="263" eb="264">
      <t>ツヅ</t>
    </rPh>
    <rPh sb="299" eb="301">
      <t>キンネン</t>
    </rPh>
    <rPh sb="303" eb="305">
      <t>リュウドウ</t>
    </rPh>
    <rPh sb="305" eb="307">
      <t>ヒリツ</t>
    </rPh>
    <rPh sb="308" eb="310">
      <t>ゾウカ</t>
    </rPh>
    <rPh sb="316" eb="318">
      <t>レイワ</t>
    </rPh>
    <rPh sb="318" eb="320">
      <t>ガンネン</t>
    </rPh>
    <rPh sb="320" eb="321">
      <t>ド</t>
    </rPh>
    <rPh sb="324" eb="326">
      <t>キギョウ</t>
    </rPh>
    <rPh sb="326" eb="327">
      <t>サイ</t>
    </rPh>
    <rPh sb="327" eb="329">
      <t>カリイレ</t>
    </rPh>
    <rPh sb="330" eb="332">
      <t>ジッシ</t>
    </rPh>
    <rPh sb="333" eb="334">
      <t>オモ</t>
    </rPh>
    <rPh sb="335" eb="337">
      <t>ヨウイン</t>
    </rPh>
    <rPh sb="341" eb="342">
      <t>カンガ</t>
    </rPh>
    <rPh sb="371" eb="373">
      <t>キギョウ</t>
    </rPh>
    <rPh sb="373" eb="374">
      <t>サイ</t>
    </rPh>
    <rPh sb="375" eb="377">
      <t>ショウカン</t>
    </rPh>
    <rPh sb="378" eb="379">
      <t>スス</t>
    </rPh>
    <rPh sb="386" eb="387">
      <t>オモ</t>
    </rPh>
    <rPh sb="388" eb="390">
      <t>ヨウイン</t>
    </rPh>
    <rPh sb="394" eb="395">
      <t>カンガ</t>
    </rPh>
    <rPh sb="450" eb="453">
      <t>ゼンタイテキ</t>
    </rPh>
    <rPh sb="506" eb="508">
      <t>ロウスイ</t>
    </rPh>
    <rPh sb="509" eb="511">
      <t>ゾウカ</t>
    </rPh>
    <rPh sb="514" eb="515">
      <t>トモナ</t>
    </rPh>
    <rPh sb="517" eb="519">
      <t>テイカ</t>
    </rPh>
    <phoneticPr fontId="1"/>
  </si>
  <si>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</si>
  <si>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</si>
  <si>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</si>
  <si>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</si>
  <si>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</si>
  <si>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</si>
  <si>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</si>
  <si>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</si>
  <si>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</si>
  <si>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</si>
  <si>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</si>
  <si>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</si>
  <si>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</si>
  <si>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</si>
  <si>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</si>
  <si>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</si>
  <si>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</si>
  <si>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</si>
  <si>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</si>
  <si>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</si>
  <si>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</si>
  <si>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</si>
  <si>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</si>
  <si>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</si>
  <si>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</si>
  <si>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</si>
  <si>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</si>
  <si>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</si>
  <si>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</si>
  <si>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</si>
  <si>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</si>
  <si>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</si>
  <si>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</si>
  <si>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</si>
  <si>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</si>
  <si>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</si>
  <si>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</si>
  <si>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</si>
  <si>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</si>
  <si>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</si>
  <si>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</si>
  <si>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</si>
  <si>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</si>
  <si>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</si>
  <si>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</si>
  <si>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</si>
  <si>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</si>
  <si>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</si>
  <si>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</si>
  <si>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</si>
  <si>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</si>
  <si>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</si>
  <si>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</si>
  <si>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</si>
  <si>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</si>
  <si>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</si>
  <si>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</si>
  <si>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</si>
  <si>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</si>
  <si>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</si>
  <si>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</si>
  <si>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</si>
  <si>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</si>
  <si>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</si>
  <si>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</si>
  <si>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</si>
  <si>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</si>
  <si>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</si>
  <si>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</si>
  <si>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</si>
  <si>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</si>
  <si>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</si>
  <si>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</si>
  <si>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</si>
  <si>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</si>
  <si>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</si>
  <si>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</si>
  <si>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</si>
  <si>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有形固定資産減価償却率、②管路経年化率については、類似団体の平均値を下回っているが、資産の老朽化が進んでいる状況にあることから毎年増加傾向となっている。③管路更新率については、令和２年度まで大口径の導水管布設替事業を実施していたため、更新距離が伸びず減少傾向にあったが、令和３年度は増加に転じている。
　今後も水道ビジョンに基づき、平準化した事業費の中で効率的に施設更新等を行っていく予定である。</t>
  </si>
  <si>
    <t>　人口の減少により給水収益が減少傾向にあること、また、施設更新需要の増加が見込まれるなど、今後も水道事業の経営環境は更に厳しくなっていくことが見込まれる。
　重要なライフラインである水道事業を継続的に維持できるよう、水道ビジョンに基づいた効率的な事業運営を行い、安心、安全な水の供給を続けられるよう努めたい。</t>
    <rPh sb="58" eb="59">
      <t>サラ</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</si>
</sst>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0.64</c:v>
                </c:pt>
                <c:pt idx="1">
                  <c:v>0.56000000000000005</c:v>
                </c:pt>
                <c:pt idx="2">
                  <c:v>0.59</c:v>
                </c:pt>
                <c:pt idx="3">
                  <c:v>0.47</c:v>
                </c:pt>
                <c:pt idx="4">
                  <c:v>0.71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0.74</c:v>
                </c:pt>
                <c:pt idx="1">
                  <c:v>0.72</c:v>
                </c:pt>
                <c:pt idx="2">
                  <c:v>0.66</c:v>
                </c:pt>
                <c:pt idx="3">
                  <c:v>0.67</c:v>
                </c:pt>
                <c:pt idx="4">
                  <c:v>0.62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67.069999999999993</c:v>
                </c:pt>
                <c:pt idx="1">
                  <c:v>66.36</c:v>
                </c:pt>
                <c:pt idx="2">
                  <c:v>65.66</c:v>
                </c:pt>
                <c:pt idx="3">
                  <c:v>65.72</c:v>
                </c:pt>
                <c:pt idx="4">
                  <c:v>65.67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62.38</c:v>
                </c:pt>
                <c:pt idx="1">
                  <c:v>62.83</c:v>
                </c:pt>
                <c:pt idx="2">
                  <c:v>62.05</c:v>
                </c:pt>
                <c:pt idx="3">
                  <c:v>63.23</c:v>
                </c:pt>
                <c:pt idx="4">
                  <c:v>62.59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82.99</c:v>
                </c:pt>
                <c:pt idx="1">
                  <c:v>82.99</c:v>
                </c:pt>
                <c:pt idx="2">
                  <c:v>82.99</c:v>
                </c:pt>
                <c:pt idx="3">
                  <c:v>82.99</c:v>
                </c:pt>
                <c:pt idx="4">
                  <c:v>82.35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89.17</c:v>
                </c:pt>
                <c:pt idx="1">
                  <c:v>88.86</c:v>
                </c:pt>
                <c:pt idx="2">
                  <c:v>89.11</c:v>
                </c:pt>
                <c:pt idx="3">
                  <c:v>89.35</c:v>
                </c:pt>
                <c:pt idx="4">
                  <c:v>89.7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120.38</c:v>
                </c:pt>
                <c:pt idx="1">
                  <c:v>117.29</c:v>
                </c:pt>
                <c:pt idx="2">
                  <c:v>115.46</c:v>
                </c:pt>
                <c:pt idx="3">
                  <c:v>115.07</c:v>
                </c:pt>
                <c:pt idx="4">
                  <c:v>113.3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113.68</c:v>
                </c:pt>
                <c:pt idx="1">
                  <c:v>113.82</c:v>
                </c:pt>
                <c:pt idx="2">
                  <c:v>112.82</c:v>
                </c:pt>
                <c:pt idx="3">
                  <c:v>111.21</c:v>
                </c:pt>
                <c:pt idx="4">
                  <c:v>111.89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46.93</c:v>
                </c:pt>
                <c:pt idx="1">
                  <c:v>47.94</c:v>
                </c:pt>
                <c:pt idx="2">
                  <c:v>48.5</c:v>
                </c:pt>
                <c:pt idx="3">
                  <c:v>49.51</c:v>
                </c:pt>
                <c:pt idx="4">
                  <c:v>50.09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46.99</c:v>
                </c:pt>
                <c:pt idx="1">
                  <c:v>47.89</c:v>
                </c:pt>
                <c:pt idx="2">
                  <c:v>48.69</c:v>
                </c:pt>
                <c:pt idx="3">
                  <c:v>49.62</c:v>
                </c:pt>
                <c:pt idx="4">
                  <c:v>50.5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10.37</c:v>
                </c:pt>
                <c:pt idx="1">
                  <c:v>12.68</c:v>
                </c:pt>
                <c:pt idx="2">
                  <c:v>15.24</c:v>
                </c:pt>
                <c:pt idx="3">
                  <c:v>16.89</c:v>
                </c:pt>
                <c:pt idx="4">
                  <c:v>18.09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15.83</c:v>
                </c:pt>
                <c:pt idx="1">
                  <c:v>16.899999999999999</c:v>
                </c:pt>
                <c:pt idx="2">
                  <c:v>18.260000000000002</c:v>
                </c:pt>
                <c:pt idx="3">
                  <c:v>19.510000000000002</c:v>
                </c:pt>
                <c:pt idx="4">
                  <c:v>21.19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quot;-&quot;">
                  <c:v>3.e-002</c:v>
                </c:pt>
                <c:pt idx="1">
                  <c:v>0</c:v>
                </c:pt>
                <c:pt idx="2">
                  <c:v>0</c:v>
                </c:pt>
                <c:pt idx="3">
                  <c:v>0</c:v>
                </c:pt>
                <c:pt idx="4" formatCode="#,##0.00;&quot;△&quot;#,##0.00;&quot;-&quot;">
                  <c:v>0.45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215.73</c:v>
                </c:pt>
                <c:pt idx="1">
                  <c:v>195.96</c:v>
                </c:pt>
                <c:pt idx="2">
                  <c:v>187.11</c:v>
                </c:pt>
                <c:pt idx="3">
                  <c:v>271.39999999999998</c:v>
                </c:pt>
                <c:pt idx="4">
                  <c:v>300.58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337.49</c:v>
                </c:pt>
                <c:pt idx="1">
                  <c:v>335.6</c:v>
                </c:pt>
                <c:pt idx="2">
                  <c:v>358.91</c:v>
                </c:pt>
                <c:pt idx="3">
                  <c:v>360.96</c:v>
                </c:pt>
                <c:pt idx="4">
                  <c:v>351.29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90.25</c:v>
                </c:pt>
                <c:pt idx="1">
                  <c:v>77.239999999999995</c:v>
                </c:pt>
                <c:pt idx="2">
                  <c:v>78.28</c:v>
                </c:pt>
                <c:pt idx="3">
                  <c:v>78.989999999999995</c:v>
                </c:pt>
                <c:pt idx="4">
                  <c:v>75.73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265.92</c:v>
                </c:pt>
                <c:pt idx="1">
                  <c:v>258.26</c:v>
                </c:pt>
                <c:pt idx="2">
                  <c:v>247.27</c:v>
                </c:pt>
                <c:pt idx="3">
                  <c:v>239.18</c:v>
                </c:pt>
                <c:pt idx="4">
                  <c:v>236.29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119.2</c:v>
                </c:pt>
                <c:pt idx="1">
                  <c:v>115.44</c:v>
                </c:pt>
                <c:pt idx="2">
                  <c:v>113.37</c:v>
                </c:pt>
                <c:pt idx="3">
                  <c:v>113.17</c:v>
                </c:pt>
                <c:pt idx="4">
                  <c:v>110.61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105.86</c:v>
                </c:pt>
                <c:pt idx="1">
                  <c:v>106.07</c:v>
                </c:pt>
                <c:pt idx="2">
                  <c:v>105.34</c:v>
                </c:pt>
                <c:pt idx="3">
                  <c:v>101.89</c:v>
                </c:pt>
                <c:pt idx="4">
                  <c:v>104.33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84.02</c:v>
                </c:pt>
                <c:pt idx="1">
                  <c:v>86.85</c:v>
                </c:pt>
                <c:pt idx="2">
                  <c:v>88.57</c:v>
                </c:pt>
                <c:pt idx="3">
                  <c:v>88.26</c:v>
                </c:pt>
                <c:pt idx="4">
                  <c:v>90.51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158.58000000000001</c:v>
                </c:pt>
                <c:pt idx="1">
                  <c:v>159.22</c:v>
                </c:pt>
                <c:pt idx="2">
                  <c:v>159.6</c:v>
                </c:pt>
                <c:pt idx="3">
                  <c:v>156.32</c:v>
                </c:pt>
                <c:pt idx="4">
                  <c:v>157.4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富士宮市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13"/>
      <c r="D7" s="13"/>
      <c r="E7" s="13"/>
      <c r="F7" s="13"/>
      <c r="G7" s="13"/>
      <c r="H7" s="13"/>
      <c r="I7" s="5" t="s">
        <v>14</v>
      </c>
      <c r="J7" s="13"/>
      <c r="K7" s="13"/>
      <c r="L7" s="13"/>
      <c r="M7" s="13"/>
      <c r="N7" s="13"/>
      <c r="O7" s="22"/>
      <c r="P7" s="25" t="s">
        <v>6</v>
      </c>
      <c r="Q7" s="25"/>
      <c r="R7" s="25"/>
      <c r="S7" s="25"/>
      <c r="T7" s="25"/>
      <c r="U7" s="25"/>
      <c r="V7" s="25"/>
      <c r="W7" s="25" t="s">
        <v>15</v>
      </c>
      <c r="X7" s="25"/>
      <c r="Y7" s="25"/>
      <c r="Z7" s="25"/>
      <c r="AA7" s="25"/>
      <c r="AB7" s="25"/>
      <c r="AC7" s="25"/>
      <c r="AD7" s="25" t="s">
        <v>5</v>
      </c>
      <c r="AE7" s="25"/>
      <c r="AF7" s="25"/>
      <c r="AG7" s="25"/>
      <c r="AH7" s="25"/>
      <c r="AI7" s="25"/>
      <c r="AJ7" s="25"/>
      <c r="AK7" s="2"/>
      <c r="AL7" s="25" t="s">
        <v>18</v>
      </c>
      <c r="AM7" s="25"/>
      <c r="AN7" s="25"/>
      <c r="AO7" s="25"/>
      <c r="AP7" s="25"/>
      <c r="AQ7" s="25"/>
      <c r="AR7" s="25"/>
      <c r="AS7" s="25"/>
      <c r="AT7" s="5" t="s">
        <v>12</v>
      </c>
      <c r="AU7" s="13"/>
      <c r="AV7" s="13"/>
      <c r="AW7" s="13"/>
      <c r="AX7" s="13"/>
      <c r="AY7" s="13"/>
      <c r="AZ7" s="13"/>
      <c r="BA7" s="13"/>
      <c r="BB7" s="25" t="s">
        <v>19</v>
      </c>
      <c r="BC7" s="25"/>
      <c r="BD7" s="25"/>
      <c r="BE7" s="25"/>
      <c r="BF7" s="25"/>
      <c r="BG7" s="25"/>
      <c r="BH7" s="25"/>
      <c r="BI7" s="25"/>
      <c r="BJ7" s="3"/>
      <c r="BK7" s="3"/>
      <c r="BL7" s="35" t="s">
        <v>20</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130153</v>
      </c>
      <c r="AM8" s="29"/>
      <c r="AN8" s="29"/>
      <c r="AO8" s="29"/>
      <c r="AP8" s="29"/>
      <c r="AQ8" s="29"/>
      <c r="AR8" s="29"/>
      <c r="AS8" s="29"/>
      <c r="AT8" s="7">
        <f>データ!$S$6</f>
        <v>389.08</v>
      </c>
      <c r="AU8" s="15"/>
      <c r="AV8" s="15"/>
      <c r="AW8" s="15"/>
      <c r="AX8" s="15"/>
      <c r="AY8" s="15"/>
      <c r="AZ8" s="15"/>
      <c r="BA8" s="15"/>
      <c r="BB8" s="27">
        <f>データ!$T$6</f>
        <v>334.51</v>
      </c>
      <c r="BC8" s="27"/>
      <c r="BD8" s="27"/>
      <c r="BE8" s="27"/>
      <c r="BF8" s="27"/>
      <c r="BG8" s="27"/>
      <c r="BH8" s="27"/>
      <c r="BI8" s="27"/>
      <c r="BJ8" s="3"/>
      <c r="BK8" s="3"/>
      <c r="BL8" s="36" t="s">
        <v>13</v>
      </c>
      <c r="BM8" s="46"/>
      <c r="BN8" s="53" t="s">
        <v>22</v>
      </c>
      <c r="BO8" s="53"/>
      <c r="BP8" s="53"/>
      <c r="BQ8" s="53"/>
      <c r="BR8" s="53"/>
      <c r="BS8" s="53"/>
      <c r="BT8" s="53"/>
      <c r="BU8" s="53"/>
      <c r="BV8" s="53"/>
      <c r="BW8" s="53"/>
      <c r="BX8" s="53"/>
      <c r="BY8" s="57"/>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23</v>
      </c>
      <c r="X9" s="25"/>
      <c r="Y9" s="25"/>
      <c r="Z9" s="25"/>
      <c r="AA9" s="25"/>
      <c r="AB9" s="25"/>
      <c r="AC9" s="25"/>
      <c r="AD9" s="2"/>
      <c r="AE9" s="2"/>
      <c r="AF9" s="2"/>
      <c r="AG9" s="2"/>
      <c r="AH9" s="2"/>
      <c r="AI9" s="2"/>
      <c r="AJ9" s="2"/>
      <c r="AK9" s="2"/>
      <c r="AL9" s="25" t="s">
        <v>28</v>
      </c>
      <c r="AM9" s="25"/>
      <c r="AN9" s="25"/>
      <c r="AO9" s="25"/>
      <c r="AP9" s="25"/>
      <c r="AQ9" s="25"/>
      <c r="AR9" s="25"/>
      <c r="AS9" s="25"/>
      <c r="AT9" s="5" t="s">
        <v>33</v>
      </c>
      <c r="AU9" s="13"/>
      <c r="AV9" s="13"/>
      <c r="AW9" s="13"/>
      <c r="AX9" s="13"/>
      <c r="AY9" s="13"/>
      <c r="AZ9" s="13"/>
      <c r="BA9" s="13"/>
      <c r="BB9" s="25" t="s">
        <v>17</v>
      </c>
      <c r="BC9" s="25"/>
      <c r="BD9" s="25"/>
      <c r="BE9" s="25"/>
      <c r="BF9" s="25"/>
      <c r="BG9" s="25"/>
      <c r="BH9" s="25"/>
      <c r="BI9" s="25"/>
      <c r="BJ9" s="3"/>
      <c r="BK9" s="3"/>
      <c r="BL9" s="37" t="s">
        <v>34</v>
      </c>
      <c r="BM9" s="47"/>
      <c r="BN9" s="54" t="s">
        <v>36</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92.25</v>
      </c>
      <c r="J10" s="15"/>
      <c r="K10" s="15"/>
      <c r="L10" s="15"/>
      <c r="M10" s="15"/>
      <c r="N10" s="15"/>
      <c r="O10" s="24"/>
      <c r="P10" s="27">
        <f>データ!$P$6</f>
        <v>95.31</v>
      </c>
      <c r="Q10" s="27"/>
      <c r="R10" s="27"/>
      <c r="S10" s="27"/>
      <c r="T10" s="27"/>
      <c r="U10" s="27"/>
      <c r="V10" s="27"/>
      <c r="W10" s="29">
        <f>データ!$Q$6</f>
        <v>1815</v>
      </c>
      <c r="X10" s="29"/>
      <c r="Y10" s="29"/>
      <c r="Z10" s="29"/>
      <c r="AA10" s="29"/>
      <c r="AB10" s="29"/>
      <c r="AC10" s="29"/>
      <c r="AD10" s="2"/>
      <c r="AE10" s="2"/>
      <c r="AF10" s="2"/>
      <c r="AG10" s="2"/>
      <c r="AH10" s="2"/>
      <c r="AI10" s="2"/>
      <c r="AJ10" s="2"/>
      <c r="AK10" s="2"/>
      <c r="AL10" s="29">
        <f>データ!$U$6</f>
        <v>123574</v>
      </c>
      <c r="AM10" s="29"/>
      <c r="AN10" s="29"/>
      <c r="AO10" s="29"/>
      <c r="AP10" s="29"/>
      <c r="AQ10" s="29"/>
      <c r="AR10" s="29"/>
      <c r="AS10" s="29"/>
      <c r="AT10" s="7">
        <f>データ!$V$6</f>
        <v>108.42</v>
      </c>
      <c r="AU10" s="15"/>
      <c r="AV10" s="15"/>
      <c r="AW10" s="15"/>
      <c r="AX10" s="15"/>
      <c r="AY10" s="15"/>
      <c r="AZ10" s="15"/>
      <c r="BA10" s="15"/>
      <c r="BB10" s="27">
        <f>データ!$W$6</f>
        <v>1139.77</v>
      </c>
      <c r="BC10" s="27"/>
      <c r="BD10" s="27"/>
      <c r="BE10" s="27"/>
      <c r="BF10" s="27"/>
      <c r="BG10" s="27"/>
      <c r="BH10" s="27"/>
      <c r="BI10" s="27"/>
      <c r="BJ10" s="2"/>
      <c r="BK10" s="2"/>
      <c r="BL10" s="38" t="s">
        <v>38</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39</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42</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31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44</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11</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10</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45</v>
      </c>
      <c r="C84" s="12"/>
      <c r="D84" s="12"/>
      <c r="E84" s="12" t="s">
        <v>47</v>
      </c>
      <c r="F84" s="12" t="s">
        <v>49</v>
      </c>
      <c r="G84" s="12" t="s">
        <v>50</v>
      </c>
      <c r="H84" s="12" t="s">
        <v>43</v>
      </c>
      <c r="I84" s="12" t="s">
        <v>9</v>
      </c>
      <c r="J84" s="12" t="s">
        <v>30</v>
      </c>
      <c r="K84" s="12" t="s">
        <v>51</v>
      </c>
      <c r="L84" s="12" t="s">
        <v>53</v>
      </c>
      <c r="M84" s="12" t="s">
        <v>35</v>
      </c>
      <c r="N84" s="12" t="s">
        <v>55</v>
      </c>
      <c r="O84" s="12" t="s">
        <v>57</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xe6uOBZOPdylcrqfdRvErPU0UjwKk9/l3v64o81s5QAFzVwWTDNVW72vpIVQ0qM7N70sXa/0JS9IIL9NhRUwXw==" saltValue="CCKY9ASAcgZmpJwp9Ua4t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48</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58</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21</v>
      </c>
      <c r="B3" s="67" t="s">
        <v>52</v>
      </c>
      <c r="C3" s="67" t="s">
        <v>60</v>
      </c>
      <c r="D3" s="67" t="s">
        <v>61</v>
      </c>
      <c r="E3" s="67" t="s">
        <v>3</v>
      </c>
      <c r="F3" s="67" t="s">
        <v>2</v>
      </c>
      <c r="G3" s="67" t="s">
        <v>26</v>
      </c>
      <c r="H3" s="75" t="s">
        <v>32</v>
      </c>
      <c r="I3" s="78"/>
      <c r="J3" s="78"/>
      <c r="K3" s="78"/>
      <c r="L3" s="78"/>
      <c r="M3" s="78"/>
      <c r="N3" s="78"/>
      <c r="O3" s="78"/>
      <c r="P3" s="78"/>
      <c r="Q3" s="78"/>
      <c r="R3" s="78"/>
      <c r="S3" s="78"/>
      <c r="T3" s="78"/>
      <c r="U3" s="78"/>
      <c r="V3" s="78"/>
      <c r="W3" s="82"/>
      <c r="X3" s="84" t="s">
        <v>56</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11</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62</v>
      </c>
      <c r="B4" s="68"/>
      <c r="C4" s="68"/>
      <c r="D4" s="68"/>
      <c r="E4" s="68"/>
      <c r="F4" s="68"/>
      <c r="G4" s="68"/>
      <c r="H4" s="76"/>
      <c r="I4" s="79"/>
      <c r="J4" s="79"/>
      <c r="K4" s="79"/>
      <c r="L4" s="79"/>
      <c r="M4" s="79"/>
      <c r="N4" s="79"/>
      <c r="O4" s="79"/>
      <c r="P4" s="79"/>
      <c r="Q4" s="79"/>
      <c r="R4" s="79"/>
      <c r="S4" s="79"/>
      <c r="T4" s="79"/>
      <c r="U4" s="79"/>
      <c r="V4" s="79"/>
      <c r="W4" s="83"/>
      <c r="X4" s="85" t="s">
        <v>54</v>
      </c>
      <c r="Y4" s="85"/>
      <c r="Z4" s="85"/>
      <c r="AA4" s="85"/>
      <c r="AB4" s="85"/>
      <c r="AC4" s="85"/>
      <c r="AD4" s="85"/>
      <c r="AE4" s="85"/>
      <c r="AF4" s="85"/>
      <c r="AG4" s="85"/>
      <c r="AH4" s="85"/>
      <c r="AI4" s="85" t="s">
        <v>46</v>
      </c>
      <c r="AJ4" s="85"/>
      <c r="AK4" s="85"/>
      <c r="AL4" s="85"/>
      <c r="AM4" s="85"/>
      <c r="AN4" s="85"/>
      <c r="AO4" s="85"/>
      <c r="AP4" s="85"/>
      <c r="AQ4" s="85"/>
      <c r="AR4" s="85"/>
      <c r="AS4" s="85"/>
      <c r="AT4" s="85" t="s">
        <v>40</v>
      </c>
      <c r="AU4" s="85"/>
      <c r="AV4" s="85"/>
      <c r="AW4" s="85"/>
      <c r="AX4" s="85"/>
      <c r="AY4" s="85"/>
      <c r="AZ4" s="85"/>
      <c r="BA4" s="85"/>
      <c r="BB4" s="85"/>
      <c r="BC4" s="85"/>
      <c r="BD4" s="85"/>
      <c r="BE4" s="85" t="s">
        <v>64</v>
      </c>
      <c r="BF4" s="85"/>
      <c r="BG4" s="85"/>
      <c r="BH4" s="85"/>
      <c r="BI4" s="85"/>
      <c r="BJ4" s="85"/>
      <c r="BK4" s="85"/>
      <c r="BL4" s="85"/>
      <c r="BM4" s="85"/>
      <c r="BN4" s="85"/>
      <c r="BO4" s="85"/>
      <c r="BP4" s="85" t="s">
        <v>37</v>
      </c>
      <c r="BQ4" s="85"/>
      <c r="BR4" s="85"/>
      <c r="BS4" s="85"/>
      <c r="BT4" s="85"/>
      <c r="BU4" s="85"/>
      <c r="BV4" s="85"/>
      <c r="BW4" s="85"/>
      <c r="BX4" s="85"/>
      <c r="BY4" s="85"/>
      <c r="BZ4" s="85"/>
      <c r="CA4" s="85" t="s">
        <v>65</v>
      </c>
      <c r="CB4" s="85"/>
      <c r="CC4" s="85"/>
      <c r="CD4" s="85"/>
      <c r="CE4" s="85"/>
      <c r="CF4" s="85"/>
      <c r="CG4" s="85"/>
      <c r="CH4" s="85"/>
      <c r="CI4" s="85"/>
      <c r="CJ4" s="85"/>
      <c r="CK4" s="85"/>
      <c r="CL4" s="85" t="s">
        <v>67</v>
      </c>
      <c r="CM4" s="85"/>
      <c r="CN4" s="85"/>
      <c r="CO4" s="85"/>
      <c r="CP4" s="85"/>
      <c r="CQ4" s="85"/>
      <c r="CR4" s="85"/>
      <c r="CS4" s="85"/>
      <c r="CT4" s="85"/>
      <c r="CU4" s="85"/>
      <c r="CV4" s="85"/>
      <c r="CW4" s="85" t="s">
        <v>68</v>
      </c>
      <c r="CX4" s="85"/>
      <c r="CY4" s="85"/>
      <c r="CZ4" s="85"/>
      <c r="DA4" s="85"/>
      <c r="DB4" s="85"/>
      <c r="DC4" s="85"/>
      <c r="DD4" s="85"/>
      <c r="DE4" s="85"/>
      <c r="DF4" s="85"/>
      <c r="DG4" s="85"/>
      <c r="DH4" s="85" t="s">
        <v>69</v>
      </c>
      <c r="DI4" s="85"/>
      <c r="DJ4" s="85"/>
      <c r="DK4" s="85"/>
      <c r="DL4" s="85"/>
      <c r="DM4" s="85"/>
      <c r="DN4" s="85"/>
      <c r="DO4" s="85"/>
      <c r="DP4" s="85"/>
      <c r="DQ4" s="85"/>
      <c r="DR4" s="85"/>
      <c r="DS4" s="85" t="s">
        <v>63</v>
      </c>
      <c r="DT4" s="85"/>
      <c r="DU4" s="85"/>
      <c r="DV4" s="85"/>
      <c r="DW4" s="85"/>
      <c r="DX4" s="85"/>
      <c r="DY4" s="85"/>
      <c r="DZ4" s="85"/>
      <c r="EA4" s="85"/>
      <c r="EB4" s="85"/>
      <c r="EC4" s="85"/>
      <c r="ED4" s="85" t="s">
        <v>70</v>
      </c>
      <c r="EE4" s="85"/>
      <c r="EF4" s="85"/>
      <c r="EG4" s="85"/>
      <c r="EH4" s="85"/>
      <c r="EI4" s="85"/>
      <c r="EJ4" s="85"/>
      <c r="EK4" s="85"/>
      <c r="EL4" s="85"/>
      <c r="EM4" s="85"/>
      <c r="EN4" s="85"/>
    </row>
    <row r="5" spans="1:144">
      <c r="A5" s="65" t="s">
        <v>29</v>
      </c>
      <c r="B5" s="69"/>
      <c r="C5" s="69"/>
      <c r="D5" s="69"/>
      <c r="E5" s="69"/>
      <c r="F5" s="69"/>
      <c r="G5" s="69"/>
      <c r="H5" s="77" t="s">
        <v>59</v>
      </c>
      <c r="I5" s="77" t="s">
        <v>71</v>
      </c>
      <c r="J5" s="77" t="s">
        <v>72</v>
      </c>
      <c r="K5" s="77" t="s">
        <v>73</v>
      </c>
      <c r="L5" s="77" t="s">
        <v>74</v>
      </c>
      <c r="M5" s="77" t="s">
        <v>5</v>
      </c>
      <c r="N5" s="77" t="s">
        <v>75</v>
      </c>
      <c r="O5" s="77" t="s">
        <v>76</v>
      </c>
      <c r="P5" s="77" t="s">
        <v>77</v>
      </c>
      <c r="Q5" s="77" t="s">
        <v>78</v>
      </c>
      <c r="R5" s="77" t="s">
        <v>79</v>
      </c>
      <c r="S5" s="77" t="s">
        <v>80</v>
      </c>
      <c r="T5" s="77" t="s">
        <v>66</v>
      </c>
      <c r="U5" s="77" t="s">
        <v>81</v>
      </c>
      <c r="V5" s="77" t="s">
        <v>82</v>
      </c>
      <c r="W5" s="77" t="s">
        <v>83</v>
      </c>
      <c r="X5" s="77" t="s">
        <v>84</v>
      </c>
      <c r="Y5" s="77" t="s">
        <v>85</v>
      </c>
      <c r="Z5" s="77" t="s">
        <v>86</v>
      </c>
      <c r="AA5" s="77" t="s">
        <v>0</v>
      </c>
      <c r="AB5" s="77" t="s">
        <v>87</v>
      </c>
      <c r="AC5" s="77" t="s">
        <v>89</v>
      </c>
      <c r="AD5" s="77" t="s">
        <v>90</v>
      </c>
      <c r="AE5" s="77" t="s">
        <v>91</v>
      </c>
      <c r="AF5" s="77" t="s">
        <v>92</v>
      </c>
      <c r="AG5" s="77" t="s">
        <v>93</v>
      </c>
      <c r="AH5" s="77" t="s">
        <v>45</v>
      </c>
      <c r="AI5" s="77" t="s">
        <v>84</v>
      </c>
      <c r="AJ5" s="77" t="s">
        <v>85</v>
      </c>
      <c r="AK5" s="77" t="s">
        <v>86</v>
      </c>
      <c r="AL5" s="77" t="s">
        <v>0</v>
      </c>
      <c r="AM5" s="77" t="s">
        <v>87</v>
      </c>
      <c r="AN5" s="77" t="s">
        <v>89</v>
      </c>
      <c r="AO5" s="77" t="s">
        <v>90</v>
      </c>
      <c r="AP5" s="77" t="s">
        <v>91</v>
      </c>
      <c r="AQ5" s="77" t="s">
        <v>92</v>
      </c>
      <c r="AR5" s="77" t="s">
        <v>93</v>
      </c>
      <c r="AS5" s="77" t="s">
        <v>88</v>
      </c>
      <c r="AT5" s="77" t="s">
        <v>84</v>
      </c>
      <c r="AU5" s="77" t="s">
        <v>85</v>
      </c>
      <c r="AV5" s="77" t="s">
        <v>86</v>
      </c>
      <c r="AW5" s="77" t="s">
        <v>0</v>
      </c>
      <c r="AX5" s="77" t="s">
        <v>87</v>
      </c>
      <c r="AY5" s="77" t="s">
        <v>89</v>
      </c>
      <c r="AZ5" s="77" t="s">
        <v>90</v>
      </c>
      <c r="BA5" s="77" t="s">
        <v>91</v>
      </c>
      <c r="BB5" s="77" t="s">
        <v>92</v>
      </c>
      <c r="BC5" s="77" t="s">
        <v>93</v>
      </c>
      <c r="BD5" s="77" t="s">
        <v>88</v>
      </c>
      <c r="BE5" s="77" t="s">
        <v>84</v>
      </c>
      <c r="BF5" s="77" t="s">
        <v>85</v>
      </c>
      <c r="BG5" s="77" t="s">
        <v>86</v>
      </c>
      <c r="BH5" s="77" t="s">
        <v>0</v>
      </c>
      <c r="BI5" s="77" t="s">
        <v>87</v>
      </c>
      <c r="BJ5" s="77" t="s">
        <v>89</v>
      </c>
      <c r="BK5" s="77" t="s">
        <v>90</v>
      </c>
      <c r="BL5" s="77" t="s">
        <v>91</v>
      </c>
      <c r="BM5" s="77" t="s">
        <v>92</v>
      </c>
      <c r="BN5" s="77" t="s">
        <v>93</v>
      </c>
      <c r="BO5" s="77" t="s">
        <v>88</v>
      </c>
      <c r="BP5" s="77" t="s">
        <v>84</v>
      </c>
      <c r="BQ5" s="77" t="s">
        <v>85</v>
      </c>
      <c r="BR5" s="77" t="s">
        <v>86</v>
      </c>
      <c r="BS5" s="77" t="s">
        <v>0</v>
      </c>
      <c r="BT5" s="77" t="s">
        <v>87</v>
      </c>
      <c r="BU5" s="77" t="s">
        <v>89</v>
      </c>
      <c r="BV5" s="77" t="s">
        <v>90</v>
      </c>
      <c r="BW5" s="77" t="s">
        <v>91</v>
      </c>
      <c r="BX5" s="77" t="s">
        <v>92</v>
      </c>
      <c r="BY5" s="77" t="s">
        <v>93</v>
      </c>
      <c r="BZ5" s="77" t="s">
        <v>88</v>
      </c>
      <c r="CA5" s="77" t="s">
        <v>84</v>
      </c>
      <c r="CB5" s="77" t="s">
        <v>85</v>
      </c>
      <c r="CC5" s="77" t="s">
        <v>86</v>
      </c>
      <c r="CD5" s="77" t="s">
        <v>0</v>
      </c>
      <c r="CE5" s="77" t="s">
        <v>87</v>
      </c>
      <c r="CF5" s="77" t="s">
        <v>89</v>
      </c>
      <c r="CG5" s="77" t="s">
        <v>90</v>
      </c>
      <c r="CH5" s="77" t="s">
        <v>91</v>
      </c>
      <c r="CI5" s="77" t="s">
        <v>92</v>
      </c>
      <c r="CJ5" s="77" t="s">
        <v>93</v>
      </c>
      <c r="CK5" s="77" t="s">
        <v>88</v>
      </c>
      <c r="CL5" s="77" t="s">
        <v>84</v>
      </c>
      <c r="CM5" s="77" t="s">
        <v>85</v>
      </c>
      <c r="CN5" s="77" t="s">
        <v>86</v>
      </c>
      <c r="CO5" s="77" t="s">
        <v>0</v>
      </c>
      <c r="CP5" s="77" t="s">
        <v>87</v>
      </c>
      <c r="CQ5" s="77" t="s">
        <v>89</v>
      </c>
      <c r="CR5" s="77" t="s">
        <v>90</v>
      </c>
      <c r="CS5" s="77" t="s">
        <v>91</v>
      </c>
      <c r="CT5" s="77" t="s">
        <v>92</v>
      </c>
      <c r="CU5" s="77" t="s">
        <v>93</v>
      </c>
      <c r="CV5" s="77" t="s">
        <v>88</v>
      </c>
      <c r="CW5" s="77" t="s">
        <v>84</v>
      </c>
      <c r="CX5" s="77" t="s">
        <v>85</v>
      </c>
      <c r="CY5" s="77" t="s">
        <v>86</v>
      </c>
      <c r="CZ5" s="77" t="s">
        <v>0</v>
      </c>
      <c r="DA5" s="77" t="s">
        <v>87</v>
      </c>
      <c r="DB5" s="77" t="s">
        <v>89</v>
      </c>
      <c r="DC5" s="77" t="s">
        <v>90</v>
      </c>
      <c r="DD5" s="77" t="s">
        <v>91</v>
      </c>
      <c r="DE5" s="77" t="s">
        <v>92</v>
      </c>
      <c r="DF5" s="77" t="s">
        <v>93</v>
      </c>
      <c r="DG5" s="77" t="s">
        <v>88</v>
      </c>
      <c r="DH5" s="77" t="s">
        <v>84</v>
      </c>
      <c r="DI5" s="77" t="s">
        <v>85</v>
      </c>
      <c r="DJ5" s="77" t="s">
        <v>86</v>
      </c>
      <c r="DK5" s="77" t="s">
        <v>0</v>
      </c>
      <c r="DL5" s="77" t="s">
        <v>87</v>
      </c>
      <c r="DM5" s="77" t="s">
        <v>89</v>
      </c>
      <c r="DN5" s="77" t="s">
        <v>90</v>
      </c>
      <c r="DO5" s="77" t="s">
        <v>91</v>
      </c>
      <c r="DP5" s="77" t="s">
        <v>92</v>
      </c>
      <c r="DQ5" s="77" t="s">
        <v>93</v>
      </c>
      <c r="DR5" s="77" t="s">
        <v>88</v>
      </c>
      <c r="DS5" s="77" t="s">
        <v>84</v>
      </c>
      <c r="DT5" s="77" t="s">
        <v>85</v>
      </c>
      <c r="DU5" s="77" t="s">
        <v>86</v>
      </c>
      <c r="DV5" s="77" t="s">
        <v>0</v>
      </c>
      <c r="DW5" s="77" t="s">
        <v>87</v>
      </c>
      <c r="DX5" s="77" t="s">
        <v>89</v>
      </c>
      <c r="DY5" s="77" t="s">
        <v>90</v>
      </c>
      <c r="DZ5" s="77" t="s">
        <v>91</v>
      </c>
      <c r="EA5" s="77" t="s">
        <v>92</v>
      </c>
      <c r="EB5" s="77" t="s">
        <v>93</v>
      </c>
      <c r="EC5" s="77" t="s">
        <v>88</v>
      </c>
      <c r="ED5" s="77" t="s">
        <v>84</v>
      </c>
      <c r="EE5" s="77" t="s">
        <v>85</v>
      </c>
      <c r="EF5" s="77" t="s">
        <v>86</v>
      </c>
      <c r="EG5" s="77" t="s">
        <v>0</v>
      </c>
      <c r="EH5" s="77" t="s">
        <v>87</v>
      </c>
      <c r="EI5" s="77" t="s">
        <v>89</v>
      </c>
      <c r="EJ5" s="77" t="s">
        <v>90</v>
      </c>
      <c r="EK5" s="77" t="s">
        <v>91</v>
      </c>
      <c r="EL5" s="77" t="s">
        <v>92</v>
      </c>
      <c r="EM5" s="77" t="s">
        <v>93</v>
      </c>
      <c r="EN5" s="77" t="s">
        <v>88</v>
      </c>
    </row>
    <row r="6" spans="1:144" s="64" customFormat="1">
      <c r="A6" s="65" t="s">
        <v>94</v>
      </c>
      <c r="B6" s="70">
        <f t="shared" ref="B6:W6" si="1">B7</f>
        <v>2021</v>
      </c>
      <c r="C6" s="70">
        <f t="shared" si="1"/>
        <v>222071</v>
      </c>
      <c r="D6" s="70">
        <f t="shared" si="1"/>
        <v>46</v>
      </c>
      <c r="E6" s="70">
        <f t="shared" si="1"/>
        <v>1</v>
      </c>
      <c r="F6" s="70">
        <f t="shared" si="1"/>
        <v>0</v>
      </c>
      <c r="G6" s="70">
        <f t="shared" si="1"/>
        <v>1</v>
      </c>
      <c r="H6" s="70" t="str">
        <f t="shared" si="1"/>
        <v>静岡県　富士宮市</v>
      </c>
      <c r="I6" s="70" t="str">
        <f t="shared" si="1"/>
        <v>法適用</v>
      </c>
      <c r="J6" s="70" t="str">
        <f t="shared" si="1"/>
        <v>水道事業</v>
      </c>
      <c r="K6" s="70" t="str">
        <f t="shared" si="1"/>
        <v>末端給水事業</v>
      </c>
      <c r="L6" s="70" t="str">
        <f t="shared" si="1"/>
        <v>A3</v>
      </c>
      <c r="M6" s="70" t="str">
        <f t="shared" si="1"/>
        <v>非設置</v>
      </c>
      <c r="N6" s="80" t="str">
        <f t="shared" si="1"/>
        <v>-</v>
      </c>
      <c r="O6" s="80">
        <f t="shared" si="1"/>
        <v>92.25</v>
      </c>
      <c r="P6" s="80">
        <f t="shared" si="1"/>
        <v>95.31</v>
      </c>
      <c r="Q6" s="80">
        <f t="shared" si="1"/>
        <v>1815</v>
      </c>
      <c r="R6" s="80">
        <f t="shared" si="1"/>
        <v>130153</v>
      </c>
      <c r="S6" s="80">
        <f t="shared" si="1"/>
        <v>389.08</v>
      </c>
      <c r="T6" s="80">
        <f t="shared" si="1"/>
        <v>334.51</v>
      </c>
      <c r="U6" s="80">
        <f t="shared" si="1"/>
        <v>123574</v>
      </c>
      <c r="V6" s="80">
        <f t="shared" si="1"/>
        <v>108.42</v>
      </c>
      <c r="W6" s="80">
        <f t="shared" si="1"/>
        <v>1139.77</v>
      </c>
      <c r="X6" s="86">
        <f t="shared" ref="X6:AG6" si="2">IF(X7="",NA(),X7)</f>
        <v>120.38</v>
      </c>
      <c r="Y6" s="86">
        <f t="shared" si="2"/>
        <v>117.29</v>
      </c>
      <c r="Z6" s="86">
        <f t="shared" si="2"/>
        <v>115.46</v>
      </c>
      <c r="AA6" s="86">
        <f t="shared" si="2"/>
        <v>115.07</v>
      </c>
      <c r="AB6" s="86">
        <f t="shared" si="2"/>
        <v>113.3</v>
      </c>
      <c r="AC6" s="86">
        <f t="shared" si="2"/>
        <v>113.68</v>
      </c>
      <c r="AD6" s="86">
        <f t="shared" si="2"/>
        <v>113.82</v>
      </c>
      <c r="AE6" s="86">
        <f t="shared" si="2"/>
        <v>112.82</v>
      </c>
      <c r="AF6" s="86">
        <f t="shared" si="2"/>
        <v>111.21</v>
      </c>
      <c r="AG6" s="86">
        <f t="shared" si="2"/>
        <v>111.89</v>
      </c>
      <c r="AH6" s="80" t="str">
        <f>IF(AH7="","",IF(AH7="-","【-】","【"&amp;SUBSTITUTE(TEXT(AH7,"#,##0.00"),"-","△")&amp;"】"))</f>
        <v>【111.39】</v>
      </c>
      <c r="AI6" s="80">
        <f t="shared" ref="AI6:AR6" si="3">IF(AI7="",NA(),AI7)</f>
        <v>0</v>
      </c>
      <c r="AJ6" s="80">
        <f t="shared" si="3"/>
        <v>0</v>
      </c>
      <c r="AK6" s="80">
        <f t="shared" si="3"/>
        <v>0</v>
      </c>
      <c r="AL6" s="80">
        <f t="shared" si="3"/>
        <v>0</v>
      </c>
      <c r="AM6" s="80">
        <f t="shared" si="3"/>
        <v>0</v>
      </c>
      <c r="AN6" s="86">
        <f t="shared" si="3"/>
        <v>3.e-002</v>
      </c>
      <c r="AO6" s="80">
        <f t="shared" si="3"/>
        <v>0</v>
      </c>
      <c r="AP6" s="80">
        <f t="shared" si="3"/>
        <v>0</v>
      </c>
      <c r="AQ6" s="80">
        <f t="shared" si="3"/>
        <v>0</v>
      </c>
      <c r="AR6" s="86">
        <f t="shared" si="3"/>
        <v>0.45</v>
      </c>
      <c r="AS6" s="80" t="str">
        <f>IF(AS7="","",IF(AS7="-","【-】","【"&amp;SUBSTITUTE(TEXT(AS7,"#,##0.00"),"-","△")&amp;"】"))</f>
        <v>【1.30】</v>
      </c>
      <c r="AT6" s="86">
        <f t="shared" ref="AT6:BC6" si="4">IF(AT7="",NA(),AT7)</f>
        <v>215.73</v>
      </c>
      <c r="AU6" s="86">
        <f t="shared" si="4"/>
        <v>195.96</v>
      </c>
      <c r="AV6" s="86">
        <f t="shared" si="4"/>
        <v>187.11</v>
      </c>
      <c r="AW6" s="86">
        <f t="shared" si="4"/>
        <v>271.39999999999998</v>
      </c>
      <c r="AX6" s="86">
        <f t="shared" si="4"/>
        <v>300.58</v>
      </c>
      <c r="AY6" s="86">
        <f t="shared" si="4"/>
        <v>337.49</v>
      </c>
      <c r="AZ6" s="86">
        <f t="shared" si="4"/>
        <v>335.6</v>
      </c>
      <c r="BA6" s="86">
        <f t="shared" si="4"/>
        <v>358.91</v>
      </c>
      <c r="BB6" s="86">
        <f t="shared" si="4"/>
        <v>360.96</v>
      </c>
      <c r="BC6" s="86">
        <f t="shared" si="4"/>
        <v>351.29</v>
      </c>
      <c r="BD6" s="80" t="str">
        <f>IF(BD7="","",IF(BD7="-","【-】","【"&amp;SUBSTITUTE(TEXT(BD7,"#,##0.00"),"-","△")&amp;"】"))</f>
        <v>【261.51】</v>
      </c>
      <c r="BE6" s="86">
        <f t="shared" ref="BE6:BN6" si="5">IF(BE7="",NA(),BE7)</f>
        <v>90.25</v>
      </c>
      <c r="BF6" s="86">
        <f t="shared" si="5"/>
        <v>77.239999999999995</v>
      </c>
      <c r="BG6" s="86">
        <f t="shared" si="5"/>
        <v>78.28</v>
      </c>
      <c r="BH6" s="86">
        <f t="shared" si="5"/>
        <v>78.989999999999995</v>
      </c>
      <c r="BI6" s="86">
        <f t="shared" si="5"/>
        <v>75.73</v>
      </c>
      <c r="BJ6" s="86">
        <f t="shared" si="5"/>
        <v>265.92</v>
      </c>
      <c r="BK6" s="86">
        <f t="shared" si="5"/>
        <v>258.26</v>
      </c>
      <c r="BL6" s="86">
        <f t="shared" si="5"/>
        <v>247.27</v>
      </c>
      <c r="BM6" s="86">
        <f t="shared" si="5"/>
        <v>239.18</v>
      </c>
      <c r="BN6" s="86">
        <f t="shared" si="5"/>
        <v>236.29</v>
      </c>
      <c r="BO6" s="80" t="str">
        <f>IF(BO7="","",IF(BO7="-","【-】","【"&amp;SUBSTITUTE(TEXT(BO7,"#,##0.00"),"-","△")&amp;"】"))</f>
        <v>【265.16】</v>
      </c>
      <c r="BP6" s="86">
        <f t="shared" ref="BP6:BY6" si="6">IF(BP7="",NA(),BP7)</f>
        <v>119.2</v>
      </c>
      <c r="BQ6" s="86">
        <f t="shared" si="6"/>
        <v>115.44</v>
      </c>
      <c r="BR6" s="86">
        <f t="shared" si="6"/>
        <v>113.37</v>
      </c>
      <c r="BS6" s="86">
        <f t="shared" si="6"/>
        <v>113.17</v>
      </c>
      <c r="BT6" s="86">
        <f t="shared" si="6"/>
        <v>110.61</v>
      </c>
      <c r="BU6" s="86">
        <f t="shared" si="6"/>
        <v>105.86</v>
      </c>
      <c r="BV6" s="86">
        <f t="shared" si="6"/>
        <v>106.07</v>
      </c>
      <c r="BW6" s="86">
        <f t="shared" si="6"/>
        <v>105.34</v>
      </c>
      <c r="BX6" s="86">
        <f t="shared" si="6"/>
        <v>101.89</v>
      </c>
      <c r="BY6" s="86">
        <f t="shared" si="6"/>
        <v>104.33</v>
      </c>
      <c r="BZ6" s="80" t="str">
        <f>IF(BZ7="","",IF(BZ7="-","【-】","【"&amp;SUBSTITUTE(TEXT(BZ7,"#,##0.00"),"-","△")&amp;"】"))</f>
        <v>【102.35】</v>
      </c>
      <c r="CA6" s="86">
        <f t="shared" ref="CA6:CJ6" si="7">IF(CA7="",NA(),CA7)</f>
        <v>84.02</v>
      </c>
      <c r="CB6" s="86">
        <f t="shared" si="7"/>
        <v>86.85</v>
      </c>
      <c r="CC6" s="86">
        <f t="shared" si="7"/>
        <v>88.57</v>
      </c>
      <c r="CD6" s="86">
        <f t="shared" si="7"/>
        <v>88.26</v>
      </c>
      <c r="CE6" s="86">
        <f t="shared" si="7"/>
        <v>90.51</v>
      </c>
      <c r="CF6" s="86">
        <f t="shared" si="7"/>
        <v>158.58000000000001</v>
      </c>
      <c r="CG6" s="86">
        <f t="shared" si="7"/>
        <v>159.22</v>
      </c>
      <c r="CH6" s="86">
        <f t="shared" si="7"/>
        <v>159.6</v>
      </c>
      <c r="CI6" s="86">
        <f t="shared" si="7"/>
        <v>156.32</v>
      </c>
      <c r="CJ6" s="86">
        <f t="shared" si="7"/>
        <v>157.4</v>
      </c>
      <c r="CK6" s="80" t="str">
        <f>IF(CK7="","",IF(CK7="-","【-】","【"&amp;SUBSTITUTE(TEXT(CK7,"#,##0.00"),"-","△")&amp;"】"))</f>
        <v>【167.74】</v>
      </c>
      <c r="CL6" s="86">
        <f t="shared" ref="CL6:CU6" si="8">IF(CL7="",NA(),CL7)</f>
        <v>67.069999999999993</v>
      </c>
      <c r="CM6" s="86">
        <f t="shared" si="8"/>
        <v>66.36</v>
      </c>
      <c r="CN6" s="86">
        <f t="shared" si="8"/>
        <v>65.66</v>
      </c>
      <c r="CO6" s="86">
        <f t="shared" si="8"/>
        <v>65.72</v>
      </c>
      <c r="CP6" s="86">
        <f t="shared" si="8"/>
        <v>65.67</v>
      </c>
      <c r="CQ6" s="86">
        <f t="shared" si="8"/>
        <v>62.38</v>
      </c>
      <c r="CR6" s="86">
        <f t="shared" si="8"/>
        <v>62.83</v>
      </c>
      <c r="CS6" s="86">
        <f t="shared" si="8"/>
        <v>62.05</v>
      </c>
      <c r="CT6" s="86">
        <f t="shared" si="8"/>
        <v>63.23</v>
      </c>
      <c r="CU6" s="86">
        <f t="shared" si="8"/>
        <v>62.59</v>
      </c>
      <c r="CV6" s="80" t="str">
        <f>IF(CV7="","",IF(CV7="-","【-】","【"&amp;SUBSTITUTE(TEXT(CV7,"#,##0.00"),"-","△")&amp;"】"))</f>
        <v>【60.29】</v>
      </c>
      <c r="CW6" s="86">
        <f t="shared" ref="CW6:DF6" si="9">IF(CW7="",NA(),CW7)</f>
        <v>82.99</v>
      </c>
      <c r="CX6" s="86">
        <f t="shared" si="9"/>
        <v>82.99</v>
      </c>
      <c r="CY6" s="86">
        <f t="shared" si="9"/>
        <v>82.99</v>
      </c>
      <c r="CZ6" s="86">
        <f t="shared" si="9"/>
        <v>82.99</v>
      </c>
      <c r="DA6" s="86">
        <f t="shared" si="9"/>
        <v>82.35</v>
      </c>
      <c r="DB6" s="86">
        <f t="shared" si="9"/>
        <v>89.17</v>
      </c>
      <c r="DC6" s="86">
        <f t="shared" si="9"/>
        <v>88.86</v>
      </c>
      <c r="DD6" s="86">
        <f t="shared" si="9"/>
        <v>89.11</v>
      </c>
      <c r="DE6" s="86">
        <f t="shared" si="9"/>
        <v>89.35</v>
      </c>
      <c r="DF6" s="86">
        <f t="shared" si="9"/>
        <v>89.7</v>
      </c>
      <c r="DG6" s="80" t="str">
        <f>IF(DG7="","",IF(DG7="-","【-】","【"&amp;SUBSTITUTE(TEXT(DG7,"#,##0.00"),"-","△")&amp;"】"))</f>
        <v>【90.12】</v>
      </c>
      <c r="DH6" s="86">
        <f t="shared" ref="DH6:DQ6" si="10">IF(DH7="",NA(),DH7)</f>
        <v>46.93</v>
      </c>
      <c r="DI6" s="86">
        <f t="shared" si="10"/>
        <v>47.94</v>
      </c>
      <c r="DJ6" s="86">
        <f t="shared" si="10"/>
        <v>48.5</v>
      </c>
      <c r="DK6" s="86">
        <f t="shared" si="10"/>
        <v>49.51</v>
      </c>
      <c r="DL6" s="86">
        <f t="shared" si="10"/>
        <v>50.09</v>
      </c>
      <c r="DM6" s="86">
        <f t="shared" si="10"/>
        <v>46.99</v>
      </c>
      <c r="DN6" s="86">
        <f t="shared" si="10"/>
        <v>47.89</v>
      </c>
      <c r="DO6" s="86">
        <f t="shared" si="10"/>
        <v>48.69</v>
      </c>
      <c r="DP6" s="86">
        <f t="shared" si="10"/>
        <v>49.62</v>
      </c>
      <c r="DQ6" s="86">
        <f t="shared" si="10"/>
        <v>50.5</v>
      </c>
      <c r="DR6" s="80" t="str">
        <f>IF(DR7="","",IF(DR7="-","【-】","【"&amp;SUBSTITUTE(TEXT(DR7,"#,##0.00"),"-","△")&amp;"】"))</f>
        <v>【50.88】</v>
      </c>
      <c r="DS6" s="86">
        <f t="shared" ref="DS6:EB6" si="11">IF(DS7="",NA(),DS7)</f>
        <v>10.37</v>
      </c>
      <c r="DT6" s="86">
        <f t="shared" si="11"/>
        <v>12.68</v>
      </c>
      <c r="DU6" s="86">
        <f t="shared" si="11"/>
        <v>15.24</v>
      </c>
      <c r="DV6" s="86">
        <f t="shared" si="11"/>
        <v>16.89</v>
      </c>
      <c r="DW6" s="86">
        <f t="shared" si="11"/>
        <v>18.09</v>
      </c>
      <c r="DX6" s="86">
        <f t="shared" si="11"/>
        <v>15.83</v>
      </c>
      <c r="DY6" s="86">
        <f t="shared" si="11"/>
        <v>16.899999999999999</v>
      </c>
      <c r="DZ6" s="86">
        <f t="shared" si="11"/>
        <v>18.260000000000002</v>
      </c>
      <c r="EA6" s="86">
        <f t="shared" si="11"/>
        <v>19.510000000000002</v>
      </c>
      <c r="EB6" s="86">
        <f t="shared" si="11"/>
        <v>21.19</v>
      </c>
      <c r="EC6" s="80" t="str">
        <f>IF(EC7="","",IF(EC7="-","【-】","【"&amp;SUBSTITUTE(TEXT(EC7,"#,##0.00"),"-","△")&amp;"】"))</f>
        <v>【22.30】</v>
      </c>
      <c r="ED6" s="86">
        <f t="shared" ref="ED6:EM6" si="12">IF(ED7="",NA(),ED7)</f>
        <v>0.64</v>
      </c>
      <c r="EE6" s="86">
        <f t="shared" si="12"/>
        <v>0.56000000000000005</v>
      </c>
      <c r="EF6" s="86">
        <f t="shared" si="12"/>
        <v>0.59</v>
      </c>
      <c r="EG6" s="86">
        <f t="shared" si="12"/>
        <v>0.47</v>
      </c>
      <c r="EH6" s="86">
        <f t="shared" si="12"/>
        <v>0.71</v>
      </c>
      <c r="EI6" s="86">
        <f t="shared" si="12"/>
        <v>0.74</v>
      </c>
      <c r="EJ6" s="86">
        <f t="shared" si="12"/>
        <v>0.72</v>
      </c>
      <c r="EK6" s="86">
        <f t="shared" si="12"/>
        <v>0.66</v>
      </c>
      <c r="EL6" s="86">
        <f t="shared" si="12"/>
        <v>0.67</v>
      </c>
      <c r="EM6" s="86">
        <f t="shared" si="12"/>
        <v>0.62</v>
      </c>
      <c r="EN6" s="80" t="str">
        <f>IF(EN7="","",IF(EN7="-","【-】","【"&amp;SUBSTITUTE(TEXT(EN7,"#,##0.00"),"-","△")&amp;"】"))</f>
        <v>【0.66】</v>
      </c>
    </row>
    <row r="7" spans="1:144" s="64" customFormat="1">
      <c r="A7" s="65"/>
      <c r="B7" s="71">
        <v>2021</v>
      </c>
      <c r="C7" s="71">
        <v>222071</v>
      </c>
      <c r="D7" s="71">
        <v>46</v>
      </c>
      <c r="E7" s="71">
        <v>1</v>
      </c>
      <c r="F7" s="71">
        <v>0</v>
      </c>
      <c r="G7" s="71">
        <v>1</v>
      </c>
      <c r="H7" s="71" t="s">
        <v>7</v>
      </c>
      <c r="I7" s="71" t="s">
        <v>95</v>
      </c>
      <c r="J7" s="71" t="s">
        <v>96</v>
      </c>
      <c r="K7" s="71" t="s">
        <v>97</v>
      </c>
      <c r="L7" s="71" t="s">
        <v>98</v>
      </c>
      <c r="M7" s="71" t="s">
        <v>16</v>
      </c>
      <c r="N7" s="81" t="s">
        <v>99</v>
      </c>
      <c r="O7" s="81">
        <v>92.25</v>
      </c>
      <c r="P7" s="81">
        <v>95.31</v>
      </c>
      <c r="Q7" s="81">
        <v>1815</v>
      </c>
      <c r="R7" s="81">
        <v>130153</v>
      </c>
      <c r="S7" s="81">
        <v>389.08</v>
      </c>
      <c r="T7" s="81">
        <v>334.51</v>
      </c>
      <c r="U7" s="81">
        <v>123574</v>
      </c>
      <c r="V7" s="81">
        <v>108.42</v>
      </c>
      <c r="W7" s="81">
        <v>1139.77</v>
      </c>
      <c r="X7" s="81">
        <v>120.38</v>
      </c>
      <c r="Y7" s="81">
        <v>117.29</v>
      </c>
      <c r="Z7" s="81">
        <v>115.46</v>
      </c>
      <c r="AA7" s="81">
        <v>115.07</v>
      </c>
      <c r="AB7" s="81">
        <v>113.3</v>
      </c>
      <c r="AC7" s="81">
        <v>113.68</v>
      </c>
      <c r="AD7" s="81">
        <v>113.82</v>
      </c>
      <c r="AE7" s="81">
        <v>112.82</v>
      </c>
      <c r="AF7" s="81">
        <v>111.21</v>
      </c>
      <c r="AG7" s="81">
        <v>111.89</v>
      </c>
      <c r="AH7" s="81">
        <v>111.39</v>
      </c>
      <c r="AI7" s="81">
        <v>0</v>
      </c>
      <c r="AJ7" s="81">
        <v>0</v>
      </c>
      <c r="AK7" s="81">
        <v>0</v>
      </c>
      <c r="AL7" s="81">
        <v>0</v>
      </c>
      <c r="AM7" s="81">
        <v>0</v>
      </c>
      <c r="AN7" s="81">
        <v>3.e-002</v>
      </c>
      <c r="AO7" s="81">
        <v>0</v>
      </c>
      <c r="AP7" s="81">
        <v>0</v>
      </c>
      <c r="AQ7" s="81">
        <v>0</v>
      </c>
      <c r="AR7" s="81">
        <v>0.45</v>
      </c>
      <c r="AS7" s="81">
        <v>1.3</v>
      </c>
      <c r="AT7" s="81">
        <v>215.73</v>
      </c>
      <c r="AU7" s="81">
        <v>195.96</v>
      </c>
      <c r="AV7" s="81">
        <v>187.11</v>
      </c>
      <c r="AW7" s="81">
        <v>271.39999999999998</v>
      </c>
      <c r="AX7" s="81">
        <v>300.58</v>
      </c>
      <c r="AY7" s="81">
        <v>337.49</v>
      </c>
      <c r="AZ7" s="81">
        <v>335.6</v>
      </c>
      <c r="BA7" s="81">
        <v>358.91</v>
      </c>
      <c r="BB7" s="81">
        <v>360.96</v>
      </c>
      <c r="BC7" s="81">
        <v>351.29</v>
      </c>
      <c r="BD7" s="81">
        <v>261.51</v>
      </c>
      <c r="BE7" s="81">
        <v>90.25</v>
      </c>
      <c r="BF7" s="81">
        <v>77.239999999999995</v>
      </c>
      <c r="BG7" s="81">
        <v>78.28</v>
      </c>
      <c r="BH7" s="81">
        <v>78.989999999999995</v>
      </c>
      <c r="BI7" s="81">
        <v>75.73</v>
      </c>
      <c r="BJ7" s="81">
        <v>265.92</v>
      </c>
      <c r="BK7" s="81">
        <v>258.26</v>
      </c>
      <c r="BL7" s="81">
        <v>247.27</v>
      </c>
      <c r="BM7" s="81">
        <v>239.18</v>
      </c>
      <c r="BN7" s="81">
        <v>236.29</v>
      </c>
      <c r="BO7" s="81">
        <v>265.16000000000003</v>
      </c>
      <c r="BP7" s="81">
        <v>119.2</v>
      </c>
      <c r="BQ7" s="81">
        <v>115.44</v>
      </c>
      <c r="BR7" s="81">
        <v>113.37</v>
      </c>
      <c r="BS7" s="81">
        <v>113.17</v>
      </c>
      <c r="BT7" s="81">
        <v>110.61</v>
      </c>
      <c r="BU7" s="81">
        <v>105.86</v>
      </c>
      <c r="BV7" s="81">
        <v>106.07</v>
      </c>
      <c r="BW7" s="81">
        <v>105.34</v>
      </c>
      <c r="BX7" s="81">
        <v>101.89</v>
      </c>
      <c r="BY7" s="81">
        <v>104.33</v>
      </c>
      <c r="BZ7" s="81">
        <v>102.35</v>
      </c>
      <c r="CA7" s="81">
        <v>84.02</v>
      </c>
      <c r="CB7" s="81">
        <v>86.85</v>
      </c>
      <c r="CC7" s="81">
        <v>88.57</v>
      </c>
      <c r="CD7" s="81">
        <v>88.26</v>
      </c>
      <c r="CE7" s="81">
        <v>90.51</v>
      </c>
      <c r="CF7" s="81">
        <v>158.58000000000001</v>
      </c>
      <c r="CG7" s="81">
        <v>159.22</v>
      </c>
      <c r="CH7" s="81">
        <v>159.6</v>
      </c>
      <c r="CI7" s="81">
        <v>156.32</v>
      </c>
      <c r="CJ7" s="81">
        <v>157.4</v>
      </c>
      <c r="CK7" s="81">
        <v>167.74</v>
      </c>
      <c r="CL7" s="81">
        <v>67.069999999999993</v>
      </c>
      <c r="CM7" s="81">
        <v>66.36</v>
      </c>
      <c r="CN7" s="81">
        <v>65.66</v>
      </c>
      <c r="CO7" s="81">
        <v>65.72</v>
      </c>
      <c r="CP7" s="81">
        <v>65.67</v>
      </c>
      <c r="CQ7" s="81">
        <v>62.38</v>
      </c>
      <c r="CR7" s="81">
        <v>62.83</v>
      </c>
      <c r="CS7" s="81">
        <v>62.05</v>
      </c>
      <c r="CT7" s="81">
        <v>63.23</v>
      </c>
      <c r="CU7" s="81">
        <v>62.59</v>
      </c>
      <c r="CV7" s="81">
        <v>60.29</v>
      </c>
      <c r="CW7" s="81">
        <v>82.99</v>
      </c>
      <c r="CX7" s="81">
        <v>82.99</v>
      </c>
      <c r="CY7" s="81">
        <v>82.99</v>
      </c>
      <c r="CZ7" s="81">
        <v>82.99</v>
      </c>
      <c r="DA7" s="81">
        <v>82.35</v>
      </c>
      <c r="DB7" s="81">
        <v>89.17</v>
      </c>
      <c r="DC7" s="81">
        <v>88.86</v>
      </c>
      <c r="DD7" s="81">
        <v>89.11</v>
      </c>
      <c r="DE7" s="81">
        <v>89.35</v>
      </c>
      <c r="DF7" s="81">
        <v>89.7</v>
      </c>
      <c r="DG7" s="81">
        <v>90.12</v>
      </c>
      <c r="DH7" s="81">
        <v>46.93</v>
      </c>
      <c r="DI7" s="81">
        <v>47.94</v>
      </c>
      <c r="DJ7" s="81">
        <v>48.5</v>
      </c>
      <c r="DK7" s="81">
        <v>49.51</v>
      </c>
      <c r="DL7" s="81">
        <v>50.09</v>
      </c>
      <c r="DM7" s="81">
        <v>46.99</v>
      </c>
      <c r="DN7" s="81">
        <v>47.89</v>
      </c>
      <c r="DO7" s="81">
        <v>48.69</v>
      </c>
      <c r="DP7" s="81">
        <v>49.62</v>
      </c>
      <c r="DQ7" s="81">
        <v>50.5</v>
      </c>
      <c r="DR7" s="81">
        <v>50.88</v>
      </c>
      <c r="DS7" s="81">
        <v>10.37</v>
      </c>
      <c r="DT7" s="81">
        <v>12.68</v>
      </c>
      <c r="DU7" s="81">
        <v>15.24</v>
      </c>
      <c r="DV7" s="81">
        <v>16.89</v>
      </c>
      <c r="DW7" s="81">
        <v>18.09</v>
      </c>
      <c r="DX7" s="81">
        <v>15.83</v>
      </c>
      <c r="DY7" s="81">
        <v>16.899999999999999</v>
      </c>
      <c r="DZ7" s="81">
        <v>18.260000000000002</v>
      </c>
      <c r="EA7" s="81">
        <v>19.510000000000002</v>
      </c>
      <c r="EB7" s="81">
        <v>21.19</v>
      </c>
      <c r="EC7" s="81">
        <v>22.3</v>
      </c>
      <c r="ED7" s="81">
        <v>0.64</v>
      </c>
      <c r="EE7" s="81">
        <v>0.56000000000000005</v>
      </c>
      <c r="EF7" s="81">
        <v>0.59</v>
      </c>
      <c r="EG7" s="81">
        <v>0.47</v>
      </c>
      <c r="EH7" s="81">
        <v>0.71</v>
      </c>
      <c r="EI7" s="81">
        <v>0.74</v>
      </c>
      <c r="EJ7" s="81">
        <v>0.72</v>
      </c>
      <c r="EK7" s="81">
        <v>0.66</v>
      </c>
      <c r="EL7" s="81">
        <v>0.67</v>
      </c>
      <c r="EM7" s="81">
        <v>0.62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52</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2023-01-13T04:13:17Z</cp:lastPrinted>
  <dcterms:created xsi:type="dcterms:W3CDTF">2022-12-01T00:59:33Z</dcterms:created>
  <dcterms:modified xsi:type="dcterms:W3CDTF">2023-02-15T06:07:26Z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2023-02-15T06:07:26Z</vt:filetime>
  </property>
</Properties>
</file>