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VU3WJFqQiZkoNosiR3NwTTxiRa1bC7a092QtxWjSmx3dq+5nhm/smruOXKWLsueDs+sLq1IT51+eq3xdR6Rrw==" workbookSaltValue="c0oxr/COz3DVMzQc57gQvA=="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<sst xmlns="http://schemas.openxmlformats.org/spreadsheetml/2006/main" xmlns:r="http://schemas.openxmlformats.org/officeDocument/2006/relationships" count="112" uniqueCount="112">
  <si>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</si>
  <si>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</si>
  <si>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</si>
  <si>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</si>
  <si>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</si>
  <si>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</si>
  <si>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</si>
  <si>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</si>
  <si>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</si>
  <si>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</si>
  <si>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</si>
  <si>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</si>
  <si>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</si>
  <si>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</si>
  <si>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</si>
  <si>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</si>
  <si>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</si>
  <si>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</si>
  <si>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</si>
  <si>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</si>
  <si>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</si>
  <si>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</si>
  <si>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</si>
  <si>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</si>
  <si>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</si>
  <si>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</si>
  <si>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</si>
  <si>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</si>
  <si>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</si>
  <si>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</si>
  <si>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</si>
  <si>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</si>
  <si>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</si>
  <si>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</si>
  <si>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</si>
  <si>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</si>
  <si>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</si>
  <si>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</si>
  <si>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</si>
  <si>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</si>
  <si>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①経常収支比率は、継続して１００％以上であり、修繕費などの減少により前年と比べて上がっている。
②累積欠損比率は、欠損金が生じていないため、継続して０である。
③流動比率は、類似団体平均値より低いが、継続して２００％を超えており支払能力に問題はない。
④企業債残高対給水収益比率は、給水収益が減少したため前年と比べて数値が上がっているが、企業債残高は年々減少しているため継続して計画的な償還に努める。
⑤料金回収率は、継続して１００％以上である。前年と比べて修繕費など費用が減少したことにより、給水原価が下がり比率が上昇した。
⑥給水原価は、類似団体平均値より低くなっている。修繕費など費用の減少により前年と比べて下がっている。
⑦施設利用率は、在宅勤務等のコロナウイルス感染症対策の影響が前年と比べて小さく、配水量が減少したため、下がっている。
⑧有収率は、漏水の早期発見と迅速な修繕に努めたことにより、類似団体平均値や過去の数値と比べて上がっている。引き続き、早急な対応に努め有収率の向上を図る。</t>
    <rPh sb="345" eb="347">
      <t>ゼンネン</t>
    </rPh>
    <rPh sb="348" eb="349">
      <t>クラ</t>
    </rPh>
    <rPh sb="351" eb="352">
      <t>チイ</t>
    </rPh>
    <rPh sb="359" eb="361">
      <t>ゲンショウ</t>
    </rPh>
    <rPh sb="366" eb="367">
      <t>サ</t>
    </rPh>
    <phoneticPr fontId="1"/>
  </si>
  <si>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</si>
  <si>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</si>
  <si>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</si>
  <si>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</si>
  <si>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</si>
  <si>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</si>
  <si>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</si>
  <si>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</si>
  <si>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</si>
  <si>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</si>
  <si>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</si>
  <si>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</si>
  <si>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</si>
  <si>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</si>
  <si>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</si>
  <si>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</si>
  <si>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</si>
  <si>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</si>
  <si>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</si>
  <si>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</si>
  <si>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</si>
  <si>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</si>
  <si>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</si>
  <si>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</si>
  <si>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</si>
  <si>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</si>
  <si>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</si>
  <si>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</si>
  <si>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</si>
  <si>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</si>
  <si>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</si>
  <si>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</si>
  <si>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</si>
  <si>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</si>
  <si>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</si>
  <si>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</si>
  <si>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</si>
  <si>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</si>
  <si>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</si>
  <si>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</si>
  <si>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</si>
  <si>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</si>
  <si>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</si>
  <si>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</si>
  <si>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</si>
  <si>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</si>
  <si>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</si>
  <si>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</si>
  <si>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</si>
  <si>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</si>
  <si>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</si>
  <si>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</si>
  <si>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</si>
  <si>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藤枝市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</si>
  <si>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</si>
  <si>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</si>
  <si>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</si>
  <si>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</si>
  <si>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</si>
  <si>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</si>
  <si>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</si>
  <si>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</si>
  <si>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</si>
  <si>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</si>
  <si>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</si>
  <si>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</si>
  <si>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</si>
  <si>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</si>
  <si>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</si>
  <si>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①有形固定資産減価償却率は、類似団体平均値より低く類似団体と比べると施設の更新が進んでいる。しかし前年比では微増しているため、施設や管路の更新を計画的に行う必要がある。
②管路経年化率は、水道事業の拡張時期に集中的に布設した管の更新が、40年経過した現在、まだ追い付いていないため、毎年上昇している。そのため老朽管の更新を計画的に行い改善していく必要がある。
③管路更新率は、口径の大きい導・送水管の更新を重点的に行ったため、前年と比べて下がっている。今後も耐震性の向上や老朽管の更新を積極的に行う必要がある。</t>
    <rPh sb="49" eb="52">
      <t>ゼンネンヒ</t>
    </rPh>
    <rPh sb="54" eb="56">
      <t>ビゾウ</t>
    </rPh>
    <phoneticPr fontId="1"/>
  </si>
  <si>
    <t>経営の健全性については、経常収支比率や料金回収率が１００％以上であり、経営は安定している。また、在宅勤務等のコロナウイルス感染症対策の影響が昨年度に比べて小さく、配水量及び給水収益が減少したが、漏水件数の減少に伴い修繕費等の費用が減少したため、前年と比べて全体的に数値が改善された。
老朽化の状況については、有形固定資産減価償却率及び管路経年化率が微増傾向にあることに加え、類似団体平均値と比べて、管路経年化率は高く、管路更新率は低いため、計画的に施設や管路の更新を行わなければならない。
今後、人口減少による料金収入の減少や施設・管路の更新による費用の増加が見込まれることから、経営戦略・基本計画に基づき、安定した経営を続けられるよう努める。</t>
    <rPh sb="48" eb="50">
      <t>ザイタク</t>
    </rPh>
    <rPh sb="50" eb="52">
      <t>キンム</t>
    </rPh>
    <rPh sb="52" eb="53">
      <t>トウ</t>
    </rPh>
    <rPh sb="70" eb="73">
      <t>サクネンド</t>
    </rPh>
    <rPh sb="74" eb="75">
      <t>クラ</t>
    </rPh>
    <rPh sb="77" eb="78">
      <t>チイ</t>
    </rPh>
    <rPh sb="91" eb="93">
      <t>ゲンショウ</t>
    </rPh>
    <rPh sb="97" eb="99">
      <t>ロウスイ</t>
    </rPh>
    <rPh sb="99" eb="101">
      <t>ケンスウ</t>
    </rPh>
    <rPh sb="102" eb="104">
      <t>ゲンショウ</t>
    </rPh>
    <rPh sb="105" eb="106">
      <t>トモナ</t>
    </rPh>
    <rPh sb="107" eb="110">
      <t>シュウゼンヒ</t>
    </rPh>
    <rPh sb="110" eb="111">
      <t>トウ</t>
    </rPh>
    <rPh sb="112" eb="114">
      <t>ヒヨウ</t>
    </rPh>
    <rPh sb="115" eb="117">
      <t>ゲンショウ</t>
    </rPh>
    <rPh sb="154" eb="156">
      <t>ユウケイ</t>
    </rPh>
    <rPh sb="156" eb="158">
      <t>コテイ</t>
    </rPh>
    <rPh sb="158" eb="160">
      <t>シサン</t>
    </rPh>
    <rPh sb="160" eb="162">
      <t>ゲンカ</t>
    </rPh>
    <rPh sb="162" eb="164">
      <t>ショウキャク</t>
    </rPh>
    <rPh sb="164" eb="165">
      <t>リツ</t>
    </rPh>
    <rPh sb="165" eb="166">
      <t>オヨ</t>
    </rPh>
    <rPh sb="167" eb="169">
      <t>カンロ</t>
    </rPh>
    <rPh sb="169" eb="172">
      <t>ケイネンカ</t>
    </rPh>
    <rPh sb="172" eb="173">
      <t>リツ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</si>
</sst>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8"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8"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1.52</c:v>
                </c:pt>
                <c:pt idx="1">
                  <c:v>0.84</c:v>
                </c:pt>
                <c:pt idx="2">
                  <c:v>0.49</c:v>
                </c:pt>
                <c:pt idx="3">
                  <c:v>0.62</c:v>
                </c:pt>
                <c:pt idx="4">
                  <c:v>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0.74</c:v>
                </c:pt>
                <c:pt idx="1">
                  <c:v>0.72</c:v>
                </c:pt>
                <c:pt idx="2">
                  <c:v>0.66</c:v>
                </c:pt>
                <c:pt idx="3">
                  <c:v>0.67</c:v>
                </c:pt>
                <c:pt idx="4">
                  <c:v>0.62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65.55</c:v>
                </c:pt>
                <c:pt idx="1">
                  <c:v>65.290000000000006</c:v>
                </c:pt>
                <c:pt idx="2">
                  <c:v>63.83</c:v>
                </c:pt>
                <c:pt idx="3">
                  <c:v>64.3</c:v>
                </c:pt>
                <c:pt idx="4">
                  <c:v>63.18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62.38</c:v>
                </c:pt>
                <c:pt idx="1">
                  <c:v>62.83</c:v>
                </c:pt>
                <c:pt idx="2">
                  <c:v>62.05</c:v>
                </c:pt>
                <c:pt idx="3">
                  <c:v>63.23</c:v>
                </c:pt>
                <c:pt idx="4">
                  <c:v>62.59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89.25</c:v>
                </c:pt>
                <c:pt idx="1">
                  <c:v>89.14</c:v>
                </c:pt>
                <c:pt idx="2">
                  <c:v>89.82</c:v>
                </c:pt>
                <c:pt idx="3">
                  <c:v>91.3</c:v>
                </c:pt>
                <c:pt idx="4">
                  <c:v>91.92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89.17</c:v>
                </c:pt>
                <c:pt idx="1">
                  <c:v>88.86</c:v>
                </c:pt>
                <c:pt idx="2">
                  <c:v>89.11</c:v>
                </c:pt>
                <c:pt idx="3">
                  <c:v>89.35</c:v>
                </c:pt>
                <c:pt idx="4">
                  <c:v>89.7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130.59</c:v>
                </c:pt>
                <c:pt idx="1">
                  <c:v>126.01</c:v>
                </c:pt>
                <c:pt idx="2">
                  <c:v>122.51</c:v>
                </c:pt>
                <c:pt idx="3">
                  <c:v>129.16</c:v>
                </c:pt>
                <c:pt idx="4">
                  <c:v>131.29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113.68</c:v>
                </c:pt>
                <c:pt idx="1">
                  <c:v>113.82</c:v>
                </c:pt>
                <c:pt idx="2">
                  <c:v>112.82</c:v>
                </c:pt>
                <c:pt idx="3">
                  <c:v>111.21</c:v>
                </c:pt>
                <c:pt idx="4">
                  <c:v>111.89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45.69</c:v>
                </c:pt>
                <c:pt idx="1">
                  <c:v>45.4</c:v>
                </c:pt>
                <c:pt idx="2">
                  <c:v>45.69</c:v>
                </c:pt>
                <c:pt idx="3">
                  <c:v>45.76</c:v>
                </c:pt>
                <c:pt idx="4">
                  <c:v>46.42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46.99</c:v>
                </c:pt>
                <c:pt idx="1">
                  <c:v>47.89</c:v>
                </c:pt>
                <c:pt idx="2">
                  <c:v>48.69</c:v>
                </c:pt>
                <c:pt idx="3">
                  <c:v>49.62</c:v>
                </c:pt>
                <c:pt idx="4">
                  <c:v>50.5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17.559999999999999</c:v>
                </c:pt>
                <c:pt idx="1">
                  <c:v>20.05</c:v>
                </c:pt>
                <c:pt idx="2">
                  <c:v>21.81</c:v>
                </c:pt>
                <c:pt idx="3">
                  <c:v>23.21</c:v>
                </c:pt>
                <c:pt idx="4">
                  <c:v>24.88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15.83</c:v>
                </c:pt>
                <c:pt idx="1">
                  <c:v>16.899999999999999</c:v>
                </c:pt>
                <c:pt idx="2">
                  <c:v>18.260000000000002</c:v>
                </c:pt>
                <c:pt idx="3">
                  <c:v>19.510000000000002</c:v>
                </c:pt>
                <c:pt idx="4">
                  <c:v>21.19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formatCode="#,##0.00;&quot;△&quot;#,##0.00;&quot;-&quot;">
                  <c:v>3.e-002</c:v>
                </c:pt>
                <c:pt idx="1">
                  <c:v>0</c:v>
                </c:pt>
                <c:pt idx="2">
                  <c:v>0</c:v>
                </c:pt>
                <c:pt idx="3">
                  <c:v>0</c:v>
                </c:pt>
                <c:pt idx="4" formatCode="#,##0.00;&quot;△&quot;#,##0.00;&quot;-&quot;">
                  <c:v>0.45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283.14999999999998</c:v>
                </c:pt>
                <c:pt idx="1">
                  <c:v>310.11</c:v>
                </c:pt>
                <c:pt idx="2">
                  <c:v>290.56</c:v>
                </c:pt>
                <c:pt idx="3">
                  <c:v>281.45</c:v>
                </c:pt>
                <c:pt idx="4">
                  <c:v>301.51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337.49</c:v>
                </c:pt>
                <c:pt idx="1">
                  <c:v>335.6</c:v>
                </c:pt>
                <c:pt idx="2">
                  <c:v>358.91</c:v>
                </c:pt>
                <c:pt idx="3">
                  <c:v>360.96</c:v>
                </c:pt>
                <c:pt idx="4">
                  <c:v>351.29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319.20999999999998</c:v>
                </c:pt>
                <c:pt idx="1">
                  <c:v>317.62</c:v>
                </c:pt>
                <c:pt idx="2">
                  <c:v>319.31</c:v>
                </c:pt>
                <c:pt idx="3">
                  <c:v>311.72000000000003</c:v>
                </c:pt>
                <c:pt idx="4">
                  <c:v>312.39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265.92</c:v>
                </c:pt>
                <c:pt idx="1">
                  <c:v>258.26</c:v>
                </c:pt>
                <c:pt idx="2">
                  <c:v>247.27</c:v>
                </c:pt>
                <c:pt idx="3">
                  <c:v>239.18</c:v>
                </c:pt>
                <c:pt idx="4">
                  <c:v>236.29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129.69</c:v>
                </c:pt>
                <c:pt idx="1">
                  <c:v>124.52</c:v>
                </c:pt>
                <c:pt idx="2">
                  <c:v>119.53</c:v>
                </c:pt>
                <c:pt idx="3">
                  <c:v>127.84</c:v>
                </c:pt>
                <c:pt idx="4">
                  <c:v>130.66999999999999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105.86</c:v>
                </c:pt>
                <c:pt idx="1">
                  <c:v>106.07</c:v>
                </c:pt>
                <c:pt idx="2">
                  <c:v>105.34</c:v>
                </c:pt>
                <c:pt idx="3">
                  <c:v>101.89</c:v>
                </c:pt>
                <c:pt idx="4">
                  <c:v>104.33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105.98</c:v>
                </c:pt>
                <c:pt idx="1">
                  <c:v>110.49</c:v>
                </c:pt>
                <c:pt idx="2">
                  <c:v>115.15</c:v>
                </c:pt>
                <c:pt idx="3">
                  <c:v>107.35</c:v>
                </c:pt>
                <c:pt idx="4">
                  <c:v>105.33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158.58000000000001</c:v>
                </c:pt>
                <c:pt idx="1">
                  <c:v>159.22</c:v>
                </c:pt>
                <c:pt idx="2">
                  <c:v>159.6</c:v>
                </c:pt>
                <c:pt idx="3">
                  <c:v>156.32</c:v>
                </c:pt>
                <c:pt idx="4">
                  <c:v>157.4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藤枝市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非設置</v>
      </c>
      <c r="AE8" s="26"/>
      <c r="AF8" s="26"/>
      <c r="AG8" s="26"/>
      <c r="AH8" s="26"/>
      <c r="AI8" s="26"/>
      <c r="AJ8" s="26"/>
      <c r="AK8" s="2"/>
      <c r="AL8" s="29">
        <f>データ!$R$6</f>
        <v>143580</v>
      </c>
      <c r="AM8" s="29"/>
      <c r="AN8" s="29"/>
      <c r="AO8" s="29"/>
      <c r="AP8" s="29"/>
      <c r="AQ8" s="29"/>
      <c r="AR8" s="29"/>
      <c r="AS8" s="29"/>
      <c r="AT8" s="7">
        <f>データ!$S$6</f>
        <v>194.06</v>
      </c>
      <c r="AU8" s="15"/>
      <c r="AV8" s="15"/>
      <c r="AW8" s="15"/>
      <c r="AX8" s="15"/>
      <c r="AY8" s="15"/>
      <c r="AZ8" s="15"/>
      <c r="BA8" s="15"/>
      <c r="BB8" s="27">
        <f>データ!$T$6</f>
        <v>739.87</v>
      </c>
      <c r="BC8" s="27"/>
      <c r="BD8" s="27"/>
      <c r="BE8" s="27"/>
      <c r="BF8" s="27"/>
      <c r="BG8" s="27"/>
      <c r="BH8" s="27"/>
      <c r="BI8" s="27"/>
      <c r="BJ8" s="3"/>
      <c r="BK8" s="3"/>
      <c r="BL8" s="36" t="s">
        <v>12</v>
      </c>
      <c r="BM8" s="47"/>
      <c r="BN8" s="55" t="s">
        <v>21</v>
      </c>
      <c r="BO8" s="55"/>
      <c r="BP8" s="55"/>
      <c r="BQ8" s="55"/>
      <c r="BR8" s="55"/>
      <c r="BS8" s="55"/>
      <c r="BT8" s="55"/>
      <c r="BU8" s="55"/>
      <c r="BV8" s="55"/>
      <c r="BW8" s="55"/>
      <c r="BX8" s="55"/>
      <c r="BY8" s="59"/>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8"/>
      <c r="BN9" s="56" t="s">
        <v>34</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65.88</v>
      </c>
      <c r="J10" s="15"/>
      <c r="K10" s="15"/>
      <c r="L10" s="15"/>
      <c r="M10" s="15"/>
      <c r="N10" s="15"/>
      <c r="O10" s="24"/>
      <c r="P10" s="27">
        <f>データ!$P$6</f>
        <v>91.37</v>
      </c>
      <c r="Q10" s="27"/>
      <c r="R10" s="27"/>
      <c r="S10" s="27"/>
      <c r="T10" s="27"/>
      <c r="U10" s="27"/>
      <c r="V10" s="27"/>
      <c r="W10" s="29">
        <f>データ!$Q$6</f>
        <v>2464</v>
      </c>
      <c r="X10" s="29"/>
      <c r="Y10" s="29"/>
      <c r="Z10" s="29"/>
      <c r="AA10" s="29"/>
      <c r="AB10" s="29"/>
      <c r="AC10" s="29"/>
      <c r="AD10" s="2"/>
      <c r="AE10" s="2"/>
      <c r="AF10" s="2"/>
      <c r="AG10" s="2"/>
      <c r="AH10" s="2"/>
      <c r="AI10" s="2"/>
      <c r="AJ10" s="2"/>
      <c r="AK10" s="2"/>
      <c r="AL10" s="29">
        <f>データ!$U$6</f>
        <v>130398</v>
      </c>
      <c r="AM10" s="29"/>
      <c r="AN10" s="29"/>
      <c r="AO10" s="29"/>
      <c r="AP10" s="29"/>
      <c r="AQ10" s="29"/>
      <c r="AR10" s="29"/>
      <c r="AS10" s="29"/>
      <c r="AT10" s="7">
        <f>データ!$V$6</f>
        <v>55.39</v>
      </c>
      <c r="AU10" s="15"/>
      <c r="AV10" s="15"/>
      <c r="AW10" s="15"/>
      <c r="AX10" s="15"/>
      <c r="AY10" s="15"/>
      <c r="AZ10" s="15"/>
      <c r="BA10" s="15"/>
      <c r="BB10" s="27">
        <f>データ!$W$6</f>
        <v>2354.1799999999998</v>
      </c>
      <c r="BC10" s="27"/>
      <c r="BD10" s="27"/>
      <c r="BE10" s="27"/>
      <c r="BF10" s="27"/>
      <c r="BG10" s="27"/>
      <c r="BH10" s="27"/>
      <c r="BI10" s="27"/>
      <c r="BJ10" s="2"/>
      <c r="BK10" s="2"/>
      <c r="BL10" s="38" t="s">
        <v>36</v>
      </c>
      <c r="BM10" s="49"/>
      <c r="BN10" s="57" t="s">
        <v>4</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40</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110</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111</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44</v>
      </c>
      <c r="C84" s="12"/>
      <c r="D84" s="12"/>
      <c r="E84" s="12" t="s">
        <v>46</v>
      </c>
      <c r="F84" s="12" t="s">
        <v>48</v>
      </c>
      <c r="G84" s="12" t="s">
        <v>49</v>
      </c>
      <c r="H84" s="12" t="s">
        <v>42</v>
      </c>
      <c r="I84" s="12" t="s">
        <v>8</v>
      </c>
      <c r="J84" s="12" t="s">
        <v>29</v>
      </c>
      <c r="K84" s="12" t="s">
        <v>50</v>
      </c>
      <c r="L84" s="12" t="s">
        <v>52</v>
      </c>
      <c r="M84" s="12" t="s">
        <v>33</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ojSdrr7A80+shh8ZV+3FcFNVRmdZEEOrF1ensFk3vMDM61c+9svk2bkDFBN1vZyAuNo4jbELM70nKycR6EpzKA==" saltValue="gUGo8ms/gOo3AbZ+kUdkr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57</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20</v>
      </c>
      <c r="B3" s="70" t="s">
        <v>51</v>
      </c>
      <c r="C3" s="70" t="s">
        <v>59</v>
      </c>
      <c r="D3" s="70" t="s">
        <v>60</v>
      </c>
      <c r="E3" s="70" t="s">
        <v>3</v>
      </c>
      <c r="F3" s="70" t="s">
        <v>2</v>
      </c>
      <c r="G3" s="70" t="s">
        <v>25</v>
      </c>
      <c r="H3" s="78" t="s">
        <v>30</v>
      </c>
      <c r="I3" s="81"/>
      <c r="J3" s="81"/>
      <c r="K3" s="81"/>
      <c r="L3" s="81"/>
      <c r="M3" s="81"/>
      <c r="N3" s="81"/>
      <c r="O3" s="81"/>
      <c r="P3" s="81"/>
      <c r="Q3" s="81"/>
      <c r="R3" s="81"/>
      <c r="S3" s="81"/>
      <c r="T3" s="81"/>
      <c r="U3" s="81"/>
      <c r="V3" s="81"/>
      <c r="W3" s="85"/>
      <c r="X3" s="87" t="s">
        <v>55</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10</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61</v>
      </c>
      <c r="B4" s="71"/>
      <c r="C4" s="71"/>
      <c r="D4" s="71"/>
      <c r="E4" s="71"/>
      <c r="F4" s="71"/>
      <c r="G4" s="71"/>
      <c r="H4" s="79"/>
      <c r="I4" s="82"/>
      <c r="J4" s="82"/>
      <c r="K4" s="82"/>
      <c r="L4" s="82"/>
      <c r="M4" s="82"/>
      <c r="N4" s="82"/>
      <c r="O4" s="82"/>
      <c r="P4" s="82"/>
      <c r="Q4" s="82"/>
      <c r="R4" s="82"/>
      <c r="S4" s="82"/>
      <c r="T4" s="82"/>
      <c r="U4" s="82"/>
      <c r="V4" s="82"/>
      <c r="W4" s="86"/>
      <c r="X4" s="88" t="s">
        <v>53</v>
      </c>
      <c r="Y4" s="88"/>
      <c r="Z4" s="88"/>
      <c r="AA4" s="88"/>
      <c r="AB4" s="88"/>
      <c r="AC4" s="88"/>
      <c r="AD4" s="88"/>
      <c r="AE4" s="88"/>
      <c r="AF4" s="88"/>
      <c r="AG4" s="88"/>
      <c r="AH4" s="88"/>
      <c r="AI4" s="88" t="s">
        <v>45</v>
      </c>
      <c r="AJ4" s="88"/>
      <c r="AK4" s="88"/>
      <c r="AL4" s="88"/>
      <c r="AM4" s="88"/>
      <c r="AN4" s="88"/>
      <c r="AO4" s="88"/>
      <c r="AP4" s="88"/>
      <c r="AQ4" s="88"/>
      <c r="AR4" s="88"/>
      <c r="AS4" s="88"/>
      <c r="AT4" s="88" t="s">
        <v>38</v>
      </c>
      <c r="AU4" s="88"/>
      <c r="AV4" s="88"/>
      <c r="AW4" s="88"/>
      <c r="AX4" s="88"/>
      <c r="AY4" s="88"/>
      <c r="AZ4" s="88"/>
      <c r="BA4" s="88"/>
      <c r="BB4" s="88"/>
      <c r="BC4" s="88"/>
      <c r="BD4" s="88"/>
      <c r="BE4" s="88" t="s">
        <v>63</v>
      </c>
      <c r="BF4" s="88"/>
      <c r="BG4" s="88"/>
      <c r="BH4" s="88"/>
      <c r="BI4" s="88"/>
      <c r="BJ4" s="88"/>
      <c r="BK4" s="88"/>
      <c r="BL4" s="88"/>
      <c r="BM4" s="88"/>
      <c r="BN4" s="88"/>
      <c r="BO4" s="88"/>
      <c r="BP4" s="88" t="s">
        <v>35</v>
      </c>
      <c r="BQ4" s="88"/>
      <c r="BR4" s="88"/>
      <c r="BS4" s="88"/>
      <c r="BT4" s="88"/>
      <c r="BU4" s="88"/>
      <c r="BV4" s="88"/>
      <c r="BW4" s="88"/>
      <c r="BX4" s="88"/>
      <c r="BY4" s="88"/>
      <c r="BZ4" s="88"/>
      <c r="CA4" s="88" t="s">
        <v>64</v>
      </c>
      <c r="CB4" s="88"/>
      <c r="CC4" s="88"/>
      <c r="CD4" s="88"/>
      <c r="CE4" s="88"/>
      <c r="CF4" s="88"/>
      <c r="CG4" s="88"/>
      <c r="CH4" s="88"/>
      <c r="CI4" s="88"/>
      <c r="CJ4" s="88"/>
      <c r="CK4" s="88"/>
      <c r="CL4" s="88" t="s">
        <v>66</v>
      </c>
      <c r="CM4" s="88"/>
      <c r="CN4" s="88"/>
      <c r="CO4" s="88"/>
      <c r="CP4" s="88"/>
      <c r="CQ4" s="88"/>
      <c r="CR4" s="88"/>
      <c r="CS4" s="88"/>
      <c r="CT4" s="88"/>
      <c r="CU4" s="88"/>
      <c r="CV4" s="88"/>
      <c r="CW4" s="88" t="s">
        <v>67</v>
      </c>
      <c r="CX4" s="88"/>
      <c r="CY4" s="88"/>
      <c r="CZ4" s="88"/>
      <c r="DA4" s="88"/>
      <c r="DB4" s="88"/>
      <c r="DC4" s="88"/>
      <c r="DD4" s="88"/>
      <c r="DE4" s="88"/>
      <c r="DF4" s="88"/>
      <c r="DG4" s="88"/>
      <c r="DH4" s="88" t="s">
        <v>68</v>
      </c>
      <c r="DI4" s="88"/>
      <c r="DJ4" s="88"/>
      <c r="DK4" s="88"/>
      <c r="DL4" s="88"/>
      <c r="DM4" s="88"/>
      <c r="DN4" s="88"/>
      <c r="DO4" s="88"/>
      <c r="DP4" s="88"/>
      <c r="DQ4" s="88"/>
      <c r="DR4" s="88"/>
      <c r="DS4" s="88" t="s">
        <v>62</v>
      </c>
      <c r="DT4" s="88"/>
      <c r="DU4" s="88"/>
      <c r="DV4" s="88"/>
      <c r="DW4" s="88"/>
      <c r="DX4" s="88"/>
      <c r="DY4" s="88"/>
      <c r="DZ4" s="88"/>
      <c r="EA4" s="88"/>
      <c r="EB4" s="88"/>
      <c r="EC4" s="88"/>
      <c r="ED4" s="88" t="s">
        <v>69</v>
      </c>
      <c r="EE4" s="88"/>
      <c r="EF4" s="88"/>
      <c r="EG4" s="88"/>
      <c r="EH4" s="88"/>
      <c r="EI4" s="88"/>
      <c r="EJ4" s="88"/>
      <c r="EK4" s="88"/>
      <c r="EL4" s="88"/>
      <c r="EM4" s="88"/>
      <c r="EN4" s="88"/>
    </row>
    <row r="5" spans="1:144">
      <c r="A5" s="68" t="s">
        <v>28</v>
      </c>
      <c r="B5" s="72"/>
      <c r="C5" s="72"/>
      <c r="D5" s="72"/>
      <c r="E5" s="72"/>
      <c r="F5" s="72"/>
      <c r="G5" s="72"/>
      <c r="H5" s="80" t="s">
        <v>58</v>
      </c>
      <c r="I5" s="80" t="s">
        <v>70</v>
      </c>
      <c r="J5" s="80" t="s">
        <v>71</v>
      </c>
      <c r="K5" s="80" t="s">
        <v>72</v>
      </c>
      <c r="L5" s="80" t="s">
        <v>73</v>
      </c>
      <c r="M5" s="80" t="s">
        <v>5</v>
      </c>
      <c r="N5" s="80" t="s">
        <v>74</v>
      </c>
      <c r="O5" s="80" t="s">
        <v>75</v>
      </c>
      <c r="P5" s="80" t="s">
        <v>76</v>
      </c>
      <c r="Q5" s="80" t="s">
        <v>77</v>
      </c>
      <c r="R5" s="80" t="s">
        <v>78</v>
      </c>
      <c r="S5" s="80" t="s">
        <v>79</v>
      </c>
      <c r="T5" s="80" t="s">
        <v>65</v>
      </c>
      <c r="U5" s="80" t="s">
        <v>80</v>
      </c>
      <c r="V5" s="80" t="s">
        <v>81</v>
      </c>
      <c r="W5" s="80" t="s">
        <v>82</v>
      </c>
      <c r="X5" s="80" t="s">
        <v>83</v>
      </c>
      <c r="Y5" s="80" t="s">
        <v>84</v>
      </c>
      <c r="Z5" s="80" t="s">
        <v>85</v>
      </c>
      <c r="AA5" s="80" t="s">
        <v>0</v>
      </c>
      <c r="AB5" s="80" t="s">
        <v>86</v>
      </c>
      <c r="AC5" s="80" t="s">
        <v>88</v>
      </c>
      <c r="AD5" s="80" t="s">
        <v>89</v>
      </c>
      <c r="AE5" s="80" t="s">
        <v>90</v>
      </c>
      <c r="AF5" s="80" t="s">
        <v>91</v>
      </c>
      <c r="AG5" s="80" t="s">
        <v>92</v>
      </c>
      <c r="AH5" s="80" t="s">
        <v>44</v>
      </c>
      <c r="AI5" s="80" t="s">
        <v>83</v>
      </c>
      <c r="AJ5" s="80" t="s">
        <v>84</v>
      </c>
      <c r="AK5" s="80" t="s">
        <v>85</v>
      </c>
      <c r="AL5" s="80" t="s">
        <v>0</v>
      </c>
      <c r="AM5" s="80" t="s">
        <v>86</v>
      </c>
      <c r="AN5" s="80" t="s">
        <v>88</v>
      </c>
      <c r="AO5" s="80" t="s">
        <v>89</v>
      </c>
      <c r="AP5" s="80" t="s">
        <v>90</v>
      </c>
      <c r="AQ5" s="80" t="s">
        <v>91</v>
      </c>
      <c r="AR5" s="80" t="s">
        <v>92</v>
      </c>
      <c r="AS5" s="80" t="s">
        <v>87</v>
      </c>
      <c r="AT5" s="80" t="s">
        <v>83</v>
      </c>
      <c r="AU5" s="80" t="s">
        <v>84</v>
      </c>
      <c r="AV5" s="80" t="s">
        <v>85</v>
      </c>
      <c r="AW5" s="80" t="s">
        <v>0</v>
      </c>
      <c r="AX5" s="80" t="s">
        <v>86</v>
      </c>
      <c r="AY5" s="80" t="s">
        <v>88</v>
      </c>
      <c r="AZ5" s="80" t="s">
        <v>89</v>
      </c>
      <c r="BA5" s="80" t="s">
        <v>90</v>
      </c>
      <c r="BB5" s="80" t="s">
        <v>91</v>
      </c>
      <c r="BC5" s="80" t="s">
        <v>92</v>
      </c>
      <c r="BD5" s="80" t="s">
        <v>87</v>
      </c>
      <c r="BE5" s="80" t="s">
        <v>83</v>
      </c>
      <c r="BF5" s="80" t="s">
        <v>84</v>
      </c>
      <c r="BG5" s="80" t="s">
        <v>85</v>
      </c>
      <c r="BH5" s="80" t="s">
        <v>0</v>
      </c>
      <c r="BI5" s="80" t="s">
        <v>86</v>
      </c>
      <c r="BJ5" s="80" t="s">
        <v>88</v>
      </c>
      <c r="BK5" s="80" t="s">
        <v>89</v>
      </c>
      <c r="BL5" s="80" t="s">
        <v>90</v>
      </c>
      <c r="BM5" s="80" t="s">
        <v>91</v>
      </c>
      <c r="BN5" s="80" t="s">
        <v>92</v>
      </c>
      <c r="BO5" s="80" t="s">
        <v>87</v>
      </c>
      <c r="BP5" s="80" t="s">
        <v>83</v>
      </c>
      <c r="BQ5" s="80" t="s">
        <v>84</v>
      </c>
      <c r="BR5" s="80" t="s">
        <v>85</v>
      </c>
      <c r="BS5" s="80" t="s">
        <v>0</v>
      </c>
      <c r="BT5" s="80" t="s">
        <v>86</v>
      </c>
      <c r="BU5" s="80" t="s">
        <v>88</v>
      </c>
      <c r="BV5" s="80" t="s">
        <v>89</v>
      </c>
      <c r="BW5" s="80" t="s">
        <v>90</v>
      </c>
      <c r="BX5" s="80" t="s">
        <v>91</v>
      </c>
      <c r="BY5" s="80" t="s">
        <v>92</v>
      </c>
      <c r="BZ5" s="80" t="s">
        <v>87</v>
      </c>
      <c r="CA5" s="80" t="s">
        <v>83</v>
      </c>
      <c r="CB5" s="80" t="s">
        <v>84</v>
      </c>
      <c r="CC5" s="80" t="s">
        <v>85</v>
      </c>
      <c r="CD5" s="80" t="s">
        <v>0</v>
      </c>
      <c r="CE5" s="80" t="s">
        <v>86</v>
      </c>
      <c r="CF5" s="80" t="s">
        <v>88</v>
      </c>
      <c r="CG5" s="80" t="s">
        <v>89</v>
      </c>
      <c r="CH5" s="80" t="s">
        <v>90</v>
      </c>
      <c r="CI5" s="80" t="s">
        <v>91</v>
      </c>
      <c r="CJ5" s="80" t="s">
        <v>92</v>
      </c>
      <c r="CK5" s="80" t="s">
        <v>87</v>
      </c>
      <c r="CL5" s="80" t="s">
        <v>83</v>
      </c>
      <c r="CM5" s="80" t="s">
        <v>84</v>
      </c>
      <c r="CN5" s="80" t="s">
        <v>85</v>
      </c>
      <c r="CO5" s="80" t="s">
        <v>0</v>
      </c>
      <c r="CP5" s="80" t="s">
        <v>86</v>
      </c>
      <c r="CQ5" s="80" t="s">
        <v>88</v>
      </c>
      <c r="CR5" s="80" t="s">
        <v>89</v>
      </c>
      <c r="CS5" s="80" t="s">
        <v>90</v>
      </c>
      <c r="CT5" s="80" t="s">
        <v>91</v>
      </c>
      <c r="CU5" s="80" t="s">
        <v>92</v>
      </c>
      <c r="CV5" s="80" t="s">
        <v>87</v>
      </c>
      <c r="CW5" s="80" t="s">
        <v>83</v>
      </c>
      <c r="CX5" s="80" t="s">
        <v>84</v>
      </c>
      <c r="CY5" s="80" t="s">
        <v>85</v>
      </c>
      <c r="CZ5" s="80" t="s">
        <v>0</v>
      </c>
      <c r="DA5" s="80" t="s">
        <v>86</v>
      </c>
      <c r="DB5" s="80" t="s">
        <v>88</v>
      </c>
      <c r="DC5" s="80" t="s">
        <v>89</v>
      </c>
      <c r="DD5" s="80" t="s">
        <v>90</v>
      </c>
      <c r="DE5" s="80" t="s">
        <v>91</v>
      </c>
      <c r="DF5" s="80" t="s">
        <v>92</v>
      </c>
      <c r="DG5" s="80" t="s">
        <v>87</v>
      </c>
      <c r="DH5" s="80" t="s">
        <v>83</v>
      </c>
      <c r="DI5" s="80" t="s">
        <v>84</v>
      </c>
      <c r="DJ5" s="80" t="s">
        <v>85</v>
      </c>
      <c r="DK5" s="80" t="s">
        <v>0</v>
      </c>
      <c r="DL5" s="80" t="s">
        <v>86</v>
      </c>
      <c r="DM5" s="80" t="s">
        <v>88</v>
      </c>
      <c r="DN5" s="80" t="s">
        <v>89</v>
      </c>
      <c r="DO5" s="80" t="s">
        <v>90</v>
      </c>
      <c r="DP5" s="80" t="s">
        <v>91</v>
      </c>
      <c r="DQ5" s="80" t="s">
        <v>92</v>
      </c>
      <c r="DR5" s="80" t="s">
        <v>87</v>
      </c>
      <c r="DS5" s="80" t="s">
        <v>83</v>
      </c>
      <c r="DT5" s="80" t="s">
        <v>84</v>
      </c>
      <c r="DU5" s="80" t="s">
        <v>85</v>
      </c>
      <c r="DV5" s="80" t="s">
        <v>0</v>
      </c>
      <c r="DW5" s="80" t="s">
        <v>86</v>
      </c>
      <c r="DX5" s="80" t="s">
        <v>88</v>
      </c>
      <c r="DY5" s="80" t="s">
        <v>89</v>
      </c>
      <c r="DZ5" s="80" t="s">
        <v>90</v>
      </c>
      <c r="EA5" s="80" t="s">
        <v>91</v>
      </c>
      <c r="EB5" s="80" t="s">
        <v>92</v>
      </c>
      <c r="EC5" s="80" t="s">
        <v>87</v>
      </c>
      <c r="ED5" s="80" t="s">
        <v>83</v>
      </c>
      <c r="EE5" s="80" t="s">
        <v>84</v>
      </c>
      <c r="EF5" s="80" t="s">
        <v>85</v>
      </c>
      <c r="EG5" s="80" t="s">
        <v>0</v>
      </c>
      <c r="EH5" s="80" t="s">
        <v>86</v>
      </c>
      <c r="EI5" s="80" t="s">
        <v>88</v>
      </c>
      <c r="EJ5" s="80" t="s">
        <v>89</v>
      </c>
      <c r="EK5" s="80" t="s">
        <v>90</v>
      </c>
      <c r="EL5" s="80" t="s">
        <v>91</v>
      </c>
      <c r="EM5" s="80" t="s">
        <v>92</v>
      </c>
      <c r="EN5" s="80" t="s">
        <v>87</v>
      </c>
    </row>
    <row r="6" spans="1:144" s="67" customFormat="1">
      <c r="A6" s="68" t="s">
        <v>93</v>
      </c>
      <c r="B6" s="73">
        <f t="shared" ref="B6:W6" si="1">B7</f>
        <v>2021</v>
      </c>
      <c r="C6" s="73">
        <f t="shared" si="1"/>
        <v>222143</v>
      </c>
      <c r="D6" s="73">
        <f t="shared" si="1"/>
        <v>46</v>
      </c>
      <c r="E6" s="73">
        <f t="shared" si="1"/>
        <v>1</v>
      </c>
      <c r="F6" s="73">
        <f t="shared" si="1"/>
        <v>0</v>
      </c>
      <c r="G6" s="73">
        <f t="shared" si="1"/>
        <v>1</v>
      </c>
      <c r="H6" s="73" t="str">
        <f t="shared" si="1"/>
        <v>静岡県　藤枝市</v>
      </c>
      <c r="I6" s="73" t="str">
        <f t="shared" si="1"/>
        <v>法適用</v>
      </c>
      <c r="J6" s="73" t="str">
        <f t="shared" si="1"/>
        <v>水道事業</v>
      </c>
      <c r="K6" s="73" t="str">
        <f t="shared" si="1"/>
        <v>末端給水事業</v>
      </c>
      <c r="L6" s="73" t="str">
        <f t="shared" si="1"/>
        <v>A3</v>
      </c>
      <c r="M6" s="73" t="str">
        <f t="shared" si="1"/>
        <v>非設置</v>
      </c>
      <c r="N6" s="83" t="str">
        <f t="shared" si="1"/>
        <v>-</v>
      </c>
      <c r="O6" s="83">
        <f t="shared" si="1"/>
        <v>65.88</v>
      </c>
      <c r="P6" s="83">
        <f t="shared" si="1"/>
        <v>91.37</v>
      </c>
      <c r="Q6" s="83">
        <f t="shared" si="1"/>
        <v>2464</v>
      </c>
      <c r="R6" s="83">
        <f t="shared" si="1"/>
        <v>143580</v>
      </c>
      <c r="S6" s="83">
        <f t="shared" si="1"/>
        <v>194.06</v>
      </c>
      <c r="T6" s="83">
        <f t="shared" si="1"/>
        <v>739.87</v>
      </c>
      <c r="U6" s="83">
        <f t="shared" si="1"/>
        <v>130398</v>
      </c>
      <c r="V6" s="83">
        <f t="shared" si="1"/>
        <v>55.39</v>
      </c>
      <c r="W6" s="83">
        <f t="shared" si="1"/>
        <v>2354.1799999999998</v>
      </c>
      <c r="X6" s="89">
        <f t="shared" ref="X6:AG6" si="2">IF(X7="",NA(),X7)</f>
        <v>130.59</v>
      </c>
      <c r="Y6" s="89">
        <f t="shared" si="2"/>
        <v>126.01</v>
      </c>
      <c r="Z6" s="89">
        <f t="shared" si="2"/>
        <v>122.51</v>
      </c>
      <c r="AA6" s="89">
        <f t="shared" si="2"/>
        <v>129.16</v>
      </c>
      <c r="AB6" s="89">
        <f t="shared" si="2"/>
        <v>131.29</v>
      </c>
      <c r="AC6" s="89">
        <f t="shared" si="2"/>
        <v>113.68</v>
      </c>
      <c r="AD6" s="89">
        <f t="shared" si="2"/>
        <v>113.82</v>
      </c>
      <c r="AE6" s="89">
        <f t="shared" si="2"/>
        <v>112.82</v>
      </c>
      <c r="AF6" s="89">
        <f t="shared" si="2"/>
        <v>111.21</v>
      </c>
      <c r="AG6" s="89">
        <f t="shared" si="2"/>
        <v>111.89</v>
      </c>
      <c r="AH6" s="83" t="str">
        <f>IF(AH7="","",IF(AH7="-","【-】","【"&amp;SUBSTITUTE(TEXT(AH7,"#,##0.00"),"-","△")&amp;"】"))</f>
        <v>【111.39】</v>
      </c>
      <c r="AI6" s="83">
        <f t="shared" ref="AI6:AR6" si="3">IF(AI7="",NA(),AI7)</f>
        <v>0</v>
      </c>
      <c r="AJ6" s="83">
        <f t="shared" si="3"/>
        <v>0</v>
      </c>
      <c r="AK6" s="83">
        <f t="shared" si="3"/>
        <v>0</v>
      </c>
      <c r="AL6" s="83">
        <f t="shared" si="3"/>
        <v>0</v>
      </c>
      <c r="AM6" s="83">
        <f t="shared" si="3"/>
        <v>0</v>
      </c>
      <c r="AN6" s="89">
        <f t="shared" si="3"/>
        <v>3.e-002</v>
      </c>
      <c r="AO6" s="83">
        <f t="shared" si="3"/>
        <v>0</v>
      </c>
      <c r="AP6" s="83">
        <f t="shared" si="3"/>
        <v>0</v>
      </c>
      <c r="AQ6" s="83">
        <f t="shared" si="3"/>
        <v>0</v>
      </c>
      <c r="AR6" s="89">
        <f t="shared" si="3"/>
        <v>0.45</v>
      </c>
      <c r="AS6" s="83" t="str">
        <f>IF(AS7="","",IF(AS7="-","【-】","【"&amp;SUBSTITUTE(TEXT(AS7,"#,##0.00"),"-","△")&amp;"】"))</f>
        <v>【1.30】</v>
      </c>
      <c r="AT6" s="89">
        <f t="shared" ref="AT6:BC6" si="4">IF(AT7="",NA(),AT7)</f>
        <v>283.14999999999998</v>
      </c>
      <c r="AU6" s="89">
        <f t="shared" si="4"/>
        <v>310.11</v>
      </c>
      <c r="AV6" s="89">
        <f t="shared" si="4"/>
        <v>290.56</v>
      </c>
      <c r="AW6" s="89">
        <f t="shared" si="4"/>
        <v>281.45</v>
      </c>
      <c r="AX6" s="89">
        <f t="shared" si="4"/>
        <v>301.51</v>
      </c>
      <c r="AY6" s="89">
        <f t="shared" si="4"/>
        <v>337.49</v>
      </c>
      <c r="AZ6" s="89">
        <f t="shared" si="4"/>
        <v>335.6</v>
      </c>
      <c r="BA6" s="89">
        <f t="shared" si="4"/>
        <v>358.91</v>
      </c>
      <c r="BB6" s="89">
        <f t="shared" si="4"/>
        <v>360.96</v>
      </c>
      <c r="BC6" s="89">
        <f t="shared" si="4"/>
        <v>351.29</v>
      </c>
      <c r="BD6" s="83" t="str">
        <f>IF(BD7="","",IF(BD7="-","【-】","【"&amp;SUBSTITUTE(TEXT(BD7,"#,##0.00"),"-","△")&amp;"】"))</f>
        <v>【261.51】</v>
      </c>
      <c r="BE6" s="89">
        <f t="shared" ref="BE6:BN6" si="5">IF(BE7="",NA(),BE7)</f>
        <v>319.20999999999998</v>
      </c>
      <c r="BF6" s="89">
        <f t="shared" si="5"/>
        <v>317.62</v>
      </c>
      <c r="BG6" s="89">
        <f t="shared" si="5"/>
        <v>319.31</v>
      </c>
      <c r="BH6" s="89">
        <f t="shared" si="5"/>
        <v>311.72000000000003</v>
      </c>
      <c r="BI6" s="89">
        <f t="shared" si="5"/>
        <v>312.39</v>
      </c>
      <c r="BJ6" s="89">
        <f t="shared" si="5"/>
        <v>265.92</v>
      </c>
      <c r="BK6" s="89">
        <f t="shared" si="5"/>
        <v>258.26</v>
      </c>
      <c r="BL6" s="89">
        <f t="shared" si="5"/>
        <v>247.27</v>
      </c>
      <c r="BM6" s="89">
        <f t="shared" si="5"/>
        <v>239.18</v>
      </c>
      <c r="BN6" s="89">
        <f t="shared" si="5"/>
        <v>236.29</v>
      </c>
      <c r="BO6" s="83" t="str">
        <f>IF(BO7="","",IF(BO7="-","【-】","【"&amp;SUBSTITUTE(TEXT(BO7,"#,##0.00"),"-","△")&amp;"】"))</f>
        <v>【265.16】</v>
      </c>
      <c r="BP6" s="89">
        <f t="shared" ref="BP6:BY6" si="6">IF(BP7="",NA(),BP7)</f>
        <v>129.69</v>
      </c>
      <c r="BQ6" s="89">
        <f t="shared" si="6"/>
        <v>124.52</v>
      </c>
      <c r="BR6" s="89">
        <f t="shared" si="6"/>
        <v>119.53</v>
      </c>
      <c r="BS6" s="89">
        <f t="shared" si="6"/>
        <v>127.84</v>
      </c>
      <c r="BT6" s="89">
        <f t="shared" si="6"/>
        <v>130.66999999999999</v>
      </c>
      <c r="BU6" s="89">
        <f t="shared" si="6"/>
        <v>105.86</v>
      </c>
      <c r="BV6" s="89">
        <f t="shared" si="6"/>
        <v>106.07</v>
      </c>
      <c r="BW6" s="89">
        <f t="shared" si="6"/>
        <v>105.34</v>
      </c>
      <c r="BX6" s="89">
        <f t="shared" si="6"/>
        <v>101.89</v>
      </c>
      <c r="BY6" s="89">
        <f t="shared" si="6"/>
        <v>104.33</v>
      </c>
      <c r="BZ6" s="83" t="str">
        <f>IF(BZ7="","",IF(BZ7="-","【-】","【"&amp;SUBSTITUTE(TEXT(BZ7,"#,##0.00"),"-","△")&amp;"】"))</f>
        <v>【102.35】</v>
      </c>
      <c r="CA6" s="89">
        <f t="shared" ref="CA6:CJ6" si="7">IF(CA7="",NA(),CA7)</f>
        <v>105.98</v>
      </c>
      <c r="CB6" s="89">
        <f t="shared" si="7"/>
        <v>110.49</v>
      </c>
      <c r="CC6" s="89">
        <f t="shared" si="7"/>
        <v>115.15</v>
      </c>
      <c r="CD6" s="89">
        <f t="shared" si="7"/>
        <v>107.35</v>
      </c>
      <c r="CE6" s="89">
        <f t="shared" si="7"/>
        <v>105.33</v>
      </c>
      <c r="CF6" s="89">
        <f t="shared" si="7"/>
        <v>158.58000000000001</v>
      </c>
      <c r="CG6" s="89">
        <f t="shared" si="7"/>
        <v>159.22</v>
      </c>
      <c r="CH6" s="89">
        <f t="shared" si="7"/>
        <v>159.6</v>
      </c>
      <c r="CI6" s="89">
        <f t="shared" si="7"/>
        <v>156.32</v>
      </c>
      <c r="CJ6" s="89">
        <f t="shared" si="7"/>
        <v>157.4</v>
      </c>
      <c r="CK6" s="83" t="str">
        <f>IF(CK7="","",IF(CK7="-","【-】","【"&amp;SUBSTITUTE(TEXT(CK7,"#,##0.00"),"-","△")&amp;"】"))</f>
        <v>【167.74】</v>
      </c>
      <c r="CL6" s="89">
        <f t="shared" ref="CL6:CU6" si="8">IF(CL7="",NA(),CL7)</f>
        <v>65.55</v>
      </c>
      <c r="CM6" s="89">
        <f t="shared" si="8"/>
        <v>65.290000000000006</v>
      </c>
      <c r="CN6" s="89">
        <f t="shared" si="8"/>
        <v>63.83</v>
      </c>
      <c r="CO6" s="89">
        <f t="shared" si="8"/>
        <v>64.3</v>
      </c>
      <c r="CP6" s="89">
        <f t="shared" si="8"/>
        <v>63.18</v>
      </c>
      <c r="CQ6" s="89">
        <f t="shared" si="8"/>
        <v>62.38</v>
      </c>
      <c r="CR6" s="89">
        <f t="shared" si="8"/>
        <v>62.83</v>
      </c>
      <c r="CS6" s="89">
        <f t="shared" si="8"/>
        <v>62.05</v>
      </c>
      <c r="CT6" s="89">
        <f t="shared" si="8"/>
        <v>63.23</v>
      </c>
      <c r="CU6" s="89">
        <f t="shared" si="8"/>
        <v>62.59</v>
      </c>
      <c r="CV6" s="83" t="str">
        <f>IF(CV7="","",IF(CV7="-","【-】","【"&amp;SUBSTITUTE(TEXT(CV7,"#,##0.00"),"-","△")&amp;"】"))</f>
        <v>【60.29】</v>
      </c>
      <c r="CW6" s="89">
        <f t="shared" ref="CW6:DF6" si="9">IF(CW7="",NA(),CW7)</f>
        <v>89.25</v>
      </c>
      <c r="CX6" s="89">
        <f t="shared" si="9"/>
        <v>89.14</v>
      </c>
      <c r="CY6" s="89">
        <f t="shared" si="9"/>
        <v>89.82</v>
      </c>
      <c r="CZ6" s="89">
        <f t="shared" si="9"/>
        <v>91.3</v>
      </c>
      <c r="DA6" s="89">
        <f t="shared" si="9"/>
        <v>91.92</v>
      </c>
      <c r="DB6" s="89">
        <f t="shared" si="9"/>
        <v>89.17</v>
      </c>
      <c r="DC6" s="89">
        <f t="shared" si="9"/>
        <v>88.86</v>
      </c>
      <c r="DD6" s="89">
        <f t="shared" si="9"/>
        <v>89.11</v>
      </c>
      <c r="DE6" s="89">
        <f t="shared" si="9"/>
        <v>89.35</v>
      </c>
      <c r="DF6" s="89">
        <f t="shared" si="9"/>
        <v>89.7</v>
      </c>
      <c r="DG6" s="83" t="str">
        <f>IF(DG7="","",IF(DG7="-","【-】","【"&amp;SUBSTITUTE(TEXT(DG7,"#,##0.00"),"-","△")&amp;"】"))</f>
        <v>【90.12】</v>
      </c>
      <c r="DH6" s="89">
        <f t="shared" ref="DH6:DQ6" si="10">IF(DH7="",NA(),DH7)</f>
        <v>45.69</v>
      </c>
      <c r="DI6" s="89">
        <f t="shared" si="10"/>
        <v>45.4</v>
      </c>
      <c r="DJ6" s="89">
        <f t="shared" si="10"/>
        <v>45.69</v>
      </c>
      <c r="DK6" s="89">
        <f t="shared" si="10"/>
        <v>45.76</v>
      </c>
      <c r="DL6" s="89">
        <f t="shared" si="10"/>
        <v>46.42</v>
      </c>
      <c r="DM6" s="89">
        <f t="shared" si="10"/>
        <v>46.99</v>
      </c>
      <c r="DN6" s="89">
        <f t="shared" si="10"/>
        <v>47.89</v>
      </c>
      <c r="DO6" s="89">
        <f t="shared" si="10"/>
        <v>48.69</v>
      </c>
      <c r="DP6" s="89">
        <f t="shared" si="10"/>
        <v>49.62</v>
      </c>
      <c r="DQ6" s="89">
        <f t="shared" si="10"/>
        <v>50.5</v>
      </c>
      <c r="DR6" s="83" t="str">
        <f>IF(DR7="","",IF(DR7="-","【-】","【"&amp;SUBSTITUTE(TEXT(DR7,"#,##0.00"),"-","△")&amp;"】"))</f>
        <v>【50.88】</v>
      </c>
      <c r="DS6" s="89">
        <f t="shared" ref="DS6:EB6" si="11">IF(DS7="",NA(),DS7)</f>
        <v>17.559999999999999</v>
      </c>
      <c r="DT6" s="89">
        <f t="shared" si="11"/>
        <v>20.05</v>
      </c>
      <c r="DU6" s="89">
        <f t="shared" si="11"/>
        <v>21.81</v>
      </c>
      <c r="DV6" s="89">
        <f t="shared" si="11"/>
        <v>23.21</v>
      </c>
      <c r="DW6" s="89">
        <f t="shared" si="11"/>
        <v>24.88</v>
      </c>
      <c r="DX6" s="89">
        <f t="shared" si="11"/>
        <v>15.83</v>
      </c>
      <c r="DY6" s="89">
        <f t="shared" si="11"/>
        <v>16.899999999999999</v>
      </c>
      <c r="DZ6" s="89">
        <f t="shared" si="11"/>
        <v>18.260000000000002</v>
      </c>
      <c r="EA6" s="89">
        <f t="shared" si="11"/>
        <v>19.510000000000002</v>
      </c>
      <c r="EB6" s="89">
        <f t="shared" si="11"/>
        <v>21.19</v>
      </c>
      <c r="EC6" s="83" t="str">
        <f>IF(EC7="","",IF(EC7="-","【-】","【"&amp;SUBSTITUTE(TEXT(EC7,"#,##0.00"),"-","△")&amp;"】"))</f>
        <v>【22.30】</v>
      </c>
      <c r="ED6" s="89">
        <f t="shared" ref="ED6:EM6" si="12">IF(ED7="",NA(),ED7)</f>
        <v>1.52</v>
      </c>
      <c r="EE6" s="89">
        <f t="shared" si="12"/>
        <v>0.84</v>
      </c>
      <c r="EF6" s="89">
        <f t="shared" si="12"/>
        <v>0.49</v>
      </c>
      <c r="EG6" s="89">
        <f t="shared" si="12"/>
        <v>0.62</v>
      </c>
      <c r="EH6" s="89">
        <f t="shared" si="12"/>
        <v>0.4</v>
      </c>
      <c r="EI6" s="89">
        <f t="shared" si="12"/>
        <v>0.74</v>
      </c>
      <c r="EJ6" s="89">
        <f t="shared" si="12"/>
        <v>0.72</v>
      </c>
      <c r="EK6" s="89">
        <f t="shared" si="12"/>
        <v>0.66</v>
      </c>
      <c r="EL6" s="89">
        <f t="shared" si="12"/>
        <v>0.67</v>
      </c>
      <c r="EM6" s="89">
        <f t="shared" si="12"/>
        <v>0.62</v>
      </c>
      <c r="EN6" s="83" t="str">
        <f>IF(EN7="","",IF(EN7="-","【-】","【"&amp;SUBSTITUTE(TEXT(EN7,"#,##0.00"),"-","△")&amp;"】"))</f>
        <v>【0.66】</v>
      </c>
    </row>
    <row r="7" spans="1:144" s="67" customFormat="1">
      <c r="A7" s="68"/>
      <c r="B7" s="74">
        <v>2021</v>
      </c>
      <c r="C7" s="74">
        <v>222143</v>
      </c>
      <c r="D7" s="74">
        <v>46</v>
      </c>
      <c r="E7" s="74">
        <v>1</v>
      </c>
      <c r="F7" s="74">
        <v>0</v>
      </c>
      <c r="G7" s="74">
        <v>1</v>
      </c>
      <c r="H7" s="74" t="s">
        <v>94</v>
      </c>
      <c r="I7" s="74" t="s">
        <v>95</v>
      </c>
      <c r="J7" s="74" t="s">
        <v>96</v>
      </c>
      <c r="K7" s="74" t="s">
        <v>97</v>
      </c>
      <c r="L7" s="74" t="s">
        <v>98</v>
      </c>
      <c r="M7" s="74" t="s">
        <v>15</v>
      </c>
      <c r="N7" s="84" t="s">
        <v>99</v>
      </c>
      <c r="O7" s="84">
        <v>65.88</v>
      </c>
      <c r="P7" s="84">
        <v>91.37</v>
      </c>
      <c r="Q7" s="84">
        <v>2464</v>
      </c>
      <c r="R7" s="84">
        <v>143580</v>
      </c>
      <c r="S7" s="84">
        <v>194.06</v>
      </c>
      <c r="T7" s="84">
        <v>739.87</v>
      </c>
      <c r="U7" s="84">
        <v>130398</v>
      </c>
      <c r="V7" s="84">
        <v>55.39</v>
      </c>
      <c r="W7" s="84">
        <v>2354.1799999999998</v>
      </c>
      <c r="X7" s="84">
        <v>130.59</v>
      </c>
      <c r="Y7" s="84">
        <v>126.01</v>
      </c>
      <c r="Z7" s="84">
        <v>122.51</v>
      </c>
      <c r="AA7" s="84">
        <v>129.16</v>
      </c>
      <c r="AB7" s="84">
        <v>131.29</v>
      </c>
      <c r="AC7" s="84">
        <v>113.68</v>
      </c>
      <c r="AD7" s="84">
        <v>113.82</v>
      </c>
      <c r="AE7" s="84">
        <v>112.82</v>
      </c>
      <c r="AF7" s="84">
        <v>111.21</v>
      </c>
      <c r="AG7" s="84">
        <v>111.89</v>
      </c>
      <c r="AH7" s="84">
        <v>111.39</v>
      </c>
      <c r="AI7" s="84">
        <v>0</v>
      </c>
      <c r="AJ7" s="84">
        <v>0</v>
      </c>
      <c r="AK7" s="84">
        <v>0</v>
      </c>
      <c r="AL7" s="84">
        <v>0</v>
      </c>
      <c r="AM7" s="84">
        <v>0</v>
      </c>
      <c r="AN7" s="84">
        <v>3.e-002</v>
      </c>
      <c r="AO7" s="84">
        <v>0</v>
      </c>
      <c r="AP7" s="84">
        <v>0</v>
      </c>
      <c r="AQ7" s="84">
        <v>0</v>
      </c>
      <c r="AR7" s="84">
        <v>0.45</v>
      </c>
      <c r="AS7" s="84">
        <v>1.3</v>
      </c>
      <c r="AT7" s="84">
        <v>283.14999999999998</v>
      </c>
      <c r="AU7" s="84">
        <v>310.11</v>
      </c>
      <c r="AV7" s="84">
        <v>290.56</v>
      </c>
      <c r="AW7" s="84">
        <v>281.45</v>
      </c>
      <c r="AX7" s="84">
        <v>301.51</v>
      </c>
      <c r="AY7" s="84">
        <v>337.49</v>
      </c>
      <c r="AZ7" s="84">
        <v>335.6</v>
      </c>
      <c r="BA7" s="84">
        <v>358.91</v>
      </c>
      <c r="BB7" s="84">
        <v>360.96</v>
      </c>
      <c r="BC7" s="84">
        <v>351.29</v>
      </c>
      <c r="BD7" s="84">
        <v>261.51</v>
      </c>
      <c r="BE7" s="84">
        <v>319.20999999999998</v>
      </c>
      <c r="BF7" s="84">
        <v>317.62</v>
      </c>
      <c r="BG7" s="84">
        <v>319.31</v>
      </c>
      <c r="BH7" s="84">
        <v>311.72000000000003</v>
      </c>
      <c r="BI7" s="84">
        <v>312.39</v>
      </c>
      <c r="BJ7" s="84">
        <v>265.92</v>
      </c>
      <c r="BK7" s="84">
        <v>258.26</v>
      </c>
      <c r="BL7" s="84">
        <v>247.27</v>
      </c>
      <c r="BM7" s="84">
        <v>239.18</v>
      </c>
      <c r="BN7" s="84">
        <v>236.29</v>
      </c>
      <c r="BO7" s="84">
        <v>265.16000000000003</v>
      </c>
      <c r="BP7" s="84">
        <v>129.69</v>
      </c>
      <c r="BQ7" s="84">
        <v>124.52</v>
      </c>
      <c r="BR7" s="84">
        <v>119.53</v>
      </c>
      <c r="BS7" s="84">
        <v>127.84</v>
      </c>
      <c r="BT7" s="84">
        <v>130.66999999999999</v>
      </c>
      <c r="BU7" s="84">
        <v>105.86</v>
      </c>
      <c r="BV7" s="84">
        <v>106.07</v>
      </c>
      <c r="BW7" s="84">
        <v>105.34</v>
      </c>
      <c r="BX7" s="84">
        <v>101.89</v>
      </c>
      <c r="BY7" s="84">
        <v>104.33</v>
      </c>
      <c r="BZ7" s="84">
        <v>102.35</v>
      </c>
      <c r="CA7" s="84">
        <v>105.98</v>
      </c>
      <c r="CB7" s="84">
        <v>110.49</v>
      </c>
      <c r="CC7" s="84">
        <v>115.15</v>
      </c>
      <c r="CD7" s="84">
        <v>107.35</v>
      </c>
      <c r="CE7" s="84">
        <v>105.33</v>
      </c>
      <c r="CF7" s="84">
        <v>158.58000000000001</v>
      </c>
      <c r="CG7" s="84">
        <v>159.22</v>
      </c>
      <c r="CH7" s="84">
        <v>159.6</v>
      </c>
      <c r="CI7" s="84">
        <v>156.32</v>
      </c>
      <c r="CJ7" s="84">
        <v>157.4</v>
      </c>
      <c r="CK7" s="84">
        <v>167.74</v>
      </c>
      <c r="CL7" s="84">
        <v>65.55</v>
      </c>
      <c r="CM7" s="84">
        <v>65.290000000000006</v>
      </c>
      <c r="CN7" s="84">
        <v>63.83</v>
      </c>
      <c r="CO7" s="84">
        <v>64.3</v>
      </c>
      <c r="CP7" s="84">
        <v>63.18</v>
      </c>
      <c r="CQ7" s="84">
        <v>62.38</v>
      </c>
      <c r="CR7" s="84">
        <v>62.83</v>
      </c>
      <c r="CS7" s="84">
        <v>62.05</v>
      </c>
      <c r="CT7" s="84">
        <v>63.23</v>
      </c>
      <c r="CU7" s="84">
        <v>62.59</v>
      </c>
      <c r="CV7" s="84">
        <v>60.29</v>
      </c>
      <c r="CW7" s="84">
        <v>89.25</v>
      </c>
      <c r="CX7" s="84">
        <v>89.14</v>
      </c>
      <c r="CY7" s="84">
        <v>89.82</v>
      </c>
      <c r="CZ7" s="84">
        <v>91.3</v>
      </c>
      <c r="DA7" s="84">
        <v>91.92</v>
      </c>
      <c r="DB7" s="84">
        <v>89.17</v>
      </c>
      <c r="DC7" s="84">
        <v>88.86</v>
      </c>
      <c r="DD7" s="84">
        <v>89.11</v>
      </c>
      <c r="DE7" s="84">
        <v>89.35</v>
      </c>
      <c r="DF7" s="84">
        <v>89.7</v>
      </c>
      <c r="DG7" s="84">
        <v>90.12</v>
      </c>
      <c r="DH7" s="84">
        <v>45.69</v>
      </c>
      <c r="DI7" s="84">
        <v>45.4</v>
      </c>
      <c r="DJ7" s="84">
        <v>45.69</v>
      </c>
      <c r="DK7" s="84">
        <v>45.76</v>
      </c>
      <c r="DL7" s="84">
        <v>46.42</v>
      </c>
      <c r="DM7" s="84">
        <v>46.99</v>
      </c>
      <c r="DN7" s="84">
        <v>47.89</v>
      </c>
      <c r="DO7" s="84">
        <v>48.69</v>
      </c>
      <c r="DP7" s="84">
        <v>49.62</v>
      </c>
      <c r="DQ7" s="84">
        <v>50.5</v>
      </c>
      <c r="DR7" s="84">
        <v>50.88</v>
      </c>
      <c r="DS7" s="84">
        <v>17.559999999999999</v>
      </c>
      <c r="DT7" s="84">
        <v>20.05</v>
      </c>
      <c r="DU7" s="84">
        <v>21.81</v>
      </c>
      <c r="DV7" s="84">
        <v>23.21</v>
      </c>
      <c r="DW7" s="84">
        <v>24.88</v>
      </c>
      <c r="DX7" s="84">
        <v>15.83</v>
      </c>
      <c r="DY7" s="84">
        <v>16.899999999999999</v>
      </c>
      <c r="DZ7" s="84">
        <v>18.260000000000002</v>
      </c>
      <c r="EA7" s="84">
        <v>19.510000000000002</v>
      </c>
      <c r="EB7" s="84">
        <v>21.19</v>
      </c>
      <c r="EC7" s="84">
        <v>22.3</v>
      </c>
      <c r="ED7" s="84">
        <v>1.52</v>
      </c>
      <c r="EE7" s="84">
        <v>0.84</v>
      </c>
      <c r="EF7" s="84">
        <v>0.49</v>
      </c>
      <c r="EG7" s="84">
        <v>0.62</v>
      </c>
      <c r="EH7" s="84">
        <v>0.4</v>
      </c>
      <c r="EI7" s="84">
        <v>0.74</v>
      </c>
      <c r="EJ7" s="84">
        <v>0.72</v>
      </c>
      <c r="EK7" s="84">
        <v>0.66</v>
      </c>
      <c r="EL7" s="84">
        <v>0.67</v>
      </c>
      <c r="EM7" s="84">
        <v>0.62</v>
      </c>
      <c r="EN7" s="84">
        <v>0.66</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100</v>
      </c>
      <c r="C9" s="69" t="s">
        <v>101</v>
      </c>
      <c r="D9" s="69" t="s">
        <v>102</v>
      </c>
      <c r="E9" s="69" t="s">
        <v>103</v>
      </c>
      <c r="F9" s="69" t="s">
        <v>104</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51</v>
      </c>
      <c r="B10" s="75">
        <f>DATEVALUE($B7+12-B11&amp;"/1/"&amp;B12)</f>
        <v>47119</v>
      </c>
      <c r="C10" s="75">
        <f>DATEVALUE($B7+12-C11&amp;"/1/"&amp;C12)</f>
        <v>47484</v>
      </c>
      <c r="D10" s="76">
        <f>DATEVALUE($B7+12-D11&amp;"/1/"&amp;D12)</f>
        <v>47849</v>
      </c>
      <c r="E10" s="76">
        <f>DATEVALUE($B7+12-E11&amp;"/1/"&amp;E12)</f>
        <v>48215</v>
      </c>
      <c r="F10" s="76">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2023-01-23T07:16:18Z</cp:lastPrinted>
  <dcterms:created xsi:type="dcterms:W3CDTF">2022-12-01T00:59:38Z</dcterms:created>
  <dcterms:modified xsi:type="dcterms:W3CDTF">2023-02-15T06:12:18Z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2023-02-15T06:12:18Z</vt:filetime>
  </property>
</Properties>
</file>