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uM26UemOkaTKxgn8cD0bzmiMxTkaX0OpHAMP8vnpDn/o+Z/vSYKsbbfEmqzzF3dsMtMGoC9sY8iw+f3qrYgmA==" workbookSaltValue="CR5QYr8ZL89WletIRI1aoA==" workbookSpinCount="100000"/>
  <bookViews>
    <workbookView xWindow="0" yWindow="0" windowWidth="20490" windowHeight="73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<sst xmlns="http://schemas.openxmlformats.org/spreadsheetml/2006/main" xmlns:r="http://schemas.openxmlformats.org/officeDocument/2006/relationships" count="112" uniqueCount="112">
  <si>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</si>
  <si>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</si>
  <si>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</si>
  <si>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</si>
  <si>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</si>
  <si>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</si>
  <si>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</si>
  <si>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</si>
  <si>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</si>
  <si>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</si>
  <si>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</si>
  <si>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</si>
  <si>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</si>
  <si>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</si>
  <si>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</si>
  <si>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</si>
  <si>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</si>
  <si>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</si>
  <si>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</si>
  <si>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</si>
  <si>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</si>
  <si>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</si>
  <si>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</si>
  <si>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</si>
  <si>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</si>
  <si>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</si>
  <si>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</si>
  <si>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</si>
  <si>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</si>
  <si>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</si>
  <si>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</si>
  <si>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</si>
  <si>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</si>
  <si>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</si>
  <si>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</si>
  <si>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</si>
  <si>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</si>
  <si>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</si>
  <si>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</si>
  <si>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</si>
  <si>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</si>
  <si>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</si>
  <si>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</si>
  <si>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</si>
  <si>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</si>
  <si>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</si>
  <si>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</si>
  <si>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</si>
  <si>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</si>
  <si>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</si>
  <si>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</si>
  <si>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</si>
  <si>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</si>
  <si>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</si>
  <si>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</si>
  <si>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</si>
  <si>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</si>
  <si>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</si>
  <si>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</si>
  <si>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</si>
  <si>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</si>
  <si>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</si>
  <si>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</si>
  <si>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</si>
  <si>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</si>
  <si>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</si>
  <si>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</si>
  <si>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</si>
  <si>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</si>
  <si>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</si>
  <si>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</si>
  <si>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</si>
  <si>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</si>
  <si>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</si>
  <si>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</si>
  <si>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</si>
  <si>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</si>
  <si>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</si>
  <si>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</si>
  <si>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</si>
  <si>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</si>
  <si>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</si>
  <si>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</si>
  <si>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</si>
  <si>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</si>
  <si>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</si>
  <si>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</si>
  <si>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</si>
  <si>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</si>
  <si>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</si>
  <si>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</si>
  <si>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</si>
  <si>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</si>
  <si>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</si>
  <si>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長泉町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</si>
  <si>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</si>
  <si>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</si>
  <si>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</si>
  <si>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</si>
  <si>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</si>
  <si>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</si>
  <si>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</si>
  <si>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</si>
  <si>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</si>
  <si>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</si>
  <si>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</si>
  <si>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</si>
  <si>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</si>
  <si>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</si>
  <si>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①経常収支比率については、対象期間を通して100％を上回る黒字の状態となっています。黒字を維持しながらも引き続き業務委託を拡大し、民間による効率的な業務遂行を進めてまいります。
②累積欠損金比率については、欠損金がなく、対象期間を通して0.00％となっています。
③流動比率については、現金預金の増加により、年々上昇しており、短期的な債務に対する支払能力は十分にあります。
④企業債残高対給水収益比率については、現在新たな借入れを行っていないことから減少傾向であり、令和5年度に企業債残高は0円となる見込みです。
⑤,⑥料金回収率が100％であれば、給水に係る1立方メートルあたり費用（給水原価）が水道料金による１立方メートルあたり収入（供給単価）で賄われていることを意味しており、100％を十分に超えた状態で推移していることから、適正な状態を保っております。
⑦施設利用率について大きな変動はなく、問題ありません。
⑧有収率は100％に近い状態を保っており、施設の稼働が効率的に収益に反映されております。</t>
  </si>
  <si>
    <t>　配水管の布設替えは、下水道工事や県・町の道路事業等の進捗に併せて効率的に進めています。
①有形固定資産減価償却率については、100％に近いほど保有固定資産が法定耐用年数に近づいていることを示します。徐々に増加していますが、平均値以下となっており、今後も水道施設及び管路の更新等により平均値以内に留まると見込まれます。
②管路経年化率は、R1年度までは、平均値よりも若干高い状態となっておりましたが、管路更新により、改善されてきました。
③管路更新率については、R3年度現在、平均値より高い更新率であり、今後も計画的に管路更新に投資していく予定です。</t>
  </si>
  <si>
    <t>　本年より給水人口が減少に転じ、更に水道使用者の意識の変化、節水型家電への移行等から、水需要の伸びが期待できない状況となっています。また、宅地分譲や共同住宅建設に伴う工事負担金も減少の傾向が見られます。
　キャッシュ・フローに問題はありませんが、経年管・取水設備等の更新に係る経費が見込まれるなか、厳しい状況が想定されます。水道ビジョン及び経営戦略に基づき、引き続き計画的な事業を進めていきたいと考え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</si>
</sst>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0.96</c:v>
                </c:pt>
                <c:pt idx="1">
                  <c:v>0.73</c:v>
                </c:pt>
                <c:pt idx="2">
                  <c:v>1.1000000000000001</c:v>
                </c:pt>
                <c:pt idx="3">
                  <c:v>1.03</c:v>
                </c:pt>
                <c:pt idx="4">
                  <c:v>0.85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0.51</c:v>
                </c:pt>
                <c:pt idx="1">
                  <c:v>0.57999999999999996</c:v>
                </c:pt>
                <c:pt idx="2">
                  <c:v>0.54</c:v>
                </c:pt>
                <c:pt idx="3">
                  <c:v>0.56999999999999995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73.209999999999994</c:v>
                </c:pt>
                <c:pt idx="1">
                  <c:v>72.66</c:v>
                </c:pt>
                <c:pt idx="2">
                  <c:v>71.94</c:v>
                </c:pt>
                <c:pt idx="3">
                  <c:v>70.98</c:v>
                </c:pt>
                <c:pt idx="4">
                  <c:v>73.5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60.03</c:v>
                </c:pt>
                <c:pt idx="1">
                  <c:v>59.74</c:v>
                </c:pt>
                <c:pt idx="2">
                  <c:v>59.67</c:v>
                </c:pt>
                <c:pt idx="3">
                  <c:v>60.12</c:v>
                </c:pt>
                <c:pt idx="4">
                  <c:v>60.34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95.07</c:v>
                </c:pt>
                <c:pt idx="1">
                  <c:v>94.84</c:v>
                </c:pt>
                <c:pt idx="2">
                  <c:v>94.44</c:v>
                </c:pt>
                <c:pt idx="3">
                  <c:v>99.04</c:v>
                </c:pt>
                <c:pt idx="4">
                  <c:v>94.46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84.81</c:v>
                </c:pt>
                <c:pt idx="1">
                  <c:v>84.8</c:v>
                </c:pt>
                <c:pt idx="2">
                  <c:v>84.6</c:v>
                </c:pt>
                <c:pt idx="3">
                  <c:v>84.24</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133.68</c:v>
                </c:pt>
                <c:pt idx="1">
                  <c:v>127.48</c:v>
                </c:pt>
                <c:pt idx="2">
                  <c:v>132.19</c:v>
                </c:pt>
                <c:pt idx="3">
                  <c:v>127.3</c:v>
                </c:pt>
                <c:pt idx="4">
                  <c:v>122.86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110.68</c:v>
                </c:pt>
                <c:pt idx="1">
                  <c:v>110.66</c:v>
                </c:pt>
                <c:pt idx="2">
                  <c:v>109.01</c:v>
                </c:pt>
                <c:pt idx="3">
                  <c:v>108.83</c:v>
                </c:pt>
                <c:pt idx="4">
                  <c:v>109.23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44.09</c:v>
                </c:pt>
                <c:pt idx="1">
                  <c:v>45.14</c:v>
                </c:pt>
                <c:pt idx="2">
                  <c:v>46.26</c:v>
                </c:pt>
                <c:pt idx="3">
                  <c:v>47.37</c:v>
                </c:pt>
                <c:pt idx="4">
                  <c:v>48.07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47.28</c:v>
                </c:pt>
                <c:pt idx="1">
                  <c:v>47.66</c:v>
                </c:pt>
                <c:pt idx="2">
                  <c:v>48.17</c:v>
                </c:pt>
                <c:pt idx="3">
                  <c:v>48.83</c:v>
                </c:pt>
                <c:pt idx="4">
                  <c:v>49.96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15.46</c:v>
                </c:pt>
                <c:pt idx="1">
                  <c:v>14.26</c:v>
                </c:pt>
                <c:pt idx="2">
                  <c:v>18.170000000000002</c:v>
                </c:pt>
                <c:pt idx="3">
                  <c:v>17.5</c:v>
                </c:pt>
                <c:pt idx="4">
                  <c:v>17.62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12.19</c:v>
                </c:pt>
                <c:pt idx="1">
                  <c:v>15.1</c:v>
                </c:pt>
                <c:pt idx="2">
                  <c:v>17.12</c:v>
                </c:pt>
                <c:pt idx="3">
                  <c:v>18.18</c:v>
                </c:pt>
                <c:pt idx="4">
                  <c:v>19.32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3.56</c:v>
                </c:pt>
                <c:pt idx="1">
                  <c:v>2.74</c:v>
                </c:pt>
                <c:pt idx="2">
                  <c:v>3.7</c:v>
                </c:pt>
                <c:pt idx="3">
                  <c:v>4.34</c:v>
                </c:pt>
                <c:pt idx="4">
                  <c:v>4.6900000000000004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1002.95</c:v>
                </c:pt>
                <c:pt idx="1">
                  <c:v>1068.19</c:v>
                </c:pt>
                <c:pt idx="2">
                  <c:v>1234.1099999999999</c:v>
                </c:pt>
                <c:pt idx="3">
                  <c:v>1300.07</c:v>
                </c:pt>
                <c:pt idx="4">
                  <c:v>1683.41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357.34</c:v>
                </c:pt>
                <c:pt idx="1">
                  <c:v>366.03</c:v>
                </c:pt>
                <c:pt idx="2">
                  <c:v>365.18</c:v>
                </c:pt>
                <c:pt idx="3">
                  <c:v>327.77</c:v>
                </c:pt>
                <c:pt idx="4">
                  <c:v>338.02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35.450000000000003</c:v>
                </c:pt>
                <c:pt idx="1">
                  <c:v>25.07</c:v>
                </c:pt>
                <c:pt idx="2">
                  <c:v>15.94</c:v>
                </c:pt>
                <c:pt idx="3">
                  <c:v>11.49</c:v>
                </c:pt>
                <c:pt idx="4">
                  <c:v>2.97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373.69</c:v>
                </c:pt>
                <c:pt idx="1">
                  <c:v>370.12</c:v>
                </c:pt>
                <c:pt idx="2">
                  <c:v>371.65</c:v>
                </c:pt>
                <c:pt idx="3">
                  <c:v>397.1</c:v>
                </c:pt>
                <c:pt idx="4">
                  <c:v>379.91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130.35</c:v>
                </c:pt>
                <c:pt idx="1">
                  <c:v>123.84</c:v>
                </c:pt>
                <c:pt idx="2">
                  <c:v>126.1</c:v>
                </c:pt>
                <c:pt idx="3">
                  <c:v>75.81</c:v>
                </c:pt>
                <c:pt idx="4">
                  <c:v>118.43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99.87</c:v>
                </c:pt>
                <c:pt idx="1">
                  <c:v>100.42</c:v>
                </c:pt>
                <c:pt idx="2">
                  <c:v>98.77</c:v>
                </c:pt>
                <c:pt idx="3">
                  <c:v>95.79</c:v>
                </c:pt>
                <c:pt idx="4">
                  <c:v>98.3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64.849999999999994</c:v>
                </c:pt>
                <c:pt idx="1">
                  <c:v>68.459999999999994</c:v>
                </c:pt>
                <c:pt idx="2">
                  <c:v>67.5</c:v>
                </c:pt>
                <c:pt idx="3">
                  <c:v>72.510000000000005</c:v>
                </c:pt>
                <c:pt idx="4">
                  <c:v>69.05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171.81</c:v>
                </c:pt>
                <c:pt idx="1">
                  <c:v>171.67</c:v>
                </c:pt>
                <c:pt idx="2">
                  <c:v>173.67</c:v>
                </c:pt>
                <c:pt idx="3">
                  <c:v>171.13</c:v>
                </c:pt>
                <c:pt idx="4">
                  <c:v>173.7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78155" y="27908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16780" y="27908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55405" y="27908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194030" y="27908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78155" y="65627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16780" y="65627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55405" y="65627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194030" y="6562725"/>
          <a:ext cx="39560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78155" y="10677525"/>
          <a:ext cx="5086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29655" y="10677525"/>
          <a:ext cx="5086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781155" y="10677525"/>
          <a:ext cx="5086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681730" y="29622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20355" y="29622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158980" y="29622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397605" y="29622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397605" y="67341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158980" y="6743700"/>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20355" y="67341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681730" y="67341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12030" y="108489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480675" y="108489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15030" y="10848975"/>
          <a:ext cx="7524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5703125" defaultRowHeight="13.5"/>
  <cols>
    <col min="2" max="62" width="3.7109375" customWidth="1"/>
    <col min="64" max="78" width="3.140625" customWidth="1"/>
    <col min="79" max="79" width="4.42578125" bestFit="1" customWidth="1"/>
    <col min="81" max="82" width="4.42578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長泉町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43463</v>
      </c>
      <c r="AM8" s="29"/>
      <c r="AN8" s="29"/>
      <c r="AO8" s="29"/>
      <c r="AP8" s="29"/>
      <c r="AQ8" s="29"/>
      <c r="AR8" s="29"/>
      <c r="AS8" s="29"/>
      <c r="AT8" s="7">
        <f>データ!$S$6</f>
        <v>26.63</v>
      </c>
      <c r="AU8" s="15"/>
      <c r="AV8" s="15"/>
      <c r="AW8" s="15"/>
      <c r="AX8" s="15"/>
      <c r="AY8" s="15"/>
      <c r="AZ8" s="15"/>
      <c r="BA8" s="15"/>
      <c r="BB8" s="27">
        <f>データ!$T$6</f>
        <v>1632.11</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7"/>
      <c r="BN9" s="54" t="s">
        <v>35</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98.03</v>
      </c>
      <c r="J10" s="15"/>
      <c r="K10" s="15"/>
      <c r="L10" s="15"/>
      <c r="M10" s="15"/>
      <c r="N10" s="15"/>
      <c r="O10" s="24"/>
      <c r="P10" s="27">
        <f>データ!$P$6</f>
        <v>96.47</v>
      </c>
      <c r="Q10" s="27"/>
      <c r="R10" s="27"/>
      <c r="S10" s="27"/>
      <c r="T10" s="27"/>
      <c r="U10" s="27"/>
      <c r="V10" s="27"/>
      <c r="W10" s="29">
        <f>データ!$Q$6</f>
        <v>1150</v>
      </c>
      <c r="X10" s="29"/>
      <c r="Y10" s="29"/>
      <c r="Z10" s="29"/>
      <c r="AA10" s="29"/>
      <c r="AB10" s="29"/>
      <c r="AC10" s="29"/>
      <c r="AD10" s="2"/>
      <c r="AE10" s="2"/>
      <c r="AF10" s="2"/>
      <c r="AG10" s="2"/>
      <c r="AH10" s="2"/>
      <c r="AI10" s="2"/>
      <c r="AJ10" s="2"/>
      <c r="AK10" s="2"/>
      <c r="AL10" s="29">
        <f>データ!$U$6</f>
        <v>41812</v>
      </c>
      <c r="AM10" s="29"/>
      <c r="AN10" s="29"/>
      <c r="AO10" s="29"/>
      <c r="AP10" s="29"/>
      <c r="AQ10" s="29"/>
      <c r="AR10" s="29"/>
      <c r="AS10" s="29"/>
      <c r="AT10" s="7">
        <f>データ!$V$6</f>
        <v>11.18</v>
      </c>
      <c r="AU10" s="15"/>
      <c r="AV10" s="15"/>
      <c r="AW10" s="15"/>
      <c r="AX10" s="15"/>
      <c r="AY10" s="15"/>
      <c r="AZ10" s="15"/>
      <c r="BA10" s="15"/>
      <c r="BB10" s="27">
        <f>データ!$W$6</f>
        <v>3739.89</v>
      </c>
      <c r="BC10" s="27"/>
      <c r="BD10" s="27"/>
      <c r="BE10" s="27"/>
      <c r="BF10" s="27"/>
      <c r="BG10" s="27"/>
      <c r="BH10" s="27"/>
      <c r="BI10" s="27"/>
      <c r="BJ10" s="2"/>
      <c r="BK10" s="2"/>
      <c r="BL10" s="38" t="s">
        <v>37</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8</v>
      </c>
      <c r="J84" s="12" t="s">
        <v>30</v>
      </c>
      <c r="K84" s="12" t="s">
        <v>50</v>
      </c>
      <c r="L84" s="12" t="s">
        <v>52</v>
      </c>
      <c r="M84" s="12" t="s">
        <v>34</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S/PsUQfH2Fq+goE+Y+ih/Zp4MK/IwOYp2j8i1usKqWfqqAuIj5UW/JYK/6T/GzQXiIrRRR1te55d+fRn5dkBZQ==" saltValue="gNqm730baQyGtcTZU5FSC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5546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59</v>
      </c>
      <c r="D3" s="67" t="s">
        <v>60</v>
      </c>
      <c r="E3" s="67" t="s">
        <v>3</v>
      </c>
      <c r="F3" s="67" t="s">
        <v>2</v>
      </c>
      <c r="G3" s="67" t="s">
        <v>26</v>
      </c>
      <c r="H3" s="75" t="s">
        <v>31</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63</v>
      </c>
      <c r="BF4" s="85"/>
      <c r="BG4" s="85"/>
      <c r="BH4" s="85"/>
      <c r="BI4" s="85"/>
      <c r="BJ4" s="85"/>
      <c r="BK4" s="85"/>
      <c r="BL4" s="85"/>
      <c r="BM4" s="85"/>
      <c r="BN4" s="85"/>
      <c r="BO4" s="85"/>
      <c r="BP4" s="85" t="s">
        <v>36</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29</v>
      </c>
      <c r="B5" s="69"/>
      <c r="C5" s="69"/>
      <c r="D5" s="69"/>
      <c r="E5" s="69"/>
      <c r="F5" s="69"/>
      <c r="G5" s="69"/>
      <c r="H5" s="77" t="s">
        <v>58</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44</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223425</v>
      </c>
      <c r="D6" s="70">
        <f t="shared" si="1"/>
        <v>46</v>
      </c>
      <c r="E6" s="70">
        <f t="shared" si="1"/>
        <v>1</v>
      </c>
      <c r="F6" s="70">
        <f t="shared" si="1"/>
        <v>0</v>
      </c>
      <c r="G6" s="70">
        <f t="shared" si="1"/>
        <v>1</v>
      </c>
      <c r="H6" s="70" t="str">
        <f t="shared" si="1"/>
        <v>静岡県　長泉町</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98.03</v>
      </c>
      <c r="P6" s="80">
        <f t="shared" si="1"/>
        <v>96.47</v>
      </c>
      <c r="Q6" s="80">
        <f t="shared" si="1"/>
        <v>1150</v>
      </c>
      <c r="R6" s="80">
        <f t="shared" si="1"/>
        <v>43463</v>
      </c>
      <c r="S6" s="80">
        <f t="shared" si="1"/>
        <v>26.63</v>
      </c>
      <c r="T6" s="80">
        <f t="shared" si="1"/>
        <v>1632.11</v>
      </c>
      <c r="U6" s="80">
        <f t="shared" si="1"/>
        <v>41812</v>
      </c>
      <c r="V6" s="80">
        <f t="shared" si="1"/>
        <v>11.18</v>
      </c>
      <c r="W6" s="80">
        <f t="shared" si="1"/>
        <v>3739.89</v>
      </c>
      <c r="X6" s="86">
        <f t="shared" ref="X6:AG6" si="2">IF(X7="",NA(),X7)</f>
        <v>133.68</v>
      </c>
      <c r="Y6" s="86">
        <f t="shared" si="2"/>
        <v>127.48</v>
      </c>
      <c r="Z6" s="86">
        <f t="shared" si="2"/>
        <v>132.19</v>
      </c>
      <c r="AA6" s="86">
        <f t="shared" si="2"/>
        <v>127.3</v>
      </c>
      <c r="AB6" s="86">
        <f t="shared" si="2"/>
        <v>122.86</v>
      </c>
      <c r="AC6" s="86">
        <f t="shared" si="2"/>
        <v>110.68</v>
      </c>
      <c r="AD6" s="86">
        <f t="shared" si="2"/>
        <v>110.66</v>
      </c>
      <c r="AE6" s="86">
        <f t="shared" si="2"/>
        <v>109.01</v>
      </c>
      <c r="AF6" s="86">
        <f t="shared" si="2"/>
        <v>108.83</v>
      </c>
      <c r="AG6" s="86">
        <f t="shared" si="2"/>
        <v>109.23</v>
      </c>
      <c r="AH6" s="80" t="str">
        <f>IF(AH7="","",IF(AH7="-","【-】","【"&amp;SUBSTITUTE(TEXT(AH7,"#,##0.00"),"-","△")&amp;"】"))</f>
        <v>【111.39】</v>
      </c>
      <c r="AI6" s="80">
        <f t="shared" ref="AI6:AR6" si="3">IF(AI7="",NA(),AI7)</f>
        <v>0</v>
      </c>
      <c r="AJ6" s="80">
        <f t="shared" si="3"/>
        <v>0</v>
      </c>
      <c r="AK6" s="80">
        <f t="shared" si="3"/>
        <v>0</v>
      </c>
      <c r="AL6" s="80">
        <f t="shared" si="3"/>
        <v>0</v>
      </c>
      <c r="AM6" s="80">
        <f t="shared" si="3"/>
        <v>0</v>
      </c>
      <c r="AN6" s="86">
        <f t="shared" si="3"/>
        <v>3.56</v>
      </c>
      <c r="AO6" s="86">
        <f t="shared" si="3"/>
        <v>2.74</v>
      </c>
      <c r="AP6" s="86">
        <f t="shared" si="3"/>
        <v>3.7</v>
      </c>
      <c r="AQ6" s="86">
        <f t="shared" si="3"/>
        <v>4.34</v>
      </c>
      <c r="AR6" s="86">
        <f t="shared" si="3"/>
        <v>4.6900000000000004</v>
      </c>
      <c r="AS6" s="80" t="str">
        <f>IF(AS7="","",IF(AS7="-","【-】","【"&amp;SUBSTITUTE(TEXT(AS7,"#,##0.00"),"-","△")&amp;"】"))</f>
        <v>【1.30】</v>
      </c>
      <c r="AT6" s="86">
        <f t="shared" ref="AT6:BC6" si="4">IF(AT7="",NA(),AT7)</f>
        <v>1002.95</v>
      </c>
      <c r="AU6" s="86">
        <f t="shared" si="4"/>
        <v>1068.19</v>
      </c>
      <c r="AV6" s="86">
        <f t="shared" si="4"/>
        <v>1234.1099999999999</v>
      </c>
      <c r="AW6" s="86">
        <f t="shared" si="4"/>
        <v>1300.07</v>
      </c>
      <c r="AX6" s="86">
        <f t="shared" si="4"/>
        <v>1683.41</v>
      </c>
      <c r="AY6" s="86">
        <f t="shared" si="4"/>
        <v>357.34</v>
      </c>
      <c r="AZ6" s="86">
        <f t="shared" si="4"/>
        <v>366.03</v>
      </c>
      <c r="BA6" s="86">
        <f t="shared" si="4"/>
        <v>365.18</v>
      </c>
      <c r="BB6" s="86">
        <f t="shared" si="4"/>
        <v>327.77</v>
      </c>
      <c r="BC6" s="86">
        <f t="shared" si="4"/>
        <v>338.02</v>
      </c>
      <c r="BD6" s="80" t="str">
        <f>IF(BD7="","",IF(BD7="-","【-】","【"&amp;SUBSTITUTE(TEXT(BD7,"#,##0.00"),"-","△")&amp;"】"))</f>
        <v>【261.51】</v>
      </c>
      <c r="BE6" s="86">
        <f t="shared" ref="BE6:BN6" si="5">IF(BE7="",NA(),BE7)</f>
        <v>35.450000000000003</v>
      </c>
      <c r="BF6" s="86">
        <f t="shared" si="5"/>
        <v>25.07</v>
      </c>
      <c r="BG6" s="86">
        <f t="shared" si="5"/>
        <v>15.94</v>
      </c>
      <c r="BH6" s="86">
        <f t="shared" si="5"/>
        <v>11.49</v>
      </c>
      <c r="BI6" s="86">
        <f t="shared" si="5"/>
        <v>2.97</v>
      </c>
      <c r="BJ6" s="86">
        <f t="shared" si="5"/>
        <v>373.69</v>
      </c>
      <c r="BK6" s="86">
        <f t="shared" si="5"/>
        <v>370.12</v>
      </c>
      <c r="BL6" s="86">
        <f t="shared" si="5"/>
        <v>371.65</v>
      </c>
      <c r="BM6" s="86">
        <f t="shared" si="5"/>
        <v>397.1</v>
      </c>
      <c r="BN6" s="86">
        <f t="shared" si="5"/>
        <v>379.91</v>
      </c>
      <c r="BO6" s="80" t="str">
        <f>IF(BO7="","",IF(BO7="-","【-】","【"&amp;SUBSTITUTE(TEXT(BO7,"#,##0.00"),"-","△")&amp;"】"))</f>
        <v>【265.16】</v>
      </c>
      <c r="BP6" s="86">
        <f t="shared" ref="BP6:BY6" si="6">IF(BP7="",NA(),BP7)</f>
        <v>130.35</v>
      </c>
      <c r="BQ6" s="86">
        <f t="shared" si="6"/>
        <v>123.84</v>
      </c>
      <c r="BR6" s="86">
        <f t="shared" si="6"/>
        <v>126.1</v>
      </c>
      <c r="BS6" s="86">
        <f t="shared" si="6"/>
        <v>75.81</v>
      </c>
      <c r="BT6" s="86">
        <f t="shared" si="6"/>
        <v>118.43</v>
      </c>
      <c r="BU6" s="86">
        <f t="shared" si="6"/>
        <v>99.87</v>
      </c>
      <c r="BV6" s="86">
        <f t="shared" si="6"/>
        <v>100.42</v>
      </c>
      <c r="BW6" s="86">
        <f t="shared" si="6"/>
        <v>98.77</v>
      </c>
      <c r="BX6" s="86">
        <f t="shared" si="6"/>
        <v>95.79</v>
      </c>
      <c r="BY6" s="86">
        <f t="shared" si="6"/>
        <v>98.3</v>
      </c>
      <c r="BZ6" s="80" t="str">
        <f>IF(BZ7="","",IF(BZ7="-","【-】","【"&amp;SUBSTITUTE(TEXT(BZ7,"#,##0.00"),"-","△")&amp;"】"))</f>
        <v>【102.35】</v>
      </c>
      <c r="CA6" s="86">
        <f t="shared" ref="CA6:CJ6" si="7">IF(CA7="",NA(),CA7)</f>
        <v>64.849999999999994</v>
      </c>
      <c r="CB6" s="86">
        <f t="shared" si="7"/>
        <v>68.459999999999994</v>
      </c>
      <c r="CC6" s="86">
        <f t="shared" si="7"/>
        <v>67.5</v>
      </c>
      <c r="CD6" s="86">
        <f t="shared" si="7"/>
        <v>72.510000000000005</v>
      </c>
      <c r="CE6" s="86">
        <f t="shared" si="7"/>
        <v>69.05</v>
      </c>
      <c r="CF6" s="86">
        <f t="shared" si="7"/>
        <v>171.81</v>
      </c>
      <c r="CG6" s="86">
        <f t="shared" si="7"/>
        <v>171.67</v>
      </c>
      <c r="CH6" s="86">
        <f t="shared" si="7"/>
        <v>173.67</v>
      </c>
      <c r="CI6" s="86">
        <f t="shared" si="7"/>
        <v>171.13</v>
      </c>
      <c r="CJ6" s="86">
        <f t="shared" si="7"/>
        <v>173.7</v>
      </c>
      <c r="CK6" s="80" t="str">
        <f>IF(CK7="","",IF(CK7="-","【-】","【"&amp;SUBSTITUTE(TEXT(CK7,"#,##0.00"),"-","△")&amp;"】"))</f>
        <v>【167.74】</v>
      </c>
      <c r="CL6" s="86">
        <f t="shared" ref="CL6:CU6" si="8">IF(CL7="",NA(),CL7)</f>
        <v>73.209999999999994</v>
      </c>
      <c r="CM6" s="86">
        <f t="shared" si="8"/>
        <v>72.66</v>
      </c>
      <c r="CN6" s="86">
        <f t="shared" si="8"/>
        <v>71.94</v>
      </c>
      <c r="CO6" s="86">
        <f t="shared" si="8"/>
        <v>70.98</v>
      </c>
      <c r="CP6" s="86">
        <f t="shared" si="8"/>
        <v>73.5</v>
      </c>
      <c r="CQ6" s="86">
        <f t="shared" si="8"/>
        <v>60.03</v>
      </c>
      <c r="CR6" s="86">
        <f t="shared" si="8"/>
        <v>59.74</v>
      </c>
      <c r="CS6" s="86">
        <f t="shared" si="8"/>
        <v>59.67</v>
      </c>
      <c r="CT6" s="86">
        <f t="shared" si="8"/>
        <v>60.12</v>
      </c>
      <c r="CU6" s="86">
        <f t="shared" si="8"/>
        <v>60.34</v>
      </c>
      <c r="CV6" s="80" t="str">
        <f>IF(CV7="","",IF(CV7="-","【-】","【"&amp;SUBSTITUTE(TEXT(CV7,"#,##0.00"),"-","△")&amp;"】"))</f>
        <v>【60.29】</v>
      </c>
      <c r="CW6" s="86">
        <f t="shared" ref="CW6:DF6" si="9">IF(CW7="",NA(),CW7)</f>
        <v>95.07</v>
      </c>
      <c r="CX6" s="86">
        <f t="shared" si="9"/>
        <v>94.84</v>
      </c>
      <c r="CY6" s="86">
        <f t="shared" si="9"/>
        <v>94.44</v>
      </c>
      <c r="CZ6" s="86">
        <f t="shared" si="9"/>
        <v>99.04</v>
      </c>
      <c r="DA6" s="86">
        <f t="shared" si="9"/>
        <v>94.46</v>
      </c>
      <c r="DB6" s="86">
        <f t="shared" si="9"/>
        <v>84.81</v>
      </c>
      <c r="DC6" s="86">
        <f t="shared" si="9"/>
        <v>84.8</v>
      </c>
      <c r="DD6" s="86">
        <f t="shared" si="9"/>
        <v>84.6</v>
      </c>
      <c r="DE6" s="86">
        <f t="shared" si="9"/>
        <v>84.24</v>
      </c>
      <c r="DF6" s="86">
        <f t="shared" si="9"/>
        <v>84.19</v>
      </c>
      <c r="DG6" s="80" t="str">
        <f>IF(DG7="","",IF(DG7="-","【-】","【"&amp;SUBSTITUTE(TEXT(DG7,"#,##0.00"),"-","△")&amp;"】"))</f>
        <v>【90.12】</v>
      </c>
      <c r="DH6" s="86">
        <f t="shared" ref="DH6:DQ6" si="10">IF(DH7="",NA(),DH7)</f>
        <v>44.09</v>
      </c>
      <c r="DI6" s="86">
        <f t="shared" si="10"/>
        <v>45.14</v>
      </c>
      <c r="DJ6" s="86">
        <f t="shared" si="10"/>
        <v>46.26</v>
      </c>
      <c r="DK6" s="86">
        <f t="shared" si="10"/>
        <v>47.37</v>
      </c>
      <c r="DL6" s="86">
        <f t="shared" si="10"/>
        <v>48.07</v>
      </c>
      <c r="DM6" s="86">
        <f t="shared" si="10"/>
        <v>47.28</v>
      </c>
      <c r="DN6" s="86">
        <f t="shared" si="10"/>
        <v>47.66</v>
      </c>
      <c r="DO6" s="86">
        <f t="shared" si="10"/>
        <v>48.17</v>
      </c>
      <c r="DP6" s="86">
        <f t="shared" si="10"/>
        <v>48.83</v>
      </c>
      <c r="DQ6" s="86">
        <f t="shared" si="10"/>
        <v>49.96</v>
      </c>
      <c r="DR6" s="80" t="str">
        <f>IF(DR7="","",IF(DR7="-","【-】","【"&amp;SUBSTITUTE(TEXT(DR7,"#,##0.00"),"-","△")&amp;"】"))</f>
        <v>【50.88】</v>
      </c>
      <c r="DS6" s="86">
        <f t="shared" ref="DS6:EB6" si="11">IF(DS7="",NA(),DS7)</f>
        <v>15.46</v>
      </c>
      <c r="DT6" s="86">
        <f t="shared" si="11"/>
        <v>14.26</v>
      </c>
      <c r="DU6" s="86">
        <f t="shared" si="11"/>
        <v>18.170000000000002</v>
      </c>
      <c r="DV6" s="86">
        <f t="shared" si="11"/>
        <v>17.5</v>
      </c>
      <c r="DW6" s="86">
        <f t="shared" si="11"/>
        <v>17.62</v>
      </c>
      <c r="DX6" s="86">
        <f t="shared" si="11"/>
        <v>12.19</v>
      </c>
      <c r="DY6" s="86">
        <f t="shared" si="11"/>
        <v>15.1</v>
      </c>
      <c r="DZ6" s="86">
        <f t="shared" si="11"/>
        <v>17.12</v>
      </c>
      <c r="EA6" s="86">
        <f t="shared" si="11"/>
        <v>18.18</v>
      </c>
      <c r="EB6" s="86">
        <f t="shared" si="11"/>
        <v>19.32</v>
      </c>
      <c r="EC6" s="80" t="str">
        <f>IF(EC7="","",IF(EC7="-","【-】","【"&amp;SUBSTITUTE(TEXT(EC7,"#,##0.00"),"-","△")&amp;"】"))</f>
        <v>【22.30】</v>
      </c>
      <c r="ED6" s="86">
        <f t="shared" ref="ED6:EM6" si="12">IF(ED7="",NA(),ED7)</f>
        <v>0.96</v>
      </c>
      <c r="EE6" s="86">
        <f t="shared" si="12"/>
        <v>0.73</v>
      </c>
      <c r="EF6" s="86">
        <f t="shared" si="12"/>
        <v>1.1000000000000001</v>
      </c>
      <c r="EG6" s="86">
        <f t="shared" si="12"/>
        <v>1.03</v>
      </c>
      <c r="EH6" s="86">
        <f t="shared" si="12"/>
        <v>0.85</v>
      </c>
      <c r="EI6" s="86">
        <f t="shared" si="12"/>
        <v>0.51</v>
      </c>
      <c r="EJ6" s="86">
        <f t="shared" si="12"/>
        <v>0.57999999999999996</v>
      </c>
      <c r="EK6" s="86">
        <f t="shared" si="12"/>
        <v>0.54</v>
      </c>
      <c r="EL6" s="86">
        <f t="shared" si="12"/>
        <v>0.56999999999999995</v>
      </c>
      <c r="EM6" s="86">
        <f t="shared" si="12"/>
        <v>0.52</v>
      </c>
      <c r="EN6" s="80" t="str">
        <f>IF(EN7="","",IF(EN7="-","【-】","【"&amp;SUBSTITUTE(TEXT(EN7,"#,##0.00"),"-","△")&amp;"】"))</f>
        <v>【0.66】</v>
      </c>
    </row>
    <row r="7" spans="1:144" s="64" customFormat="1">
      <c r="A7" s="65"/>
      <c r="B7" s="71">
        <v>2021</v>
      </c>
      <c r="C7" s="71">
        <v>223425</v>
      </c>
      <c r="D7" s="71">
        <v>46</v>
      </c>
      <c r="E7" s="71">
        <v>1</v>
      </c>
      <c r="F7" s="71">
        <v>0</v>
      </c>
      <c r="G7" s="71">
        <v>1</v>
      </c>
      <c r="H7" s="71" t="s">
        <v>94</v>
      </c>
      <c r="I7" s="71" t="s">
        <v>95</v>
      </c>
      <c r="J7" s="71" t="s">
        <v>96</v>
      </c>
      <c r="K7" s="71" t="s">
        <v>97</v>
      </c>
      <c r="L7" s="71" t="s">
        <v>23</v>
      </c>
      <c r="M7" s="71" t="s">
        <v>15</v>
      </c>
      <c r="N7" s="81" t="s">
        <v>98</v>
      </c>
      <c r="O7" s="81">
        <v>98.03</v>
      </c>
      <c r="P7" s="81">
        <v>96.47</v>
      </c>
      <c r="Q7" s="81">
        <v>1150</v>
      </c>
      <c r="R7" s="81">
        <v>43463</v>
      </c>
      <c r="S7" s="81">
        <v>26.63</v>
      </c>
      <c r="T7" s="81">
        <v>1632.11</v>
      </c>
      <c r="U7" s="81">
        <v>41812</v>
      </c>
      <c r="V7" s="81">
        <v>11.18</v>
      </c>
      <c r="W7" s="81">
        <v>3739.89</v>
      </c>
      <c r="X7" s="81">
        <v>133.68</v>
      </c>
      <c r="Y7" s="81">
        <v>127.48</v>
      </c>
      <c r="Z7" s="81">
        <v>132.19</v>
      </c>
      <c r="AA7" s="81">
        <v>127.3</v>
      </c>
      <c r="AB7" s="81">
        <v>122.86</v>
      </c>
      <c r="AC7" s="81">
        <v>110.68</v>
      </c>
      <c r="AD7" s="81">
        <v>110.66</v>
      </c>
      <c r="AE7" s="81">
        <v>109.01</v>
      </c>
      <c r="AF7" s="81">
        <v>108.83</v>
      </c>
      <c r="AG7" s="81">
        <v>109.23</v>
      </c>
      <c r="AH7" s="81">
        <v>111.39</v>
      </c>
      <c r="AI7" s="81">
        <v>0</v>
      </c>
      <c r="AJ7" s="81">
        <v>0</v>
      </c>
      <c r="AK7" s="81">
        <v>0</v>
      </c>
      <c r="AL7" s="81">
        <v>0</v>
      </c>
      <c r="AM7" s="81">
        <v>0</v>
      </c>
      <c r="AN7" s="81">
        <v>3.56</v>
      </c>
      <c r="AO7" s="81">
        <v>2.74</v>
      </c>
      <c r="AP7" s="81">
        <v>3.7</v>
      </c>
      <c r="AQ7" s="81">
        <v>4.34</v>
      </c>
      <c r="AR7" s="81">
        <v>4.6900000000000004</v>
      </c>
      <c r="AS7" s="81">
        <v>1.3</v>
      </c>
      <c r="AT7" s="81">
        <v>1002.95</v>
      </c>
      <c r="AU7" s="81">
        <v>1068.19</v>
      </c>
      <c r="AV7" s="81">
        <v>1234.1099999999999</v>
      </c>
      <c r="AW7" s="81">
        <v>1300.07</v>
      </c>
      <c r="AX7" s="81">
        <v>1683.41</v>
      </c>
      <c r="AY7" s="81">
        <v>357.34</v>
      </c>
      <c r="AZ7" s="81">
        <v>366.03</v>
      </c>
      <c r="BA7" s="81">
        <v>365.18</v>
      </c>
      <c r="BB7" s="81">
        <v>327.77</v>
      </c>
      <c r="BC7" s="81">
        <v>338.02</v>
      </c>
      <c r="BD7" s="81">
        <v>261.51</v>
      </c>
      <c r="BE7" s="81">
        <v>35.450000000000003</v>
      </c>
      <c r="BF7" s="81">
        <v>25.07</v>
      </c>
      <c r="BG7" s="81">
        <v>15.94</v>
      </c>
      <c r="BH7" s="81">
        <v>11.49</v>
      </c>
      <c r="BI7" s="81">
        <v>2.97</v>
      </c>
      <c r="BJ7" s="81">
        <v>373.69</v>
      </c>
      <c r="BK7" s="81">
        <v>370.12</v>
      </c>
      <c r="BL7" s="81">
        <v>371.65</v>
      </c>
      <c r="BM7" s="81">
        <v>397.1</v>
      </c>
      <c r="BN7" s="81">
        <v>379.91</v>
      </c>
      <c r="BO7" s="81">
        <v>265.16000000000003</v>
      </c>
      <c r="BP7" s="81">
        <v>130.35</v>
      </c>
      <c r="BQ7" s="81">
        <v>123.84</v>
      </c>
      <c r="BR7" s="81">
        <v>126.1</v>
      </c>
      <c r="BS7" s="81">
        <v>75.81</v>
      </c>
      <c r="BT7" s="81">
        <v>118.43</v>
      </c>
      <c r="BU7" s="81">
        <v>99.87</v>
      </c>
      <c r="BV7" s="81">
        <v>100.42</v>
      </c>
      <c r="BW7" s="81">
        <v>98.77</v>
      </c>
      <c r="BX7" s="81">
        <v>95.79</v>
      </c>
      <c r="BY7" s="81">
        <v>98.3</v>
      </c>
      <c r="BZ7" s="81">
        <v>102.35</v>
      </c>
      <c r="CA7" s="81">
        <v>64.849999999999994</v>
      </c>
      <c r="CB7" s="81">
        <v>68.459999999999994</v>
      </c>
      <c r="CC7" s="81">
        <v>67.5</v>
      </c>
      <c r="CD7" s="81">
        <v>72.510000000000005</v>
      </c>
      <c r="CE7" s="81">
        <v>69.05</v>
      </c>
      <c r="CF7" s="81">
        <v>171.81</v>
      </c>
      <c r="CG7" s="81">
        <v>171.67</v>
      </c>
      <c r="CH7" s="81">
        <v>173.67</v>
      </c>
      <c r="CI7" s="81">
        <v>171.13</v>
      </c>
      <c r="CJ7" s="81">
        <v>173.7</v>
      </c>
      <c r="CK7" s="81">
        <v>167.74</v>
      </c>
      <c r="CL7" s="81">
        <v>73.209999999999994</v>
      </c>
      <c r="CM7" s="81">
        <v>72.66</v>
      </c>
      <c r="CN7" s="81">
        <v>71.94</v>
      </c>
      <c r="CO7" s="81">
        <v>70.98</v>
      </c>
      <c r="CP7" s="81">
        <v>73.5</v>
      </c>
      <c r="CQ7" s="81">
        <v>60.03</v>
      </c>
      <c r="CR7" s="81">
        <v>59.74</v>
      </c>
      <c r="CS7" s="81">
        <v>59.67</v>
      </c>
      <c r="CT7" s="81">
        <v>60.12</v>
      </c>
      <c r="CU7" s="81">
        <v>60.34</v>
      </c>
      <c r="CV7" s="81">
        <v>60.29</v>
      </c>
      <c r="CW7" s="81">
        <v>95.07</v>
      </c>
      <c r="CX7" s="81">
        <v>94.84</v>
      </c>
      <c r="CY7" s="81">
        <v>94.44</v>
      </c>
      <c r="CZ7" s="81">
        <v>99.04</v>
      </c>
      <c r="DA7" s="81">
        <v>94.46</v>
      </c>
      <c r="DB7" s="81">
        <v>84.81</v>
      </c>
      <c r="DC7" s="81">
        <v>84.8</v>
      </c>
      <c r="DD7" s="81">
        <v>84.6</v>
      </c>
      <c r="DE7" s="81">
        <v>84.24</v>
      </c>
      <c r="DF7" s="81">
        <v>84.19</v>
      </c>
      <c r="DG7" s="81">
        <v>90.12</v>
      </c>
      <c r="DH7" s="81">
        <v>44.09</v>
      </c>
      <c r="DI7" s="81">
        <v>45.14</v>
      </c>
      <c r="DJ7" s="81">
        <v>46.26</v>
      </c>
      <c r="DK7" s="81">
        <v>47.37</v>
      </c>
      <c r="DL7" s="81">
        <v>48.07</v>
      </c>
      <c r="DM7" s="81">
        <v>47.28</v>
      </c>
      <c r="DN7" s="81">
        <v>47.66</v>
      </c>
      <c r="DO7" s="81">
        <v>48.17</v>
      </c>
      <c r="DP7" s="81">
        <v>48.83</v>
      </c>
      <c r="DQ7" s="81">
        <v>49.96</v>
      </c>
      <c r="DR7" s="81">
        <v>50.88</v>
      </c>
      <c r="DS7" s="81">
        <v>15.46</v>
      </c>
      <c r="DT7" s="81">
        <v>14.26</v>
      </c>
      <c r="DU7" s="81">
        <v>18.170000000000002</v>
      </c>
      <c r="DV7" s="81">
        <v>17.5</v>
      </c>
      <c r="DW7" s="81">
        <v>17.62</v>
      </c>
      <c r="DX7" s="81">
        <v>12.19</v>
      </c>
      <c r="DY7" s="81">
        <v>15.1</v>
      </c>
      <c r="DZ7" s="81">
        <v>17.12</v>
      </c>
      <c r="EA7" s="81">
        <v>18.18</v>
      </c>
      <c r="EB7" s="81">
        <v>19.32</v>
      </c>
      <c r="EC7" s="81">
        <v>22.3</v>
      </c>
      <c r="ED7" s="81">
        <v>0.96</v>
      </c>
      <c r="EE7" s="81">
        <v>0.73</v>
      </c>
      <c r="EF7" s="81">
        <v>1.1000000000000001</v>
      </c>
      <c r="EG7" s="81">
        <v>1.03</v>
      </c>
      <c r="EH7" s="81">
        <v>0.85</v>
      </c>
      <c r="EI7" s="81">
        <v>0.51</v>
      </c>
      <c r="EJ7" s="81">
        <v>0.57999999999999996</v>
      </c>
      <c r="EK7" s="81">
        <v>0.54</v>
      </c>
      <c r="EL7" s="81">
        <v>0.56999999999999995</v>
      </c>
      <c r="EM7" s="81">
        <v>0.52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2023-02-17T03:00:50Z</cp:lastPrinted>
  <dcterms:created xsi:type="dcterms:W3CDTF">2022-12-01T00:59:53Z</dcterms:created>
  <dcterms:modified xsi:type="dcterms:W3CDTF">2023-02-17T04:56:37Z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2023-02-17T04:56:37Z</vt:filetime>
  </property>
</Properties>
</file>