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1H8Q1yXwbFv8CpnKICrHcxpQLQ9S8RwEZmNQRlsmzKCdJGA/tJMMBV8HWMYT5iAMqnsJkGVhmTSkgVNXFs9tA==" workbookSaltValue="0GV1mWOw+5OkZ6A1Qbiu9w==" workbookSpinCount="100000"/>
  <bookViews>
    <workbookView xWindow="10230" yWindow="-15" windowWidth="10275" windowHeight="807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<sst xmlns="http://schemas.openxmlformats.org/spreadsheetml/2006/main" xmlns:r="http://schemas.openxmlformats.org/officeDocument/2006/relationships" count="112" uniqueCount="112">
  <si>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</si>
  <si>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</si>
  <si>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</si>
  <si>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</si>
  <si>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</si>
  <si>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</si>
  <si>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</si>
  <si>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</si>
  <si>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</si>
  <si>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</si>
  <si>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</si>
  <si>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</si>
  <si>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</si>
  <si>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</si>
  <si>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</si>
  <si>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</si>
  <si>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</si>
  <si>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</si>
  <si>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</si>
  <si>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</si>
  <si>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</si>
  <si>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</si>
  <si>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</si>
  <si>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</si>
  <si>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</si>
  <si>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</si>
  <si>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</si>
  <si>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</si>
  <si>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</si>
  <si>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</si>
  <si>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</si>
  <si>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</si>
  <si>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</si>
  <si>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</si>
  <si>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</si>
  <si>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</si>
  <si>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</si>
  <si>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</si>
  <si>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</si>
  <si>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</si>
  <si>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</si>
  <si>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</si>
  <si>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</si>
  <si>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</si>
  <si>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</si>
  <si>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</si>
  <si>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</si>
  <si>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</si>
  <si>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</si>
  <si>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</si>
  <si>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</si>
  <si>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</si>
  <si>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</si>
  <si>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</si>
  <si>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</si>
  <si>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</si>
  <si>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</si>
  <si>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</si>
  <si>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</si>
  <si>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</si>
  <si>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</si>
  <si>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</si>
  <si>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</si>
  <si>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</si>
  <si>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</si>
  <si>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</si>
  <si>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</si>
  <si>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</si>
  <si>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</si>
  <si>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</si>
  <si>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</si>
  <si>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</si>
  <si>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</si>
  <si>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</si>
  <si>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</si>
  <si>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</si>
  <si>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</si>
  <si>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</si>
  <si>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</si>
  <si>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</si>
  <si>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</si>
  <si>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</si>
  <si>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</si>
  <si>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</si>
  <si>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</si>
  <si>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</si>
  <si>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</si>
  <si>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</si>
  <si>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</si>
  <si>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</si>
  <si>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</si>
  <si>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</si>
  <si>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</si>
  <si>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</si>
  <si>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函南町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</si>
  <si>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</si>
  <si>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</si>
  <si>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</si>
  <si>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</si>
  <si>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</si>
  <si>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</si>
  <si>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</si>
  <si>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</si>
  <si>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</si>
  <si>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</si>
  <si>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</si>
  <si>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</si>
  <si>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</si>
  <si>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</si>
  <si>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経常収支比率は全国平均を上回っているものの、年々、施設及び管路に関する維持管理費の費用が増加している要因により減少している。今後も維持管理に要する費用の増加が見込まれるため、計画的に料金改定を検討していき、経営の安定を図っていく必要がある。
②累積欠損金比率は0％であり、累積欠損金はない。
③流動比率は全国平均を大きく上回っており、現在のところ、大きな債務がないことから問題ないと言える。
④企業債残高給水収益比率は、全国平均。類似団体平均値に比べ、かなり低くなっている。将来的には老朽化した基幹管路や施設更新に伴い増加することが予想される。
⑤料金回収率は100％を上回っており、経営に必要となる経費を水道料金収入で賄うことが出来ている状態であり、健全な水準にあると言える。
⑥給水原価は上昇傾向ではあるが、平均値を下回っているため、計画的な水道施設維持管理等が求められると考える。
⑦施設利用率は昨年度より下回っている。要因としては、年々、節水による水需要が減少していることが考えられる。
⑧有収率は全国平均、類似団体平均値を下回っている。原因として考えられるのは、管の老朽化による漏水が主なものと推測する。現在、管路更新計画に基づき、より効率的な管路更新を進めていく。
</t>
    <rPh sb="23" eb="25">
      <t>ネンネン</t>
    </rPh>
    <rPh sb="26" eb="28">
      <t>シセツ</t>
    </rPh>
    <rPh sb="28" eb="29">
      <t>オヨ</t>
    </rPh>
    <rPh sb="30" eb="32">
      <t>カンロ</t>
    </rPh>
    <rPh sb="33" eb="34">
      <t>カン</t>
    </rPh>
    <rPh sb="36" eb="38">
      <t>イジ</t>
    </rPh>
    <rPh sb="38" eb="41">
      <t>カンリヒ</t>
    </rPh>
    <rPh sb="42" eb="44">
      <t>ヒヨウ</t>
    </rPh>
    <rPh sb="45" eb="47">
      <t>ゾウカ</t>
    </rPh>
    <rPh sb="51" eb="53">
      <t>ヨウイン</t>
    </rPh>
    <rPh sb="56" eb="58">
      <t>ゲンショウ</t>
    </rPh>
    <rPh sb="63" eb="65">
      <t>コンゴ</t>
    </rPh>
    <rPh sb="66" eb="68">
      <t>イジ</t>
    </rPh>
    <rPh sb="68" eb="70">
      <t>カンリ</t>
    </rPh>
    <rPh sb="88" eb="91">
      <t>ケイカクテキ</t>
    </rPh>
    <rPh sb="115" eb="117">
      <t>ヒツヨウ</t>
    </rPh>
    <rPh sb="168" eb="170">
      <t>ゲンザイ</t>
    </rPh>
    <rPh sb="175" eb="176">
      <t>オオ</t>
    </rPh>
    <rPh sb="187" eb="189">
      <t>モンダイ</t>
    </rPh>
    <rPh sb="192" eb="193">
      <t>イ</t>
    </rPh>
    <rPh sb="347" eb="349">
      <t>ジョウショウ</t>
    </rPh>
    <rPh sb="349" eb="351">
      <t>ケイコウ</t>
    </rPh>
    <rPh sb="402" eb="405">
      <t>サクネンド</t>
    </rPh>
    <rPh sb="407" eb="409">
      <t>シタマワ</t>
    </rPh>
    <rPh sb="414" eb="416">
      <t>ヨウイン</t>
    </rPh>
    <rPh sb="421" eb="423">
      <t>ネンネン</t>
    </rPh>
    <rPh sb="442" eb="443">
      <t>カンガ</t>
    </rPh>
    <rPh sb="508" eb="510">
      <t>ゲンザイ</t>
    </rPh>
    <rPh sb="518" eb="519">
      <t>モト</t>
    </rPh>
    <phoneticPr fontId="1"/>
  </si>
  <si>
    <t>①有形固定資産減価償却率及び②管路経年化率は、各平均値を上回っており、また年々上昇する傾向である。他事業体と比べ施設の老朽化が進み、生産能力も低下している傾向にあると考えられる。
③管路更新率は各平均値を下回っている。大きく減少した要因は、集中して施工する必要がある地区があったことが影響している。また、ここ数年も減少していることから、
更新計画に基づき、更新率を上げていくことが必要と考える。</t>
    <rPh sb="109" eb="110">
      <t>オオ</t>
    </rPh>
    <rPh sb="112" eb="114">
      <t>ゲンショウ</t>
    </rPh>
    <rPh sb="116" eb="118">
      <t>ヨウイン</t>
    </rPh>
    <rPh sb="154" eb="156">
      <t>スウネン</t>
    </rPh>
    <rPh sb="157" eb="159">
      <t>ゲンショウ</t>
    </rPh>
    <rPh sb="180" eb="181">
      <t>リツ</t>
    </rPh>
    <rPh sb="182" eb="183">
      <t>ア</t>
    </rPh>
    <phoneticPr fontId="1"/>
  </si>
  <si>
    <t>現時点での経営の効率性、財務の健全性は、概ね確良好であると考える。施設の効率性については注視し、給水人口や水需要の動向を見極めていく必要がある。また、管路等の老朽化は今後も進んでいくものであるため、老朽施設の更新等の検討を計画的に行い、必要に応じ施設規模を見直すなど、効率的な経営に努めていく必要がある。
今後も、施設維持管理、耐震化及び設備更新等は事業として必要不可欠なものであるため、財源確保のための段階的な料金改定について、適切な時期に実施していく必要があると考える。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</si>
</sst>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1.43</c:v>
                </c:pt>
                <c:pt idx="1">
                  <c:v>1.42</c:v>
                </c:pt>
                <c:pt idx="2">
                  <c:v>0.43</c:v>
                </c:pt>
                <c:pt idx="3">
                  <c:v>0.33</c:v>
                </c:pt>
                <c:pt idx="4">
                  <c:v>0.22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0.57999999999999996</c:v>
                </c:pt>
                <c:pt idx="2">
                  <c:v>0.54</c:v>
                </c:pt>
                <c:pt idx="3">
                  <c:v>0.56999999999999995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60.4</c:v>
                </c:pt>
                <c:pt idx="1">
                  <c:v>60.84</c:v>
                </c:pt>
                <c:pt idx="2">
                  <c:v>60.35</c:v>
                </c:pt>
                <c:pt idx="3">
                  <c:v>60.55</c:v>
                </c:pt>
                <c:pt idx="4">
                  <c:v>60.26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59.74</c:v>
                </c:pt>
                <c:pt idx="2">
                  <c:v>59.67</c:v>
                </c:pt>
                <c:pt idx="3">
                  <c:v>60.12</c:v>
                </c:pt>
                <c:pt idx="4">
                  <c:v>60.34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77.89</c:v>
                </c:pt>
                <c:pt idx="1">
                  <c:v>76.83</c:v>
                </c:pt>
                <c:pt idx="2">
                  <c:v>76.23</c:v>
                </c:pt>
                <c:pt idx="3">
                  <c:v>75.58</c:v>
                </c:pt>
                <c:pt idx="4">
                  <c:v>76.28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84.8</c:v>
                </c:pt>
                <c:pt idx="2">
                  <c:v>84.6</c:v>
                </c:pt>
                <c:pt idx="3">
                  <c:v>84.24</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131.06</c:v>
                </c:pt>
                <c:pt idx="1">
                  <c:v>131.80000000000001</c:v>
                </c:pt>
                <c:pt idx="2">
                  <c:v>124.82</c:v>
                </c:pt>
                <c:pt idx="3">
                  <c:v>117.84</c:v>
                </c:pt>
                <c:pt idx="4">
                  <c:v>114.34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110.66</c:v>
                </c:pt>
                <c:pt idx="2">
                  <c:v>109.01</c:v>
                </c:pt>
                <c:pt idx="3">
                  <c:v>108.83</c:v>
                </c:pt>
                <c:pt idx="4">
                  <c:v>109.23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51.47</c:v>
                </c:pt>
                <c:pt idx="1">
                  <c:v>51.95</c:v>
                </c:pt>
                <c:pt idx="2">
                  <c:v>52.97</c:v>
                </c:pt>
                <c:pt idx="3">
                  <c:v>53.58</c:v>
                </c:pt>
                <c:pt idx="4">
                  <c:v>54.38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47.66</c:v>
                </c:pt>
                <c:pt idx="2">
                  <c:v>48.17</c:v>
                </c:pt>
                <c:pt idx="3">
                  <c:v>48.83</c:v>
                </c:pt>
                <c:pt idx="4">
                  <c:v>49.96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25.43</c:v>
                </c:pt>
                <c:pt idx="1">
                  <c:v>25.39</c:v>
                </c:pt>
                <c:pt idx="2">
                  <c:v>28.63</c:v>
                </c:pt>
                <c:pt idx="3">
                  <c:v>29.38</c:v>
                </c:pt>
                <c:pt idx="4">
                  <c:v>30.42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15.1</c:v>
                </c:pt>
                <c:pt idx="2">
                  <c:v>17.12</c:v>
                </c:pt>
                <c:pt idx="3">
                  <c:v>18.18</c:v>
                </c:pt>
                <c:pt idx="4">
                  <c:v>19.32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2.74</c:v>
                </c:pt>
                <c:pt idx="2">
                  <c:v>3.7</c:v>
                </c:pt>
                <c:pt idx="3">
                  <c:v>4.34</c:v>
                </c:pt>
                <c:pt idx="4">
                  <c:v>4.6900000000000004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520.49</c:v>
                </c:pt>
                <c:pt idx="1">
                  <c:v>450.42</c:v>
                </c:pt>
                <c:pt idx="2">
                  <c:v>477.71</c:v>
                </c:pt>
                <c:pt idx="3">
                  <c:v>517.79</c:v>
                </c:pt>
                <c:pt idx="4">
                  <c:v>526.24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366.03</c:v>
                </c:pt>
                <c:pt idx="2">
                  <c:v>365.18</c:v>
                </c:pt>
                <c:pt idx="3">
                  <c:v>327.77</c:v>
                </c:pt>
                <c:pt idx="4">
                  <c:v>338.02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86.46</c:v>
                </c:pt>
                <c:pt idx="1">
                  <c:v>75.989999999999995</c:v>
                </c:pt>
                <c:pt idx="2">
                  <c:v>68</c:v>
                </c:pt>
                <c:pt idx="3">
                  <c:v>87.26</c:v>
                </c:pt>
                <c:pt idx="4">
                  <c:v>102.12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370.12</c:v>
                </c:pt>
                <c:pt idx="2">
                  <c:v>371.65</c:v>
                </c:pt>
                <c:pt idx="3">
                  <c:v>397.1</c:v>
                </c:pt>
                <c:pt idx="4">
                  <c:v>379.91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125.81</c:v>
                </c:pt>
                <c:pt idx="1">
                  <c:v>126.03</c:v>
                </c:pt>
                <c:pt idx="2">
                  <c:v>118.45</c:v>
                </c:pt>
                <c:pt idx="3">
                  <c:v>116.13</c:v>
                </c:pt>
                <c:pt idx="4">
                  <c:v>111.18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100.42</c:v>
                </c:pt>
                <c:pt idx="2">
                  <c:v>98.77</c:v>
                </c:pt>
                <c:pt idx="3">
                  <c:v>95.79</c:v>
                </c:pt>
                <c:pt idx="4">
                  <c:v>98.3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97.72</c:v>
                </c:pt>
                <c:pt idx="1">
                  <c:v>98.27</c:v>
                </c:pt>
                <c:pt idx="2">
                  <c:v>104.77</c:v>
                </c:pt>
                <c:pt idx="3">
                  <c:v>107.84</c:v>
                </c:pt>
                <c:pt idx="4">
                  <c:v>111.44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171.67</c:v>
                </c:pt>
                <c:pt idx="2">
                  <c:v>173.67</c:v>
                </c:pt>
                <c:pt idx="3">
                  <c:v>171.13</c:v>
                </c:pt>
                <c:pt idx="4">
                  <c:v>173.7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函南町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37280</v>
      </c>
      <c r="AM8" s="29"/>
      <c r="AN8" s="29"/>
      <c r="AO8" s="29"/>
      <c r="AP8" s="29"/>
      <c r="AQ8" s="29"/>
      <c r="AR8" s="29"/>
      <c r="AS8" s="29"/>
      <c r="AT8" s="7">
        <f>データ!$S$6</f>
        <v>65.16</v>
      </c>
      <c r="AU8" s="15"/>
      <c r="AV8" s="15"/>
      <c r="AW8" s="15"/>
      <c r="AX8" s="15"/>
      <c r="AY8" s="15"/>
      <c r="AZ8" s="15"/>
      <c r="BA8" s="15"/>
      <c r="BB8" s="27">
        <f>データ!$T$6</f>
        <v>572.13</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87.99</v>
      </c>
      <c r="J10" s="15"/>
      <c r="K10" s="15"/>
      <c r="L10" s="15"/>
      <c r="M10" s="15"/>
      <c r="N10" s="15"/>
      <c r="O10" s="24"/>
      <c r="P10" s="27">
        <f>データ!$P$6</f>
        <v>88.92</v>
      </c>
      <c r="Q10" s="27"/>
      <c r="R10" s="27"/>
      <c r="S10" s="27"/>
      <c r="T10" s="27"/>
      <c r="U10" s="27"/>
      <c r="V10" s="27"/>
      <c r="W10" s="29">
        <f>データ!$Q$6</f>
        <v>2310</v>
      </c>
      <c r="X10" s="29"/>
      <c r="Y10" s="29"/>
      <c r="Z10" s="29"/>
      <c r="AA10" s="29"/>
      <c r="AB10" s="29"/>
      <c r="AC10" s="29"/>
      <c r="AD10" s="2"/>
      <c r="AE10" s="2"/>
      <c r="AF10" s="2"/>
      <c r="AG10" s="2"/>
      <c r="AH10" s="2"/>
      <c r="AI10" s="2"/>
      <c r="AJ10" s="2"/>
      <c r="AK10" s="2"/>
      <c r="AL10" s="29">
        <f>データ!$U$6</f>
        <v>33058</v>
      </c>
      <c r="AM10" s="29"/>
      <c r="AN10" s="29"/>
      <c r="AO10" s="29"/>
      <c r="AP10" s="29"/>
      <c r="AQ10" s="29"/>
      <c r="AR10" s="29"/>
      <c r="AS10" s="29"/>
      <c r="AT10" s="7">
        <f>データ!$V$6</f>
        <v>15.55</v>
      </c>
      <c r="AU10" s="15"/>
      <c r="AV10" s="15"/>
      <c r="AW10" s="15"/>
      <c r="AX10" s="15"/>
      <c r="AY10" s="15"/>
      <c r="AZ10" s="15"/>
      <c r="BA10" s="15"/>
      <c r="BB10" s="27">
        <f>データ!$W$6</f>
        <v>2125.92</v>
      </c>
      <c r="BC10" s="27"/>
      <c r="BD10" s="27"/>
      <c r="BE10" s="27"/>
      <c r="BF10" s="27"/>
      <c r="BG10" s="27"/>
      <c r="BH10" s="27"/>
      <c r="BI10" s="27"/>
      <c r="BJ10" s="2"/>
      <c r="BK10" s="2"/>
      <c r="BL10" s="38" t="s">
        <v>37</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FwUUuDAX3xQJA5jVpkjm1gsL9kGI5lCva8Jtnv57GuD3a5WyoUCZ53lTXSVX9xwYQ4MGil9pr1BJVl8VNgaC0w==" saltValue="T04j4g97OQBrJUkg3sr0v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60</v>
      </c>
      <c r="E3" s="67" t="s">
        <v>3</v>
      </c>
      <c r="F3" s="67" t="s">
        <v>2</v>
      </c>
      <c r="G3" s="67" t="s">
        <v>26</v>
      </c>
      <c r="H3" s="75" t="s">
        <v>31</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63</v>
      </c>
      <c r="BF4" s="85"/>
      <c r="BG4" s="85"/>
      <c r="BH4" s="85"/>
      <c r="BI4" s="85"/>
      <c r="BJ4" s="85"/>
      <c r="BK4" s="85"/>
      <c r="BL4" s="85"/>
      <c r="BM4" s="85"/>
      <c r="BN4" s="85"/>
      <c r="BO4" s="85"/>
      <c r="BP4" s="85" t="s">
        <v>36</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29</v>
      </c>
      <c r="B5" s="69"/>
      <c r="C5" s="69"/>
      <c r="D5" s="69"/>
      <c r="E5" s="69"/>
      <c r="F5" s="69"/>
      <c r="G5" s="69"/>
      <c r="H5" s="77" t="s">
        <v>58</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44</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223255</v>
      </c>
      <c r="D6" s="70">
        <f t="shared" si="1"/>
        <v>46</v>
      </c>
      <c r="E6" s="70">
        <f t="shared" si="1"/>
        <v>1</v>
      </c>
      <c r="F6" s="70">
        <f t="shared" si="1"/>
        <v>0</v>
      </c>
      <c r="G6" s="70">
        <f t="shared" si="1"/>
        <v>1</v>
      </c>
      <c r="H6" s="70" t="str">
        <f t="shared" si="1"/>
        <v>静岡県　函南町</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87.99</v>
      </c>
      <c r="P6" s="80">
        <f t="shared" si="1"/>
        <v>88.92</v>
      </c>
      <c r="Q6" s="80">
        <f t="shared" si="1"/>
        <v>2310</v>
      </c>
      <c r="R6" s="80">
        <f t="shared" si="1"/>
        <v>37280</v>
      </c>
      <c r="S6" s="80">
        <f t="shared" si="1"/>
        <v>65.16</v>
      </c>
      <c r="T6" s="80">
        <f t="shared" si="1"/>
        <v>572.13</v>
      </c>
      <c r="U6" s="80">
        <f t="shared" si="1"/>
        <v>33058</v>
      </c>
      <c r="V6" s="80">
        <f t="shared" si="1"/>
        <v>15.55</v>
      </c>
      <c r="W6" s="80">
        <f t="shared" si="1"/>
        <v>2125.92</v>
      </c>
      <c r="X6" s="86">
        <f t="shared" ref="X6:AG6" si="2">IF(X7="",NA(),X7)</f>
        <v>131.06</v>
      </c>
      <c r="Y6" s="86">
        <f t="shared" si="2"/>
        <v>131.80000000000001</v>
      </c>
      <c r="Z6" s="86">
        <f t="shared" si="2"/>
        <v>124.82</v>
      </c>
      <c r="AA6" s="86">
        <f t="shared" si="2"/>
        <v>117.84</v>
      </c>
      <c r="AB6" s="86">
        <f t="shared" si="2"/>
        <v>114.34</v>
      </c>
      <c r="AC6" s="86">
        <f t="shared" si="2"/>
        <v>110.68</v>
      </c>
      <c r="AD6" s="86">
        <f t="shared" si="2"/>
        <v>110.66</v>
      </c>
      <c r="AE6" s="86">
        <f t="shared" si="2"/>
        <v>109.01</v>
      </c>
      <c r="AF6" s="86">
        <f t="shared" si="2"/>
        <v>108.83</v>
      </c>
      <c r="AG6" s="86">
        <f t="shared" si="2"/>
        <v>109.23</v>
      </c>
      <c r="AH6" s="80" t="str">
        <f>IF(AH7="","",IF(AH7="-","【-】","【"&amp;SUBSTITUTE(TEXT(AH7,"#,##0.00"),"-","△")&amp;"】"))</f>
        <v>【111.39】</v>
      </c>
      <c r="AI6" s="80">
        <f t="shared" ref="AI6:AR6" si="3">IF(AI7="",NA(),AI7)</f>
        <v>0</v>
      </c>
      <c r="AJ6" s="80">
        <f t="shared" si="3"/>
        <v>0</v>
      </c>
      <c r="AK6" s="80">
        <f t="shared" si="3"/>
        <v>0</v>
      </c>
      <c r="AL6" s="80">
        <f t="shared" si="3"/>
        <v>0</v>
      </c>
      <c r="AM6" s="80">
        <f t="shared" si="3"/>
        <v>0</v>
      </c>
      <c r="AN6" s="86">
        <f t="shared" si="3"/>
        <v>3.56</v>
      </c>
      <c r="AO6" s="86">
        <f t="shared" si="3"/>
        <v>2.74</v>
      </c>
      <c r="AP6" s="86">
        <f t="shared" si="3"/>
        <v>3.7</v>
      </c>
      <c r="AQ6" s="86">
        <f t="shared" si="3"/>
        <v>4.34</v>
      </c>
      <c r="AR6" s="86">
        <f t="shared" si="3"/>
        <v>4.6900000000000004</v>
      </c>
      <c r="AS6" s="80" t="str">
        <f>IF(AS7="","",IF(AS7="-","【-】","【"&amp;SUBSTITUTE(TEXT(AS7,"#,##0.00"),"-","△")&amp;"】"))</f>
        <v>【1.30】</v>
      </c>
      <c r="AT6" s="86">
        <f t="shared" ref="AT6:BC6" si="4">IF(AT7="",NA(),AT7)</f>
        <v>520.49</v>
      </c>
      <c r="AU6" s="86">
        <f t="shared" si="4"/>
        <v>450.42</v>
      </c>
      <c r="AV6" s="86">
        <f t="shared" si="4"/>
        <v>477.71</v>
      </c>
      <c r="AW6" s="86">
        <f t="shared" si="4"/>
        <v>517.79</v>
      </c>
      <c r="AX6" s="86">
        <f t="shared" si="4"/>
        <v>526.24</v>
      </c>
      <c r="AY6" s="86">
        <f t="shared" si="4"/>
        <v>357.34</v>
      </c>
      <c r="AZ6" s="86">
        <f t="shared" si="4"/>
        <v>366.03</v>
      </c>
      <c r="BA6" s="86">
        <f t="shared" si="4"/>
        <v>365.18</v>
      </c>
      <c r="BB6" s="86">
        <f t="shared" si="4"/>
        <v>327.77</v>
      </c>
      <c r="BC6" s="86">
        <f t="shared" si="4"/>
        <v>338.02</v>
      </c>
      <c r="BD6" s="80" t="str">
        <f>IF(BD7="","",IF(BD7="-","【-】","【"&amp;SUBSTITUTE(TEXT(BD7,"#,##0.00"),"-","△")&amp;"】"))</f>
        <v>【261.51】</v>
      </c>
      <c r="BE6" s="86">
        <f t="shared" ref="BE6:BN6" si="5">IF(BE7="",NA(),BE7)</f>
        <v>86.46</v>
      </c>
      <c r="BF6" s="86">
        <f t="shared" si="5"/>
        <v>75.989999999999995</v>
      </c>
      <c r="BG6" s="86">
        <f t="shared" si="5"/>
        <v>68</v>
      </c>
      <c r="BH6" s="86">
        <f t="shared" si="5"/>
        <v>87.26</v>
      </c>
      <c r="BI6" s="86">
        <f t="shared" si="5"/>
        <v>102.12</v>
      </c>
      <c r="BJ6" s="86">
        <f t="shared" si="5"/>
        <v>373.69</v>
      </c>
      <c r="BK6" s="86">
        <f t="shared" si="5"/>
        <v>370.12</v>
      </c>
      <c r="BL6" s="86">
        <f t="shared" si="5"/>
        <v>371.65</v>
      </c>
      <c r="BM6" s="86">
        <f t="shared" si="5"/>
        <v>397.1</v>
      </c>
      <c r="BN6" s="86">
        <f t="shared" si="5"/>
        <v>379.91</v>
      </c>
      <c r="BO6" s="80" t="str">
        <f>IF(BO7="","",IF(BO7="-","【-】","【"&amp;SUBSTITUTE(TEXT(BO7,"#,##0.00"),"-","△")&amp;"】"))</f>
        <v>【265.16】</v>
      </c>
      <c r="BP6" s="86">
        <f t="shared" ref="BP6:BY6" si="6">IF(BP7="",NA(),BP7)</f>
        <v>125.81</v>
      </c>
      <c r="BQ6" s="86">
        <f t="shared" si="6"/>
        <v>126.03</v>
      </c>
      <c r="BR6" s="86">
        <f t="shared" si="6"/>
        <v>118.45</v>
      </c>
      <c r="BS6" s="86">
        <f t="shared" si="6"/>
        <v>116.13</v>
      </c>
      <c r="BT6" s="86">
        <f t="shared" si="6"/>
        <v>111.18</v>
      </c>
      <c r="BU6" s="86">
        <f t="shared" si="6"/>
        <v>99.87</v>
      </c>
      <c r="BV6" s="86">
        <f t="shared" si="6"/>
        <v>100.42</v>
      </c>
      <c r="BW6" s="86">
        <f t="shared" si="6"/>
        <v>98.77</v>
      </c>
      <c r="BX6" s="86">
        <f t="shared" si="6"/>
        <v>95.79</v>
      </c>
      <c r="BY6" s="86">
        <f t="shared" si="6"/>
        <v>98.3</v>
      </c>
      <c r="BZ6" s="80" t="str">
        <f>IF(BZ7="","",IF(BZ7="-","【-】","【"&amp;SUBSTITUTE(TEXT(BZ7,"#,##0.00"),"-","△")&amp;"】"))</f>
        <v>【102.35】</v>
      </c>
      <c r="CA6" s="86">
        <f t="shared" ref="CA6:CJ6" si="7">IF(CA7="",NA(),CA7)</f>
        <v>97.72</v>
      </c>
      <c r="CB6" s="86">
        <f t="shared" si="7"/>
        <v>98.27</v>
      </c>
      <c r="CC6" s="86">
        <f t="shared" si="7"/>
        <v>104.77</v>
      </c>
      <c r="CD6" s="86">
        <f t="shared" si="7"/>
        <v>107.84</v>
      </c>
      <c r="CE6" s="86">
        <f t="shared" si="7"/>
        <v>111.44</v>
      </c>
      <c r="CF6" s="86">
        <f t="shared" si="7"/>
        <v>171.81</v>
      </c>
      <c r="CG6" s="86">
        <f t="shared" si="7"/>
        <v>171.67</v>
      </c>
      <c r="CH6" s="86">
        <f t="shared" si="7"/>
        <v>173.67</v>
      </c>
      <c r="CI6" s="86">
        <f t="shared" si="7"/>
        <v>171.13</v>
      </c>
      <c r="CJ6" s="86">
        <f t="shared" si="7"/>
        <v>173.7</v>
      </c>
      <c r="CK6" s="80" t="str">
        <f>IF(CK7="","",IF(CK7="-","【-】","【"&amp;SUBSTITUTE(TEXT(CK7,"#,##0.00"),"-","△")&amp;"】"))</f>
        <v>【167.74】</v>
      </c>
      <c r="CL6" s="86">
        <f t="shared" ref="CL6:CU6" si="8">IF(CL7="",NA(),CL7)</f>
        <v>60.4</v>
      </c>
      <c r="CM6" s="86">
        <f t="shared" si="8"/>
        <v>60.84</v>
      </c>
      <c r="CN6" s="86">
        <f t="shared" si="8"/>
        <v>60.35</v>
      </c>
      <c r="CO6" s="86">
        <f t="shared" si="8"/>
        <v>60.55</v>
      </c>
      <c r="CP6" s="86">
        <f t="shared" si="8"/>
        <v>60.26</v>
      </c>
      <c r="CQ6" s="86">
        <f t="shared" si="8"/>
        <v>60.03</v>
      </c>
      <c r="CR6" s="86">
        <f t="shared" si="8"/>
        <v>59.74</v>
      </c>
      <c r="CS6" s="86">
        <f t="shared" si="8"/>
        <v>59.67</v>
      </c>
      <c r="CT6" s="86">
        <f t="shared" si="8"/>
        <v>60.12</v>
      </c>
      <c r="CU6" s="86">
        <f t="shared" si="8"/>
        <v>60.34</v>
      </c>
      <c r="CV6" s="80" t="str">
        <f>IF(CV7="","",IF(CV7="-","【-】","【"&amp;SUBSTITUTE(TEXT(CV7,"#,##0.00"),"-","△")&amp;"】"))</f>
        <v>【60.29】</v>
      </c>
      <c r="CW6" s="86">
        <f t="shared" ref="CW6:DF6" si="9">IF(CW7="",NA(),CW7)</f>
        <v>77.89</v>
      </c>
      <c r="CX6" s="86">
        <f t="shared" si="9"/>
        <v>76.83</v>
      </c>
      <c r="CY6" s="86">
        <f t="shared" si="9"/>
        <v>76.23</v>
      </c>
      <c r="CZ6" s="86">
        <f t="shared" si="9"/>
        <v>75.58</v>
      </c>
      <c r="DA6" s="86">
        <f t="shared" si="9"/>
        <v>76.28</v>
      </c>
      <c r="DB6" s="86">
        <f t="shared" si="9"/>
        <v>84.81</v>
      </c>
      <c r="DC6" s="86">
        <f t="shared" si="9"/>
        <v>84.8</v>
      </c>
      <c r="DD6" s="86">
        <f t="shared" si="9"/>
        <v>84.6</v>
      </c>
      <c r="DE6" s="86">
        <f t="shared" si="9"/>
        <v>84.24</v>
      </c>
      <c r="DF6" s="86">
        <f t="shared" si="9"/>
        <v>84.19</v>
      </c>
      <c r="DG6" s="80" t="str">
        <f>IF(DG7="","",IF(DG7="-","【-】","【"&amp;SUBSTITUTE(TEXT(DG7,"#,##0.00"),"-","△")&amp;"】"))</f>
        <v>【90.12】</v>
      </c>
      <c r="DH6" s="86">
        <f t="shared" ref="DH6:DQ6" si="10">IF(DH7="",NA(),DH7)</f>
        <v>51.47</v>
      </c>
      <c r="DI6" s="86">
        <f t="shared" si="10"/>
        <v>51.95</v>
      </c>
      <c r="DJ6" s="86">
        <f t="shared" si="10"/>
        <v>52.97</v>
      </c>
      <c r="DK6" s="86">
        <f t="shared" si="10"/>
        <v>53.58</v>
      </c>
      <c r="DL6" s="86">
        <f t="shared" si="10"/>
        <v>54.38</v>
      </c>
      <c r="DM6" s="86">
        <f t="shared" si="10"/>
        <v>47.28</v>
      </c>
      <c r="DN6" s="86">
        <f t="shared" si="10"/>
        <v>47.66</v>
      </c>
      <c r="DO6" s="86">
        <f t="shared" si="10"/>
        <v>48.17</v>
      </c>
      <c r="DP6" s="86">
        <f t="shared" si="10"/>
        <v>48.83</v>
      </c>
      <c r="DQ6" s="86">
        <f t="shared" si="10"/>
        <v>49.96</v>
      </c>
      <c r="DR6" s="80" t="str">
        <f>IF(DR7="","",IF(DR7="-","【-】","【"&amp;SUBSTITUTE(TEXT(DR7,"#,##0.00"),"-","△")&amp;"】"))</f>
        <v>【50.88】</v>
      </c>
      <c r="DS6" s="86">
        <f t="shared" ref="DS6:EB6" si="11">IF(DS7="",NA(),DS7)</f>
        <v>25.43</v>
      </c>
      <c r="DT6" s="86">
        <f t="shared" si="11"/>
        <v>25.39</v>
      </c>
      <c r="DU6" s="86">
        <f t="shared" si="11"/>
        <v>28.63</v>
      </c>
      <c r="DV6" s="86">
        <f t="shared" si="11"/>
        <v>29.38</v>
      </c>
      <c r="DW6" s="86">
        <f t="shared" si="11"/>
        <v>30.42</v>
      </c>
      <c r="DX6" s="86">
        <f t="shared" si="11"/>
        <v>12.19</v>
      </c>
      <c r="DY6" s="86">
        <f t="shared" si="11"/>
        <v>15.1</v>
      </c>
      <c r="DZ6" s="86">
        <f t="shared" si="11"/>
        <v>17.12</v>
      </c>
      <c r="EA6" s="86">
        <f t="shared" si="11"/>
        <v>18.18</v>
      </c>
      <c r="EB6" s="86">
        <f t="shared" si="11"/>
        <v>19.32</v>
      </c>
      <c r="EC6" s="80" t="str">
        <f>IF(EC7="","",IF(EC7="-","【-】","【"&amp;SUBSTITUTE(TEXT(EC7,"#,##0.00"),"-","△")&amp;"】"))</f>
        <v>【22.30】</v>
      </c>
      <c r="ED6" s="86">
        <f t="shared" ref="ED6:EM6" si="12">IF(ED7="",NA(),ED7)</f>
        <v>1.43</v>
      </c>
      <c r="EE6" s="86">
        <f t="shared" si="12"/>
        <v>1.42</v>
      </c>
      <c r="EF6" s="86">
        <f t="shared" si="12"/>
        <v>0.43</v>
      </c>
      <c r="EG6" s="86">
        <f t="shared" si="12"/>
        <v>0.33</v>
      </c>
      <c r="EH6" s="86">
        <f t="shared" si="12"/>
        <v>0.22</v>
      </c>
      <c r="EI6" s="86">
        <f t="shared" si="12"/>
        <v>0.51</v>
      </c>
      <c r="EJ6" s="86">
        <f t="shared" si="12"/>
        <v>0.57999999999999996</v>
      </c>
      <c r="EK6" s="86">
        <f t="shared" si="12"/>
        <v>0.54</v>
      </c>
      <c r="EL6" s="86">
        <f t="shared" si="12"/>
        <v>0.56999999999999995</v>
      </c>
      <c r="EM6" s="86">
        <f t="shared" si="12"/>
        <v>0.52</v>
      </c>
      <c r="EN6" s="80" t="str">
        <f>IF(EN7="","",IF(EN7="-","【-】","【"&amp;SUBSTITUTE(TEXT(EN7,"#,##0.00"),"-","△")&amp;"】"))</f>
        <v>【0.66】</v>
      </c>
    </row>
    <row r="7" spans="1:144" s="64" customFormat="1">
      <c r="A7" s="65"/>
      <c r="B7" s="71">
        <v>2021</v>
      </c>
      <c r="C7" s="71">
        <v>223255</v>
      </c>
      <c r="D7" s="71">
        <v>46</v>
      </c>
      <c r="E7" s="71">
        <v>1</v>
      </c>
      <c r="F7" s="71">
        <v>0</v>
      </c>
      <c r="G7" s="71">
        <v>1</v>
      </c>
      <c r="H7" s="71" t="s">
        <v>94</v>
      </c>
      <c r="I7" s="71" t="s">
        <v>95</v>
      </c>
      <c r="J7" s="71" t="s">
        <v>96</v>
      </c>
      <c r="K7" s="71" t="s">
        <v>97</v>
      </c>
      <c r="L7" s="71" t="s">
        <v>23</v>
      </c>
      <c r="M7" s="71" t="s">
        <v>15</v>
      </c>
      <c r="N7" s="81" t="s">
        <v>98</v>
      </c>
      <c r="O7" s="81">
        <v>87.99</v>
      </c>
      <c r="P7" s="81">
        <v>88.92</v>
      </c>
      <c r="Q7" s="81">
        <v>2310</v>
      </c>
      <c r="R7" s="81">
        <v>37280</v>
      </c>
      <c r="S7" s="81">
        <v>65.16</v>
      </c>
      <c r="T7" s="81">
        <v>572.13</v>
      </c>
      <c r="U7" s="81">
        <v>33058</v>
      </c>
      <c r="V7" s="81">
        <v>15.55</v>
      </c>
      <c r="W7" s="81">
        <v>2125.92</v>
      </c>
      <c r="X7" s="81">
        <v>131.06</v>
      </c>
      <c r="Y7" s="81">
        <v>131.80000000000001</v>
      </c>
      <c r="Z7" s="81">
        <v>124.82</v>
      </c>
      <c r="AA7" s="81">
        <v>117.84</v>
      </c>
      <c r="AB7" s="81">
        <v>114.34</v>
      </c>
      <c r="AC7" s="81">
        <v>110.68</v>
      </c>
      <c r="AD7" s="81">
        <v>110.66</v>
      </c>
      <c r="AE7" s="81">
        <v>109.01</v>
      </c>
      <c r="AF7" s="81">
        <v>108.83</v>
      </c>
      <c r="AG7" s="81">
        <v>109.23</v>
      </c>
      <c r="AH7" s="81">
        <v>111.39</v>
      </c>
      <c r="AI7" s="81">
        <v>0</v>
      </c>
      <c r="AJ7" s="81">
        <v>0</v>
      </c>
      <c r="AK7" s="81">
        <v>0</v>
      </c>
      <c r="AL7" s="81">
        <v>0</v>
      </c>
      <c r="AM7" s="81">
        <v>0</v>
      </c>
      <c r="AN7" s="81">
        <v>3.56</v>
      </c>
      <c r="AO7" s="81">
        <v>2.74</v>
      </c>
      <c r="AP7" s="81">
        <v>3.7</v>
      </c>
      <c r="AQ7" s="81">
        <v>4.34</v>
      </c>
      <c r="AR7" s="81">
        <v>4.6900000000000004</v>
      </c>
      <c r="AS7" s="81">
        <v>1.3</v>
      </c>
      <c r="AT7" s="81">
        <v>520.49</v>
      </c>
      <c r="AU7" s="81">
        <v>450.42</v>
      </c>
      <c r="AV7" s="81">
        <v>477.71</v>
      </c>
      <c r="AW7" s="81">
        <v>517.79</v>
      </c>
      <c r="AX7" s="81">
        <v>526.24</v>
      </c>
      <c r="AY7" s="81">
        <v>357.34</v>
      </c>
      <c r="AZ7" s="81">
        <v>366.03</v>
      </c>
      <c r="BA7" s="81">
        <v>365.18</v>
      </c>
      <c r="BB7" s="81">
        <v>327.77</v>
      </c>
      <c r="BC7" s="81">
        <v>338.02</v>
      </c>
      <c r="BD7" s="81">
        <v>261.51</v>
      </c>
      <c r="BE7" s="81">
        <v>86.46</v>
      </c>
      <c r="BF7" s="81">
        <v>75.989999999999995</v>
      </c>
      <c r="BG7" s="81">
        <v>68</v>
      </c>
      <c r="BH7" s="81">
        <v>87.26</v>
      </c>
      <c r="BI7" s="81">
        <v>102.12</v>
      </c>
      <c r="BJ7" s="81">
        <v>373.69</v>
      </c>
      <c r="BK7" s="81">
        <v>370.12</v>
      </c>
      <c r="BL7" s="81">
        <v>371.65</v>
      </c>
      <c r="BM7" s="81">
        <v>397.1</v>
      </c>
      <c r="BN7" s="81">
        <v>379.91</v>
      </c>
      <c r="BO7" s="81">
        <v>265.16000000000003</v>
      </c>
      <c r="BP7" s="81">
        <v>125.81</v>
      </c>
      <c r="BQ7" s="81">
        <v>126.03</v>
      </c>
      <c r="BR7" s="81">
        <v>118.45</v>
      </c>
      <c r="BS7" s="81">
        <v>116.13</v>
      </c>
      <c r="BT7" s="81">
        <v>111.18</v>
      </c>
      <c r="BU7" s="81">
        <v>99.87</v>
      </c>
      <c r="BV7" s="81">
        <v>100.42</v>
      </c>
      <c r="BW7" s="81">
        <v>98.77</v>
      </c>
      <c r="BX7" s="81">
        <v>95.79</v>
      </c>
      <c r="BY7" s="81">
        <v>98.3</v>
      </c>
      <c r="BZ7" s="81">
        <v>102.35</v>
      </c>
      <c r="CA7" s="81">
        <v>97.72</v>
      </c>
      <c r="CB7" s="81">
        <v>98.27</v>
      </c>
      <c r="CC7" s="81">
        <v>104.77</v>
      </c>
      <c r="CD7" s="81">
        <v>107.84</v>
      </c>
      <c r="CE7" s="81">
        <v>111.44</v>
      </c>
      <c r="CF7" s="81">
        <v>171.81</v>
      </c>
      <c r="CG7" s="81">
        <v>171.67</v>
      </c>
      <c r="CH7" s="81">
        <v>173.67</v>
      </c>
      <c r="CI7" s="81">
        <v>171.13</v>
      </c>
      <c r="CJ7" s="81">
        <v>173.7</v>
      </c>
      <c r="CK7" s="81">
        <v>167.74</v>
      </c>
      <c r="CL7" s="81">
        <v>60.4</v>
      </c>
      <c r="CM7" s="81">
        <v>60.84</v>
      </c>
      <c r="CN7" s="81">
        <v>60.35</v>
      </c>
      <c r="CO7" s="81">
        <v>60.55</v>
      </c>
      <c r="CP7" s="81">
        <v>60.26</v>
      </c>
      <c r="CQ7" s="81">
        <v>60.03</v>
      </c>
      <c r="CR7" s="81">
        <v>59.74</v>
      </c>
      <c r="CS7" s="81">
        <v>59.67</v>
      </c>
      <c r="CT7" s="81">
        <v>60.12</v>
      </c>
      <c r="CU7" s="81">
        <v>60.34</v>
      </c>
      <c r="CV7" s="81">
        <v>60.29</v>
      </c>
      <c r="CW7" s="81">
        <v>77.89</v>
      </c>
      <c r="CX7" s="81">
        <v>76.83</v>
      </c>
      <c r="CY7" s="81">
        <v>76.23</v>
      </c>
      <c r="CZ7" s="81">
        <v>75.58</v>
      </c>
      <c r="DA7" s="81">
        <v>76.28</v>
      </c>
      <c r="DB7" s="81">
        <v>84.81</v>
      </c>
      <c r="DC7" s="81">
        <v>84.8</v>
      </c>
      <c r="DD7" s="81">
        <v>84.6</v>
      </c>
      <c r="DE7" s="81">
        <v>84.24</v>
      </c>
      <c r="DF7" s="81">
        <v>84.19</v>
      </c>
      <c r="DG7" s="81">
        <v>90.12</v>
      </c>
      <c r="DH7" s="81">
        <v>51.47</v>
      </c>
      <c r="DI7" s="81">
        <v>51.95</v>
      </c>
      <c r="DJ7" s="81">
        <v>52.97</v>
      </c>
      <c r="DK7" s="81">
        <v>53.58</v>
      </c>
      <c r="DL7" s="81">
        <v>54.38</v>
      </c>
      <c r="DM7" s="81">
        <v>47.28</v>
      </c>
      <c r="DN7" s="81">
        <v>47.66</v>
      </c>
      <c r="DO7" s="81">
        <v>48.17</v>
      </c>
      <c r="DP7" s="81">
        <v>48.83</v>
      </c>
      <c r="DQ7" s="81">
        <v>49.96</v>
      </c>
      <c r="DR7" s="81">
        <v>50.88</v>
      </c>
      <c r="DS7" s="81">
        <v>25.43</v>
      </c>
      <c r="DT7" s="81">
        <v>25.39</v>
      </c>
      <c r="DU7" s="81">
        <v>28.63</v>
      </c>
      <c r="DV7" s="81">
        <v>29.38</v>
      </c>
      <c r="DW7" s="81">
        <v>30.42</v>
      </c>
      <c r="DX7" s="81">
        <v>12.19</v>
      </c>
      <c r="DY7" s="81">
        <v>15.1</v>
      </c>
      <c r="DZ7" s="81">
        <v>17.12</v>
      </c>
      <c r="EA7" s="81">
        <v>18.18</v>
      </c>
      <c r="EB7" s="81">
        <v>19.32</v>
      </c>
      <c r="EC7" s="81">
        <v>22.3</v>
      </c>
      <c r="ED7" s="81">
        <v>1.43</v>
      </c>
      <c r="EE7" s="81">
        <v>1.42</v>
      </c>
      <c r="EF7" s="81">
        <v>0.43</v>
      </c>
      <c r="EG7" s="81">
        <v>0.33</v>
      </c>
      <c r="EH7" s="81">
        <v>0.22</v>
      </c>
      <c r="EI7" s="81">
        <v>0.51</v>
      </c>
      <c r="EJ7" s="81">
        <v>0.57999999999999996</v>
      </c>
      <c r="EK7" s="81">
        <v>0.54</v>
      </c>
      <c r="EL7" s="81">
        <v>0.56999999999999995</v>
      </c>
      <c r="EM7" s="81">
        <v>0.52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2023-01-23T07:35:54Z</cp:lastPrinted>
  <dcterms:created xsi:type="dcterms:W3CDTF">2022-12-01T00:59:52Z</dcterms:created>
  <dcterms:modified xsi:type="dcterms:W3CDTF">2023-02-15T06:14:38Z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2023-02-15T06:14:38Z</vt:filetime>
  </property>
</Properties>
</file>