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kEthKon2O4BqIqIJbDH2FlAuZIrgAmdw+xY6SNbmstAT0QDEKuega9cQNuoCPXkcQE7yDM5jslOH6QDGSd6L3g==" workbookSaltValue="lQ3XWEaTQIo5HeiujZWVYw==" workbookSpinCount="100000"/>
  <bookViews>
    <workbookView xWindow="0" yWindow="0" windowWidth="15360" windowHeight="7635"/>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<sst xmlns="http://schemas.openxmlformats.org/spreadsheetml/2006/main" xmlns:r="http://schemas.openxmlformats.org/officeDocument/2006/relationships" count="112" uniqueCount="112">
  <si>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</si>
  <si>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</si>
  <si>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</si>
  <si>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</si>
  <si>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</si>
  <si>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</si>
  <si>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</si>
  <si>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</si>
  <si>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</si>
  <si>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</si>
  <si>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</si>
  <si>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</si>
  <si>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</si>
  <si>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</si>
  <si>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</si>
  <si>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</si>
  <si>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</si>
  <si>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</si>
  <si>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</si>
  <si>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</si>
  <si>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</si>
  <si>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</si>
  <si>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</si>
  <si>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静岡県　松崎町</t>
  </si>
  <si>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</si>
  <si>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</si>
  <si>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</si>
  <si>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</si>
  <si>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</si>
  <si>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</si>
  <si>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</si>
  <si>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</si>
  <si>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</si>
  <si>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</si>
  <si>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</si>
  <si>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</si>
  <si>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</si>
  <si>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</si>
  <si>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</si>
  <si>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</si>
  <si>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</si>
  <si>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</si>
  <si>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</si>
  <si>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</si>
  <si>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</si>
  <si>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</si>
  <si>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</si>
  <si>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</si>
  <si>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</si>
  <si>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</si>
  <si>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</si>
  <si>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</si>
  <si>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</si>
  <si>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</si>
  <si>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</si>
  <si>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</si>
  <si>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</si>
  <si>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</si>
  <si>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</si>
  <si>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</si>
  <si>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　給水人口の減少、観光交流客数の減少により、給水収益の減少が続いている。
　一方で施設や管路が更新時期を迎え、更新費用の増加が見込まれる。
　こうしたことから、点検を強化し、適切な修繕を実施することにより施設の長寿命化を図るとともに適切な経営を目指していく。</t>
    <rPh sb="1" eb="3">
      <t>キュウスイ</t>
    </rPh>
    <rPh sb="3" eb="5">
      <t>ジンコウ</t>
    </rPh>
    <rPh sb="6" eb="8">
      <t>ゲンショウ</t>
    </rPh>
    <rPh sb="9" eb="11">
      <t>カンコウ</t>
    </rPh>
    <rPh sb="11" eb="13">
      <t>コウリュウ</t>
    </rPh>
    <rPh sb="13" eb="15">
      <t>キャクスウ</t>
    </rPh>
    <rPh sb="16" eb="18">
      <t>ゲンショウ</t>
    </rPh>
    <rPh sb="22" eb="24">
      <t>キュウスイ</t>
    </rPh>
    <rPh sb="24" eb="26">
      <t>シュウエキ</t>
    </rPh>
    <rPh sb="27" eb="29">
      <t>ゲンショウ</t>
    </rPh>
    <rPh sb="30" eb="31">
      <t>ツヅ</t>
    </rPh>
    <rPh sb="38" eb="40">
      <t>イッポウ</t>
    </rPh>
    <rPh sb="41" eb="43">
      <t>シセツ</t>
    </rPh>
    <rPh sb="44" eb="46">
      <t>カンロ</t>
    </rPh>
    <rPh sb="47" eb="49">
      <t>コウシン</t>
    </rPh>
    <rPh sb="49" eb="51">
      <t>ジキ</t>
    </rPh>
    <rPh sb="52" eb="53">
      <t>ムカ</t>
    </rPh>
    <rPh sb="55" eb="57">
      <t>コウシン</t>
    </rPh>
    <rPh sb="57" eb="59">
      <t>ヒヨウ</t>
    </rPh>
    <rPh sb="60" eb="62">
      <t>ゾウカ</t>
    </rPh>
    <rPh sb="63" eb="65">
      <t>ミコ</t>
    </rPh>
    <rPh sb="80" eb="82">
      <t>テンケン</t>
    </rPh>
    <rPh sb="83" eb="85">
      <t>キョウカ</t>
    </rPh>
    <rPh sb="87" eb="89">
      <t>テキセツ</t>
    </rPh>
    <rPh sb="90" eb="92">
      <t>シュウゼン</t>
    </rPh>
    <rPh sb="93" eb="95">
      <t>ジッシ</t>
    </rPh>
    <rPh sb="102" eb="104">
      <t>シセツ</t>
    </rPh>
    <rPh sb="105" eb="106">
      <t>チョウ</t>
    </rPh>
    <rPh sb="106" eb="109">
      <t>ジュミョウカ</t>
    </rPh>
    <rPh sb="110" eb="111">
      <t>ハカ</t>
    </rPh>
    <rPh sb="116" eb="118">
      <t>テキセツ</t>
    </rPh>
    <rPh sb="119" eb="121">
      <t>ケイエイ</t>
    </rPh>
    <rPh sb="122" eb="124">
      <t>メザ</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</si>
  <si>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</si>
  <si>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</si>
  <si>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</si>
  <si>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</si>
  <si>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</si>
  <si>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</si>
  <si>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</si>
  <si>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</si>
  <si>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</si>
  <si>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</si>
  <si>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</si>
  <si>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</si>
  <si>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</si>
  <si>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</si>
  <si>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</si>
  <si>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</si>
  <si>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</si>
  <si>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</si>
  <si>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</si>
  <si>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A8</t>
  </si>
  <si>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</si>
  <si>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</si>
  <si>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</si>
  <si>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</si>
  <si>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</si>
  <si>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</si>
  <si>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</si>
  <si>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</si>
  <si>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</si>
  <si>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</si>
  <si>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</si>
  <si>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</si>
  <si>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　給水人口の減少が続き、水道使用量及び給水収益は減少傾向が続いている。また、企業債残高対給水収益比率は類似団体平均値を下回っているものの依然として企業債の償還金が経営の大きな負担となっている。
　今後も老朽資産の更新財源を確保するため、引き続き経営改善に取り組み、経営の健全性を保持していく必要がある。
　事業の効率性については、有収率において類似団体平均値を大きく上回っているものの全国平均を下回っている。また、施設利用率についても類似団体平均を下回っている。これは、昭和４０年代からの高度経済成長時に人口及び観光交流客数が増加することを見込み整備されたことが要因となっている。これらの施設は更新時期を迎えるため、施設更新時にダウンサイジングや省力化、施設の統廃合も含めた検討が必要となる。</t>
    <rPh sb="1" eb="3">
      <t>キュウスイ</t>
    </rPh>
    <rPh sb="3" eb="5">
      <t>ジンコウ</t>
    </rPh>
    <rPh sb="6" eb="8">
      <t>ゲンショウ</t>
    </rPh>
    <rPh sb="9" eb="10">
      <t>ツヅ</t>
    </rPh>
    <rPh sb="24" eb="26">
      <t>ゲンショウ</t>
    </rPh>
    <rPh sb="26" eb="28">
      <t>ケイコウ</t>
    </rPh>
    <rPh sb="29" eb="30">
      <t>ツヅ</t>
    </rPh>
    <phoneticPr fontId="1"/>
  </si>
  <si>
    <t>類似団体平均(N-1)</t>
  </si>
  <si>
    <t>類似団体平均(N)</t>
  </si>
  <si>
    <t>参照用</t>
    <rPh sb="0" eb="3">
      <t>サンショウヨウ</t>
    </rPh>
    <phoneticPr fontId="1"/>
  </si>
  <si>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</si>
  <si>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</si>
  <si>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</si>
  <si>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</si>
  <si>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</si>
  <si>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</si>
  <si>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</si>
  <si>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</si>
  <si>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</si>
  <si>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</si>
  <si>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</si>
  <si>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</si>
  <si>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</si>
  <si>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</si>
  <si>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有形固定資産減価償却率、管路経年化率は共に類似団体平均値、全国平均を上回っており、施設の老朽化が進んでいる。
　施設、管路の更新には多額の費用が必要になることから、日常点検を強化し、早期異常発見、修繕に努め、施設の長寿命化を図るとともに経営戦略等を踏まえた事業費の平準化を図り、計画的かつ効率的更新に取り組んでいく。</t>
    <rPh sb="1" eb="3">
      <t>ユウケイ</t>
    </rPh>
    <rPh sb="3" eb="5">
      <t>コテイ</t>
    </rPh>
    <rPh sb="5" eb="7">
      <t>シサン</t>
    </rPh>
    <rPh sb="7" eb="9">
      <t>ゲンカ</t>
    </rPh>
    <rPh sb="9" eb="11">
      <t>ショウキャク</t>
    </rPh>
    <rPh sb="11" eb="12">
      <t>リツ</t>
    </rPh>
    <rPh sb="13" eb="15">
      <t>カンロ</t>
    </rPh>
    <rPh sb="15" eb="18">
      <t>ケイネンカ</t>
    </rPh>
    <rPh sb="18" eb="19">
      <t>リツ</t>
    </rPh>
    <rPh sb="20" eb="21">
      <t>トモ</t>
    </rPh>
    <rPh sb="22" eb="24">
      <t>ルイジ</t>
    </rPh>
    <rPh sb="24" eb="26">
      <t>ダンタイ</t>
    </rPh>
    <rPh sb="26" eb="29">
      <t>ヘイキンチ</t>
    </rPh>
    <rPh sb="30" eb="32">
      <t>ゼンコク</t>
    </rPh>
    <rPh sb="32" eb="34">
      <t>ヘイキン</t>
    </rPh>
    <rPh sb="35" eb="37">
      <t>ウワマワ</t>
    </rPh>
    <rPh sb="42" eb="44">
      <t>シセツ</t>
    </rPh>
    <rPh sb="45" eb="48">
      <t>ロウキュウカ</t>
    </rPh>
    <rPh sb="49" eb="50">
      <t>スス</t>
    </rPh>
    <rPh sb="57" eb="59">
      <t>シセツ</t>
    </rPh>
    <rPh sb="60" eb="62">
      <t>カンロ</t>
    </rPh>
    <rPh sb="63" eb="65">
      <t>コウシン</t>
    </rPh>
    <rPh sb="67" eb="69">
      <t>タガク</t>
    </rPh>
    <rPh sb="70" eb="72">
      <t>ヒヨウ</t>
    </rPh>
    <rPh sb="73" eb="75">
      <t>ヒツヨウ</t>
    </rPh>
    <rPh sb="83" eb="85">
      <t>ニチジョウ</t>
    </rPh>
    <rPh sb="85" eb="87">
      <t>テンケン</t>
    </rPh>
    <rPh sb="88" eb="90">
      <t>キョウカ</t>
    </rPh>
    <rPh sb="92" eb="94">
      <t>ソウキ</t>
    </rPh>
    <rPh sb="94" eb="96">
      <t>イジョウ</t>
    </rPh>
    <rPh sb="96" eb="98">
      <t>ハッケン</t>
    </rPh>
    <rPh sb="99" eb="101">
      <t>シュウゼン</t>
    </rPh>
    <rPh sb="102" eb="103">
      <t>ツト</t>
    </rPh>
    <rPh sb="105" eb="107">
      <t>シセツ</t>
    </rPh>
    <rPh sb="108" eb="109">
      <t>チョウ</t>
    </rPh>
    <rPh sb="109" eb="112">
      <t>ジュミョウカ</t>
    </rPh>
    <rPh sb="113" eb="114">
      <t>ハカ</t>
    </rPh>
    <rPh sb="119" eb="121">
      <t>ケイエイ</t>
    </rPh>
    <rPh sb="121" eb="123">
      <t>センリャク</t>
    </rPh>
    <rPh sb="123" eb="124">
      <t>トウ</t>
    </rPh>
    <rPh sb="125" eb="126">
      <t>フ</t>
    </rPh>
    <rPh sb="129" eb="132">
      <t>ジギョウヒ</t>
    </rPh>
    <rPh sb="133" eb="136">
      <t>ヘイジュンカ</t>
    </rPh>
    <rPh sb="137" eb="138">
      <t>ハカ</t>
    </rPh>
    <rPh sb="140" eb="143">
      <t>ケイカクテキ</t>
    </rPh>
    <rPh sb="145" eb="148">
      <t>コウリツテキ</t>
    </rPh>
    <rPh sb="148" eb="150">
      <t>コウシン</t>
    </rPh>
    <rPh sb="151" eb="152">
      <t>ト</t>
    </rPh>
    <rPh sb="153" eb="154">
      <t>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</si>
</sst>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1.28</c:v>
                </c:pt>
                <c:pt idx="1">
                  <c:v>0.66</c:v>
                </c:pt>
                <c:pt idx="2">
                  <c:v>1.23</c:v>
                </c:pt>
                <c:pt idx="3">
                  <c:v>1.56</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0.44</c:v>
                </c:pt>
                <c:pt idx="1">
                  <c:v>0.52</c:v>
                </c:pt>
                <c:pt idx="2">
                  <c:v>0.47</c:v>
                </c:pt>
                <c:pt idx="3">
                  <c:v>0.4</c:v>
                </c:pt>
                <c:pt idx="4">
                  <c:v>0.36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110.34</c:v>
                </c:pt>
                <c:pt idx="1">
                  <c:v>102.14</c:v>
                </c:pt>
                <c:pt idx="2">
                  <c:v>105.36</c:v>
                </c:pt>
                <c:pt idx="3">
                  <c:v>101.05</c:v>
                </c:pt>
                <c:pt idx="4">
                  <c:v>106.86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104.47</c:v>
                </c:pt>
                <c:pt idx="1">
                  <c:v>103.81</c:v>
                </c:pt>
                <c:pt idx="2">
                  <c:v>104.35</c:v>
                </c:pt>
                <c:pt idx="3">
                  <c:v>105.34</c:v>
                </c:pt>
                <c:pt idx="4">
                  <c:v>105.77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49.34</c:v>
                </c:pt>
                <c:pt idx="1">
                  <c:v>50.52</c:v>
                </c:pt>
                <c:pt idx="2">
                  <c:v>52.3</c:v>
                </c:pt>
                <c:pt idx="3">
                  <c:v>54.38</c:v>
                </c:pt>
                <c:pt idx="4">
                  <c:v>55.86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45.14</c:v>
                </c:pt>
                <c:pt idx="1">
                  <c:v>45.85</c:v>
                </c:pt>
                <c:pt idx="2">
                  <c:v>47.31</c:v>
                </c:pt>
                <c:pt idx="3">
                  <c:v>47.5</c:v>
                </c:pt>
                <c:pt idx="4">
                  <c:v>48.41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26.8</c:v>
                </c:pt>
                <c:pt idx="1">
                  <c:v>26.36</c:v>
                </c:pt>
                <c:pt idx="2">
                  <c:v>26.51</c:v>
                </c:pt>
                <c:pt idx="3">
                  <c:v>26.35</c:v>
                </c:pt>
                <c:pt idx="4">
                  <c:v>27.24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13.58</c:v>
                </c:pt>
                <c:pt idx="1">
                  <c:v>14.13</c:v>
                </c:pt>
                <c:pt idx="2">
                  <c:v>16.77</c:v>
                </c:pt>
                <c:pt idx="3">
                  <c:v>17.399999999999999</c:v>
                </c:pt>
                <c:pt idx="4">
                  <c:v>18.64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16.399999999999999</c:v>
                </c:pt>
                <c:pt idx="1">
                  <c:v>25.66</c:v>
                </c:pt>
                <c:pt idx="2">
                  <c:v>21.69</c:v>
                </c:pt>
                <c:pt idx="3">
                  <c:v>24.04</c:v>
                </c:pt>
                <c:pt idx="4">
                  <c:v>28.03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215.45</c:v>
                </c:pt>
                <c:pt idx="1">
                  <c:v>195.47</c:v>
                </c:pt>
                <c:pt idx="2">
                  <c:v>160.97999999999999</c:v>
                </c:pt>
                <c:pt idx="3">
                  <c:v>123.06</c:v>
                </c:pt>
                <c:pt idx="4">
                  <c:v>117.12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293.23</c:v>
                </c:pt>
                <c:pt idx="1">
                  <c:v>300.14</c:v>
                </c:pt>
                <c:pt idx="2">
                  <c:v>301.04000000000002</c:v>
                </c:pt>
                <c:pt idx="3">
                  <c:v>305.08</c:v>
                </c:pt>
                <c:pt idx="4">
                  <c:v>305.33999999999997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521.74</c:v>
                </c:pt>
                <c:pt idx="1">
                  <c:v>497.74</c:v>
                </c:pt>
                <c:pt idx="2">
                  <c:v>449.04</c:v>
                </c:pt>
                <c:pt idx="3">
                  <c:v>438.33</c:v>
                </c:pt>
                <c:pt idx="4">
                  <c:v>395.47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542.29999999999995</c:v>
                </c:pt>
                <c:pt idx="1">
                  <c:v>566.65</c:v>
                </c:pt>
                <c:pt idx="2">
                  <c:v>551.62</c:v>
                </c:pt>
                <c:pt idx="3">
                  <c:v>585.59</c:v>
                </c:pt>
                <c:pt idx="4">
                  <c:v>561.34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111.14</c:v>
                </c:pt>
                <c:pt idx="1">
                  <c:v>102.14</c:v>
                </c:pt>
                <c:pt idx="2">
                  <c:v>105.65</c:v>
                </c:pt>
                <c:pt idx="3">
                  <c:v>100.91</c:v>
                </c:pt>
                <c:pt idx="4">
                  <c:v>107.36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87.51</c:v>
                </c:pt>
                <c:pt idx="1">
                  <c:v>84.77</c:v>
                </c:pt>
                <c:pt idx="2">
                  <c:v>87.11</c:v>
                </c:pt>
                <c:pt idx="3">
                  <c:v>82.78</c:v>
                </c:pt>
                <c:pt idx="4">
                  <c:v>84.82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137.82</c:v>
                </c:pt>
                <c:pt idx="1">
                  <c:v>149.49</c:v>
                </c:pt>
                <c:pt idx="2">
                  <c:v>146.38</c:v>
                </c:pt>
                <c:pt idx="3">
                  <c:v>150.30000000000001</c:v>
                </c:pt>
                <c:pt idx="4">
                  <c:v>142.81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218.42</c:v>
                </c:pt>
                <c:pt idx="1">
                  <c:v>227.27</c:v>
                </c:pt>
                <c:pt idx="2">
                  <c:v>223.98</c:v>
                </c:pt>
                <c:pt idx="3">
                  <c:v>225.09</c:v>
                </c:pt>
                <c:pt idx="4">
                  <c:v>224.82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36.4</c:v>
                </c:pt>
                <c:pt idx="1">
                  <c:v>35.229999999999997</c:v>
                </c:pt>
                <c:pt idx="2">
                  <c:v>35.1</c:v>
                </c:pt>
                <c:pt idx="3">
                  <c:v>33.28</c:v>
                </c:pt>
                <c:pt idx="4">
                  <c:v>32.6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50.24</c:v>
                </c:pt>
                <c:pt idx="1">
                  <c:v>50.29</c:v>
                </c:pt>
                <c:pt idx="2">
                  <c:v>49.64</c:v>
                </c:pt>
                <c:pt idx="3">
                  <c:v>49.38</c:v>
                </c:pt>
                <c:pt idx="4">
                  <c:v>50.09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85.8</c:v>
                </c:pt>
                <c:pt idx="1">
                  <c:v>85.9</c:v>
                </c:pt>
                <c:pt idx="2">
                  <c:v>85.9</c:v>
                </c:pt>
                <c:pt idx="3">
                  <c:v>85.7</c:v>
                </c:pt>
                <c:pt idx="4">
                  <c:v>85.9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78.650000000000006</c:v>
                </c:pt>
                <c:pt idx="1">
                  <c:v>77.73</c:v>
                </c:pt>
                <c:pt idx="2">
                  <c:v>78.09</c:v>
                </c:pt>
                <c:pt idx="3">
                  <c:v>78.010000000000005</c:v>
                </c:pt>
                <c:pt idx="4">
                  <c:v>77.599999999999994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松崎町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2"/>
      <c r="P7" s="25" t="s">
        <v>6</v>
      </c>
      <c r="Q7" s="25"/>
      <c r="R7" s="25"/>
      <c r="S7" s="25"/>
      <c r="T7" s="25"/>
      <c r="U7" s="25"/>
      <c r="V7" s="25"/>
      <c r="W7" s="25" t="s">
        <v>14</v>
      </c>
      <c r="X7" s="25"/>
      <c r="Y7" s="25"/>
      <c r="Z7" s="25"/>
      <c r="AA7" s="25"/>
      <c r="AB7" s="25"/>
      <c r="AC7" s="25"/>
      <c r="AD7" s="25" t="s">
        <v>5</v>
      </c>
      <c r="AE7" s="25"/>
      <c r="AF7" s="25"/>
      <c r="AG7" s="25"/>
      <c r="AH7" s="25"/>
      <c r="AI7" s="25"/>
      <c r="AJ7" s="25"/>
      <c r="AK7" s="2"/>
      <c r="AL7" s="25" t="s">
        <v>17</v>
      </c>
      <c r="AM7" s="25"/>
      <c r="AN7" s="25"/>
      <c r="AO7" s="25"/>
      <c r="AP7" s="25"/>
      <c r="AQ7" s="25"/>
      <c r="AR7" s="25"/>
      <c r="AS7" s="25"/>
      <c r="AT7" s="5" t="s">
        <v>11</v>
      </c>
      <c r="AU7" s="13"/>
      <c r="AV7" s="13"/>
      <c r="AW7" s="13"/>
      <c r="AX7" s="13"/>
      <c r="AY7" s="13"/>
      <c r="AZ7" s="13"/>
      <c r="BA7" s="13"/>
      <c r="BB7" s="25" t="s">
        <v>18</v>
      </c>
      <c r="BC7" s="25"/>
      <c r="BD7" s="25"/>
      <c r="BE7" s="25"/>
      <c r="BF7" s="25"/>
      <c r="BG7" s="25"/>
      <c r="BH7" s="25"/>
      <c r="BI7" s="25"/>
      <c r="BJ7" s="3"/>
      <c r="BK7" s="3"/>
      <c r="BL7" s="35" t="s">
        <v>19</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A8</v>
      </c>
      <c r="X8" s="26"/>
      <c r="Y8" s="26"/>
      <c r="Z8" s="26"/>
      <c r="AA8" s="26"/>
      <c r="AB8" s="26"/>
      <c r="AC8" s="26"/>
      <c r="AD8" s="26" t="str">
        <f>データ!$M$6</f>
        <v>非設置</v>
      </c>
      <c r="AE8" s="26"/>
      <c r="AF8" s="26"/>
      <c r="AG8" s="26"/>
      <c r="AH8" s="26"/>
      <c r="AI8" s="26"/>
      <c r="AJ8" s="26"/>
      <c r="AK8" s="2"/>
      <c r="AL8" s="29">
        <f>データ!$R$6</f>
        <v>6151</v>
      </c>
      <c r="AM8" s="29"/>
      <c r="AN8" s="29"/>
      <c r="AO8" s="29"/>
      <c r="AP8" s="29"/>
      <c r="AQ8" s="29"/>
      <c r="AR8" s="29"/>
      <c r="AS8" s="29"/>
      <c r="AT8" s="7">
        <f>データ!$S$6</f>
        <v>85.11</v>
      </c>
      <c r="AU8" s="15"/>
      <c r="AV8" s="15"/>
      <c r="AW8" s="15"/>
      <c r="AX8" s="15"/>
      <c r="AY8" s="15"/>
      <c r="AZ8" s="15"/>
      <c r="BA8" s="15"/>
      <c r="BB8" s="27">
        <f>データ!$T$6</f>
        <v>72.27</v>
      </c>
      <c r="BC8" s="27"/>
      <c r="BD8" s="27"/>
      <c r="BE8" s="27"/>
      <c r="BF8" s="27"/>
      <c r="BG8" s="27"/>
      <c r="BH8" s="27"/>
      <c r="BI8" s="27"/>
      <c r="BJ8" s="3"/>
      <c r="BK8" s="3"/>
      <c r="BL8" s="36" t="s">
        <v>12</v>
      </c>
      <c r="BM8" s="46"/>
      <c r="BN8" s="53" t="s">
        <v>21</v>
      </c>
      <c r="BO8" s="53"/>
      <c r="BP8" s="53"/>
      <c r="BQ8" s="53"/>
      <c r="BR8" s="53"/>
      <c r="BS8" s="53"/>
      <c r="BT8" s="53"/>
      <c r="BU8" s="53"/>
      <c r="BV8" s="53"/>
      <c r="BW8" s="53"/>
      <c r="BX8" s="53"/>
      <c r="BY8" s="57"/>
    </row>
    <row r="9" spans="1:78" ht="18.75" customHeight="1">
      <c r="A9" s="2"/>
      <c r="B9" s="5" t="s">
        <v>24</v>
      </c>
      <c r="C9" s="13"/>
      <c r="D9" s="13"/>
      <c r="E9" s="13"/>
      <c r="F9" s="13"/>
      <c r="G9" s="13"/>
      <c r="H9" s="13"/>
      <c r="I9" s="5" t="s">
        <v>25</v>
      </c>
      <c r="J9" s="13"/>
      <c r="K9" s="13"/>
      <c r="L9" s="13"/>
      <c r="M9" s="13"/>
      <c r="N9" s="13"/>
      <c r="O9" s="22"/>
      <c r="P9" s="25" t="s">
        <v>27</v>
      </c>
      <c r="Q9" s="25"/>
      <c r="R9" s="25"/>
      <c r="S9" s="25"/>
      <c r="T9" s="25"/>
      <c r="U9" s="25"/>
      <c r="V9" s="25"/>
      <c r="W9" s="25" t="s">
        <v>22</v>
      </c>
      <c r="X9" s="25"/>
      <c r="Y9" s="25"/>
      <c r="Z9" s="25"/>
      <c r="AA9" s="25"/>
      <c r="AB9" s="25"/>
      <c r="AC9" s="25"/>
      <c r="AD9" s="2"/>
      <c r="AE9" s="2"/>
      <c r="AF9" s="2"/>
      <c r="AG9" s="2"/>
      <c r="AH9" s="2"/>
      <c r="AI9" s="2"/>
      <c r="AJ9" s="2"/>
      <c r="AK9" s="2"/>
      <c r="AL9" s="25" t="s">
        <v>28</v>
      </c>
      <c r="AM9" s="25"/>
      <c r="AN9" s="25"/>
      <c r="AO9" s="25"/>
      <c r="AP9" s="25"/>
      <c r="AQ9" s="25"/>
      <c r="AR9" s="25"/>
      <c r="AS9" s="25"/>
      <c r="AT9" s="5" t="s">
        <v>32</v>
      </c>
      <c r="AU9" s="13"/>
      <c r="AV9" s="13"/>
      <c r="AW9" s="13"/>
      <c r="AX9" s="13"/>
      <c r="AY9" s="13"/>
      <c r="AZ9" s="13"/>
      <c r="BA9" s="13"/>
      <c r="BB9" s="25" t="s">
        <v>16</v>
      </c>
      <c r="BC9" s="25"/>
      <c r="BD9" s="25"/>
      <c r="BE9" s="25"/>
      <c r="BF9" s="25"/>
      <c r="BG9" s="25"/>
      <c r="BH9" s="25"/>
      <c r="BI9" s="25"/>
      <c r="BJ9" s="3"/>
      <c r="BK9" s="3"/>
      <c r="BL9" s="37" t="s">
        <v>33</v>
      </c>
      <c r="BM9" s="47"/>
      <c r="BN9" s="54" t="s">
        <v>35</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67.08</v>
      </c>
      <c r="J10" s="15"/>
      <c r="K10" s="15"/>
      <c r="L10" s="15"/>
      <c r="M10" s="15"/>
      <c r="N10" s="15"/>
      <c r="O10" s="24"/>
      <c r="P10" s="27">
        <f>データ!$P$6</f>
        <v>98.96</v>
      </c>
      <c r="Q10" s="27"/>
      <c r="R10" s="27"/>
      <c r="S10" s="27"/>
      <c r="T10" s="27"/>
      <c r="U10" s="27"/>
      <c r="V10" s="27"/>
      <c r="W10" s="29">
        <f>データ!$Q$6</f>
        <v>2632</v>
      </c>
      <c r="X10" s="29"/>
      <c r="Y10" s="29"/>
      <c r="Z10" s="29"/>
      <c r="AA10" s="29"/>
      <c r="AB10" s="29"/>
      <c r="AC10" s="29"/>
      <c r="AD10" s="2"/>
      <c r="AE10" s="2"/>
      <c r="AF10" s="2"/>
      <c r="AG10" s="2"/>
      <c r="AH10" s="2"/>
      <c r="AI10" s="2"/>
      <c r="AJ10" s="2"/>
      <c r="AK10" s="2"/>
      <c r="AL10" s="29">
        <f>データ!$U$6</f>
        <v>5999</v>
      </c>
      <c r="AM10" s="29"/>
      <c r="AN10" s="29"/>
      <c r="AO10" s="29"/>
      <c r="AP10" s="29"/>
      <c r="AQ10" s="29"/>
      <c r="AR10" s="29"/>
      <c r="AS10" s="29"/>
      <c r="AT10" s="7">
        <f>データ!$V$6</f>
        <v>21.83</v>
      </c>
      <c r="AU10" s="15"/>
      <c r="AV10" s="15"/>
      <c r="AW10" s="15"/>
      <c r="AX10" s="15"/>
      <c r="AY10" s="15"/>
      <c r="AZ10" s="15"/>
      <c r="BA10" s="15"/>
      <c r="BB10" s="27">
        <f>データ!$W$6</f>
        <v>274.81</v>
      </c>
      <c r="BC10" s="27"/>
      <c r="BD10" s="27"/>
      <c r="BE10" s="27"/>
      <c r="BF10" s="27"/>
      <c r="BG10" s="27"/>
      <c r="BH10" s="27"/>
      <c r="BI10" s="27"/>
      <c r="BJ10" s="2"/>
      <c r="BK10" s="2"/>
      <c r="BL10" s="38" t="s">
        <v>37</v>
      </c>
      <c r="BM10" s="48"/>
      <c r="BN10" s="55" t="s">
        <v>4</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38</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40</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41</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93</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43</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111</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60</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44</v>
      </c>
      <c r="C84" s="12"/>
      <c r="D84" s="12"/>
      <c r="E84" s="12" t="s">
        <v>46</v>
      </c>
      <c r="F84" s="12" t="s">
        <v>48</v>
      </c>
      <c r="G84" s="12" t="s">
        <v>49</v>
      </c>
      <c r="H84" s="12" t="s">
        <v>42</v>
      </c>
      <c r="I84" s="12" t="s">
        <v>8</v>
      </c>
      <c r="J84" s="12" t="s">
        <v>30</v>
      </c>
      <c r="K84" s="12" t="s">
        <v>50</v>
      </c>
      <c r="L84" s="12" t="s">
        <v>52</v>
      </c>
      <c r="M84" s="12" t="s">
        <v>34</v>
      </c>
      <c r="N84" s="12" t="s">
        <v>54</v>
      </c>
      <c r="O84" s="12" t="s">
        <v>56</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pm0ltXegbWzwtNWxYia0u5Lx5AEy196xhH15N/YiPxv6AMsWrwXW+a3Kg4yKjCivZL3AAVk5V2lVw6xUaXKh7g==" saltValue="eOoIz7IcYmzQc/uUMzhmV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47</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57</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20</v>
      </c>
      <c r="B3" s="67" t="s">
        <v>51</v>
      </c>
      <c r="C3" s="67" t="s">
        <v>59</v>
      </c>
      <c r="D3" s="67" t="s">
        <v>61</v>
      </c>
      <c r="E3" s="67" t="s">
        <v>3</v>
      </c>
      <c r="F3" s="67" t="s">
        <v>2</v>
      </c>
      <c r="G3" s="67" t="s">
        <v>26</v>
      </c>
      <c r="H3" s="75" t="s">
        <v>31</v>
      </c>
      <c r="I3" s="78"/>
      <c r="J3" s="78"/>
      <c r="K3" s="78"/>
      <c r="L3" s="78"/>
      <c r="M3" s="78"/>
      <c r="N3" s="78"/>
      <c r="O3" s="78"/>
      <c r="P3" s="78"/>
      <c r="Q3" s="78"/>
      <c r="R3" s="78"/>
      <c r="S3" s="78"/>
      <c r="T3" s="78"/>
      <c r="U3" s="78"/>
      <c r="V3" s="78"/>
      <c r="W3" s="82"/>
      <c r="X3" s="84" t="s">
        <v>55</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10</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62</v>
      </c>
      <c r="B4" s="68"/>
      <c r="C4" s="68"/>
      <c r="D4" s="68"/>
      <c r="E4" s="68"/>
      <c r="F4" s="68"/>
      <c r="G4" s="68"/>
      <c r="H4" s="76"/>
      <c r="I4" s="79"/>
      <c r="J4" s="79"/>
      <c r="K4" s="79"/>
      <c r="L4" s="79"/>
      <c r="M4" s="79"/>
      <c r="N4" s="79"/>
      <c r="O4" s="79"/>
      <c r="P4" s="79"/>
      <c r="Q4" s="79"/>
      <c r="R4" s="79"/>
      <c r="S4" s="79"/>
      <c r="T4" s="79"/>
      <c r="U4" s="79"/>
      <c r="V4" s="79"/>
      <c r="W4" s="83"/>
      <c r="X4" s="85" t="s">
        <v>53</v>
      </c>
      <c r="Y4" s="85"/>
      <c r="Z4" s="85"/>
      <c r="AA4" s="85"/>
      <c r="AB4" s="85"/>
      <c r="AC4" s="85"/>
      <c r="AD4" s="85"/>
      <c r="AE4" s="85"/>
      <c r="AF4" s="85"/>
      <c r="AG4" s="85"/>
      <c r="AH4" s="85"/>
      <c r="AI4" s="85" t="s">
        <v>45</v>
      </c>
      <c r="AJ4" s="85"/>
      <c r="AK4" s="85"/>
      <c r="AL4" s="85"/>
      <c r="AM4" s="85"/>
      <c r="AN4" s="85"/>
      <c r="AO4" s="85"/>
      <c r="AP4" s="85"/>
      <c r="AQ4" s="85"/>
      <c r="AR4" s="85"/>
      <c r="AS4" s="85"/>
      <c r="AT4" s="85" t="s">
        <v>39</v>
      </c>
      <c r="AU4" s="85"/>
      <c r="AV4" s="85"/>
      <c r="AW4" s="85"/>
      <c r="AX4" s="85"/>
      <c r="AY4" s="85"/>
      <c r="AZ4" s="85"/>
      <c r="BA4" s="85"/>
      <c r="BB4" s="85"/>
      <c r="BC4" s="85"/>
      <c r="BD4" s="85"/>
      <c r="BE4" s="85" t="s">
        <v>64</v>
      </c>
      <c r="BF4" s="85"/>
      <c r="BG4" s="85"/>
      <c r="BH4" s="85"/>
      <c r="BI4" s="85"/>
      <c r="BJ4" s="85"/>
      <c r="BK4" s="85"/>
      <c r="BL4" s="85"/>
      <c r="BM4" s="85"/>
      <c r="BN4" s="85"/>
      <c r="BO4" s="85"/>
      <c r="BP4" s="85" t="s">
        <v>36</v>
      </c>
      <c r="BQ4" s="85"/>
      <c r="BR4" s="85"/>
      <c r="BS4" s="85"/>
      <c r="BT4" s="85"/>
      <c r="BU4" s="85"/>
      <c r="BV4" s="85"/>
      <c r="BW4" s="85"/>
      <c r="BX4" s="85"/>
      <c r="BY4" s="85"/>
      <c r="BZ4" s="85"/>
      <c r="CA4" s="85" t="s">
        <v>65</v>
      </c>
      <c r="CB4" s="85"/>
      <c r="CC4" s="85"/>
      <c r="CD4" s="85"/>
      <c r="CE4" s="85"/>
      <c r="CF4" s="85"/>
      <c r="CG4" s="85"/>
      <c r="CH4" s="85"/>
      <c r="CI4" s="85"/>
      <c r="CJ4" s="85"/>
      <c r="CK4" s="85"/>
      <c r="CL4" s="85" t="s">
        <v>67</v>
      </c>
      <c r="CM4" s="85"/>
      <c r="CN4" s="85"/>
      <c r="CO4" s="85"/>
      <c r="CP4" s="85"/>
      <c r="CQ4" s="85"/>
      <c r="CR4" s="85"/>
      <c r="CS4" s="85"/>
      <c r="CT4" s="85"/>
      <c r="CU4" s="85"/>
      <c r="CV4" s="85"/>
      <c r="CW4" s="85" t="s">
        <v>68</v>
      </c>
      <c r="CX4" s="85"/>
      <c r="CY4" s="85"/>
      <c r="CZ4" s="85"/>
      <c r="DA4" s="85"/>
      <c r="DB4" s="85"/>
      <c r="DC4" s="85"/>
      <c r="DD4" s="85"/>
      <c r="DE4" s="85"/>
      <c r="DF4" s="85"/>
      <c r="DG4" s="85"/>
      <c r="DH4" s="85" t="s">
        <v>69</v>
      </c>
      <c r="DI4" s="85"/>
      <c r="DJ4" s="85"/>
      <c r="DK4" s="85"/>
      <c r="DL4" s="85"/>
      <c r="DM4" s="85"/>
      <c r="DN4" s="85"/>
      <c r="DO4" s="85"/>
      <c r="DP4" s="85"/>
      <c r="DQ4" s="85"/>
      <c r="DR4" s="85"/>
      <c r="DS4" s="85" t="s">
        <v>63</v>
      </c>
      <c r="DT4" s="85"/>
      <c r="DU4" s="85"/>
      <c r="DV4" s="85"/>
      <c r="DW4" s="85"/>
      <c r="DX4" s="85"/>
      <c r="DY4" s="85"/>
      <c r="DZ4" s="85"/>
      <c r="EA4" s="85"/>
      <c r="EB4" s="85"/>
      <c r="EC4" s="85"/>
      <c r="ED4" s="85" t="s">
        <v>70</v>
      </c>
      <c r="EE4" s="85"/>
      <c r="EF4" s="85"/>
      <c r="EG4" s="85"/>
      <c r="EH4" s="85"/>
      <c r="EI4" s="85"/>
      <c r="EJ4" s="85"/>
      <c r="EK4" s="85"/>
      <c r="EL4" s="85"/>
      <c r="EM4" s="85"/>
      <c r="EN4" s="85"/>
    </row>
    <row r="5" spans="1:144">
      <c r="A5" s="65" t="s">
        <v>29</v>
      </c>
      <c r="B5" s="69"/>
      <c r="C5" s="69"/>
      <c r="D5" s="69"/>
      <c r="E5" s="69"/>
      <c r="F5" s="69"/>
      <c r="G5" s="69"/>
      <c r="H5" s="77" t="s">
        <v>58</v>
      </c>
      <c r="I5" s="77" t="s">
        <v>71</v>
      </c>
      <c r="J5" s="77" t="s">
        <v>72</v>
      </c>
      <c r="K5" s="77" t="s">
        <v>73</v>
      </c>
      <c r="L5" s="77" t="s">
        <v>74</v>
      </c>
      <c r="M5" s="77" t="s">
        <v>5</v>
      </c>
      <c r="N5" s="77" t="s">
        <v>75</v>
      </c>
      <c r="O5" s="77" t="s">
        <v>76</v>
      </c>
      <c r="P5" s="77" t="s">
        <v>77</v>
      </c>
      <c r="Q5" s="77" t="s">
        <v>78</v>
      </c>
      <c r="R5" s="77" t="s">
        <v>79</v>
      </c>
      <c r="S5" s="77" t="s">
        <v>81</v>
      </c>
      <c r="T5" s="77" t="s">
        <v>66</v>
      </c>
      <c r="U5" s="77" t="s">
        <v>82</v>
      </c>
      <c r="V5" s="77" t="s">
        <v>83</v>
      </c>
      <c r="W5" s="77" t="s">
        <v>84</v>
      </c>
      <c r="X5" s="77" t="s">
        <v>85</v>
      </c>
      <c r="Y5" s="77" t="s">
        <v>86</v>
      </c>
      <c r="Z5" s="77" t="s">
        <v>87</v>
      </c>
      <c r="AA5" s="77" t="s">
        <v>0</v>
      </c>
      <c r="AB5" s="77" t="s">
        <v>88</v>
      </c>
      <c r="AC5" s="77" t="s">
        <v>90</v>
      </c>
      <c r="AD5" s="77" t="s">
        <v>91</v>
      </c>
      <c r="AE5" s="77" t="s">
        <v>92</v>
      </c>
      <c r="AF5" s="77" t="s">
        <v>94</v>
      </c>
      <c r="AG5" s="77" t="s">
        <v>95</v>
      </c>
      <c r="AH5" s="77" t="s">
        <v>44</v>
      </c>
      <c r="AI5" s="77" t="s">
        <v>85</v>
      </c>
      <c r="AJ5" s="77" t="s">
        <v>86</v>
      </c>
      <c r="AK5" s="77" t="s">
        <v>87</v>
      </c>
      <c r="AL5" s="77" t="s">
        <v>0</v>
      </c>
      <c r="AM5" s="77" t="s">
        <v>88</v>
      </c>
      <c r="AN5" s="77" t="s">
        <v>90</v>
      </c>
      <c r="AO5" s="77" t="s">
        <v>91</v>
      </c>
      <c r="AP5" s="77" t="s">
        <v>92</v>
      </c>
      <c r="AQ5" s="77" t="s">
        <v>94</v>
      </c>
      <c r="AR5" s="77" t="s">
        <v>95</v>
      </c>
      <c r="AS5" s="77" t="s">
        <v>89</v>
      </c>
      <c r="AT5" s="77" t="s">
        <v>85</v>
      </c>
      <c r="AU5" s="77" t="s">
        <v>86</v>
      </c>
      <c r="AV5" s="77" t="s">
        <v>87</v>
      </c>
      <c r="AW5" s="77" t="s">
        <v>0</v>
      </c>
      <c r="AX5" s="77" t="s">
        <v>88</v>
      </c>
      <c r="AY5" s="77" t="s">
        <v>90</v>
      </c>
      <c r="AZ5" s="77" t="s">
        <v>91</v>
      </c>
      <c r="BA5" s="77" t="s">
        <v>92</v>
      </c>
      <c r="BB5" s="77" t="s">
        <v>94</v>
      </c>
      <c r="BC5" s="77" t="s">
        <v>95</v>
      </c>
      <c r="BD5" s="77" t="s">
        <v>89</v>
      </c>
      <c r="BE5" s="77" t="s">
        <v>85</v>
      </c>
      <c r="BF5" s="77" t="s">
        <v>86</v>
      </c>
      <c r="BG5" s="77" t="s">
        <v>87</v>
      </c>
      <c r="BH5" s="77" t="s">
        <v>0</v>
      </c>
      <c r="BI5" s="77" t="s">
        <v>88</v>
      </c>
      <c r="BJ5" s="77" t="s">
        <v>90</v>
      </c>
      <c r="BK5" s="77" t="s">
        <v>91</v>
      </c>
      <c r="BL5" s="77" t="s">
        <v>92</v>
      </c>
      <c r="BM5" s="77" t="s">
        <v>94</v>
      </c>
      <c r="BN5" s="77" t="s">
        <v>95</v>
      </c>
      <c r="BO5" s="77" t="s">
        <v>89</v>
      </c>
      <c r="BP5" s="77" t="s">
        <v>85</v>
      </c>
      <c r="BQ5" s="77" t="s">
        <v>86</v>
      </c>
      <c r="BR5" s="77" t="s">
        <v>87</v>
      </c>
      <c r="BS5" s="77" t="s">
        <v>0</v>
      </c>
      <c r="BT5" s="77" t="s">
        <v>88</v>
      </c>
      <c r="BU5" s="77" t="s">
        <v>90</v>
      </c>
      <c r="BV5" s="77" t="s">
        <v>91</v>
      </c>
      <c r="BW5" s="77" t="s">
        <v>92</v>
      </c>
      <c r="BX5" s="77" t="s">
        <v>94</v>
      </c>
      <c r="BY5" s="77" t="s">
        <v>95</v>
      </c>
      <c r="BZ5" s="77" t="s">
        <v>89</v>
      </c>
      <c r="CA5" s="77" t="s">
        <v>85</v>
      </c>
      <c r="CB5" s="77" t="s">
        <v>86</v>
      </c>
      <c r="CC5" s="77" t="s">
        <v>87</v>
      </c>
      <c r="CD5" s="77" t="s">
        <v>0</v>
      </c>
      <c r="CE5" s="77" t="s">
        <v>88</v>
      </c>
      <c r="CF5" s="77" t="s">
        <v>90</v>
      </c>
      <c r="CG5" s="77" t="s">
        <v>91</v>
      </c>
      <c r="CH5" s="77" t="s">
        <v>92</v>
      </c>
      <c r="CI5" s="77" t="s">
        <v>94</v>
      </c>
      <c r="CJ5" s="77" t="s">
        <v>95</v>
      </c>
      <c r="CK5" s="77" t="s">
        <v>89</v>
      </c>
      <c r="CL5" s="77" t="s">
        <v>85</v>
      </c>
      <c r="CM5" s="77" t="s">
        <v>86</v>
      </c>
      <c r="CN5" s="77" t="s">
        <v>87</v>
      </c>
      <c r="CO5" s="77" t="s">
        <v>0</v>
      </c>
      <c r="CP5" s="77" t="s">
        <v>88</v>
      </c>
      <c r="CQ5" s="77" t="s">
        <v>90</v>
      </c>
      <c r="CR5" s="77" t="s">
        <v>91</v>
      </c>
      <c r="CS5" s="77" t="s">
        <v>92</v>
      </c>
      <c r="CT5" s="77" t="s">
        <v>94</v>
      </c>
      <c r="CU5" s="77" t="s">
        <v>95</v>
      </c>
      <c r="CV5" s="77" t="s">
        <v>89</v>
      </c>
      <c r="CW5" s="77" t="s">
        <v>85</v>
      </c>
      <c r="CX5" s="77" t="s">
        <v>86</v>
      </c>
      <c r="CY5" s="77" t="s">
        <v>87</v>
      </c>
      <c r="CZ5" s="77" t="s">
        <v>0</v>
      </c>
      <c r="DA5" s="77" t="s">
        <v>88</v>
      </c>
      <c r="DB5" s="77" t="s">
        <v>90</v>
      </c>
      <c r="DC5" s="77" t="s">
        <v>91</v>
      </c>
      <c r="DD5" s="77" t="s">
        <v>92</v>
      </c>
      <c r="DE5" s="77" t="s">
        <v>94</v>
      </c>
      <c r="DF5" s="77" t="s">
        <v>95</v>
      </c>
      <c r="DG5" s="77" t="s">
        <v>89</v>
      </c>
      <c r="DH5" s="77" t="s">
        <v>85</v>
      </c>
      <c r="DI5" s="77" t="s">
        <v>86</v>
      </c>
      <c r="DJ5" s="77" t="s">
        <v>87</v>
      </c>
      <c r="DK5" s="77" t="s">
        <v>0</v>
      </c>
      <c r="DL5" s="77" t="s">
        <v>88</v>
      </c>
      <c r="DM5" s="77" t="s">
        <v>90</v>
      </c>
      <c r="DN5" s="77" t="s">
        <v>91</v>
      </c>
      <c r="DO5" s="77" t="s">
        <v>92</v>
      </c>
      <c r="DP5" s="77" t="s">
        <v>94</v>
      </c>
      <c r="DQ5" s="77" t="s">
        <v>95</v>
      </c>
      <c r="DR5" s="77" t="s">
        <v>89</v>
      </c>
      <c r="DS5" s="77" t="s">
        <v>85</v>
      </c>
      <c r="DT5" s="77" t="s">
        <v>86</v>
      </c>
      <c r="DU5" s="77" t="s">
        <v>87</v>
      </c>
      <c r="DV5" s="77" t="s">
        <v>0</v>
      </c>
      <c r="DW5" s="77" t="s">
        <v>88</v>
      </c>
      <c r="DX5" s="77" t="s">
        <v>90</v>
      </c>
      <c r="DY5" s="77" t="s">
        <v>91</v>
      </c>
      <c r="DZ5" s="77" t="s">
        <v>92</v>
      </c>
      <c r="EA5" s="77" t="s">
        <v>94</v>
      </c>
      <c r="EB5" s="77" t="s">
        <v>95</v>
      </c>
      <c r="EC5" s="77" t="s">
        <v>89</v>
      </c>
      <c r="ED5" s="77" t="s">
        <v>85</v>
      </c>
      <c r="EE5" s="77" t="s">
        <v>86</v>
      </c>
      <c r="EF5" s="77" t="s">
        <v>87</v>
      </c>
      <c r="EG5" s="77" t="s">
        <v>0</v>
      </c>
      <c r="EH5" s="77" t="s">
        <v>88</v>
      </c>
      <c r="EI5" s="77" t="s">
        <v>90</v>
      </c>
      <c r="EJ5" s="77" t="s">
        <v>91</v>
      </c>
      <c r="EK5" s="77" t="s">
        <v>92</v>
      </c>
      <c r="EL5" s="77" t="s">
        <v>94</v>
      </c>
      <c r="EM5" s="77" t="s">
        <v>95</v>
      </c>
      <c r="EN5" s="77" t="s">
        <v>89</v>
      </c>
    </row>
    <row r="6" spans="1:144" s="64" customFormat="1">
      <c r="A6" s="65" t="s">
        <v>96</v>
      </c>
      <c r="B6" s="70">
        <f t="shared" ref="B6:W6" si="1">B7</f>
        <v>2021</v>
      </c>
      <c r="C6" s="70">
        <f t="shared" si="1"/>
        <v>223051</v>
      </c>
      <c r="D6" s="70">
        <f t="shared" si="1"/>
        <v>46</v>
      </c>
      <c r="E6" s="70">
        <f t="shared" si="1"/>
        <v>1</v>
      </c>
      <c r="F6" s="70">
        <f t="shared" si="1"/>
        <v>0</v>
      </c>
      <c r="G6" s="70">
        <f t="shared" si="1"/>
        <v>1</v>
      </c>
      <c r="H6" s="70" t="str">
        <f t="shared" si="1"/>
        <v>静岡県　松崎町</v>
      </c>
      <c r="I6" s="70" t="str">
        <f t="shared" si="1"/>
        <v>法適用</v>
      </c>
      <c r="J6" s="70" t="str">
        <f t="shared" si="1"/>
        <v>水道事業</v>
      </c>
      <c r="K6" s="70" t="str">
        <f t="shared" si="1"/>
        <v>末端給水事業</v>
      </c>
      <c r="L6" s="70" t="str">
        <f t="shared" si="1"/>
        <v>A8</v>
      </c>
      <c r="M6" s="70" t="str">
        <f t="shared" si="1"/>
        <v>非設置</v>
      </c>
      <c r="N6" s="80" t="str">
        <f t="shared" si="1"/>
        <v>-</v>
      </c>
      <c r="O6" s="80">
        <f t="shared" si="1"/>
        <v>67.08</v>
      </c>
      <c r="P6" s="80">
        <f t="shared" si="1"/>
        <v>98.96</v>
      </c>
      <c r="Q6" s="80">
        <f t="shared" si="1"/>
        <v>2632</v>
      </c>
      <c r="R6" s="80">
        <f t="shared" si="1"/>
        <v>6151</v>
      </c>
      <c r="S6" s="80">
        <f t="shared" si="1"/>
        <v>85.11</v>
      </c>
      <c r="T6" s="80">
        <f t="shared" si="1"/>
        <v>72.27</v>
      </c>
      <c r="U6" s="80">
        <f t="shared" si="1"/>
        <v>5999</v>
      </c>
      <c r="V6" s="80">
        <f t="shared" si="1"/>
        <v>21.83</v>
      </c>
      <c r="W6" s="80">
        <f t="shared" si="1"/>
        <v>274.81</v>
      </c>
      <c r="X6" s="86">
        <f t="shared" ref="X6:AG6" si="2">IF(X7="",NA(),X7)</f>
        <v>110.34</v>
      </c>
      <c r="Y6" s="86">
        <f t="shared" si="2"/>
        <v>102.14</v>
      </c>
      <c r="Z6" s="86">
        <f t="shared" si="2"/>
        <v>105.36</v>
      </c>
      <c r="AA6" s="86">
        <f t="shared" si="2"/>
        <v>101.05</v>
      </c>
      <c r="AB6" s="86">
        <f t="shared" si="2"/>
        <v>106.86</v>
      </c>
      <c r="AC6" s="86">
        <f t="shared" si="2"/>
        <v>104.47</v>
      </c>
      <c r="AD6" s="86">
        <f t="shared" si="2"/>
        <v>103.81</v>
      </c>
      <c r="AE6" s="86">
        <f t="shared" si="2"/>
        <v>104.35</v>
      </c>
      <c r="AF6" s="86">
        <f t="shared" si="2"/>
        <v>105.34</v>
      </c>
      <c r="AG6" s="86">
        <f t="shared" si="2"/>
        <v>105.77</v>
      </c>
      <c r="AH6" s="80" t="str">
        <f>IF(AH7="","",IF(AH7="-","【-】","【"&amp;SUBSTITUTE(TEXT(AH7,"#,##0.00"),"-","△")&amp;"】"))</f>
        <v>【111.39】</v>
      </c>
      <c r="AI6" s="80">
        <f t="shared" ref="AI6:AR6" si="3">IF(AI7="",NA(),AI7)</f>
        <v>0</v>
      </c>
      <c r="AJ6" s="80">
        <f t="shared" si="3"/>
        <v>0</v>
      </c>
      <c r="AK6" s="80">
        <f t="shared" si="3"/>
        <v>0</v>
      </c>
      <c r="AL6" s="80">
        <f t="shared" si="3"/>
        <v>0</v>
      </c>
      <c r="AM6" s="80">
        <f t="shared" si="3"/>
        <v>0</v>
      </c>
      <c r="AN6" s="86">
        <f t="shared" si="3"/>
        <v>16.399999999999999</v>
      </c>
      <c r="AO6" s="86">
        <f t="shared" si="3"/>
        <v>25.66</v>
      </c>
      <c r="AP6" s="86">
        <f t="shared" si="3"/>
        <v>21.69</v>
      </c>
      <c r="AQ6" s="86">
        <f t="shared" si="3"/>
        <v>24.04</v>
      </c>
      <c r="AR6" s="86">
        <f t="shared" si="3"/>
        <v>28.03</v>
      </c>
      <c r="AS6" s="80" t="str">
        <f>IF(AS7="","",IF(AS7="-","【-】","【"&amp;SUBSTITUTE(TEXT(AS7,"#,##0.00"),"-","△")&amp;"】"))</f>
        <v>【1.30】</v>
      </c>
      <c r="AT6" s="86">
        <f t="shared" ref="AT6:BC6" si="4">IF(AT7="",NA(),AT7)</f>
        <v>215.45</v>
      </c>
      <c r="AU6" s="86">
        <f t="shared" si="4"/>
        <v>195.47</v>
      </c>
      <c r="AV6" s="86">
        <f t="shared" si="4"/>
        <v>160.97999999999999</v>
      </c>
      <c r="AW6" s="86">
        <f t="shared" si="4"/>
        <v>123.06</v>
      </c>
      <c r="AX6" s="86">
        <f t="shared" si="4"/>
        <v>117.12</v>
      </c>
      <c r="AY6" s="86">
        <f t="shared" si="4"/>
        <v>293.23</v>
      </c>
      <c r="AZ6" s="86">
        <f t="shared" si="4"/>
        <v>300.14</v>
      </c>
      <c r="BA6" s="86">
        <f t="shared" si="4"/>
        <v>301.04000000000002</v>
      </c>
      <c r="BB6" s="86">
        <f t="shared" si="4"/>
        <v>305.08</v>
      </c>
      <c r="BC6" s="86">
        <f t="shared" si="4"/>
        <v>305.33999999999997</v>
      </c>
      <c r="BD6" s="80" t="str">
        <f>IF(BD7="","",IF(BD7="-","【-】","【"&amp;SUBSTITUTE(TEXT(BD7,"#,##0.00"),"-","△")&amp;"】"))</f>
        <v>【261.51】</v>
      </c>
      <c r="BE6" s="86">
        <f t="shared" ref="BE6:BN6" si="5">IF(BE7="",NA(),BE7)</f>
        <v>521.74</v>
      </c>
      <c r="BF6" s="86">
        <f t="shared" si="5"/>
        <v>497.74</v>
      </c>
      <c r="BG6" s="86">
        <f t="shared" si="5"/>
        <v>449.04</v>
      </c>
      <c r="BH6" s="86">
        <f t="shared" si="5"/>
        <v>438.33</v>
      </c>
      <c r="BI6" s="86">
        <f t="shared" si="5"/>
        <v>395.47</v>
      </c>
      <c r="BJ6" s="86">
        <f t="shared" si="5"/>
        <v>542.29999999999995</v>
      </c>
      <c r="BK6" s="86">
        <f t="shared" si="5"/>
        <v>566.65</v>
      </c>
      <c r="BL6" s="86">
        <f t="shared" si="5"/>
        <v>551.62</v>
      </c>
      <c r="BM6" s="86">
        <f t="shared" si="5"/>
        <v>585.59</v>
      </c>
      <c r="BN6" s="86">
        <f t="shared" si="5"/>
        <v>561.34</v>
      </c>
      <c r="BO6" s="80" t="str">
        <f>IF(BO7="","",IF(BO7="-","【-】","【"&amp;SUBSTITUTE(TEXT(BO7,"#,##0.00"),"-","△")&amp;"】"))</f>
        <v>【265.16】</v>
      </c>
      <c r="BP6" s="86">
        <f t="shared" ref="BP6:BY6" si="6">IF(BP7="",NA(),BP7)</f>
        <v>111.14</v>
      </c>
      <c r="BQ6" s="86">
        <f t="shared" si="6"/>
        <v>102.14</v>
      </c>
      <c r="BR6" s="86">
        <f t="shared" si="6"/>
        <v>105.65</v>
      </c>
      <c r="BS6" s="86">
        <f t="shared" si="6"/>
        <v>100.91</v>
      </c>
      <c r="BT6" s="86">
        <f t="shared" si="6"/>
        <v>107.36</v>
      </c>
      <c r="BU6" s="86">
        <f t="shared" si="6"/>
        <v>87.51</v>
      </c>
      <c r="BV6" s="86">
        <f t="shared" si="6"/>
        <v>84.77</v>
      </c>
      <c r="BW6" s="86">
        <f t="shared" si="6"/>
        <v>87.11</v>
      </c>
      <c r="BX6" s="86">
        <f t="shared" si="6"/>
        <v>82.78</v>
      </c>
      <c r="BY6" s="86">
        <f t="shared" si="6"/>
        <v>84.82</v>
      </c>
      <c r="BZ6" s="80" t="str">
        <f>IF(BZ7="","",IF(BZ7="-","【-】","【"&amp;SUBSTITUTE(TEXT(BZ7,"#,##0.00"),"-","△")&amp;"】"))</f>
        <v>【102.35】</v>
      </c>
      <c r="CA6" s="86">
        <f t="shared" ref="CA6:CJ6" si="7">IF(CA7="",NA(),CA7)</f>
        <v>137.82</v>
      </c>
      <c r="CB6" s="86">
        <f t="shared" si="7"/>
        <v>149.49</v>
      </c>
      <c r="CC6" s="86">
        <f t="shared" si="7"/>
        <v>146.38</v>
      </c>
      <c r="CD6" s="86">
        <f t="shared" si="7"/>
        <v>150.30000000000001</v>
      </c>
      <c r="CE6" s="86">
        <f t="shared" si="7"/>
        <v>142.81</v>
      </c>
      <c r="CF6" s="86">
        <f t="shared" si="7"/>
        <v>218.42</v>
      </c>
      <c r="CG6" s="86">
        <f t="shared" si="7"/>
        <v>227.27</v>
      </c>
      <c r="CH6" s="86">
        <f t="shared" si="7"/>
        <v>223.98</v>
      </c>
      <c r="CI6" s="86">
        <f t="shared" si="7"/>
        <v>225.09</v>
      </c>
      <c r="CJ6" s="86">
        <f t="shared" si="7"/>
        <v>224.82</v>
      </c>
      <c r="CK6" s="80" t="str">
        <f>IF(CK7="","",IF(CK7="-","【-】","【"&amp;SUBSTITUTE(TEXT(CK7,"#,##0.00"),"-","△")&amp;"】"))</f>
        <v>【167.74】</v>
      </c>
      <c r="CL6" s="86">
        <f t="shared" ref="CL6:CU6" si="8">IF(CL7="",NA(),CL7)</f>
        <v>36.4</v>
      </c>
      <c r="CM6" s="86">
        <f t="shared" si="8"/>
        <v>35.229999999999997</v>
      </c>
      <c r="CN6" s="86">
        <f t="shared" si="8"/>
        <v>35.1</v>
      </c>
      <c r="CO6" s="86">
        <f t="shared" si="8"/>
        <v>33.28</v>
      </c>
      <c r="CP6" s="86">
        <f t="shared" si="8"/>
        <v>32.6</v>
      </c>
      <c r="CQ6" s="86">
        <f t="shared" si="8"/>
        <v>50.24</v>
      </c>
      <c r="CR6" s="86">
        <f t="shared" si="8"/>
        <v>50.29</v>
      </c>
      <c r="CS6" s="86">
        <f t="shared" si="8"/>
        <v>49.64</v>
      </c>
      <c r="CT6" s="86">
        <f t="shared" si="8"/>
        <v>49.38</v>
      </c>
      <c r="CU6" s="86">
        <f t="shared" si="8"/>
        <v>50.09</v>
      </c>
      <c r="CV6" s="80" t="str">
        <f>IF(CV7="","",IF(CV7="-","【-】","【"&amp;SUBSTITUTE(TEXT(CV7,"#,##0.00"),"-","△")&amp;"】"))</f>
        <v>【60.29】</v>
      </c>
      <c r="CW6" s="86">
        <f t="shared" ref="CW6:DF6" si="9">IF(CW7="",NA(),CW7)</f>
        <v>85.8</v>
      </c>
      <c r="CX6" s="86">
        <f t="shared" si="9"/>
        <v>85.9</v>
      </c>
      <c r="CY6" s="86">
        <f t="shared" si="9"/>
        <v>85.9</v>
      </c>
      <c r="CZ6" s="86">
        <f t="shared" si="9"/>
        <v>85.7</v>
      </c>
      <c r="DA6" s="86">
        <f t="shared" si="9"/>
        <v>85.9</v>
      </c>
      <c r="DB6" s="86">
        <f t="shared" si="9"/>
        <v>78.650000000000006</v>
      </c>
      <c r="DC6" s="86">
        <f t="shared" si="9"/>
        <v>77.73</v>
      </c>
      <c r="DD6" s="86">
        <f t="shared" si="9"/>
        <v>78.09</v>
      </c>
      <c r="DE6" s="86">
        <f t="shared" si="9"/>
        <v>78.010000000000005</v>
      </c>
      <c r="DF6" s="86">
        <f t="shared" si="9"/>
        <v>77.599999999999994</v>
      </c>
      <c r="DG6" s="80" t="str">
        <f>IF(DG7="","",IF(DG7="-","【-】","【"&amp;SUBSTITUTE(TEXT(DG7,"#,##0.00"),"-","△")&amp;"】"))</f>
        <v>【90.12】</v>
      </c>
      <c r="DH6" s="86">
        <f t="shared" ref="DH6:DQ6" si="10">IF(DH7="",NA(),DH7)</f>
        <v>49.34</v>
      </c>
      <c r="DI6" s="86">
        <f t="shared" si="10"/>
        <v>50.52</v>
      </c>
      <c r="DJ6" s="86">
        <f t="shared" si="10"/>
        <v>52.3</v>
      </c>
      <c r="DK6" s="86">
        <f t="shared" si="10"/>
        <v>54.38</v>
      </c>
      <c r="DL6" s="86">
        <f t="shared" si="10"/>
        <v>55.86</v>
      </c>
      <c r="DM6" s="86">
        <f t="shared" si="10"/>
        <v>45.14</v>
      </c>
      <c r="DN6" s="86">
        <f t="shared" si="10"/>
        <v>45.85</v>
      </c>
      <c r="DO6" s="86">
        <f t="shared" si="10"/>
        <v>47.31</v>
      </c>
      <c r="DP6" s="86">
        <f t="shared" si="10"/>
        <v>47.5</v>
      </c>
      <c r="DQ6" s="86">
        <f t="shared" si="10"/>
        <v>48.41</v>
      </c>
      <c r="DR6" s="80" t="str">
        <f>IF(DR7="","",IF(DR7="-","【-】","【"&amp;SUBSTITUTE(TEXT(DR7,"#,##0.00"),"-","△")&amp;"】"))</f>
        <v>【50.88】</v>
      </c>
      <c r="DS6" s="86">
        <f t="shared" ref="DS6:EB6" si="11">IF(DS7="",NA(),DS7)</f>
        <v>26.8</v>
      </c>
      <c r="DT6" s="86">
        <f t="shared" si="11"/>
        <v>26.36</v>
      </c>
      <c r="DU6" s="86">
        <f t="shared" si="11"/>
        <v>26.51</v>
      </c>
      <c r="DV6" s="86">
        <f t="shared" si="11"/>
        <v>26.35</v>
      </c>
      <c r="DW6" s="86">
        <f t="shared" si="11"/>
        <v>27.24</v>
      </c>
      <c r="DX6" s="86">
        <f t="shared" si="11"/>
        <v>13.58</v>
      </c>
      <c r="DY6" s="86">
        <f t="shared" si="11"/>
        <v>14.13</v>
      </c>
      <c r="DZ6" s="86">
        <f t="shared" si="11"/>
        <v>16.77</v>
      </c>
      <c r="EA6" s="86">
        <f t="shared" si="11"/>
        <v>17.399999999999999</v>
      </c>
      <c r="EB6" s="86">
        <f t="shared" si="11"/>
        <v>18.64</v>
      </c>
      <c r="EC6" s="80" t="str">
        <f>IF(EC7="","",IF(EC7="-","【-】","【"&amp;SUBSTITUTE(TEXT(EC7,"#,##0.00"),"-","△")&amp;"】"))</f>
        <v>【22.30】</v>
      </c>
      <c r="ED6" s="86">
        <f t="shared" ref="ED6:EM6" si="12">IF(ED7="",NA(),ED7)</f>
        <v>1.28</v>
      </c>
      <c r="EE6" s="86">
        <f t="shared" si="12"/>
        <v>0.66</v>
      </c>
      <c r="EF6" s="86">
        <f t="shared" si="12"/>
        <v>1.23</v>
      </c>
      <c r="EG6" s="86">
        <f t="shared" si="12"/>
        <v>1.56</v>
      </c>
      <c r="EH6" s="80">
        <f t="shared" si="12"/>
        <v>0</v>
      </c>
      <c r="EI6" s="86">
        <f t="shared" si="12"/>
        <v>0.44</v>
      </c>
      <c r="EJ6" s="86">
        <f t="shared" si="12"/>
        <v>0.52</v>
      </c>
      <c r="EK6" s="86">
        <f t="shared" si="12"/>
        <v>0.47</v>
      </c>
      <c r="EL6" s="86">
        <f t="shared" si="12"/>
        <v>0.4</v>
      </c>
      <c r="EM6" s="86">
        <f t="shared" si="12"/>
        <v>0.36</v>
      </c>
      <c r="EN6" s="80" t="str">
        <f>IF(EN7="","",IF(EN7="-","【-】","【"&amp;SUBSTITUTE(TEXT(EN7,"#,##0.00"),"-","△")&amp;"】"))</f>
        <v>【0.66】</v>
      </c>
    </row>
    <row r="7" spans="1:144" s="64" customFormat="1">
      <c r="A7" s="65"/>
      <c r="B7" s="71">
        <v>2021</v>
      </c>
      <c r="C7" s="71">
        <v>223051</v>
      </c>
      <c r="D7" s="71">
        <v>46</v>
      </c>
      <c r="E7" s="71">
        <v>1</v>
      </c>
      <c r="F7" s="71">
        <v>0</v>
      </c>
      <c r="G7" s="71">
        <v>1</v>
      </c>
      <c r="H7" s="71" t="s">
        <v>23</v>
      </c>
      <c r="I7" s="71" t="s">
        <v>97</v>
      </c>
      <c r="J7" s="71" t="s">
        <v>98</v>
      </c>
      <c r="K7" s="71" t="s">
        <v>99</v>
      </c>
      <c r="L7" s="71" t="s">
        <v>80</v>
      </c>
      <c r="M7" s="71" t="s">
        <v>15</v>
      </c>
      <c r="N7" s="81" t="s">
        <v>100</v>
      </c>
      <c r="O7" s="81">
        <v>67.08</v>
      </c>
      <c r="P7" s="81">
        <v>98.96</v>
      </c>
      <c r="Q7" s="81">
        <v>2632</v>
      </c>
      <c r="R7" s="81">
        <v>6151</v>
      </c>
      <c r="S7" s="81">
        <v>85.11</v>
      </c>
      <c r="T7" s="81">
        <v>72.27</v>
      </c>
      <c r="U7" s="81">
        <v>5999</v>
      </c>
      <c r="V7" s="81">
        <v>21.83</v>
      </c>
      <c r="W7" s="81">
        <v>274.81</v>
      </c>
      <c r="X7" s="81">
        <v>110.34</v>
      </c>
      <c r="Y7" s="81">
        <v>102.14</v>
      </c>
      <c r="Z7" s="81">
        <v>105.36</v>
      </c>
      <c r="AA7" s="81">
        <v>101.05</v>
      </c>
      <c r="AB7" s="81">
        <v>106.86</v>
      </c>
      <c r="AC7" s="81">
        <v>104.47</v>
      </c>
      <c r="AD7" s="81">
        <v>103.81</v>
      </c>
      <c r="AE7" s="81">
        <v>104.35</v>
      </c>
      <c r="AF7" s="81">
        <v>105.34</v>
      </c>
      <c r="AG7" s="81">
        <v>105.77</v>
      </c>
      <c r="AH7" s="81">
        <v>111.39</v>
      </c>
      <c r="AI7" s="81">
        <v>0</v>
      </c>
      <c r="AJ7" s="81">
        <v>0</v>
      </c>
      <c r="AK7" s="81">
        <v>0</v>
      </c>
      <c r="AL7" s="81">
        <v>0</v>
      </c>
      <c r="AM7" s="81">
        <v>0</v>
      </c>
      <c r="AN7" s="81">
        <v>16.399999999999999</v>
      </c>
      <c r="AO7" s="81">
        <v>25.66</v>
      </c>
      <c r="AP7" s="81">
        <v>21.69</v>
      </c>
      <c r="AQ7" s="81">
        <v>24.04</v>
      </c>
      <c r="AR7" s="81">
        <v>28.03</v>
      </c>
      <c r="AS7" s="81">
        <v>1.3</v>
      </c>
      <c r="AT7" s="81">
        <v>215.45</v>
      </c>
      <c r="AU7" s="81">
        <v>195.47</v>
      </c>
      <c r="AV7" s="81">
        <v>160.97999999999999</v>
      </c>
      <c r="AW7" s="81">
        <v>123.06</v>
      </c>
      <c r="AX7" s="81">
        <v>117.12</v>
      </c>
      <c r="AY7" s="81">
        <v>293.23</v>
      </c>
      <c r="AZ7" s="81">
        <v>300.14</v>
      </c>
      <c r="BA7" s="81">
        <v>301.04000000000002</v>
      </c>
      <c r="BB7" s="81">
        <v>305.08</v>
      </c>
      <c r="BC7" s="81">
        <v>305.33999999999997</v>
      </c>
      <c r="BD7" s="81">
        <v>261.51</v>
      </c>
      <c r="BE7" s="81">
        <v>521.74</v>
      </c>
      <c r="BF7" s="81">
        <v>497.74</v>
      </c>
      <c r="BG7" s="81">
        <v>449.04</v>
      </c>
      <c r="BH7" s="81">
        <v>438.33</v>
      </c>
      <c r="BI7" s="81">
        <v>395.47</v>
      </c>
      <c r="BJ7" s="81">
        <v>542.29999999999995</v>
      </c>
      <c r="BK7" s="81">
        <v>566.65</v>
      </c>
      <c r="BL7" s="81">
        <v>551.62</v>
      </c>
      <c r="BM7" s="81">
        <v>585.59</v>
      </c>
      <c r="BN7" s="81">
        <v>561.34</v>
      </c>
      <c r="BO7" s="81">
        <v>265.16000000000003</v>
      </c>
      <c r="BP7" s="81">
        <v>111.14</v>
      </c>
      <c r="BQ7" s="81">
        <v>102.14</v>
      </c>
      <c r="BR7" s="81">
        <v>105.65</v>
      </c>
      <c r="BS7" s="81">
        <v>100.91</v>
      </c>
      <c r="BT7" s="81">
        <v>107.36</v>
      </c>
      <c r="BU7" s="81">
        <v>87.51</v>
      </c>
      <c r="BV7" s="81">
        <v>84.77</v>
      </c>
      <c r="BW7" s="81">
        <v>87.11</v>
      </c>
      <c r="BX7" s="81">
        <v>82.78</v>
      </c>
      <c r="BY7" s="81">
        <v>84.82</v>
      </c>
      <c r="BZ7" s="81">
        <v>102.35</v>
      </c>
      <c r="CA7" s="81">
        <v>137.82</v>
      </c>
      <c r="CB7" s="81">
        <v>149.49</v>
      </c>
      <c r="CC7" s="81">
        <v>146.38</v>
      </c>
      <c r="CD7" s="81">
        <v>150.30000000000001</v>
      </c>
      <c r="CE7" s="81">
        <v>142.81</v>
      </c>
      <c r="CF7" s="81">
        <v>218.42</v>
      </c>
      <c r="CG7" s="81">
        <v>227.27</v>
      </c>
      <c r="CH7" s="81">
        <v>223.98</v>
      </c>
      <c r="CI7" s="81">
        <v>225.09</v>
      </c>
      <c r="CJ7" s="81">
        <v>224.82</v>
      </c>
      <c r="CK7" s="81">
        <v>167.74</v>
      </c>
      <c r="CL7" s="81">
        <v>36.4</v>
      </c>
      <c r="CM7" s="81">
        <v>35.229999999999997</v>
      </c>
      <c r="CN7" s="81">
        <v>35.1</v>
      </c>
      <c r="CO7" s="81">
        <v>33.28</v>
      </c>
      <c r="CP7" s="81">
        <v>32.6</v>
      </c>
      <c r="CQ7" s="81">
        <v>50.24</v>
      </c>
      <c r="CR7" s="81">
        <v>50.29</v>
      </c>
      <c r="CS7" s="81">
        <v>49.64</v>
      </c>
      <c r="CT7" s="81">
        <v>49.38</v>
      </c>
      <c r="CU7" s="81">
        <v>50.09</v>
      </c>
      <c r="CV7" s="81">
        <v>60.29</v>
      </c>
      <c r="CW7" s="81">
        <v>85.8</v>
      </c>
      <c r="CX7" s="81">
        <v>85.9</v>
      </c>
      <c r="CY7" s="81">
        <v>85.9</v>
      </c>
      <c r="CZ7" s="81">
        <v>85.7</v>
      </c>
      <c r="DA7" s="81">
        <v>85.9</v>
      </c>
      <c r="DB7" s="81">
        <v>78.650000000000006</v>
      </c>
      <c r="DC7" s="81">
        <v>77.73</v>
      </c>
      <c r="DD7" s="81">
        <v>78.09</v>
      </c>
      <c r="DE7" s="81">
        <v>78.010000000000005</v>
      </c>
      <c r="DF7" s="81">
        <v>77.599999999999994</v>
      </c>
      <c r="DG7" s="81">
        <v>90.12</v>
      </c>
      <c r="DH7" s="81">
        <v>49.34</v>
      </c>
      <c r="DI7" s="81">
        <v>50.52</v>
      </c>
      <c r="DJ7" s="81">
        <v>52.3</v>
      </c>
      <c r="DK7" s="81">
        <v>54.38</v>
      </c>
      <c r="DL7" s="81">
        <v>55.86</v>
      </c>
      <c r="DM7" s="81">
        <v>45.14</v>
      </c>
      <c r="DN7" s="81">
        <v>45.85</v>
      </c>
      <c r="DO7" s="81">
        <v>47.31</v>
      </c>
      <c r="DP7" s="81">
        <v>47.5</v>
      </c>
      <c r="DQ7" s="81">
        <v>48.41</v>
      </c>
      <c r="DR7" s="81">
        <v>50.88</v>
      </c>
      <c r="DS7" s="81">
        <v>26.8</v>
      </c>
      <c r="DT7" s="81">
        <v>26.36</v>
      </c>
      <c r="DU7" s="81">
        <v>26.51</v>
      </c>
      <c r="DV7" s="81">
        <v>26.35</v>
      </c>
      <c r="DW7" s="81">
        <v>27.24</v>
      </c>
      <c r="DX7" s="81">
        <v>13.58</v>
      </c>
      <c r="DY7" s="81">
        <v>14.13</v>
      </c>
      <c r="DZ7" s="81">
        <v>16.77</v>
      </c>
      <c r="EA7" s="81">
        <v>17.399999999999999</v>
      </c>
      <c r="EB7" s="81">
        <v>18.64</v>
      </c>
      <c r="EC7" s="81">
        <v>22.3</v>
      </c>
      <c r="ED7" s="81">
        <v>1.28</v>
      </c>
      <c r="EE7" s="81">
        <v>0.66</v>
      </c>
      <c r="EF7" s="81">
        <v>1.23</v>
      </c>
      <c r="EG7" s="81">
        <v>1.56</v>
      </c>
      <c r="EH7" s="81">
        <v>0</v>
      </c>
      <c r="EI7" s="81">
        <v>0.44</v>
      </c>
      <c r="EJ7" s="81">
        <v>0.52</v>
      </c>
      <c r="EK7" s="81">
        <v>0.47</v>
      </c>
      <c r="EL7" s="81">
        <v>0.4</v>
      </c>
      <c r="EM7" s="81">
        <v>0.36</v>
      </c>
      <c r="EN7" s="81">
        <v>0.66</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101</v>
      </c>
      <c r="C9" s="66" t="s">
        <v>102</v>
      </c>
      <c r="D9" s="66" t="s">
        <v>103</v>
      </c>
      <c r="E9" s="66" t="s">
        <v>104</v>
      </c>
      <c r="F9" s="66" t="s">
        <v>105</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51</v>
      </c>
      <c r="B10" s="72">
        <f>DATEVALUE($B7+12-B11&amp;"/1/"&amp;B12)</f>
        <v>47119</v>
      </c>
      <c r="C10" s="72">
        <f>DATEVALUE($B7+12-C11&amp;"/1/"&amp;C12)</f>
        <v>47484</v>
      </c>
      <c r="D10" s="73">
        <f>DATEVALUE($B7+12-D11&amp;"/1/"&amp;D12)</f>
        <v>47849</v>
      </c>
      <c r="E10" s="73">
        <f>DATEVALUE($B7+12-E11&amp;"/1/"&amp;E12)</f>
        <v>48215</v>
      </c>
      <c r="F10" s="73">
        <f>DATEVALUE($B7+12-F11&amp;"/1/"&amp;F12)</f>
        <v>48582</v>
      </c>
    </row>
    <row r="11" spans="1:144">
      <c r="B11">
        <v>4</v>
      </c>
      <c r="C11">
        <v>3</v>
      </c>
      <c r="D11">
        <v>2</v>
      </c>
      <c r="E11">
        <v>1</v>
      </c>
      <c r="F11">
        <v>0</v>
      </c>
      <c r="G11" t="s">
        <v>106</v>
      </c>
    </row>
    <row r="12" spans="1:144">
      <c r="B12">
        <v>1</v>
      </c>
      <c r="C12">
        <v>1</v>
      </c>
      <c r="D12">
        <v>1</v>
      </c>
      <c r="E12">
        <v>2</v>
      </c>
      <c r="F12">
        <v>3</v>
      </c>
      <c r="G12" t="s">
        <v>107</v>
      </c>
    </row>
    <row r="13" spans="1:144">
      <c r="B13" t="s">
        <v>108</v>
      </c>
      <c r="C13" t="s">
        <v>108</v>
      </c>
      <c r="D13" t="s">
        <v>109</v>
      </c>
      <c r="E13" t="s">
        <v>109</v>
      </c>
      <c r="F13" t="s">
        <v>109</v>
      </c>
      <c r="G13" t="s">
        <v>110</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2023-01-24T00:27:06Z</cp:lastPrinted>
  <dcterms:created xsi:type="dcterms:W3CDTF">2022-12-01T00:59:50Z</dcterms:created>
  <dcterms:modified xsi:type="dcterms:W3CDTF">2023-02-15T06:14:13Z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2023-02-15T06:14:13Z</vt:filetime>
  </property>
</Properties>
</file>