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GaAVrZTK+YO9tzqOd+uBvWxBIlXY4SVLV5voGRfR2fi3Irk9SbSXck35/xo66NjI0wmzoQ56lxQ1wv6eBvbKg==" workbookSaltValue="vGxcqI2ERTYoKKRCFf/wRA==" workbookSpinCount="100000"/>
  <bookViews>
    <workbookView xWindow="-108" yWindow="-108" windowWidth="23256" windowHeight="12576"/>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<sst xmlns="http://schemas.openxmlformats.org/spreadsheetml/2006/main" xmlns:r="http://schemas.openxmlformats.org/officeDocument/2006/relationships" count="116" uniqueCount="116">
  <si>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</si>
  <si>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</si>
  <si>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</si>
  <si>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</si>
  <si>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</si>
  <si>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</si>
  <si>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</si>
  <si>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</si>
  <si>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</si>
  <si>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</si>
  <si>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</si>
  <si>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</si>
  <si>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</si>
  <si>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</si>
  <si>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</si>
  <si>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</si>
  <si>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</si>
  <si>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</si>
  <si>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</si>
  <si>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</si>
  <si>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</si>
  <si>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</si>
  <si>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</si>
  <si>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</si>
  <si>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</si>
  <si>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</si>
  <si>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</si>
  <si>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</si>
  <si>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</si>
  <si>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</si>
  <si>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</si>
  <si>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</si>
  <si>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</si>
  <si>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</si>
  <si>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</si>
  <si>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</si>
  <si>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</si>
  <si>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</si>
  <si>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</si>
  <si>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</si>
  <si>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</si>
  <si>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</si>
  <si>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</si>
  <si>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</si>
  <si>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</si>
  <si>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</si>
  <si>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</si>
  <si>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</si>
  <si>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</si>
  <si>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</si>
  <si>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</si>
  <si>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</si>
  <si>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</si>
  <si>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</si>
  <si>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</si>
  <si>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</si>
  <si>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</si>
  <si>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</si>
  <si>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</si>
  <si>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静岡県　南伊豆町</t>
  </si>
  <si>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</si>
  <si>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</si>
  <si>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</si>
  <si>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</si>
  <si>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</si>
  <si>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</si>
  <si>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</si>
  <si>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</si>
  <si>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</si>
  <si>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</si>
  <si>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</si>
  <si>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</si>
  <si>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</si>
  <si>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</si>
  <si>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</si>
  <si>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</si>
  <si>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</si>
  <si>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</si>
  <si>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</si>
  <si>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</si>
  <si>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</si>
  <si>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</si>
  <si>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</si>
  <si>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</si>
  <si>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</si>
  <si>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</si>
  <si>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</si>
  <si>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</si>
  <si>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</si>
  <si>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</si>
  <si>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</si>
  <si>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</si>
  <si>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</si>
  <si>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</si>
  <si>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</si>
  <si>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</si>
  <si>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</si>
  <si>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</si>
  <si>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</si>
  <si>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</si>
  <si>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</si>
  <si>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</si>
  <si>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</si>
  <si>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</si>
  <si>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</si>
  <si>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</si>
  <si>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</si>
  <si>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</si>
  <si>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</si>
  <si>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</si>
  <si>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</si>
  <si>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</si>
  <si>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</si>
  <si>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【子浦漁業集落排水施設】
 平成８年４月に供用開始した。平成25年度に機能保全計画を策定し、平成28年度から令和元年度の４年間で改築更新を実施し、施設の長寿命化を図った。
【中木漁業集落排水施設】
 平成14年４月に供用開始した。令和元年度に機能保全計画を策定し、令和３年度から令和６年度までの４年間で改築更新を実施し、施設の長寿命化を図る。
【妻良漁業集落排水施設】
 平成21年度に供用開始した。令和元年度に機能保全計画を策定し、令和３年度から令和６年度までの４年間で改築更新を実施し、施設の長寿命化を図る。
【入間漁業集落排水施設】
　昭和62年12月に供用開始し、平成13年度に処理場の改築更新を実施している。今後は、令和２年度より施設の接続者に浄化槽を設置するための補助金を交付し、完了後に施設を廃止し、改築更新及び維持管理費の削減を図る。
</t>
    <rPh sb="14" eb="16">
      <t>ヘイセイ</t>
    </rPh>
    <rPh sb="17" eb="18">
      <t>ネン</t>
    </rPh>
    <rPh sb="19" eb="20">
      <t>ガツ</t>
    </rPh>
    <rPh sb="21" eb="23">
      <t>キョウヨウ</t>
    </rPh>
    <rPh sb="23" eb="25">
      <t>カイシ</t>
    </rPh>
    <rPh sb="28" eb="30">
      <t>ヘイセイ</t>
    </rPh>
    <rPh sb="32" eb="34">
      <t>ネンド</t>
    </rPh>
    <rPh sb="35" eb="37">
      <t>キノウ</t>
    </rPh>
    <rPh sb="37" eb="39">
      <t>ホゼン</t>
    </rPh>
    <rPh sb="39" eb="41">
      <t>ケイカク</t>
    </rPh>
    <rPh sb="42" eb="44">
      <t>サクテイ</t>
    </rPh>
    <rPh sb="46" eb="48">
      <t>ヘイセイ</t>
    </rPh>
    <rPh sb="50" eb="52">
      <t>ネンド</t>
    </rPh>
    <rPh sb="54" eb="56">
      <t>レイワ</t>
    </rPh>
    <rPh sb="56" eb="57">
      <t>モト</t>
    </rPh>
    <rPh sb="57" eb="59">
      <t>ネンド</t>
    </rPh>
    <rPh sb="61" eb="63">
      <t>ネンカン</t>
    </rPh>
    <rPh sb="64" eb="66">
      <t>カイチク</t>
    </rPh>
    <rPh sb="66" eb="68">
      <t>コウシン</t>
    </rPh>
    <rPh sb="69" eb="71">
      <t>ジッシ</t>
    </rPh>
    <rPh sb="73" eb="75">
      <t>シセツ</t>
    </rPh>
    <rPh sb="76" eb="80">
      <t>チョウジュミョウカ</t>
    </rPh>
    <rPh sb="81" eb="82">
      <t>ハカ</t>
    </rPh>
    <rPh sb="100" eb="102">
      <t>ヘイセイ</t>
    </rPh>
    <rPh sb="104" eb="105">
      <t>ネン</t>
    </rPh>
    <rPh sb="106" eb="107">
      <t>ガツ</t>
    </rPh>
    <rPh sb="108" eb="110">
      <t>キョウヨウ</t>
    </rPh>
    <rPh sb="110" eb="112">
      <t>カイシ</t>
    </rPh>
    <rPh sb="115" eb="117">
      <t>レイワ</t>
    </rPh>
    <rPh sb="117" eb="118">
      <t>モト</t>
    </rPh>
    <rPh sb="118" eb="120">
      <t>ネンド</t>
    </rPh>
    <rPh sb="121" eb="123">
      <t>キノウ</t>
    </rPh>
    <rPh sb="123" eb="125">
      <t>ホゼン</t>
    </rPh>
    <rPh sb="125" eb="127">
      <t>ケイカク</t>
    </rPh>
    <rPh sb="128" eb="130">
      <t>サクテイ</t>
    </rPh>
    <rPh sb="132" eb="134">
      <t>レイワ</t>
    </rPh>
    <rPh sb="135" eb="137">
      <t>ネンド</t>
    </rPh>
    <rPh sb="139" eb="141">
      <t>レイワ</t>
    </rPh>
    <rPh sb="142" eb="144">
      <t>ネンド</t>
    </rPh>
    <rPh sb="148" eb="149">
      <t>ネン</t>
    </rPh>
    <rPh sb="149" eb="150">
      <t>アイダ</t>
    </rPh>
    <rPh sb="151" eb="153">
      <t>カイチク</t>
    </rPh>
    <rPh sb="153" eb="155">
      <t>コウシン</t>
    </rPh>
    <rPh sb="156" eb="158">
      <t>ジッシ</t>
    </rPh>
    <rPh sb="186" eb="188">
      <t>ヘイセイ</t>
    </rPh>
    <rPh sb="190" eb="192">
      <t>ネンド</t>
    </rPh>
    <rPh sb="193" eb="195">
      <t>キョウヨウ</t>
    </rPh>
    <rPh sb="195" eb="197">
      <t>カイシ</t>
    </rPh>
    <rPh sb="238" eb="240">
      <t>コウシン</t>
    </rPh>
    <rPh sb="281" eb="283">
      <t>ショウワ</t>
    </rPh>
    <rPh sb="285" eb="286">
      <t>ネン</t>
    </rPh>
    <rPh sb="288" eb="289">
      <t>ガツ</t>
    </rPh>
    <rPh sb="290" eb="292">
      <t>キョウヨウ</t>
    </rPh>
    <rPh sb="292" eb="294">
      <t>カイシ</t>
    </rPh>
    <rPh sb="296" eb="298">
      <t>ヘイセイ</t>
    </rPh>
    <rPh sb="300" eb="302">
      <t>ネンド</t>
    </rPh>
    <rPh sb="303" eb="306">
      <t>ショリジョウ</t>
    </rPh>
    <rPh sb="307" eb="309">
      <t>カイチク</t>
    </rPh>
    <rPh sb="309" eb="311">
      <t>コンゴ</t>
    </rPh>
    <rPh sb="313" eb="315">
      <t>コウシン</t>
    </rPh>
    <rPh sb="316" eb="318">
      <t>ジッシ</t>
    </rPh>
    <rPh sb="323" eb="325">
      <t>レイワ</t>
    </rPh>
    <rPh sb="326" eb="328">
      <t>ネンド</t>
    </rPh>
    <rPh sb="331" eb="333">
      <t>シセツ</t>
    </rPh>
    <rPh sb="334" eb="336">
      <t>セツゾク</t>
    </rPh>
    <rPh sb="336" eb="337">
      <t>シャ</t>
    </rPh>
    <rPh sb="338" eb="341">
      <t>ジョウカソウ</t>
    </rPh>
    <rPh sb="341" eb="343">
      <t>セッチ</t>
    </rPh>
    <rPh sb="346" eb="348">
      <t>カンリョウ</t>
    </rPh>
    <rPh sb="348" eb="349">
      <t>ゴ</t>
    </rPh>
    <rPh sb="351" eb="353">
      <t>コウフ</t>
    </rPh>
    <rPh sb="357" eb="359">
      <t>カイチク</t>
    </rPh>
    <rPh sb="359" eb="361">
      <t>コウシン</t>
    </rPh>
    <rPh sb="361" eb="362">
      <t>オヨ</t>
    </rPh>
    <rPh sb="363" eb="365">
      <t>イジ</t>
    </rPh>
    <rPh sb="365" eb="367">
      <t>カンリ</t>
    </rPh>
    <rPh sb="367" eb="368">
      <t>ヒ</t>
    </rPh>
    <rPh sb="369" eb="371">
      <t>サクゲン</t>
    </rPh>
    <rPh sb="372" eb="373">
      <t>ハカ</t>
    </rPh>
    <rPh sb="374" eb="375">
      <t>ゴシセツハイシ</t>
    </rPh>
    <phoneticPr fontId="1"/>
  </si>
  <si>
    <t>　当町の漁業集落排水施設は、地区が点在し、地勢的に処理場の統合は不可能である。　
　また、各地区とも、高齢化、人口減少及び観光客の減少が進んでおり使用料収入は減少している。
　施設の維持管理については、各地区と指定管理の協定書を締結しており、必要最低限の費用で運営しているが、接続者の減少及び施設の老朽化により年々厳しい経営状況となっている。
　今後は、令和５年４月より公営企業会計に移行し、経営の見える化により、効率的・効果的に経営改善を図る必要がある。
　また、企業会計移行後は、汚水処理全体の平等性及び決算状況を反映させた中で使用料の見直しを行う等、経営改善の取り組みが必要である。
　</t>
    <rPh sb="1" eb="2">
      <t>トウ</t>
    </rPh>
    <rPh sb="2" eb="3">
      <t>マチ</t>
    </rPh>
    <rPh sb="4" eb="6">
      <t>ギョギョウ</t>
    </rPh>
    <rPh sb="8" eb="10">
      <t>ハイスイ</t>
    </rPh>
    <rPh sb="10" eb="12">
      <t>シセツ</t>
    </rPh>
    <rPh sb="14" eb="16">
      <t>チク</t>
    </rPh>
    <rPh sb="17" eb="19">
      <t>テンザイ</t>
    </rPh>
    <rPh sb="21" eb="22">
      <t>チ</t>
    </rPh>
    <rPh sb="45" eb="46">
      <t>カク</t>
    </rPh>
    <rPh sb="46" eb="48">
      <t>チク</t>
    </rPh>
    <rPh sb="51" eb="54">
      <t>コウレイカ</t>
    </rPh>
    <rPh sb="55" eb="57">
      <t>ジンコウ</t>
    </rPh>
    <rPh sb="57" eb="59">
      <t>ゲンショウ</t>
    </rPh>
    <rPh sb="59" eb="60">
      <t>オヨ</t>
    </rPh>
    <rPh sb="61" eb="64">
      <t>カンコウキャク</t>
    </rPh>
    <rPh sb="65" eb="67">
      <t>ゲンショウ</t>
    </rPh>
    <rPh sb="68" eb="69">
      <t>スス</t>
    </rPh>
    <rPh sb="73" eb="76">
      <t>シヨウリョウ</t>
    </rPh>
    <rPh sb="76" eb="78">
      <t>シュウニュウ</t>
    </rPh>
    <rPh sb="79" eb="81">
      <t>ゲンショウ</t>
    </rPh>
    <rPh sb="88" eb="90">
      <t>シセツ</t>
    </rPh>
    <rPh sb="91" eb="93">
      <t>イジ</t>
    </rPh>
    <rPh sb="93" eb="95">
      <t>カンリ</t>
    </rPh>
    <rPh sb="101" eb="102">
      <t>カク</t>
    </rPh>
    <rPh sb="102" eb="104">
      <t>チク</t>
    </rPh>
    <rPh sb="105" eb="107">
      <t>シテイ</t>
    </rPh>
    <rPh sb="107" eb="109">
      <t>カンリ</t>
    </rPh>
    <rPh sb="110" eb="112">
      <t>キョウテイ</t>
    </rPh>
    <rPh sb="112" eb="113">
      <t>ショ</t>
    </rPh>
    <rPh sb="114" eb="116">
      <t>テイケツ</t>
    </rPh>
    <rPh sb="121" eb="123">
      <t>ヒツヨウ</t>
    </rPh>
    <rPh sb="123" eb="126">
      <t>サイテイゲン</t>
    </rPh>
    <rPh sb="127" eb="129">
      <t>ヒヨウ</t>
    </rPh>
    <rPh sb="130" eb="132">
      <t>ウンエイ</t>
    </rPh>
    <rPh sb="138" eb="141">
      <t>セツゾクシャ</t>
    </rPh>
    <rPh sb="142" eb="144">
      <t>ゲンショウ</t>
    </rPh>
    <rPh sb="144" eb="145">
      <t>オヨ</t>
    </rPh>
    <rPh sb="146" eb="148">
      <t>シセツ</t>
    </rPh>
    <rPh sb="149" eb="152">
      <t>ロウキュウカ</t>
    </rPh>
    <rPh sb="155" eb="157">
      <t>ネンネン</t>
    </rPh>
    <rPh sb="157" eb="158">
      <t>キビ</t>
    </rPh>
    <rPh sb="160" eb="162">
      <t>ケイエイ</t>
    </rPh>
    <rPh sb="162" eb="164">
      <t>ジョウキョウ</t>
    </rPh>
    <rPh sb="173" eb="175">
      <t>コンゴ</t>
    </rPh>
    <rPh sb="207" eb="210">
      <t>コウリツテキ</t>
    </rPh>
    <rPh sb="211" eb="213">
      <t>コウカ</t>
    </rPh>
    <rPh sb="213" eb="214">
      <t>テキ</t>
    </rPh>
    <phoneticPr fontId="1"/>
  </si>
  <si>
    <t>【①収益的収支比率】
　令和３年度は公営企業会計移行に伴う費用が発生したため、前年度より比率が減少している。
　また、比率は100％を下回っているため、使用料の見直しを行う等、経営改善の取り組みが必要である。
　【④企業債残高対事業規模比率】
　地方債償還に要する資金の全額が一般会計繰出基準額となることから、一般会計から繰出しを受けたため、比率が0％となっている。今後は施設の老朽化による更新を実施することにより、企業債の増加が見込まれるため、使用料の見直しを行う等、経営改善の取り組みが必要である。
【⑤経費回収率】
　類似団体平均値と比較し高い値となっている。ただし、比率は100％を下回っており、一般会計からの繰入金で賄っているため、使用料の見直しを行う等、経営改善の取り組みが必要である。
【⑥汚水処理原価】
　平均値と比較して低い値となっている。ただし、今後は、人口減少及び施設の老朽化により汚水処理原価の増加が見込まれるため、使用料の見直しを行う等、経営改善の取り組みが必要である。
【⑦施設使用率】
　観光客の流動人口を考慮した施設となっているため、平均値と比較し低い値となっている。今後、施設の更新時に人口減少を考慮したダウンサイジング等の検討が必要である。
【⑧水栓化率】
　約99％で推移しているため特に問題はない。
　</t>
    <rPh sb="12" eb="14">
      <t>レイワ</t>
    </rPh>
    <rPh sb="15" eb="17">
      <t>ネンド</t>
    </rPh>
    <rPh sb="18" eb="20">
      <t>コウエイ</t>
    </rPh>
    <rPh sb="20" eb="22">
      <t>キギョウ</t>
    </rPh>
    <rPh sb="22" eb="24">
      <t>カイケイ</t>
    </rPh>
    <rPh sb="24" eb="26">
      <t>イコウ</t>
    </rPh>
    <rPh sb="27" eb="28">
      <t>トモナ</t>
    </rPh>
    <rPh sb="29" eb="31">
      <t>ヒヨウ</t>
    </rPh>
    <rPh sb="32" eb="34">
      <t>ハッセイ</t>
    </rPh>
    <rPh sb="39" eb="42">
      <t>ゼンネンド</t>
    </rPh>
    <rPh sb="44" eb="46">
      <t>ヒリツ</t>
    </rPh>
    <rPh sb="47" eb="49">
      <t>ゲンショウ</t>
    </rPh>
    <rPh sb="59" eb="61">
      <t>ヒリツ</t>
    </rPh>
    <rPh sb="67" eb="69">
      <t>シタマワ</t>
    </rPh>
    <rPh sb="76" eb="79">
      <t>シヨウリョウ</t>
    </rPh>
    <rPh sb="80" eb="82">
      <t>ミナオ</t>
    </rPh>
    <rPh sb="84" eb="85">
      <t>オコナ</t>
    </rPh>
    <rPh sb="86" eb="87">
      <t>トウ</t>
    </rPh>
    <rPh sb="88" eb="90">
      <t>ケイエイ</t>
    </rPh>
    <rPh sb="90" eb="92">
      <t>カイゼン</t>
    </rPh>
    <rPh sb="93" eb="94">
      <t>ト</t>
    </rPh>
    <rPh sb="95" eb="96">
      <t>ク</t>
    </rPh>
    <rPh sb="98" eb="100">
      <t>ヒツヨウ</t>
    </rPh>
    <rPh sb="155" eb="159">
      <t>イッパンカイケイ</t>
    </rPh>
    <rPh sb="161" eb="163">
      <t>クリダ</t>
    </rPh>
    <rPh sb="165" eb="166">
      <t>ウ</t>
    </rPh>
    <rPh sb="195" eb="197">
      <t>コウシン</t>
    </rPh>
    <rPh sb="198" eb="200">
      <t>ミコ</t>
    </rPh>
    <rPh sb="215" eb="217">
      <t>ミコ</t>
    </rPh>
    <rPh sb="271" eb="272">
      <t>タカ</t>
    </rPh>
    <rPh sb="291" eb="293">
      <t>ヒリツ</t>
    </rPh>
    <rPh sb="361" eb="364">
      <t>ヘイキンチ</t>
    </rPh>
    <rPh sb="367" eb="368">
      <t>ヒク</t>
    </rPh>
    <rPh sb="375" eb="377">
      <t>コンゴ</t>
    </rPh>
    <rPh sb="383" eb="385">
      <t>コンゴ</t>
    </rPh>
    <rPh sb="387" eb="391">
      <t>ジンコウゲンショウ</t>
    </rPh>
    <rPh sb="391" eb="392">
      <t>オヨ</t>
    </rPh>
    <rPh sb="393" eb="395">
      <t>シセツ</t>
    </rPh>
    <rPh sb="396" eb="399">
      <t>ロウキュウカ</t>
    </rPh>
    <rPh sb="402" eb="406">
      <t>オスイショリ</t>
    </rPh>
    <rPh sb="406" eb="408">
      <t>ゲンカ</t>
    </rPh>
    <rPh sb="409" eb="411">
      <t>ゾウカ</t>
    </rPh>
    <rPh sb="412" eb="414">
      <t>ミコ</t>
    </rPh>
    <rPh sb="459" eb="462">
      <t>カンコウキャク</t>
    </rPh>
    <rPh sb="463" eb="465">
      <t>リュウドウ</t>
    </rPh>
    <rPh sb="465" eb="467">
      <t>ジンコウ</t>
    </rPh>
    <rPh sb="468" eb="470">
      <t>コウリョ</t>
    </rPh>
    <rPh sb="472" eb="474">
      <t>シセツ</t>
    </rPh>
    <rPh sb="483" eb="486">
      <t>ヘイキンチ</t>
    </rPh>
    <rPh sb="500" eb="502">
      <t>コンゴ</t>
    </rPh>
    <rPh sb="508" eb="512">
      <t>ジンコウゲンショウ</t>
    </rPh>
    <rPh sb="513" eb="515">
      <t>コウリョ</t>
    </rPh>
    <rPh sb="527" eb="529">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</si>
</sst>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2.e-002</c:v>
                </c:pt>
                <c:pt idx="2">
                  <c:v>1.e-002</c:v>
                </c:pt>
                <c:pt idx="3">
                  <c:v>1.6</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82.54</c:v>
                </c:pt>
                <c:pt idx="1">
                  <c:v>99.19</c:v>
                </c:pt>
                <c:pt idx="2">
                  <c:v>98.79</c:v>
                </c:pt>
                <c:pt idx="3">
                  <c:v>83.13</c:v>
                </c:pt>
                <c:pt idx="4">
                  <c:v>74.650000000000006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1060.8599999999999</c:v>
                </c:pt>
                <c:pt idx="1">
                  <c:v>1006.65</c:v>
                </c:pt>
                <c:pt idx="2">
                  <c:v>998.42</c:v>
                </c:pt>
                <c:pt idx="3">
                  <c:v>1095.52</c:v>
                </c:pt>
                <c:pt idx="4">
                  <c:v>1056.55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87.48</c:v>
                </c:pt>
                <c:pt idx="1">
                  <c:v>94.21</c:v>
                </c:pt>
                <c:pt idx="2">
                  <c:v>36.159999999999997</c:v>
                </c:pt>
                <c:pt idx="3">
                  <c:v>57.94</c:v>
                </c:pt>
                <c:pt idx="4">
                  <c:v>43.34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45.81</c:v>
                </c:pt>
                <c:pt idx="1">
                  <c:v>43.43</c:v>
                </c:pt>
                <c:pt idx="2">
                  <c:v>41.41</c:v>
                </c:pt>
                <c:pt idx="3">
                  <c:v>39.64</c:v>
                </c:pt>
                <c:pt idx="4">
                  <c:v>40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185.42</c:v>
                </c:pt>
                <c:pt idx="1">
                  <c:v>182.11</c:v>
                </c:pt>
                <c:pt idx="2">
                  <c:v>445.05</c:v>
                </c:pt>
                <c:pt idx="3">
                  <c:v>295.63</c:v>
                </c:pt>
                <c:pt idx="4">
                  <c:v>378.27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383.92</c:v>
                </c:pt>
                <c:pt idx="1">
                  <c:v>400.44</c:v>
                </c:pt>
                <c:pt idx="2">
                  <c:v>417.56</c:v>
                </c:pt>
                <c:pt idx="3">
                  <c:v>449.72</c:v>
                </c:pt>
                <c:pt idx="4">
                  <c:v>437.27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19.440000000000001</c:v>
                </c:pt>
                <c:pt idx="1">
                  <c:v>18.010000000000002</c:v>
                </c:pt>
                <c:pt idx="2">
                  <c:v>18.010000000000002</c:v>
                </c:pt>
                <c:pt idx="3">
                  <c:v>17.05</c:v>
                </c:pt>
                <c:pt idx="4">
                  <c:v>17.05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33.21</c:v>
                </c:pt>
                <c:pt idx="1">
                  <c:v>32.229999999999997</c:v>
                </c:pt>
                <c:pt idx="2">
                  <c:v>32.479999999999997</c:v>
                </c:pt>
                <c:pt idx="3">
                  <c:v>30.19</c:v>
                </c:pt>
                <c:pt idx="4">
                  <c:v>28.77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98.99</c:v>
                </c:pt>
                <c:pt idx="1">
                  <c:v>98.96</c:v>
                </c:pt>
                <c:pt idx="2">
                  <c:v>98.93</c:v>
                </c:pt>
                <c:pt idx="3">
                  <c:v>98.9</c:v>
                </c:pt>
                <c:pt idx="4">
                  <c:v>98.86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79.98</c:v>
                </c:pt>
                <c:pt idx="1">
                  <c:v>80.8</c:v>
                </c:pt>
                <c:pt idx="2">
                  <c:v>79.2</c:v>
                </c:pt>
                <c:pt idx="3">
                  <c:v>79.09</c:v>
                </c:pt>
                <c:pt idx="4">
                  <c:v>78.900000000000006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【974.72】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【392.85】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【44.22】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南伊豆町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7856</v>
      </c>
      <c r="AM8" s="21"/>
      <c r="AN8" s="21"/>
      <c r="AO8" s="21"/>
      <c r="AP8" s="21"/>
      <c r="AQ8" s="21"/>
      <c r="AR8" s="21"/>
      <c r="AS8" s="21"/>
      <c r="AT8" s="7">
        <f>データ!T6</f>
        <v>109.94</v>
      </c>
      <c r="AU8" s="7"/>
      <c r="AV8" s="7"/>
      <c r="AW8" s="7"/>
      <c r="AX8" s="7"/>
      <c r="AY8" s="7"/>
      <c r="AZ8" s="7"/>
      <c r="BA8" s="7"/>
      <c r="BB8" s="7">
        <f>データ!U6</f>
        <v>71.459999999999994</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6.75</v>
      </c>
      <c r="Q10" s="7"/>
      <c r="R10" s="7"/>
      <c r="S10" s="7"/>
      <c r="T10" s="7"/>
      <c r="U10" s="7"/>
      <c r="V10" s="7"/>
      <c r="W10" s="7">
        <f>データ!Q6</f>
        <v>100</v>
      </c>
      <c r="X10" s="7"/>
      <c r="Y10" s="7"/>
      <c r="Z10" s="7"/>
      <c r="AA10" s="7"/>
      <c r="AB10" s="7"/>
      <c r="AC10" s="7"/>
      <c r="AD10" s="21">
        <f>データ!R6</f>
        <v>2400</v>
      </c>
      <c r="AE10" s="21"/>
      <c r="AF10" s="21"/>
      <c r="AG10" s="21"/>
      <c r="AH10" s="21"/>
      <c r="AI10" s="21"/>
      <c r="AJ10" s="21"/>
      <c r="AK10" s="2"/>
      <c r="AL10" s="21">
        <f>データ!V6</f>
        <v>527</v>
      </c>
      <c r="AM10" s="21"/>
      <c r="AN10" s="21"/>
      <c r="AO10" s="21"/>
      <c r="AP10" s="21"/>
      <c r="AQ10" s="21"/>
      <c r="AR10" s="21"/>
      <c r="AS10" s="21"/>
      <c r="AT10" s="7">
        <f>データ!W6</f>
        <v>0.36</v>
      </c>
      <c r="AU10" s="7"/>
      <c r="AV10" s="7"/>
      <c r="AW10" s="7"/>
      <c r="AX10" s="7"/>
      <c r="AY10" s="7"/>
      <c r="AZ10" s="7"/>
      <c r="BA10" s="7"/>
      <c r="BB10" s="7">
        <f>データ!X6</f>
        <v>1463.89</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9</v>
      </c>
      <c r="J85" s="12" t="s">
        <v>51</v>
      </c>
      <c r="K85" s="12" t="s">
        <v>52</v>
      </c>
      <c r="L85" s="12" t="s">
        <v>34</v>
      </c>
      <c r="M85" s="12" t="s">
        <v>37</v>
      </c>
      <c r="N85" s="12" t="s">
        <v>53</v>
      </c>
      <c r="O85" s="12" t="s">
        <v>55</v>
      </c>
    </row>
    <row r="86" spans="1:78" hidden="1">
      <c r="B86" s="12"/>
      <c r="C86" s="12"/>
      <c r="D86" s="12"/>
      <c r="E86" s="12" t="str">
        <f>データ!AI6</f>
        <v/>
      </c>
      <c r="F86" s="12" t="s">
        <v>40</v>
      </c>
      <c r="G86" s="12" t="s">
        <v>40</v>
      </c>
      <c r="H86" s="12" t="str">
        <f>データ!BP6</f>
        <v>【974.72】</v>
      </c>
      <c r="I86" s="12" t="str">
        <f>データ!CA6</f>
        <v>【44.22】</v>
      </c>
      <c r="J86" s="12" t="str">
        <f>データ!CL6</f>
        <v>【392.85】</v>
      </c>
      <c r="K86" s="12" t="str">
        <f>データ!CW6</f>
        <v>【32.23】</v>
      </c>
      <c r="L86" s="12" t="str">
        <f>データ!DH6</f>
        <v>【80.63】</v>
      </c>
      <c r="M86" s="12" t="s">
        <v>40</v>
      </c>
      <c r="N86" s="12" t="s">
        <v>40</v>
      </c>
      <c r="O86" s="12" t="str">
        <f>データ!EO6</f>
        <v>【0.01】</v>
      </c>
    </row>
  </sheetData>
  <sheetProtection algorithmName="SHA-512" hashValue="wjC+CtmBHnIBIOGrb3cKzVn33xR2lg3ryn6Fgz9/OCSDql3Hy9llpkK8EstdJ8coHLqusWwSMq0xHdqiDW8cxw==" saltValue="6VnC3ZtVTm8PfqeIgh3oR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33</v>
      </c>
      <c r="C3" s="58" t="s">
        <v>61</v>
      </c>
      <c r="D3" s="58" t="s">
        <v>62</v>
      </c>
      <c r="E3" s="58" t="s">
        <v>4</v>
      </c>
      <c r="F3" s="58" t="s">
        <v>3</v>
      </c>
      <c r="G3" s="58" t="s">
        <v>27</v>
      </c>
      <c r="H3" s="65" t="s">
        <v>57</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65</v>
      </c>
      <c r="BG4" s="77"/>
      <c r="BH4" s="77"/>
      <c r="BI4" s="77"/>
      <c r="BJ4" s="77"/>
      <c r="BK4" s="77"/>
      <c r="BL4" s="77"/>
      <c r="BM4" s="77"/>
      <c r="BN4" s="77"/>
      <c r="BO4" s="77"/>
      <c r="BP4" s="77"/>
      <c r="BQ4" s="77" t="s">
        <v>15</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60</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46</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2021</v>
      </c>
      <c r="C6" s="61">
        <f t="shared" si="1"/>
        <v>223042</v>
      </c>
      <c r="D6" s="61">
        <f t="shared" si="1"/>
        <v>47</v>
      </c>
      <c r="E6" s="61">
        <f t="shared" si="1"/>
        <v>17</v>
      </c>
      <c r="F6" s="61">
        <f t="shared" si="1"/>
        <v>6</v>
      </c>
      <c r="G6" s="61">
        <f t="shared" si="1"/>
        <v>0</v>
      </c>
      <c r="H6" s="61" t="str">
        <f t="shared" si="1"/>
        <v>静岡県　南伊豆町</v>
      </c>
      <c r="I6" s="61" t="str">
        <f t="shared" si="1"/>
        <v>法非適用</v>
      </c>
      <c r="J6" s="61" t="str">
        <f t="shared" si="1"/>
        <v>下水道事業</v>
      </c>
      <c r="K6" s="61" t="str">
        <f t="shared" si="1"/>
        <v>漁業集落排水</v>
      </c>
      <c r="L6" s="61" t="str">
        <f t="shared" si="1"/>
        <v>H2</v>
      </c>
      <c r="M6" s="61" t="str">
        <f t="shared" si="1"/>
        <v>非設置</v>
      </c>
      <c r="N6" s="70" t="str">
        <f t="shared" si="1"/>
        <v>-</v>
      </c>
      <c r="O6" s="70" t="str">
        <f t="shared" si="1"/>
        <v>該当数値なし</v>
      </c>
      <c r="P6" s="70">
        <f t="shared" si="1"/>
        <v>6.75</v>
      </c>
      <c r="Q6" s="70">
        <f t="shared" si="1"/>
        <v>100</v>
      </c>
      <c r="R6" s="70">
        <f t="shared" si="1"/>
        <v>2400</v>
      </c>
      <c r="S6" s="70">
        <f t="shared" si="1"/>
        <v>7856</v>
      </c>
      <c r="T6" s="70">
        <f t="shared" si="1"/>
        <v>109.94</v>
      </c>
      <c r="U6" s="70">
        <f t="shared" si="1"/>
        <v>71.459999999999994</v>
      </c>
      <c r="V6" s="70">
        <f t="shared" si="1"/>
        <v>527</v>
      </c>
      <c r="W6" s="70">
        <f t="shared" si="1"/>
        <v>0.36</v>
      </c>
      <c r="X6" s="70">
        <f t="shared" si="1"/>
        <v>1463.89</v>
      </c>
      <c r="Y6" s="78">
        <f t="shared" ref="Y6:AH6" si="2">IF(Y7="",NA(),Y7)</f>
        <v>82.54</v>
      </c>
      <c r="Z6" s="78">
        <f t="shared" si="2"/>
        <v>99.19</v>
      </c>
      <c r="AA6" s="78">
        <f t="shared" si="2"/>
        <v>98.79</v>
      </c>
      <c r="AB6" s="78">
        <f t="shared" si="2"/>
        <v>83.13</v>
      </c>
      <c r="AC6" s="78">
        <f t="shared" si="2"/>
        <v>74.650000000000006</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1060.8599999999999</v>
      </c>
      <c r="BL6" s="78">
        <f t="shared" si="5"/>
        <v>1006.65</v>
      </c>
      <c r="BM6" s="78">
        <f t="shared" si="5"/>
        <v>998.42</v>
      </c>
      <c r="BN6" s="78">
        <f t="shared" si="5"/>
        <v>1095.52</v>
      </c>
      <c r="BO6" s="78">
        <f t="shared" si="5"/>
        <v>1056.55</v>
      </c>
      <c r="BP6" s="70" t="str">
        <f>IF(BP7="","",IF(BP7="-","【-】","【"&amp;SUBSTITUTE(TEXT(BP7,"#,##0.00"),"-","△")&amp;"】"))</f>
        <v>【974.72】</v>
      </c>
      <c r="BQ6" s="78">
        <f t="shared" ref="BQ6:BZ6" si="6">IF(BQ7="",NA(),BQ7)</f>
        <v>87.48</v>
      </c>
      <c r="BR6" s="78">
        <f t="shared" si="6"/>
        <v>94.21</v>
      </c>
      <c r="BS6" s="78">
        <f t="shared" si="6"/>
        <v>36.159999999999997</v>
      </c>
      <c r="BT6" s="78">
        <f t="shared" si="6"/>
        <v>57.94</v>
      </c>
      <c r="BU6" s="78">
        <f t="shared" si="6"/>
        <v>43.34</v>
      </c>
      <c r="BV6" s="78">
        <f t="shared" si="6"/>
        <v>45.81</v>
      </c>
      <c r="BW6" s="78">
        <f t="shared" si="6"/>
        <v>43.43</v>
      </c>
      <c r="BX6" s="78">
        <f t="shared" si="6"/>
        <v>41.41</v>
      </c>
      <c r="BY6" s="78">
        <f t="shared" si="6"/>
        <v>39.64</v>
      </c>
      <c r="BZ6" s="78">
        <f t="shared" si="6"/>
        <v>40</v>
      </c>
      <c r="CA6" s="70" t="str">
        <f>IF(CA7="","",IF(CA7="-","【-】","【"&amp;SUBSTITUTE(TEXT(CA7,"#,##0.00"),"-","△")&amp;"】"))</f>
        <v>【44.22】</v>
      </c>
      <c r="CB6" s="78">
        <f t="shared" ref="CB6:CK6" si="7">IF(CB7="",NA(),CB7)</f>
        <v>185.42</v>
      </c>
      <c r="CC6" s="78">
        <f t="shared" si="7"/>
        <v>182.11</v>
      </c>
      <c r="CD6" s="78">
        <f t="shared" si="7"/>
        <v>445.05</v>
      </c>
      <c r="CE6" s="78">
        <f t="shared" si="7"/>
        <v>295.63</v>
      </c>
      <c r="CF6" s="78">
        <f t="shared" si="7"/>
        <v>378.27</v>
      </c>
      <c r="CG6" s="78">
        <f t="shared" si="7"/>
        <v>383.92</v>
      </c>
      <c r="CH6" s="78">
        <f t="shared" si="7"/>
        <v>400.44</v>
      </c>
      <c r="CI6" s="78">
        <f t="shared" si="7"/>
        <v>417.56</v>
      </c>
      <c r="CJ6" s="78">
        <f t="shared" si="7"/>
        <v>449.72</v>
      </c>
      <c r="CK6" s="78">
        <f t="shared" si="7"/>
        <v>437.27</v>
      </c>
      <c r="CL6" s="70" t="str">
        <f>IF(CL7="","",IF(CL7="-","【-】","【"&amp;SUBSTITUTE(TEXT(CL7,"#,##0.00"),"-","△")&amp;"】"))</f>
        <v>【392.85】</v>
      </c>
      <c r="CM6" s="78">
        <f t="shared" ref="CM6:CV6" si="8">IF(CM7="",NA(),CM7)</f>
        <v>19.440000000000001</v>
      </c>
      <c r="CN6" s="78">
        <f t="shared" si="8"/>
        <v>18.010000000000002</v>
      </c>
      <c r="CO6" s="78">
        <f t="shared" si="8"/>
        <v>18.010000000000002</v>
      </c>
      <c r="CP6" s="78">
        <f t="shared" si="8"/>
        <v>17.05</v>
      </c>
      <c r="CQ6" s="78">
        <f t="shared" si="8"/>
        <v>17.05</v>
      </c>
      <c r="CR6" s="78">
        <f t="shared" si="8"/>
        <v>33.21</v>
      </c>
      <c r="CS6" s="78">
        <f t="shared" si="8"/>
        <v>32.229999999999997</v>
      </c>
      <c r="CT6" s="78">
        <f t="shared" si="8"/>
        <v>32.479999999999997</v>
      </c>
      <c r="CU6" s="78">
        <f t="shared" si="8"/>
        <v>30.19</v>
      </c>
      <c r="CV6" s="78">
        <f t="shared" si="8"/>
        <v>28.77</v>
      </c>
      <c r="CW6" s="70" t="str">
        <f>IF(CW7="","",IF(CW7="-","【-】","【"&amp;SUBSTITUTE(TEXT(CW7,"#,##0.00"),"-","△")&amp;"】"))</f>
        <v>【32.23】</v>
      </c>
      <c r="CX6" s="78">
        <f t="shared" ref="CX6:DG6" si="9">IF(CX7="",NA(),CX7)</f>
        <v>98.99</v>
      </c>
      <c r="CY6" s="78">
        <f t="shared" si="9"/>
        <v>98.96</v>
      </c>
      <c r="CZ6" s="78">
        <f t="shared" si="9"/>
        <v>98.93</v>
      </c>
      <c r="DA6" s="78">
        <f t="shared" si="9"/>
        <v>98.9</v>
      </c>
      <c r="DB6" s="78">
        <f t="shared" si="9"/>
        <v>98.86</v>
      </c>
      <c r="DC6" s="78">
        <f t="shared" si="9"/>
        <v>79.98</v>
      </c>
      <c r="DD6" s="78">
        <f t="shared" si="9"/>
        <v>80.8</v>
      </c>
      <c r="DE6" s="78">
        <f t="shared" si="9"/>
        <v>79.2</v>
      </c>
      <c r="DF6" s="78">
        <f t="shared" si="9"/>
        <v>79.09</v>
      </c>
      <c r="DG6" s="78">
        <f t="shared" si="9"/>
        <v>78.900000000000006</v>
      </c>
      <c r="DH6" s="70" t="str">
        <f>IF(DH7="","",IF(DH7="-","【-】","【"&amp;SUBSTITUTE(TEXT(DH7,"#,##0.00"),"-","△")&amp;"】"))</f>
        <v>【80.63】</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9.e-002</v>
      </c>
      <c r="EK6" s="78">
        <f t="shared" si="12"/>
        <v>2.e-002</v>
      </c>
      <c r="EL6" s="78">
        <f t="shared" si="12"/>
        <v>1.e-002</v>
      </c>
      <c r="EM6" s="78">
        <f t="shared" si="12"/>
        <v>1.6</v>
      </c>
      <c r="EN6" s="78">
        <f t="shared" si="12"/>
        <v>1.e-002</v>
      </c>
      <c r="EO6" s="70" t="str">
        <f>IF(EO7="","",IF(EO7="-","【-】","【"&amp;SUBSTITUTE(TEXT(EO7,"#,##0.00"),"-","△")&amp;"】"))</f>
        <v>【0.01】</v>
      </c>
    </row>
    <row r="7" spans="1:145" s="55" customFormat="1">
      <c r="A7" s="56"/>
      <c r="B7" s="62">
        <v>2021</v>
      </c>
      <c r="C7" s="62">
        <v>223042</v>
      </c>
      <c r="D7" s="62">
        <v>47</v>
      </c>
      <c r="E7" s="62">
        <v>17</v>
      </c>
      <c r="F7" s="62">
        <v>6</v>
      </c>
      <c r="G7" s="62">
        <v>0</v>
      </c>
      <c r="H7" s="62" t="s">
        <v>59</v>
      </c>
      <c r="I7" s="62" t="s">
        <v>97</v>
      </c>
      <c r="J7" s="62" t="s">
        <v>98</v>
      </c>
      <c r="K7" s="62" t="s">
        <v>99</v>
      </c>
      <c r="L7" s="62" t="s">
        <v>100</v>
      </c>
      <c r="M7" s="62" t="s">
        <v>101</v>
      </c>
      <c r="N7" s="71" t="s">
        <v>40</v>
      </c>
      <c r="O7" s="71" t="s">
        <v>102</v>
      </c>
      <c r="P7" s="71">
        <v>6.75</v>
      </c>
      <c r="Q7" s="71">
        <v>100</v>
      </c>
      <c r="R7" s="71">
        <v>2400</v>
      </c>
      <c r="S7" s="71">
        <v>7856</v>
      </c>
      <c r="T7" s="71">
        <v>109.94</v>
      </c>
      <c r="U7" s="71">
        <v>71.459999999999994</v>
      </c>
      <c r="V7" s="71">
        <v>527</v>
      </c>
      <c r="W7" s="71">
        <v>0.36</v>
      </c>
      <c r="X7" s="71">
        <v>1463.89</v>
      </c>
      <c r="Y7" s="71">
        <v>82.54</v>
      </c>
      <c r="Z7" s="71">
        <v>99.19</v>
      </c>
      <c r="AA7" s="71">
        <v>98.79</v>
      </c>
      <c r="AB7" s="71">
        <v>83.13</v>
      </c>
      <c r="AC7" s="71">
        <v>74.650000000000006</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1060.8599999999999</v>
      </c>
      <c r="BL7" s="71">
        <v>1006.65</v>
      </c>
      <c r="BM7" s="71">
        <v>998.42</v>
      </c>
      <c r="BN7" s="71">
        <v>1095.52</v>
      </c>
      <c r="BO7" s="71">
        <v>1056.55</v>
      </c>
      <c r="BP7" s="71">
        <v>974.72</v>
      </c>
      <c r="BQ7" s="71">
        <v>87.48</v>
      </c>
      <c r="BR7" s="71">
        <v>94.21</v>
      </c>
      <c r="BS7" s="71">
        <v>36.159999999999997</v>
      </c>
      <c r="BT7" s="71">
        <v>57.94</v>
      </c>
      <c r="BU7" s="71">
        <v>43.34</v>
      </c>
      <c r="BV7" s="71">
        <v>45.81</v>
      </c>
      <c r="BW7" s="71">
        <v>43.43</v>
      </c>
      <c r="BX7" s="71">
        <v>41.41</v>
      </c>
      <c r="BY7" s="71">
        <v>39.64</v>
      </c>
      <c r="BZ7" s="71">
        <v>40</v>
      </c>
      <c r="CA7" s="71">
        <v>44.22</v>
      </c>
      <c r="CB7" s="71">
        <v>185.42</v>
      </c>
      <c r="CC7" s="71">
        <v>182.11</v>
      </c>
      <c r="CD7" s="71">
        <v>445.05</v>
      </c>
      <c r="CE7" s="71">
        <v>295.63</v>
      </c>
      <c r="CF7" s="71">
        <v>378.27</v>
      </c>
      <c r="CG7" s="71">
        <v>383.92</v>
      </c>
      <c r="CH7" s="71">
        <v>400.44</v>
      </c>
      <c r="CI7" s="71">
        <v>417.56</v>
      </c>
      <c r="CJ7" s="71">
        <v>449.72</v>
      </c>
      <c r="CK7" s="71">
        <v>437.27</v>
      </c>
      <c r="CL7" s="71">
        <v>392.85</v>
      </c>
      <c r="CM7" s="71">
        <v>19.440000000000001</v>
      </c>
      <c r="CN7" s="71">
        <v>18.010000000000002</v>
      </c>
      <c r="CO7" s="71">
        <v>18.010000000000002</v>
      </c>
      <c r="CP7" s="71">
        <v>17.05</v>
      </c>
      <c r="CQ7" s="71">
        <v>17.05</v>
      </c>
      <c r="CR7" s="71">
        <v>33.21</v>
      </c>
      <c r="CS7" s="71">
        <v>32.229999999999997</v>
      </c>
      <c r="CT7" s="71">
        <v>32.479999999999997</v>
      </c>
      <c r="CU7" s="71">
        <v>30.19</v>
      </c>
      <c r="CV7" s="71">
        <v>28.77</v>
      </c>
      <c r="CW7" s="71">
        <v>32.229999999999997</v>
      </c>
      <c r="CX7" s="71">
        <v>98.99</v>
      </c>
      <c r="CY7" s="71">
        <v>98.96</v>
      </c>
      <c r="CZ7" s="71">
        <v>98.93</v>
      </c>
      <c r="DA7" s="71">
        <v>98.9</v>
      </c>
      <c r="DB7" s="71">
        <v>98.86</v>
      </c>
      <c r="DC7" s="71">
        <v>79.98</v>
      </c>
      <c r="DD7" s="71">
        <v>80.8</v>
      </c>
      <c r="DE7" s="71">
        <v>79.2</v>
      </c>
      <c r="DF7" s="71">
        <v>79.09</v>
      </c>
      <c r="DG7" s="71">
        <v>78.900000000000006</v>
      </c>
      <c r="DH7" s="71">
        <v>80.63</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9.e-002</v>
      </c>
      <c r="EK7" s="71">
        <v>2.e-002</v>
      </c>
      <c r="EL7" s="71">
        <v>1.e-002</v>
      </c>
      <c r="EM7" s="71">
        <v>1.6</v>
      </c>
      <c r="EN7" s="71">
        <v>1.e-002</v>
      </c>
      <c r="EO7" s="71">
        <v>1.e-002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2023-02-17T02:16:31Z</cp:lastPrinted>
  <dcterms:created xsi:type="dcterms:W3CDTF">2023-01-13T00:05:49Z</dcterms:created>
  <dcterms:modified xsi:type="dcterms:W3CDTF">2023-02-17T05:01:08Z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2023-02-17T05:01:08Z</vt:filetime>
  </property>
</Properties>
</file>